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work_2022\01_31_2022\ng_pipelines\"/>
    </mc:Choice>
  </mc:AlternateContent>
  <bookViews>
    <workbookView xWindow="-165" yWindow="6465" windowWidth="17400" windowHeight="5370"/>
  </bookViews>
  <sheets>
    <sheet name="Contents" sheetId="6" r:id="rId1"/>
    <sheet name="Natural Gas Pipeline Projects" sheetId="9" r:id="rId2"/>
    <sheet name="Historical Projects (1996-2021)" sheetId="4" r:id="rId3"/>
    <sheet name="Definitions" sheetId="3" r:id="rId4"/>
    <sheet name="Regions" sheetId="7" r:id="rId5"/>
    <sheet name="Regions_OLD" sheetId="11" state="hidden" r:id="rId6"/>
    <sheet name="State " sheetId="10" state="hidden" r:id="rId7"/>
  </sheets>
  <externalReferences>
    <externalReference r:id="rId8"/>
  </externalReferences>
  <definedNames>
    <definedName name="_xlnm._FilterDatabase" localSheetId="2" hidden="1">'Historical Projects (1996-2021)'!$A$2:$Y$1082</definedName>
    <definedName name="_xlnm._FilterDatabase" localSheetId="1" hidden="1">'Natural Gas Pipeline Projects'!$A$2:$Y$111</definedName>
    <definedName name="AddedCapacity" localSheetId="1">'Natural Gas Pipeline Projects'!$Q$3:$Q$55</definedName>
    <definedName name="AddedCapacity">'Historical Projects (1996-2021)'!$Q$106:$Q$309</definedName>
    <definedName name="AddedCapacityColumn" localSheetId="1">'Natural Gas Pipeline Projects'!$Q$2</definedName>
    <definedName name="AddedCapacityColumn">'Historical Projects (1996-2021)'!$Q$2</definedName>
    <definedName name="Historical_Projects">'Historical Projects (1996-2021)'!$A$2:$Y$1007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'Historical Projects (1996-2021)'!$B$41:$G$1007</definedName>
    <definedName name="_xlnm.Print_Area" localSheetId="1">'Natural Gas Pipeline Projects'!$B$2:$G$55</definedName>
    <definedName name="_xlnm.Print_Area" localSheetId="4">Regions!$E$12:$R$52</definedName>
    <definedName name="_xlnm.Print_Area" localSheetId="5">Regions_OLD!$D$10:$R$47</definedName>
    <definedName name="_xlnm.Print_Titles" localSheetId="2">'Historical Projects (1996-2021)'!$1:$2</definedName>
    <definedName name="_xlnm.Print_Titles" localSheetId="1">'Natural Gas Pipeline Projects'!$1:$2</definedName>
    <definedName name="Project" localSheetId="1">'Natural Gas Pipeline Projects'!$B$3:$B$55</definedName>
    <definedName name="Project">'Historical Projects (1996-2021)'!$B$41:$B$1007</definedName>
    <definedName name="ProvinceName" localSheetId="1">Table7[State Name]</definedName>
    <definedName name="ProvinceName" localSheetId="5">Table75[State Name]</definedName>
    <definedName name="ProvinceName" localSheetId="6">[1]!Table7[State Name]</definedName>
    <definedName name="ProvinceName">Table7[State Name]</definedName>
    <definedName name="region" localSheetId="1">#REF!</definedName>
    <definedName name="region" localSheetId="5">#REF!</definedName>
    <definedName name="region" localSheetId="6">#REF!</definedName>
    <definedName name="region">#REF!</definedName>
    <definedName name="Regions" localSheetId="1">#REF!</definedName>
    <definedName name="Regions" localSheetId="5">#REF!</definedName>
    <definedName name="Regions" localSheetId="6">#REF!</definedName>
    <definedName name="Regions">#REF!</definedName>
    <definedName name="StateAbbrev" localSheetId="1">Table13[State]</definedName>
    <definedName name="StateAbbrev" localSheetId="5">Table132[State]</definedName>
    <definedName name="StateAbbrev" localSheetId="6">[1]!Table13[State]</definedName>
    <definedName name="StateAbbrev">Table13[State]</definedName>
    <definedName name="StateName" localSheetId="1">Table13[State Name]</definedName>
    <definedName name="StateName" localSheetId="5">Table132[State Name]</definedName>
    <definedName name="StateName" localSheetId="6">[1]!Table13[State Name]</definedName>
    <definedName name="StateName">Table13[State Name]</definedName>
    <definedName name="Status" localSheetId="1">'Natural Gas Pipeline Projects'!$E$3:$E$55</definedName>
    <definedName name="Status">'Historical Projects (1996-2021)'!$E$41:$E$1007</definedName>
    <definedName name="StatusColumn" localSheetId="1">'Natural Gas Pipeline Projects'!$E$2</definedName>
    <definedName name="StatusColumn">'Historical Projects (1996-2021)'!$E$2</definedName>
    <definedName name="ThroughStates" localSheetId="1">'Natural Gas Pipeline Projects'!$H$3:$H$55</definedName>
    <definedName name="ThroughStates">'Historical Projects (1996-2021)'!$H$41:$H$1007</definedName>
    <definedName name="ThroughStatesColumn" localSheetId="1">'Natural Gas Pipeline Projects'!$H$2</definedName>
    <definedName name="ThroughStatesColumn">'Historical Projects (1996-2021)'!$H$2</definedName>
    <definedName name="YearInService" localSheetId="1">'Natural Gas Pipeline Projects'!$G$3:$G$55</definedName>
    <definedName name="YearInService">'Historical Projects (1996-2021)'!$G$41:$G$1007</definedName>
    <definedName name="YearInServiceColumn" localSheetId="1">'Natural Gas Pipeline Projects'!$G$2</definedName>
    <definedName name="YearInServiceColumn">'Historical Projects (1996-2021)'!$G$2</definedName>
  </definedNames>
  <calcPr calcId="152511"/>
</workbook>
</file>

<file path=xl/calcChain.xml><?xml version="1.0" encoding="utf-8"?>
<calcChain xmlns="http://schemas.openxmlformats.org/spreadsheetml/2006/main">
  <c r="I109" i="9" l="1"/>
  <c r="L109" i="9" s="1"/>
  <c r="K109" i="9" s="1"/>
  <c r="J109" i="9"/>
  <c r="M109" i="9" s="1"/>
  <c r="I52" i="9"/>
  <c r="L52" i="9" s="1"/>
  <c r="J52" i="9"/>
  <c r="M52" i="9" s="1"/>
  <c r="K52" i="9" l="1"/>
  <c r="I709" i="4"/>
  <c r="J709" i="4"/>
  <c r="I10" i="9" l="1"/>
  <c r="L10" i="9" s="1"/>
  <c r="J10" i="9"/>
  <c r="M10" i="9" s="1"/>
  <c r="K10" i="9" l="1"/>
  <c r="I917" i="4"/>
  <c r="L917" i="4" s="1"/>
  <c r="J917" i="4"/>
  <c r="M917" i="4" s="1"/>
  <c r="K917" i="4" l="1"/>
  <c r="I585" i="4"/>
  <c r="L585" i="4" s="1"/>
  <c r="J585" i="4"/>
  <c r="M585" i="4" s="1"/>
  <c r="I64" i="4"/>
  <c r="L64" i="4" s="1"/>
  <c r="J64" i="4"/>
  <c r="M64" i="4" s="1"/>
  <c r="I63" i="4"/>
  <c r="L63" i="4" s="1"/>
  <c r="J63" i="4"/>
  <c r="M63" i="4" s="1"/>
  <c r="I217" i="4"/>
  <c r="L217" i="4" s="1"/>
  <c r="J217" i="4"/>
  <c r="M217" i="4" s="1"/>
  <c r="P217" i="4"/>
  <c r="Q217" i="4"/>
  <c r="I826" i="4"/>
  <c r="L826" i="4" s="1"/>
  <c r="J826" i="4"/>
  <c r="M826" i="4" s="1"/>
  <c r="I486" i="4"/>
  <c r="L486" i="4" s="1"/>
  <c r="J486" i="4"/>
  <c r="M486" i="4" s="1"/>
  <c r="I1039" i="4"/>
  <c r="L1039" i="4" s="1"/>
  <c r="J1039" i="4"/>
  <c r="M1039" i="4" s="1"/>
  <c r="I1038" i="4"/>
  <c r="L1038" i="4" s="1"/>
  <c r="J1038" i="4"/>
  <c r="M1038" i="4" s="1"/>
  <c r="I975" i="4"/>
  <c r="L975" i="4" s="1"/>
  <c r="J975" i="4"/>
  <c r="M975" i="4" s="1"/>
  <c r="K486" i="4" l="1"/>
  <c r="K585" i="4"/>
  <c r="K64" i="4"/>
  <c r="K63" i="4"/>
  <c r="K217" i="4"/>
  <c r="K826" i="4"/>
  <c r="K1038" i="4"/>
  <c r="K1039" i="4"/>
  <c r="K975" i="4"/>
  <c r="I1034" i="4" l="1"/>
  <c r="L1034" i="4" s="1"/>
  <c r="J1034" i="4"/>
  <c r="M1034" i="4" s="1"/>
  <c r="I86" i="4"/>
  <c r="J86" i="4"/>
  <c r="I106" i="4"/>
  <c r="L106" i="4" s="1"/>
  <c r="J106" i="4"/>
  <c r="M106" i="4" s="1"/>
  <c r="I239" i="4"/>
  <c r="L239" i="4" s="1"/>
  <c r="J239" i="4"/>
  <c r="M239" i="4" s="1"/>
  <c r="P239" i="4"/>
  <c r="I1045" i="4"/>
  <c r="L1045" i="4" s="1"/>
  <c r="J1045" i="4"/>
  <c r="M1045" i="4" s="1"/>
  <c r="I996" i="4"/>
  <c r="L996" i="4" s="1"/>
  <c r="J996" i="4"/>
  <c r="M996" i="4" s="1"/>
  <c r="I920" i="4"/>
  <c r="L920" i="4" s="1"/>
  <c r="J920" i="4"/>
  <c r="M920" i="4" s="1"/>
  <c r="I774" i="4"/>
  <c r="L774" i="4" s="1"/>
  <c r="J774" i="4"/>
  <c r="M774" i="4" s="1"/>
  <c r="I691" i="4"/>
  <c r="L691" i="4" s="1"/>
  <c r="J691" i="4"/>
  <c r="M691" i="4" s="1"/>
  <c r="I534" i="4"/>
  <c r="L534" i="4" s="1"/>
  <c r="J534" i="4"/>
  <c r="M534" i="4" s="1"/>
  <c r="P534" i="4"/>
  <c r="I525" i="4"/>
  <c r="L525" i="4" s="1"/>
  <c r="J525" i="4"/>
  <c r="M525" i="4" s="1"/>
  <c r="I498" i="4"/>
  <c r="L498" i="4" s="1"/>
  <c r="J498" i="4"/>
  <c r="M498" i="4" s="1"/>
  <c r="I478" i="4"/>
  <c r="L478" i="4" s="1"/>
  <c r="J478" i="4"/>
  <c r="M478" i="4" s="1"/>
  <c r="O478" i="4"/>
  <c r="I370" i="4"/>
  <c r="L370" i="4" s="1"/>
  <c r="J370" i="4"/>
  <c r="M370" i="4" s="1"/>
  <c r="I351" i="4"/>
  <c r="L351" i="4" s="1"/>
  <c r="J351" i="4"/>
  <c r="M351" i="4" s="1"/>
  <c r="P351" i="4"/>
  <c r="I182" i="4"/>
  <c r="L182" i="4" s="1"/>
  <c r="J182" i="4"/>
  <c r="M182" i="4" s="1"/>
  <c r="I99" i="4"/>
  <c r="L99" i="4" s="1"/>
  <c r="J99" i="4"/>
  <c r="M99" i="4" s="1"/>
  <c r="I85" i="4"/>
  <c r="L85" i="4" s="1"/>
  <c r="J85" i="4"/>
  <c r="M85" i="4" s="1"/>
  <c r="I77" i="4"/>
  <c r="L77" i="4" s="1"/>
  <c r="J77" i="4"/>
  <c r="M77" i="4" s="1"/>
  <c r="I57" i="4"/>
  <c r="L57" i="4" s="1"/>
  <c r="J57" i="4"/>
  <c r="M57" i="4" s="1"/>
  <c r="I18" i="4"/>
  <c r="L18" i="4" s="1"/>
  <c r="J18" i="4"/>
  <c r="M18" i="4" s="1"/>
  <c r="I9" i="4"/>
  <c r="L9" i="4" s="1"/>
  <c r="J9" i="4"/>
  <c r="M9" i="4" s="1"/>
  <c r="K1034" i="4" l="1"/>
  <c r="K106" i="4"/>
  <c r="K239" i="4"/>
  <c r="K1045" i="4"/>
  <c r="K774" i="4"/>
  <c r="K920" i="4"/>
  <c r="K498" i="4"/>
  <c r="K691" i="4"/>
  <c r="K534" i="4"/>
  <c r="K525" i="4"/>
  <c r="K370" i="4"/>
  <c r="K478" i="4"/>
  <c r="K182" i="4"/>
  <c r="K351" i="4"/>
  <c r="K99" i="4"/>
  <c r="K77" i="4"/>
  <c r="K85" i="4"/>
  <c r="K57" i="4"/>
  <c r="K9" i="4"/>
  <c r="K18" i="4"/>
  <c r="I46" i="9" l="1"/>
  <c r="L46" i="9" s="1"/>
  <c r="J46" i="9"/>
  <c r="M46" i="9" s="1"/>
  <c r="I15" i="9"/>
  <c r="L15" i="9" s="1"/>
  <c r="J15" i="9"/>
  <c r="M15" i="9" s="1"/>
  <c r="L16" i="9"/>
  <c r="M16" i="9"/>
  <c r="K16" i="9" l="1"/>
  <c r="K46" i="9"/>
  <c r="K15" i="9"/>
  <c r="I108" i="9"/>
  <c r="L108" i="9" s="1"/>
  <c r="J108" i="9"/>
  <c r="M108" i="9" s="1"/>
  <c r="I65" i="9"/>
  <c r="L65" i="9" s="1"/>
  <c r="J65" i="9"/>
  <c r="M65" i="9" s="1"/>
  <c r="I96" i="9"/>
  <c r="L96" i="9" s="1"/>
  <c r="J96" i="9"/>
  <c r="M96" i="9" s="1"/>
  <c r="L104" i="9"/>
  <c r="J104" i="9"/>
  <c r="M104" i="9" s="1"/>
  <c r="K108" i="9" l="1"/>
  <c r="K96" i="9"/>
  <c r="K104" i="9"/>
  <c r="K65" i="9"/>
  <c r="I79" i="9"/>
  <c r="L79" i="9" s="1"/>
  <c r="J79" i="9"/>
  <c r="M79" i="9" s="1"/>
  <c r="K79" i="9" l="1"/>
  <c r="I105" i="9"/>
  <c r="L105" i="9" s="1"/>
  <c r="J105" i="9"/>
  <c r="M105" i="9" s="1"/>
  <c r="L107" i="9"/>
  <c r="M107" i="9"/>
  <c r="K105" i="9" l="1"/>
  <c r="K107" i="9"/>
  <c r="I89" i="9"/>
  <c r="L89" i="9" s="1"/>
  <c r="J89" i="9"/>
  <c r="M89" i="9" s="1"/>
  <c r="K89" i="9" l="1"/>
  <c r="L91" i="9"/>
  <c r="M91" i="9"/>
  <c r="I67" i="9"/>
  <c r="L67" i="9" s="1"/>
  <c r="J67" i="9"/>
  <c r="M67" i="9" s="1"/>
  <c r="K91" i="9" l="1"/>
  <c r="K67" i="9"/>
  <c r="L24" i="9" l="1"/>
  <c r="L25" i="9"/>
  <c r="L26" i="9"/>
  <c r="L48" i="9"/>
  <c r="M48" i="9"/>
  <c r="I42" i="9" l="1"/>
  <c r="L42" i="9" s="1"/>
  <c r="J42" i="9"/>
  <c r="M42" i="9" s="1"/>
  <c r="I11" i="9" l="1"/>
  <c r="L11" i="9" s="1"/>
  <c r="J11" i="9"/>
  <c r="M11" i="9" s="1"/>
  <c r="I93" i="9"/>
  <c r="L93" i="9" s="1"/>
  <c r="J93" i="9"/>
  <c r="M93" i="9" s="1"/>
  <c r="J25" i="9"/>
  <c r="M25" i="9" s="1"/>
  <c r="J26" i="9"/>
  <c r="M26" i="9" s="1"/>
  <c r="J24" i="9"/>
  <c r="M24" i="9" s="1"/>
  <c r="K93" i="9" l="1"/>
  <c r="J75" i="9" l="1"/>
  <c r="M75" i="9" s="1"/>
  <c r="I75" i="9"/>
  <c r="L75" i="9" s="1"/>
  <c r="K75" i="9" l="1"/>
  <c r="I422" i="4"/>
  <c r="L422" i="4" s="1"/>
  <c r="J422" i="4"/>
  <c r="M422" i="4" s="1"/>
  <c r="I915" i="4"/>
  <c r="L915" i="4" s="1"/>
  <c r="J915" i="4"/>
  <c r="M915" i="4" s="1"/>
  <c r="I1080" i="4"/>
  <c r="L1080" i="4" s="1"/>
  <c r="J1080" i="4"/>
  <c r="M1080" i="4" s="1"/>
  <c r="I197" i="4"/>
  <c r="L197" i="4" s="1"/>
  <c r="J197" i="4"/>
  <c r="M197" i="4" s="1"/>
  <c r="I65" i="4"/>
  <c r="L65" i="4" s="1"/>
  <c r="J65" i="4"/>
  <c r="M65" i="4" s="1"/>
  <c r="K65" i="4" l="1"/>
  <c r="K422" i="4"/>
  <c r="K915" i="4"/>
  <c r="K197" i="4"/>
  <c r="K1080" i="4"/>
  <c r="I100" i="9"/>
  <c r="J100" i="9"/>
  <c r="I63" i="9"/>
  <c r="J63" i="9"/>
  <c r="I399" i="4" l="1"/>
  <c r="L399" i="4" s="1"/>
  <c r="J399" i="4"/>
  <c r="M399" i="4" s="1"/>
  <c r="I241" i="4"/>
  <c r="L241" i="4" s="1"/>
  <c r="J241" i="4"/>
  <c r="M241" i="4" s="1"/>
  <c r="I22" i="4"/>
  <c r="L22" i="4" s="1"/>
  <c r="J22" i="4"/>
  <c r="M22" i="4" s="1"/>
  <c r="I756" i="4"/>
  <c r="L756" i="4" s="1"/>
  <c r="J756" i="4"/>
  <c r="M756" i="4" s="1"/>
  <c r="I966" i="4"/>
  <c r="L966" i="4" s="1"/>
  <c r="J966" i="4"/>
  <c r="M966" i="4" s="1"/>
  <c r="I1049" i="4"/>
  <c r="L1049" i="4" s="1"/>
  <c r="J1049" i="4"/>
  <c r="M1049" i="4" s="1"/>
  <c r="J37" i="9"/>
  <c r="M37" i="9" s="1"/>
  <c r="I37" i="9"/>
  <c r="L37" i="9" s="1"/>
  <c r="I764" i="4"/>
  <c r="L764" i="4" s="1"/>
  <c r="J764" i="4"/>
  <c r="M764" i="4" s="1"/>
  <c r="K399" i="4" l="1"/>
  <c r="K241" i="4"/>
  <c r="K22" i="4"/>
  <c r="K1049" i="4"/>
  <c r="K966" i="4"/>
  <c r="K756" i="4"/>
  <c r="K764" i="4"/>
  <c r="K37" i="9"/>
  <c r="I768" i="4" l="1"/>
  <c r="L768" i="4" s="1"/>
  <c r="J768" i="4"/>
  <c r="M768" i="4" s="1"/>
  <c r="J80" i="9"/>
  <c r="M80" i="9" s="1"/>
  <c r="I80" i="9"/>
  <c r="L80" i="9" s="1"/>
  <c r="J72" i="9"/>
  <c r="M72" i="9" s="1"/>
  <c r="I72" i="9"/>
  <c r="L72" i="9" s="1"/>
  <c r="J64" i="9"/>
  <c r="M64" i="9" s="1"/>
  <c r="I64" i="9"/>
  <c r="L64" i="9" s="1"/>
  <c r="J82" i="9"/>
  <c r="M82" i="9" s="1"/>
  <c r="I82" i="9"/>
  <c r="L82" i="9" s="1"/>
  <c r="J68" i="9"/>
  <c r="M68" i="9" s="1"/>
  <c r="I68" i="9"/>
  <c r="L68" i="9" s="1"/>
  <c r="J35" i="9"/>
  <c r="M35" i="9" s="1"/>
  <c r="I35" i="9"/>
  <c r="L35" i="9" s="1"/>
  <c r="J18" i="9"/>
  <c r="M18" i="9" s="1"/>
  <c r="I18" i="9"/>
  <c r="L18" i="9" s="1"/>
  <c r="J3" i="9"/>
  <c r="M3" i="9" s="1"/>
  <c r="I3" i="9"/>
  <c r="L3" i="9" s="1"/>
  <c r="P87" i="9"/>
  <c r="J87" i="9"/>
  <c r="M87" i="9" s="1"/>
  <c r="I87" i="9"/>
  <c r="L87" i="9" s="1"/>
  <c r="P97" i="9"/>
  <c r="J97" i="9"/>
  <c r="M97" i="9" s="1"/>
  <c r="I97" i="9"/>
  <c r="L97" i="9" s="1"/>
  <c r="J9" i="9"/>
  <c r="M9" i="9" s="1"/>
  <c r="I9" i="9"/>
  <c r="L9" i="9" s="1"/>
  <c r="J45" i="9"/>
  <c r="M45" i="9" s="1"/>
  <c r="I45" i="9"/>
  <c r="L45" i="9" s="1"/>
  <c r="J21" i="9"/>
  <c r="M21" i="9" s="1"/>
  <c r="I21" i="9"/>
  <c r="L21" i="9" s="1"/>
  <c r="J14" i="9"/>
  <c r="M14" i="9" s="1"/>
  <c r="I14" i="9"/>
  <c r="L14" i="9" s="1"/>
  <c r="J103" i="9"/>
  <c r="M103" i="9" s="1"/>
  <c r="I103" i="9"/>
  <c r="L103" i="9" s="1"/>
  <c r="J29" i="9"/>
  <c r="M29" i="9" s="1"/>
  <c r="I29" i="9"/>
  <c r="L29" i="9" s="1"/>
  <c r="P78" i="9"/>
  <c r="J78" i="9"/>
  <c r="M78" i="9" s="1"/>
  <c r="I78" i="9"/>
  <c r="L78" i="9" s="1"/>
  <c r="J73" i="9"/>
  <c r="M73" i="9" s="1"/>
  <c r="I73" i="9"/>
  <c r="L73" i="9" s="1"/>
  <c r="J41" i="9"/>
  <c r="M41" i="9" s="1"/>
  <c r="I41" i="9"/>
  <c r="L41" i="9" s="1"/>
  <c r="J19" i="9"/>
  <c r="M19" i="9" s="1"/>
  <c r="I19" i="9"/>
  <c r="L19" i="9" s="1"/>
  <c r="J69" i="9"/>
  <c r="M69" i="9" s="1"/>
  <c r="I69" i="9"/>
  <c r="L69" i="9" s="1"/>
  <c r="J60" i="9"/>
  <c r="I60" i="9"/>
  <c r="J55" i="9"/>
  <c r="M55" i="9" s="1"/>
  <c r="I55" i="9"/>
  <c r="L55" i="9" s="1"/>
  <c r="J62" i="9"/>
  <c r="M62" i="9" s="1"/>
  <c r="I62" i="9"/>
  <c r="L62" i="9" s="1"/>
  <c r="J50" i="9"/>
  <c r="M50" i="9" s="1"/>
  <c r="I50" i="9"/>
  <c r="L50" i="9" s="1"/>
  <c r="J57" i="9"/>
  <c r="M57" i="9" s="1"/>
  <c r="I57" i="9"/>
  <c r="L57" i="9" s="1"/>
  <c r="J4" i="9"/>
  <c r="M4" i="9" s="1"/>
  <c r="I4" i="9"/>
  <c r="L4" i="9" s="1"/>
  <c r="J13" i="9"/>
  <c r="M13" i="9" s="1"/>
  <c r="I13" i="9"/>
  <c r="L13" i="9" s="1"/>
  <c r="I110" i="9"/>
  <c r="I6" i="9"/>
  <c r="J5" i="9"/>
  <c r="M5" i="9" s="1"/>
  <c r="I5" i="9"/>
  <c r="L5" i="9" s="1"/>
  <c r="J111" i="9"/>
  <c r="M111" i="9" s="1"/>
  <c r="I111" i="9"/>
  <c r="L111" i="9" s="1"/>
  <c r="J70" i="9"/>
  <c r="M70" i="9" s="1"/>
  <c r="I70" i="9"/>
  <c r="L70" i="9" s="1"/>
  <c r="J17" i="9"/>
  <c r="M17" i="9" s="1"/>
  <c r="I17" i="9"/>
  <c r="L17" i="9" s="1"/>
  <c r="K768" i="4" l="1"/>
  <c r="K87" i="9"/>
  <c r="K80" i="9"/>
  <c r="K64" i="9"/>
  <c r="K82" i="9"/>
  <c r="K72" i="9"/>
  <c r="K35" i="9"/>
  <c r="K3" i="9"/>
  <c r="K68" i="9"/>
  <c r="K18" i="9"/>
  <c r="K9" i="9"/>
  <c r="K97" i="9"/>
  <c r="K73" i="9"/>
  <c r="K19" i="9"/>
  <c r="K45" i="9"/>
  <c r="K21" i="9"/>
  <c r="K41" i="9"/>
  <c r="K78" i="9"/>
  <c r="K14" i="9"/>
  <c r="K4" i="9"/>
  <c r="K29" i="9"/>
  <c r="K103" i="9"/>
  <c r="K69" i="9"/>
  <c r="K13" i="9"/>
  <c r="K50" i="9"/>
  <c r="K55" i="9"/>
  <c r="K57" i="9"/>
  <c r="K62" i="9"/>
  <c r="K5" i="9"/>
  <c r="K111" i="9"/>
  <c r="K70" i="9"/>
  <c r="K17" i="9"/>
  <c r="I497" i="4"/>
  <c r="L497" i="4" s="1"/>
  <c r="J497" i="4"/>
  <c r="M497" i="4" s="1"/>
  <c r="I647" i="4"/>
  <c r="L647" i="4" s="1"/>
  <c r="J647" i="4"/>
  <c r="M647" i="4" s="1"/>
  <c r="I690" i="4"/>
  <c r="L690" i="4" s="1"/>
  <c r="J690" i="4"/>
  <c r="M690" i="4" s="1"/>
  <c r="I785" i="4"/>
  <c r="L785" i="4" s="1"/>
  <c r="J785" i="4"/>
  <c r="M785" i="4" s="1"/>
  <c r="I410" i="4"/>
  <c r="L410" i="4" s="1"/>
  <c r="J410" i="4"/>
  <c r="M410" i="4" s="1"/>
  <c r="I148" i="4"/>
  <c r="L148" i="4" s="1"/>
  <c r="J148" i="4"/>
  <c r="M148" i="4" s="1"/>
  <c r="I762" i="4"/>
  <c r="L762" i="4" s="1"/>
  <c r="J762" i="4"/>
  <c r="M762" i="4" s="1"/>
  <c r="I779" i="4"/>
  <c r="L779" i="4" s="1"/>
  <c r="J779" i="4"/>
  <c r="M779" i="4" s="1"/>
  <c r="I1072" i="4"/>
  <c r="L1072" i="4" s="1"/>
  <c r="J1072" i="4"/>
  <c r="M1072" i="4" s="1"/>
  <c r="I152" i="4"/>
  <c r="L152" i="4" s="1"/>
  <c r="J152" i="4"/>
  <c r="M152" i="4" s="1"/>
  <c r="I1040" i="4"/>
  <c r="L1040" i="4" s="1"/>
  <c r="J1040" i="4"/>
  <c r="M1040" i="4" s="1"/>
  <c r="I153" i="4"/>
  <c r="L153" i="4" s="1"/>
  <c r="J153" i="4"/>
  <c r="M153" i="4" s="1"/>
  <c r="I291" i="4"/>
  <c r="L291" i="4" s="1"/>
  <c r="J291" i="4"/>
  <c r="M291" i="4" s="1"/>
  <c r="I811" i="4"/>
  <c r="L811" i="4" s="1"/>
  <c r="J811" i="4"/>
  <c r="M811" i="4" s="1"/>
  <c r="I420" i="4"/>
  <c r="L420" i="4" s="1"/>
  <c r="J420" i="4"/>
  <c r="M420" i="4" s="1"/>
  <c r="I502" i="4"/>
  <c r="L502" i="4" s="1"/>
  <c r="J502" i="4"/>
  <c r="M502" i="4" s="1"/>
  <c r="I693" i="4"/>
  <c r="L693" i="4" s="1"/>
  <c r="J693" i="4"/>
  <c r="M693" i="4" s="1"/>
  <c r="I202" i="4"/>
  <c r="L202" i="4" s="1"/>
  <c r="J202" i="4"/>
  <c r="M202" i="4" s="1"/>
  <c r="I1014" i="4"/>
  <c r="L1014" i="4" s="1"/>
  <c r="J1014" i="4"/>
  <c r="M1014" i="4" s="1"/>
  <c r="I635" i="4"/>
  <c r="L635" i="4" s="1"/>
  <c r="J635" i="4"/>
  <c r="M635" i="4" s="1"/>
  <c r="I715" i="4"/>
  <c r="L715" i="4" s="1"/>
  <c r="J715" i="4"/>
  <c r="M715" i="4" s="1"/>
  <c r="I569" i="4"/>
  <c r="L569" i="4" s="1"/>
  <c r="J569" i="4"/>
  <c r="M569" i="4" s="1"/>
  <c r="I491" i="4"/>
  <c r="J491" i="4"/>
  <c r="I95" i="4"/>
  <c r="L95" i="4" s="1"/>
  <c r="J95" i="4"/>
  <c r="M95" i="4" s="1"/>
  <c r="I249" i="4"/>
  <c r="L249" i="4" s="1"/>
  <c r="J249" i="4"/>
  <c r="M249" i="4" s="1"/>
  <c r="I361" i="4"/>
  <c r="L361" i="4" s="1"/>
  <c r="J361" i="4"/>
  <c r="M361" i="4" s="1"/>
  <c r="K569" i="4" l="1"/>
  <c r="K715" i="4"/>
  <c r="K502" i="4"/>
  <c r="K153" i="4"/>
  <c r="K420" i="4"/>
  <c r="K785" i="4"/>
  <c r="K647" i="4"/>
  <c r="K148" i="4"/>
  <c r="K811" i="4"/>
  <c r="K152" i="4"/>
  <c r="K1072" i="4"/>
  <c r="K1014" i="4"/>
  <c r="K762" i="4"/>
  <c r="K291" i="4"/>
  <c r="K1040" i="4"/>
  <c r="K690" i="4"/>
  <c r="K202" i="4"/>
  <c r="K693" i="4"/>
  <c r="K635" i="4"/>
  <c r="K779" i="4"/>
  <c r="K410" i="4"/>
  <c r="K497" i="4"/>
  <c r="K95" i="4"/>
  <c r="K249" i="4"/>
  <c r="K361" i="4"/>
  <c r="J753" i="4" l="1"/>
  <c r="M753" i="4" s="1"/>
  <c r="I753" i="4"/>
  <c r="L753" i="4" s="1"/>
  <c r="J560" i="4"/>
  <c r="M560" i="4" s="1"/>
  <c r="I560" i="4"/>
  <c r="L560" i="4" s="1"/>
  <c r="P649" i="4"/>
  <c r="J649" i="4"/>
  <c r="M649" i="4" s="1"/>
  <c r="I649" i="4"/>
  <c r="L649" i="4" s="1"/>
  <c r="K649" i="4" l="1"/>
  <c r="K560" i="4"/>
  <c r="K753" i="4"/>
  <c r="I85" i="9" l="1"/>
  <c r="L85" i="9" s="1"/>
  <c r="J85" i="9"/>
  <c r="M85" i="9" s="1"/>
  <c r="K85" i="9" l="1"/>
  <c r="J83" i="9" l="1"/>
  <c r="M83" i="9" s="1"/>
  <c r="I83" i="9"/>
  <c r="L83" i="9" s="1"/>
  <c r="K83" i="9" l="1"/>
  <c r="I71" i="9"/>
  <c r="L71" i="9" s="1"/>
  <c r="J71" i="9"/>
  <c r="M71" i="9" s="1"/>
  <c r="K71" i="9" l="1"/>
  <c r="I44" i="9"/>
  <c r="L44" i="9" s="1"/>
  <c r="J44" i="9"/>
  <c r="M44" i="9" s="1"/>
  <c r="K44" i="9" l="1"/>
  <c r="I23" i="9"/>
  <c r="L23" i="9" s="1"/>
  <c r="J23" i="9"/>
  <c r="M23" i="9" s="1"/>
  <c r="I34" i="9"/>
  <c r="L34" i="9" s="1"/>
  <c r="J34" i="9"/>
  <c r="M34" i="9" s="1"/>
  <c r="I31" i="9"/>
  <c r="L31" i="9" s="1"/>
  <c r="J31" i="9"/>
  <c r="M31" i="9" s="1"/>
  <c r="P31" i="9"/>
  <c r="I51" i="9"/>
  <c r="L51" i="9" s="1"/>
  <c r="J51" i="9"/>
  <c r="M51" i="9" s="1"/>
  <c r="I101" i="9"/>
  <c r="L101" i="9" s="1"/>
  <c r="J101" i="9"/>
  <c r="M101" i="9" s="1"/>
  <c r="K23" i="9" l="1"/>
  <c r="K34" i="9"/>
  <c r="K31" i="9"/>
  <c r="K51" i="9"/>
  <c r="K101" i="9"/>
  <c r="J1044" i="4"/>
  <c r="M1044" i="4" s="1"/>
  <c r="I1044" i="4"/>
  <c r="L1044" i="4" s="1"/>
  <c r="J1037" i="4"/>
  <c r="M1037" i="4" s="1"/>
  <c r="I1037" i="4"/>
  <c r="L1037" i="4" s="1"/>
  <c r="J997" i="4"/>
  <c r="M997" i="4" s="1"/>
  <c r="I997" i="4"/>
  <c r="L997" i="4" s="1"/>
  <c r="J962" i="4"/>
  <c r="M962" i="4" s="1"/>
  <c r="I962" i="4"/>
  <c r="L962" i="4" s="1"/>
  <c r="J902" i="4"/>
  <c r="M902" i="4" s="1"/>
  <c r="I902" i="4"/>
  <c r="L902" i="4" s="1"/>
  <c r="J845" i="4"/>
  <c r="M845" i="4" s="1"/>
  <c r="I845" i="4"/>
  <c r="L845" i="4" s="1"/>
  <c r="J839" i="4"/>
  <c r="M839" i="4" s="1"/>
  <c r="I839" i="4"/>
  <c r="L839" i="4" s="1"/>
  <c r="J833" i="4"/>
  <c r="M833" i="4" s="1"/>
  <c r="I833" i="4"/>
  <c r="L833" i="4" s="1"/>
  <c r="J830" i="4"/>
  <c r="M830" i="4" s="1"/>
  <c r="I830" i="4"/>
  <c r="L830" i="4" s="1"/>
  <c r="M773" i="4"/>
  <c r="I773" i="4"/>
  <c r="L773" i="4" s="1"/>
  <c r="J750" i="4"/>
  <c r="M750" i="4" s="1"/>
  <c r="I750" i="4"/>
  <c r="L750" i="4" s="1"/>
  <c r="J749" i="4"/>
  <c r="M749" i="4" s="1"/>
  <c r="I749" i="4"/>
  <c r="L749" i="4" s="1"/>
  <c r="J748" i="4"/>
  <c r="M748" i="4" s="1"/>
  <c r="I748" i="4"/>
  <c r="L748" i="4" s="1"/>
  <c r="J737" i="4"/>
  <c r="M737" i="4" s="1"/>
  <c r="I737" i="4"/>
  <c r="L737" i="4" s="1"/>
  <c r="J714" i="4"/>
  <c r="M714" i="4" s="1"/>
  <c r="I714" i="4"/>
  <c r="L714" i="4" s="1"/>
  <c r="J673" i="4"/>
  <c r="M673" i="4" s="1"/>
  <c r="I673" i="4"/>
  <c r="L673" i="4" s="1"/>
  <c r="J672" i="4"/>
  <c r="M672" i="4" s="1"/>
  <c r="I672" i="4"/>
  <c r="L672" i="4" s="1"/>
  <c r="J671" i="4"/>
  <c r="M671" i="4" s="1"/>
  <c r="I671" i="4"/>
  <c r="L671" i="4" s="1"/>
  <c r="J627" i="4"/>
  <c r="M627" i="4" s="1"/>
  <c r="I627" i="4"/>
  <c r="L627" i="4" s="1"/>
  <c r="J624" i="4"/>
  <c r="M624" i="4" s="1"/>
  <c r="I624" i="4"/>
  <c r="L624" i="4" s="1"/>
  <c r="J622" i="4"/>
  <c r="M622" i="4" s="1"/>
  <c r="I622" i="4"/>
  <c r="L622" i="4" s="1"/>
  <c r="J556" i="4"/>
  <c r="M556" i="4" s="1"/>
  <c r="I556" i="4"/>
  <c r="L556" i="4" s="1"/>
  <c r="J555" i="4"/>
  <c r="M555" i="4" s="1"/>
  <c r="I555" i="4"/>
  <c r="L555" i="4" s="1"/>
  <c r="J523" i="4"/>
  <c r="M523" i="4" s="1"/>
  <c r="I523" i="4"/>
  <c r="L523" i="4" s="1"/>
  <c r="J495" i="4"/>
  <c r="M495" i="4" s="1"/>
  <c r="I495" i="4"/>
  <c r="L495" i="4" s="1"/>
  <c r="J492" i="4"/>
  <c r="M492" i="4" s="1"/>
  <c r="I492" i="4"/>
  <c r="L492" i="4" s="1"/>
  <c r="J479" i="4"/>
  <c r="M479" i="4" s="1"/>
  <c r="I479" i="4"/>
  <c r="L479" i="4" s="1"/>
  <c r="J407" i="4"/>
  <c r="M407" i="4" s="1"/>
  <c r="I407" i="4"/>
  <c r="L407" i="4" s="1"/>
  <c r="J390" i="4"/>
  <c r="M390" i="4" s="1"/>
  <c r="I390" i="4"/>
  <c r="L390" i="4" s="1"/>
  <c r="J384" i="4"/>
  <c r="M384" i="4" s="1"/>
  <c r="I384" i="4"/>
  <c r="L384" i="4" s="1"/>
  <c r="J383" i="4"/>
  <c r="M383" i="4" s="1"/>
  <c r="I383" i="4"/>
  <c r="L383" i="4" s="1"/>
  <c r="J302" i="4"/>
  <c r="M302" i="4" s="1"/>
  <c r="I302" i="4"/>
  <c r="L302" i="4" s="1"/>
  <c r="J269" i="4"/>
  <c r="M269" i="4" s="1"/>
  <c r="I269" i="4"/>
  <c r="L269" i="4" s="1"/>
  <c r="J268" i="4"/>
  <c r="M268" i="4" s="1"/>
  <c r="I268" i="4"/>
  <c r="L268" i="4" s="1"/>
  <c r="J265" i="4"/>
  <c r="M265" i="4" s="1"/>
  <c r="I265" i="4"/>
  <c r="L265" i="4" s="1"/>
  <c r="J253" i="4"/>
  <c r="M253" i="4" s="1"/>
  <c r="I253" i="4"/>
  <c r="L253" i="4" s="1"/>
  <c r="J219" i="4"/>
  <c r="M219" i="4" s="1"/>
  <c r="I219" i="4"/>
  <c r="L219" i="4" s="1"/>
  <c r="Q61" i="4"/>
  <c r="J61" i="4"/>
  <c r="M61" i="4" s="1"/>
  <c r="I61" i="4"/>
  <c r="L61" i="4" s="1"/>
  <c r="I301" i="4"/>
  <c r="L301" i="4" s="1"/>
  <c r="J301" i="4"/>
  <c r="M301" i="4" s="1"/>
  <c r="I451" i="4"/>
  <c r="L451" i="4" s="1"/>
  <c r="J451" i="4"/>
  <c r="M451" i="4" s="1"/>
  <c r="I211" i="4"/>
  <c r="L211" i="4" s="1"/>
  <c r="J211" i="4"/>
  <c r="M211" i="4" s="1"/>
  <c r="I431" i="4"/>
  <c r="L431" i="4" s="1"/>
  <c r="J431" i="4"/>
  <c r="M431" i="4" s="1"/>
  <c r="I437" i="4"/>
  <c r="L437" i="4" s="1"/>
  <c r="J437" i="4"/>
  <c r="M437" i="4" s="1"/>
  <c r="I850" i="4"/>
  <c r="L850" i="4" s="1"/>
  <c r="J850" i="4"/>
  <c r="M850" i="4" s="1"/>
  <c r="P850" i="4"/>
  <c r="I877" i="4"/>
  <c r="L877" i="4" s="1"/>
  <c r="J877" i="4"/>
  <c r="M877" i="4" s="1"/>
  <c r="P877" i="4"/>
  <c r="I181" i="4"/>
  <c r="L181" i="4" s="1"/>
  <c r="J181" i="4"/>
  <c r="M181" i="4" s="1"/>
  <c r="I632" i="4"/>
  <c r="L632" i="4" s="1"/>
  <c r="J632" i="4"/>
  <c r="M632" i="4" s="1"/>
  <c r="P632" i="4"/>
  <c r="I216" i="4"/>
  <c r="L216" i="4" s="1"/>
  <c r="J216" i="4"/>
  <c r="M216" i="4" s="1"/>
  <c r="P216" i="4"/>
  <c r="I482" i="4"/>
  <c r="L482" i="4" s="1"/>
  <c r="J482" i="4"/>
  <c r="M482" i="4" s="1"/>
  <c r="I513" i="4"/>
  <c r="L513" i="4" s="1"/>
  <c r="J513" i="4"/>
  <c r="M513" i="4" s="1"/>
  <c r="I1017" i="4"/>
  <c r="L1017" i="4" s="1"/>
  <c r="J1017" i="4"/>
  <c r="M1017" i="4" s="1"/>
  <c r="I13" i="4"/>
  <c r="L13" i="4" s="1"/>
  <c r="J13" i="4"/>
  <c r="M13" i="4" s="1"/>
  <c r="I58" i="4"/>
  <c r="L58" i="4" s="1"/>
  <c r="J58" i="4"/>
  <c r="M58" i="4" s="1"/>
  <c r="I678" i="4"/>
  <c r="L678" i="4" s="1"/>
  <c r="J678" i="4"/>
  <c r="M678" i="4" s="1"/>
  <c r="I652" i="4"/>
  <c r="L652" i="4" s="1"/>
  <c r="J652" i="4"/>
  <c r="M652" i="4" s="1"/>
  <c r="I508" i="4"/>
  <c r="L508" i="4" s="1"/>
  <c r="J508" i="4"/>
  <c r="M508" i="4" s="1"/>
  <c r="I590" i="4"/>
  <c r="L590" i="4" s="1"/>
  <c r="J590" i="4"/>
  <c r="M590" i="4" s="1"/>
  <c r="I537" i="4"/>
  <c r="L537" i="4" s="1"/>
  <c r="J537" i="4"/>
  <c r="M537" i="4" s="1"/>
  <c r="I823" i="4"/>
  <c r="L823" i="4" s="1"/>
  <c r="K823" i="4" s="1"/>
  <c r="J823" i="4"/>
  <c r="I1042" i="4"/>
  <c r="L1042" i="4" s="1"/>
  <c r="J1042" i="4"/>
  <c r="M1042" i="4" s="1"/>
  <c r="I212" i="4"/>
  <c r="L212" i="4" s="1"/>
  <c r="J212" i="4"/>
  <c r="M212" i="4" s="1"/>
  <c r="I717" i="4"/>
  <c r="L717" i="4" s="1"/>
  <c r="J717" i="4"/>
  <c r="M717" i="4" s="1"/>
  <c r="I809" i="4"/>
  <c r="L809" i="4" s="1"/>
  <c r="J809" i="4"/>
  <c r="M809" i="4" s="1"/>
  <c r="I96" i="4"/>
  <c r="L96" i="4" s="1"/>
  <c r="J96" i="4"/>
  <c r="M96" i="4" s="1"/>
  <c r="I670" i="4"/>
  <c r="L670" i="4" s="1"/>
  <c r="J670" i="4"/>
  <c r="M670" i="4" s="1"/>
  <c r="I70" i="4"/>
  <c r="L70" i="4" s="1"/>
  <c r="J70" i="4"/>
  <c r="M70" i="4" s="1"/>
  <c r="I102" i="4"/>
  <c r="L102" i="4" s="1"/>
  <c r="J102" i="4"/>
  <c r="M102" i="4" s="1"/>
  <c r="I161" i="4"/>
  <c r="L161" i="4" s="1"/>
  <c r="J161" i="4"/>
  <c r="M161" i="4" s="1"/>
  <c r="I332" i="4"/>
  <c r="J332" i="4"/>
  <c r="K332" i="4"/>
  <c r="I500" i="4"/>
  <c r="L500" i="4" s="1"/>
  <c r="J500" i="4"/>
  <c r="M500" i="4" s="1"/>
  <c r="P500" i="4"/>
  <c r="I692" i="4"/>
  <c r="L692" i="4" s="1"/>
  <c r="J692" i="4"/>
  <c r="M692" i="4" s="1"/>
  <c r="I810" i="4"/>
  <c r="L810" i="4" s="1"/>
  <c r="J810" i="4"/>
  <c r="M810" i="4" s="1"/>
  <c r="I815" i="4"/>
  <c r="L815" i="4" s="1"/>
  <c r="J815" i="4"/>
  <c r="M815" i="4" s="1"/>
  <c r="I7" i="4"/>
  <c r="L7" i="4" s="1"/>
  <c r="J7" i="4"/>
  <c r="M7" i="4" s="1"/>
  <c r="K431" i="4" l="1"/>
  <c r="K773" i="4"/>
  <c r="K437" i="4"/>
  <c r="K301" i="4"/>
  <c r="K997" i="4"/>
  <c r="K61" i="4"/>
  <c r="K492" i="4"/>
  <c r="K302" i="4"/>
  <c r="K714" i="4"/>
  <c r="K407" i="4"/>
  <c r="K671" i="4"/>
  <c r="K268" i="4"/>
  <c r="K523" i="4"/>
  <c r="K672" i="4"/>
  <c r="K555" i="4"/>
  <c r="K845" i="4"/>
  <c r="K219" i="4"/>
  <c r="K750" i="4"/>
  <c r="K390" i="4"/>
  <c r="K632" i="4"/>
  <c r="K253" i="4"/>
  <c r="K622" i="4"/>
  <c r="K833" i="4"/>
  <c r="K902" i="4"/>
  <c r="K216" i="4"/>
  <c r="K627" i="4"/>
  <c r="K748" i="4"/>
  <c r="K815" i="4"/>
  <c r="K383" i="4"/>
  <c r="K624" i="4"/>
  <c r="K839" i="4"/>
  <c r="K265" i="4"/>
  <c r="K269" i="4"/>
  <c r="K749" i="4"/>
  <c r="K962" i="4"/>
  <c r="K479" i="4"/>
  <c r="K384" i="4"/>
  <c r="K556" i="4"/>
  <c r="K830" i="4"/>
  <c r="K673" i="4"/>
  <c r="K737" i="4"/>
  <c r="K1037" i="4"/>
  <c r="K495" i="4"/>
  <c r="K1044" i="4"/>
  <c r="K500" i="4"/>
  <c r="K58" i="4"/>
  <c r="K96" i="4"/>
  <c r="K212" i="4"/>
  <c r="K508" i="4"/>
  <c r="K877" i="4"/>
  <c r="K809" i="4"/>
  <c r="K70" i="4"/>
  <c r="K1042" i="4"/>
  <c r="K211" i="4"/>
  <c r="K670" i="4"/>
  <c r="K717" i="4"/>
  <c r="K850" i="4"/>
  <c r="K652" i="4"/>
  <c r="K161" i="4"/>
  <c r="K513" i="4"/>
  <c r="K451" i="4"/>
  <c r="K692" i="4"/>
  <c r="K482" i="4"/>
  <c r="K590" i="4"/>
  <c r="K678" i="4"/>
  <c r="K1017" i="4"/>
  <c r="K181" i="4"/>
  <c r="K13" i="4"/>
  <c r="K102" i="4"/>
  <c r="K7" i="4"/>
  <c r="K810" i="4"/>
  <c r="K537" i="4"/>
  <c r="I66" i="9" l="1"/>
  <c r="L66" i="9" s="1"/>
  <c r="J66" i="9"/>
  <c r="M66" i="9" s="1"/>
  <c r="K66" i="9" l="1"/>
  <c r="I38" i="9" l="1"/>
  <c r="L38" i="9" s="1"/>
  <c r="J38" i="9"/>
  <c r="M38" i="9" s="1"/>
  <c r="K38" i="9" l="1"/>
  <c r="I58" i="9" l="1"/>
  <c r="L58" i="9" s="1"/>
  <c r="J58" i="9"/>
  <c r="M58" i="9" s="1"/>
  <c r="K58" i="9" l="1"/>
  <c r="I158" i="4"/>
  <c r="L158" i="4" s="1"/>
  <c r="J158" i="4"/>
  <c r="M158" i="4" s="1"/>
  <c r="K158" i="4" l="1"/>
  <c r="P54" i="9"/>
  <c r="I54" i="9"/>
  <c r="L54" i="9" s="1"/>
  <c r="J54" i="9"/>
  <c r="M54" i="9" s="1"/>
  <c r="K54" i="9" l="1"/>
  <c r="I86" i="9" l="1"/>
  <c r="L86" i="9" s="1"/>
  <c r="J86" i="9"/>
  <c r="M86" i="9" s="1"/>
  <c r="P86" i="9"/>
  <c r="K86" i="9" l="1"/>
  <c r="I40" i="9" l="1"/>
  <c r="L40" i="9" s="1"/>
  <c r="J40" i="9"/>
  <c r="M40" i="9" s="1"/>
  <c r="K40" i="9" l="1"/>
  <c r="I20" i="9"/>
  <c r="L20" i="9" s="1"/>
  <c r="J20" i="9"/>
  <c r="M20" i="9" s="1"/>
  <c r="K20" i="9" l="1"/>
  <c r="I94" i="9" l="1"/>
  <c r="L94" i="9" s="1"/>
  <c r="J94" i="9"/>
  <c r="M94" i="9" s="1"/>
  <c r="I19" i="4"/>
  <c r="L19" i="4" s="1"/>
  <c r="J19" i="4"/>
  <c r="M19" i="4" s="1"/>
  <c r="I39" i="4"/>
  <c r="L39" i="4" s="1"/>
  <c r="J39" i="4"/>
  <c r="M39" i="4" s="1"/>
  <c r="I60" i="4"/>
  <c r="L60" i="4" s="1"/>
  <c r="J60" i="4"/>
  <c r="M60" i="4" s="1"/>
  <c r="I66" i="4"/>
  <c r="L66" i="4" s="1"/>
  <c r="J66" i="4"/>
  <c r="M66" i="4" s="1"/>
  <c r="I68" i="4"/>
  <c r="L68" i="4" s="1"/>
  <c r="J68" i="4"/>
  <c r="M68" i="4" s="1"/>
  <c r="I76" i="4"/>
  <c r="L76" i="4" s="1"/>
  <c r="J76" i="4"/>
  <c r="M76" i="4" s="1"/>
  <c r="I81" i="4"/>
  <c r="L81" i="4" s="1"/>
  <c r="J81" i="4"/>
  <c r="M81" i="4" s="1"/>
  <c r="I84" i="4"/>
  <c r="L84" i="4" s="1"/>
  <c r="J84" i="4"/>
  <c r="M84" i="4" s="1"/>
  <c r="I93" i="4"/>
  <c r="L93" i="4" s="1"/>
  <c r="J93" i="4"/>
  <c r="M93" i="4" s="1"/>
  <c r="I98" i="4"/>
  <c r="L98" i="4" s="1"/>
  <c r="J98" i="4"/>
  <c r="M98" i="4" s="1"/>
  <c r="I104" i="4"/>
  <c r="L104" i="4" s="1"/>
  <c r="J104" i="4"/>
  <c r="M104" i="4" s="1"/>
  <c r="I109" i="4"/>
  <c r="L109" i="4" s="1"/>
  <c r="J109" i="4"/>
  <c r="M109" i="4" s="1"/>
  <c r="I126" i="4"/>
  <c r="L126" i="4" s="1"/>
  <c r="J126" i="4"/>
  <c r="M126" i="4" s="1"/>
  <c r="I147" i="4"/>
  <c r="L147" i="4" s="1"/>
  <c r="J147" i="4"/>
  <c r="M147" i="4" s="1"/>
  <c r="I151" i="4"/>
  <c r="L151" i="4" s="1"/>
  <c r="J151" i="4"/>
  <c r="M151" i="4" s="1"/>
  <c r="I189" i="4"/>
  <c r="L189" i="4" s="1"/>
  <c r="J189" i="4"/>
  <c r="M189" i="4" s="1"/>
  <c r="I200" i="4"/>
  <c r="L200" i="4" s="1"/>
  <c r="J200" i="4"/>
  <c r="M200" i="4" s="1"/>
  <c r="I272" i="4"/>
  <c r="L272" i="4" s="1"/>
  <c r="J272" i="4"/>
  <c r="M272" i="4" s="1"/>
  <c r="I348" i="4"/>
  <c r="L348" i="4" s="1"/>
  <c r="J348" i="4"/>
  <c r="M348" i="4" s="1"/>
  <c r="I352" i="4"/>
  <c r="L352" i="4" s="1"/>
  <c r="J352" i="4"/>
  <c r="M352" i="4" s="1"/>
  <c r="I360" i="4"/>
  <c r="L360" i="4" s="1"/>
  <c r="J360" i="4"/>
  <c r="M360" i="4" s="1"/>
  <c r="I419" i="4"/>
  <c r="L419" i="4" s="1"/>
  <c r="J419" i="4"/>
  <c r="M419" i="4" s="1"/>
  <c r="I448" i="4"/>
  <c r="L448" i="4" s="1"/>
  <c r="J448" i="4"/>
  <c r="M448" i="4" s="1"/>
  <c r="I480" i="4"/>
  <c r="L480" i="4" s="1"/>
  <c r="J480" i="4"/>
  <c r="M480" i="4" s="1"/>
  <c r="I505" i="4"/>
  <c r="L505" i="4" s="1"/>
  <c r="J505" i="4"/>
  <c r="M505" i="4" s="1"/>
  <c r="I572" i="4"/>
  <c r="L572" i="4" s="1"/>
  <c r="J572" i="4"/>
  <c r="M572" i="4" s="1"/>
  <c r="I584" i="4"/>
  <c r="L584" i="4" s="1"/>
  <c r="J584" i="4"/>
  <c r="M584" i="4" s="1"/>
  <c r="I687" i="4"/>
  <c r="L687" i="4" s="1"/>
  <c r="J687" i="4"/>
  <c r="M687" i="4" s="1"/>
  <c r="I710" i="4"/>
  <c r="L710" i="4" s="1"/>
  <c r="J710" i="4"/>
  <c r="M710" i="4" s="1"/>
  <c r="I712" i="4"/>
  <c r="L712" i="4" s="1"/>
  <c r="J712" i="4"/>
  <c r="M712" i="4" s="1"/>
  <c r="I713" i="4"/>
  <c r="L713" i="4" s="1"/>
  <c r="J713" i="4"/>
  <c r="M713" i="4" s="1"/>
  <c r="I721" i="4"/>
  <c r="L721" i="4" s="1"/>
  <c r="J721" i="4"/>
  <c r="M721" i="4" s="1"/>
  <c r="I738" i="4"/>
  <c r="L738" i="4" s="1"/>
  <c r="J738" i="4"/>
  <c r="M738" i="4" s="1"/>
  <c r="I743" i="4"/>
  <c r="L743" i="4" s="1"/>
  <c r="J743" i="4"/>
  <c r="M743" i="4" s="1"/>
  <c r="I758" i="4"/>
  <c r="L758" i="4" s="1"/>
  <c r="J758" i="4"/>
  <c r="M758" i="4" s="1"/>
  <c r="I765" i="4"/>
  <c r="L765" i="4" s="1"/>
  <c r="J765" i="4"/>
  <c r="M765" i="4" s="1"/>
  <c r="I821" i="4"/>
  <c r="L821" i="4" s="1"/>
  <c r="J821" i="4"/>
  <c r="M821" i="4" s="1"/>
  <c r="I832" i="4"/>
  <c r="L832" i="4" s="1"/>
  <c r="J832" i="4"/>
  <c r="M832" i="4" s="1"/>
  <c r="I837" i="4"/>
  <c r="L837" i="4" s="1"/>
  <c r="J837" i="4"/>
  <c r="M837" i="4" s="1"/>
  <c r="I903" i="4"/>
  <c r="L903" i="4" s="1"/>
  <c r="J903" i="4"/>
  <c r="M903" i="4" s="1"/>
  <c r="P903" i="4"/>
  <c r="I951" i="4"/>
  <c r="L951" i="4" s="1"/>
  <c r="J951" i="4"/>
  <c r="M951" i="4" s="1"/>
  <c r="I998" i="4"/>
  <c r="L998" i="4" s="1"/>
  <c r="J998" i="4"/>
  <c r="M998" i="4" s="1"/>
  <c r="I1018" i="4"/>
  <c r="L1018" i="4" s="1"/>
  <c r="J1018" i="4"/>
  <c r="M1018" i="4" s="1"/>
  <c r="I1019" i="4"/>
  <c r="L1019" i="4" s="1"/>
  <c r="J1019" i="4"/>
  <c r="M1019" i="4" s="1"/>
  <c r="I1074" i="4"/>
  <c r="L1074" i="4" s="1"/>
  <c r="J1074" i="4"/>
  <c r="M1074" i="4" s="1"/>
  <c r="K94" i="9" l="1"/>
  <c r="K480" i="4"/>
  <c r="K104" i="4"/>
  <c r="K505" i="4"/>
  <c r="K743" i="4"/>
  <c r="K712" i="4"/>
  <c r="K200" i="4"/>
  <c r="K66" i="4"/>
  <c r="K1074" i="4"/>
  <c r="K903" i="4"/>
  <c r="K713" i="4"/>
  <c r="K821" i="4"/>
  <c r="K998" i="4"/>
  <c r="K68" i="4"/>
  <c r="K419" i="4"/>
  <c r="K39" i="4"/>
  <c r="K710" i="4"/>
  <c r="K126" i="4"/>
  <c r="K76" i="4"/>
  <c r="K360" i="4"/>
  <c r="K758" i="4"/>
  <c r="K687" i="4"/>
  <c r="K352" i="4"/>
  <c r="K1018" i="4"/>
  <c r="K272" i="4"/>
  <c r="K832" i="4"/>
  <c r="K721" i="4"/>
  <c r="K572" i="4"/>
  <c r="K93" i="4"/>
  <c r="K951" i="4"/>
  <c r="K765" i="4"/>
  <c r="K109" i="4"/>
  <c r="K147" i="4"/>
  <c r="K81" i="4"/>
  <c r="K1019" i="4"/>
  <c r="K151" i="4"/>
  <c r="K84" i="4"/>
  <c r="K19" i="4"/>
  <c r="K348" i="4"/>
  <c r="K448" i="4"/>
  <c r="K837" i="4"/>
  <c r="K738" i="4"/>
  <c r="K584" i="4"/>
  <c r="K189" i="4"/>
  <c r="K98" i="4"/>
  <c r="K60" i="4"/>
  <c r="P88" i="9" l="1"/>
  <c r="I88" i="9"/>
  <c r="L88" i="9" s="1"/>
  <c r="J88" i="9"/>
  <c r="M88" i="9" s="1"/>
  <c r="K88" i="9" l="1"/>
  <c r="I39" i="9" l="1"/>
  <c r="L39" i="9" s="1"/>
  <c r="J39" i="9"/>
  <c r="M39" i="9" s="1"/>
  <c r="K39" i="9" l="1"/>
  <c r="I36" i="9"/>
  <c r="L36" i="9" s="1"/>
  <c r="J36" i="9"/>
  <c r="M36" i="9" s="1"/>
  <c r="K36" i="9" l="1"/>
  <c r="I49" i="9"/>
  <c r="L49" i="9" s="1"/>
  <c r="J49" i="9"/>
  <c r="M49" i="9" s="1"/>
  <c r="K49" i="9" l="1"/>
  <c r="I14" i="4"/>
  <c r="L14" i="4" s="1"/>
  <c r="J14" i="4"/>
  <c r="M14" i="4" s="1"/>
  <c r="I17" i="4"/>
  <c r="L17" i="4" s="1"/>
  <c r="J17" i="4"/>
  <c r="M17" i="4" s="1"/>
  <c r="I42" i="4"/>
  <c r="L42" i="4" s="1"/>
  <c r="J42" i="4"/>
  <c r="M42" i="4" s="1"/>
  <c r="I62" i="4"/>
  <c r="L62" i="4" s="1"/>
  <c r="J62" i="4"/>
  <c r="M62" i="4" s="1"/>
  <c r="I67" i="4"/>
  <c r="L67" i="4" s="1"/>
  <c r="J67" i="4"/>
  <c r="M67" i="4" s="1"/>
  <c r="I101" i="4"/>
  <c r="L101" i="4" s="1"/>
  <c r="J101" i="4"/>
  <c r="M101" i="4" s="1"/>
  <c r="I193" i="4"/>
  <c r="L193" i="4" s="1"/>
  <c r="J193" i="4"/>
  <c r="M193" i="4" s="1"/>
  <c r="I196" i="4"/>
  <c r="L196" i="4" s="1"/>
  <c r="J196" i="4"/>
  <c r="M196" i="4" s="1"/>
  <c r="I231" i="4"/>
  <c r="L231" i="4" s="1"/>
  <c r="J231" i="4"/>
  <c r="M231" i="4" s="1"/>
  <c r="I350" i="4"/>
  <c r="L350" i="4" s="1"/>
  <c r="J350" i="4"/>
  <c r="M350" i="4" s="1"/>
  <c r="I357" i="4"/>
  <c r="L357" i="4" s="1"/>
  <c r="J357" i="4"/>
  <c r="M357" i="4" s="1"/>
  <c r="I359" i="4"/>
  <c r="L359" i="4" s="1"/>
  <c r="J359" i="4"/>
  <c r="M359" i="4" s="1"/>
  <c r="I388" i="4"/>
  <c r="L388" i="4" s="1"/>
  <c r="J388" i="4"/>
  <c r="M388" i="4" s="1"/>
  <c r="I389" i="4"/>
  <c r="L389" i="4" s="1"/>
  <c r="J389" i="4"/>
  <c r="M389" i="4" s="1"/>
  <c r="I409" i="4"/>
  <c r="L409" i="4" s="1"/>
  <c r="J409" i="4"/>
  <c r="M409" i="4" s="1"/>
  <c r="I418" i="4"/>
  <c r="L418" i="4" s="1"/>
  <c r="J418" i="4"/>
  <c r="M418" i="4" s="1"/>
  <c r="I433" i="4"/>
  <c r="L433" i="4" s="1"/>
  <c r="J433" i="4"/>
  <c r="M433" i="4" s="1"/>
  <c r="I441" i="4"/>
  <c r="L441" i="4" s="1"/>
  <c r="J441" i="4"/>
  <c r="M441" i="4" s="1"/>
  <c r="I481" i="4"/>
  <c r="L481" i="4" s="1"/>
  <c r="J481" i="4"/>
  <c r="M481" i="4" s="1"/>
  <c r="I485" i="4"/>
  <c r="L485" i="4" s="1"/>
  <c r="J485" i="4"/>
  <c r="M485" i="4" s="1"/>
  <c r="I558" i="4"/>
  <c r="L558" i="4" s="1"/>
  <c r="J558" i="4"/>
  <c r="M558" i="4" s="1"/>
  <c r="I561" i="4"/>
  <c r="L561" i="4" s="1"/>
  <c r="J561" i="4"/>
  <c r="M561" i="4" s="1"/>
  <c r="I570" i="4"/>
  <c r="L570" i="4" s="1"/>
  <c r="J570" i="4"/>
  <c r="M570" i="4" s="1"/>
  <c r="I571" i="4"/>
  <c r="L571" i="4" s="1"/>
  <c r="J571" i="4"/>
  <c r="M571" i="4" s="1"/>
  <c r="I648" i="4"/>
  <c r="L648" i="4" s="1"/>
  <c r="J648" i="4"/>
  <c r="M648" i="4" s="1"/>
  <c r="I651" i="4"/>
  <c r="L651" i="4" s="1"/>
  <c r="J651" i="4"/>
  <c r="M651" i="4" s="1"/>
  <c r="I674" i="4"/>
  <c r="L674" i="4" s="1"/>
  <c r="J674" i="4"/>
  <c r="M674" i="4" s="1"/>
  <c r="I706" i="4"/>
  <c r="L706" i="4" s="1"/>
  <c r="J706" i="4"/>
  <c r="M706" i="4" s="1"/>
  <c r="I736" i="4"/>
  <c r="L736" i="4" s="1"/>
  <c r="J736" i="4"/>
  <c r="M736" i="4" s="1"/>
  <c r="I757" i="4"/>
  <c r="L757" i="4" s="1"/>
  <c r="J757" i="4"/>
  <c r="M757" i="4" s="1"/>
  <c r="I761" i="4"/>
  <c r="L761" i="4" s="1"/>
  <c r="J761" i="4"/>
  <c r="M761" i="4" s="1"/>
  <c r="I848" i="4"/>
  <c r="L848" i="4" s="1"/>
  <c r="J848" i="4"/>
  <c r="M848" i="4" s="1"/>
  <c r="I851" i="4"/>
  <c r="L851" i="4" s="1"/>
  <c r="J851" i="4"/>
  <c r="M851" i="4" s="1"/>
  <c r="I926" i="4"/>
  <c r="L926" i="4" s="1"/>
  <c r="J926" i="4"/>
  <c r="M926" i="4" s="1"/>
  <c r="I960" i="4"/>
  <c r="L960" i="4" s="1"/>
  <c r="J960" i="4"/>
  <c r="M960" i="4" s="1"/>
  <c r="I965" i="4"/>
  <c r="L965" i="4" s="1"/>
  <c r="J965" i="4"/>
  <c r="M965" i="4" s="1"/>
  <c r="I967" i="4"/>
  <c r="L967" i="4" s="1"/>
  <c r="J967" i="4"/>
  <c r="M967" i="4" s="1"/>
  <c r="I988" i="4"/>
  <c r="L988" i="4" s="1"/>
  <c r="J988" i="4"/>
  <c r="M988" i="4" s="1"/>
  <c r="I1012" i="4"/>
  <c r="L1012" i="4" s="1"/>
  <c r="J1012" i="4"/>
  <c r="M1012" i="4" s="1"/>
  <c r="I1047" i="4"/>
  <c r="L1047" i="4" s="1"/>
  <c r="J1047" i="4"/>
  <c r="M1047" i="4" s="1"/>
  <c r="K965" i="4" l="1"/>
  <c r="K485" i="4"/>
  <c r="K926" i="4"/>
  <c r="K67" i="4"/>
  <c r="K848" i="4"/>
  <c r="K706" i="4"/>
  <c r="K651" i="4"/>
  <c r="K761" i="4"/>
  <c r="K359" i="4"/>
  <c r="K558" i="4"/>
  <c r="K736" i="4"/>
  <c r="K42" i="4"/>
  <c r="K196" i="4"/>
  <c r="K571" i="4"/>
  <c r="K1012" i="4"/>
  <c r="K1047" i="4"/>
  <c r="K570" i="4"/>
  <c r="K481" i="4"/>
  <c r="K441" i="4"/>
  <c r="K389" i="4"/>
  <c r="K231" i="4"/>
  <c r="K357" i="4"/>
  <c r="K62" i="4"/>
  <c r="K967" i="4"/>
  <c r="K960" i="4"/>
  <c r="K418" i="4"/>
  <c r="K101" i="4"/>
  <c r="K14" i="4"/>
  <c r="K674" i="4"/>
  <c r="K561" i="4"/>
  <c r="K433" i="4"/>
  <c r="K350" i="4"/>
  <c r="K851" i="4"/>
  <c r="K17" i="4"/>
  <c r="K648" i="4"/>
  <c r="K193" i="4"/>
  <c r="K757" i="4"/>
  <c r="K388" i="4"/>
  <c r="K409" i="4"/>
  <c r="K988" i="4"/>
  <c r="P8" i="9" l="1"/>
  <c r="I8" i="9" l="1"/>
  <c r="L8" i="9" s="1"/>
  <c r="J8" i="9"/>
  <c r="M8" i="9" s="1"/>
  <c r="J7" i="9"/>
  <c r="K8" i="9" l="1"/>
  <c r="I56" i="9" l="1"/>
  <c r="L56" i="9" s="1"/>
  <c r="J56" i="9"/>
  <c r="M56" i="9" s="1"/>
  <c r="K56" i="9" l="1"/>
  <c r="I190" i="4" l="1"/>
  <c r="L190" i="4" s="1"/>
  <c r="J190" i="4"/>
  <c r="M190" i="4" s="1"/>
  <c r="I878" i="4"/>
  <c r="L878" i="4" s="1"/>
  <c r="M878" i="4"/>
  <c r="I984" i="4"/>
  <c r="L984" i="4" s="1"/>
  <c r="J984" i="4"/>
  <c r="M984" i="4" s="1"/>
  <c r="K190" i="4" l="1"/>
  <c r="K878" i="4"/>
  <c r="K984" i="4"/>
  <c r="J81" i="9" l="1"/>
  <c r="M81" i="9" s="1"/>
  <c r="I81" i="9"/>
  <c r="L81" i="9" s="1"/>
  <c r="K81" i="9" l="1"/>
  <c r="J1075" i="4"/>
  <c r="M1075" i="4" s="1"/>
  <c r="I1075" i="4"/>
  <c r="L1075" i="4" s="1"/>
  <c r="J1033" i="4"/>
  <c r="M1033" i="4" s="1"/>
  <c r="I1033" i="4"/>
  <c r="L1033" i="4" s="1"/>
  <c r="J1011" i="4"/>
  <c r="M1011" i="4" s="1"/>
  <c r="I1011" i="4"/>
  <c r="L1011" i="4" s="1"/>
  <c r="J993" i="4"/>
  <c r="M993" i="4" s="1"/>
  <c r="I993" i="4"/>
  <c r="L993" i="4" s="1"/>
  <c r="J974" i="4"/>
  <c r="M974" i="4" s="1"/>
  <c r="I974" i="4"/>
  <c r="L974" i="4" s="1"/>
  <c r="J944" i="4"/>
  <c r="M944" i="4" s="1"/>
  <c r="I944" i="4"/>
  <c r="L944" i="4" s="1"/>
  <c r="J846" i="4"/>
  <c r="M846" i="4" s="1"/>
  <c r="I846" i="4"/>
  <c r="L846" i="4" s="1"/>
  <c r="J781" i="4"/>
  <c r="M781" i="4" s="1"/>
  <c r="I781" i="4"/>
  <c r="L781" i="4" s="1"/>
  <c r="J666" i="4"/>
  <c r="M666" i="4" s="1"/>
  <c r="I666" i="4"/>
  <c r="L666" i="4" s="1"/>
  <c r="J639" i="4"/>
  <c r="M639" i="4" s="1"/>
  <c r="I639" i="4"/>
  <c r="L639" i="4" s="1"/>
  <c r="J591" i="4"/>
  <c r="M591" i="4" s="1"/>
  <c r="I591" i="4"/>
  <c r="L591" i="4" s="1"/>
  <c r="J547" i="4"/>
  <c r="M547" i="4" s="1"/>
  <c r="I547" i="4"/>
  <c r="L547" i="4" s="1"/>
  <c r="J496" i="4"/>
  <c r="M496" i="4" s="1"/>
  <c r="I496" i="4"/>
  <c r="L496" i="4" s="1"/>
  <c r="J487" i="4"/>
  <c r="M487" i="4" s="1"/>
  <c r="I487" i="4"/>
  <c r="L487" i="4" s="1"/>
  <c r="J483" i="4"/>
  <c r="M483" i="4" s="1"/>
  <c r="I483" i="4"/>
  <c r="L483" i="4" s="1"/>
  <c r="J446" i="4"/>
  <c r="M446" i="4" s="1"/>
  <c r="I446" i="4"/>
  <c r="L446" i="4" s="1"/>
  <c r="J439" i="4"/>
  <c r="M439" i="4" s="1"/>
  <c r="I439" i="4"/>
  <c r="L439" i="4" s="1"/>
  <c r="J271" i="4"/>
  <c r="M271" i="4" s="1"/>
  <c r="I271" i="4"/>
  <c r="L271" i="4" s="1"/>
  <c r="J270" i="4"/>
  <c r="M270" i="4" s="1"/>
  <c r="I270" i="4"/>
  <c r="L270" i="4" s="1"/>
  <c r="J251" i="4"/>
  <c r="M251" i="4" s="1"/>
  <c r="I251" i="4"/>
  <c r="L251" i="4" s="1"/>
  <c r="J250" i="4"/>
  <c r="M250" i="4" s="1"/>
  <c r="I250" i="4"/>
  <c r="L250" i="4" s="1"/>
  <c r="J201" i="4"/>
  <c r="M201" i="4" s="1"/>
  <c r="I201" i="4"/>
  <c r="L201" i="4" s="1"/>
  <c r="J107" i="4"/>
  <c r="M107" i="4" s="1"/>
  <c r="I107" i="4"/>
  <c r="L107" i="4" s="1"/>
  <c r="J94" i="4"/>
  <c r="M94" i="4" s="1"/>
  <c r="I94" i="4"/>
  <c r="L94" i="4" s="1"/>
  <c r="J6" i="4"/>
  <c r="M6" i="4" s="1"/>
  <c r="I6" i="4"/>
  <c r="L6" i="4" s="1"/>
  <c r="J3" i="4"/>
  <c r="M3" i="4" s="1"/>
  <c r="I3" i="4"/>
  <c r="L3" i="4" s="1"/>
  <c r="K6" i="4" l="1"/>
  <c r="K250" i="4"/>
  <c r="K439" i="4"/>
  <c r="K496" i="4"/>
  <c r="K666" i="4"/>
  <c r="K974" i="4"/>
  <c r="K1075" i="4"/>
  <c r="K107" i="4"/>
  <c r="K270" i="4"/>
  <c r="K483" i="4"/>
  <c r="K846" i="4"/>
  <c r="K1011" i="4"/>
  <c r="K591" i="4"/>
  <c r="K94" i="4"/>
  <c r="K251" i="4"/>
  <c r="K446" i="4"/>
  <c r="K547" i="4"/>
  <c r="K781" i="4"/>
  <c r="K993" i="4"/>
  <c r="K3" i="4"/>
  <c r="K201" i="4"/>
  <c r="K271" i="4"/>
  <c r="K487" i="4"/>
  <c r="K639" i="4"/>
  <c r="K944" i="4"/>
  <c r="K1033" i="4"/>
  <c r="J92" i="9"/>
  <c r="M92" i="9" s="1"/>
  <c r="I92" i="9"/>
  <c r="L92" i="9" s="1"/>
  <c r="J98" i="9"/>
  <c r="M98" i="9" s="1"/>
  <c r="I98" i="9"/>
  <c r="L98" i="9" s="1"/>
  <c r="J43" i="9"/>
  <c r="M43" i="9" s="1"/>
  <c r="I43" i="9"/>
  <c r="L43" i="9" s="1"/>
  <c r="J84" i="9"/>
  <c r="M84" i="9" s="1"/>
  <c r="I84" i="9"/>
  <c r="L84" i="9" s="1"/>
  <c r="J74" i="9"/>
  <c r="M74" i="9" s="1"/>
  <c r="I74" i="9"/>
  <c r="L74" i="9" s="1"/>
  <c r="J47" i="9"/>
  <c r="M47" i="9" s="1"/>
  <c r="I47" i="9"/>
  <c r="L47" i="9" s="1"/>
  <c r="M7" i="9"/>
  <c r="I7" i="9"/>
  <c r="L7" i="9" s="1"/>
  <c r="J99" i="9"/>
  <c r="M99" i="9" s="1"/>
  <c r="I99" i="9"/>
  <c r="L99" i="9" s="1"/>
  <c r="J33" i="9"/>
  <c r="M33" i="9" s="1"/>
  <c r="I33" i="9"/>
  <c r="L33" i="9" s="1"/>
  <c r="J32" i="9"/>
  <c r="M32" i="9" s="1"/>
  <c r="I32" i="9"/>
  <c r="L32" i="9" s="1"/>
  <c r="J27" i="9"/>
  <c r="M27" i="9" s="1"/>
  <c r="I27" i="9"/>
  <c r="L27" i="9" s="1"/>
  <c r="J90" i="9"/>
  <c r="M90" i="9" s="1"/>
  <c r="I90" i="9"/>
  <c r="L90" i="9" s="1"/>
  <c r="J76" i="9"/>
  <c r="M76" i="9" s="1"/>
  <c r="I76" i="9"/>
  <c r="L76" i="9" s="1"/>
  <c r="J77" i="9"/>
  <c r="M77" i="9" s="1"/>
  <c r="I77" i="9"/>
  <c r="L77" i="9" s="1"/>
  <c r="J22" i="9"/>
  <c r="M22" i="9" s="1"/>
  <c r="I22" i="9"/>
  <c r="L22" i="9" s="1"/>
  <c r="J102" i="9"/>
  <c r="M102" i="9" s="1"/>
  <c r="I102" i="9"/>
  <c r="L102" i="9" s="1"/>
  <c r="K84" i="9" l="1"/>
  <c r="K77" i="9"/>
  <c r="K32" i="9"/>
  <c r="K99" i="9"/>
  <c r="K47" i="9"/>
  <c r="K98" i="9"/>
  <c r="K43" i="9"/>
  <c r="K74" i="9"/>
  <c r="K76" i="9"/>
  <c r="K27" i="9"/>
  <c r="K33" i="9"/>
  <c r="K7" i="9"/>
  <c r="K92" i="9"/>
  <c r="K102" i="9"/>
  <c r="K22" i="9"/>
  <c r="K90" i="9"/>
  <c r="J1076" i="4"/>
  <c r="M1076" i="4" s="1"/>
  <c r="J1077" i="4"/>
  <c r="M1077" i="4" s="1"/>
  <c r="J1078" i="4"/>
  <c r="M1078" i="4" s="1"/>
  <c r="J1079" i="4"/>
  <c r="M1079" i="4" s="1"/>
  <c r="J1081" i="4"/>
  <c r="M1081" i="4" s="1"/>
  <c r="J1082" i="4"/>
  <c r="M1082" i="4" s="1"/>
  <c r="I1076" i="4"/>
  <c r="L1076" i="4" s="1"/>
  <c r="I1077" i="4"/>
  <c r="L1077" i="4" s="1"/>
  <c r="I1078" i="4"/>
  <c r="L1078" i="4" s="1"/>
  <c r="I1079" i="4"/>
  <c r="L1079" i="4" s="1"/>
  <c r="I1081" i="4"/>
  <c r="L1081" i="4" s="1"/>
  <c r="I1082" i="4"/>
  <c r="L1082" i="4" s="1"/>
  <c r="K1082" i="4" l="1"/>
  <c r="K1081" i="4"/>
  <c r="K1078" i="4"/>
  <c r="K1076" i="4"/>
  <c r="K1077" i="4"/>
  <c r="K1079" i="4"/>
  <c r="J844" i="4"/>
  <c r="M844" i="4" s="1"/>
  <c r="I844" i="4"/>
  <c r="L844" i="4" s="1"/>
  <c r="J782" i="4"/>
  <c r="M782" i="4" s="1"/>
  <c r="I782" i="4"/>
  <c r="L782" i="4" s="1"/>
  <c r="J682" i="4"/>
  <c r="M682" i="4" s="1"/>
  <c r="I682" i="4"/>
  <c r="L682" i="4" s="1"/>
  <c r="J165" i="4"/>
  <c r="M165" i="4" s="1"/>
  <c r="I165" i="4"/>
  <c r="L165" i="4" s="1"/>
  <c r="J175" i="4"/>
  <c r="M175" i="4" s="1"/>
  <c r="I175" i="4"/>
  <c r="L175" i="4" s="1"/>
  <c r="J531" i="4"/>
  <c r="M531" i="4" s="1"/>
  <c r="I531" i="4"/>
  <c r="L531" i="4" s="1"/>
  <c r="J600" i="4"/>
  <c r="M600" i="4" s="1"/>
  <c r="I600" i="4"/>
  <c r="L600" i="4" s="1"/>
  <c r="J948" i="4"/>
  <c r="M948" i="4" s="1"/>
  <c r="I948" i="4"/>
  <c r="L948" i="4" s="1"/>
  <c r="J1008" i="4"/>
  <c r="M1008" i="4" s="1"/>
  <c r="I1008" i="4"/>
  <c r="L1008" i="4" s="1"/>
  <c r="J1007" i="4"/>
  <c r="M1007" i="4" s="1"/>
  <c r="I1007" i="4"/>
  <c r="L1007" i="4" s="1"/>
  <c r="J364" i="4"/>
  <c r="M364" i="4" s="1"/>
  <c r="I364" i="4"/>
  <c r="L364" i="4" s="1"/>
  <c r="J613" i="4"/>
  <c r="M613" i="4" s="1"/>
  <c r="I613" i="4"/>
  <c r="L613" i="4" s="1"/>
  <c r="J44" i="4"/>
  <c r="M44" i="4" s="1"/>
  <c r="I44" i="4"/>
  <c r="L44" i="4" s="1"/>
  <c r="J727" i="4"/>
  <c r="M727" i="4" s="1"/>
  <c r="I727" i="4"/>
  <c r="L727" i="4" s="1"/>
  <c r="J125" i="4"/>
  <c r="M125" i="4" s="1"/>
  <c r="I125" i="4"/>
  <c r="L125" i="4" s="1"/>
  <c r="J252" i="4"/>
  <c r="M252" i="4" s="1"/>
  <c r="I252" i="4"/>
  <c r="L252" i="4" s="1"/>
  <c r="J1068" i="4"/>
  <c r="M1068" i="4" s="1"/>
  <c r="I1068" i="4"/>
  <c r="L1068" i="4" s="1"/>
  <c r="J884" i="4"/>
  <c r="M884" i="4" s="1"/>
  <c r="I884" i="4"/>
  <c r="L884" i="4" s="1"/>
  <c r="J700" i="4"/>
  <c r="M700" i="4" s="1"/>
  <c r="I700" i="4"/>
  <c r="L700" i="4" s="1"/>
  <c r="J888" i="4"/>
  <c r="M888" i="4" s="1"/>
  <c r="I888" i="4"/>
  <c r="L888" i="4" s="1"/>
  <c r="J146" i="4"/>
  <c r="M146" i="4" s="1"/>
  <c r="I146" i="4"/>
  <c r="L146" i="4" s="1"/>
  <c r="J367" i="4"/>
  <c r="M367" i="4" s="1"/>
  <c r="I367" i="4"/>
  <c r="L367" i="4" s="1"/>
  <c r="J954" i="4"/>
  <c r="M954" i="4" s="1"/>
  <c r="I954" i="4"/>
  <c r="L954" i="4" s="1"/>
  <c r="J179" i="4"/>
  <c r="M179" i="4" s="1"/>
  <c r="I179" i="4"/>
  <c r="L179" i="4" s="1"/>
  <c r="J266" i="4"/>
  <c r="M266" i="4" s="1"/>
  <c r="I266" i="4"/>
  <c r="L266" i="4" s="1"/>
  <c r="J279" i="4"/>
  <c r="M279" i="4" s="1"/>
  <c r="I279" i="4"/>
  <c r="L279" i="4" s="1"/>
  <c r="J959" i="4"/>
  <c r="M959" i="4" s="1"/>
  <c r="I959" i="4"/>
  <c r="L959" i="4" s="1"/>
  <c r="J790" i="4"/>
  <c r="M790" i="4" s="1"/>
  <c r="I790" i="4"/>
  <c r="L790" i="4" s="1"/>
  <c r="J129" i="4"/>
  <c r="M129" i="4" s="1"/>
  <c r="I129" i="4"/>
  <c r="L129" i="4" s="1"/>
  <c r="J180" i="4"/>
  <c r="M180" i="4" s="1"/>
  <c r="I180" i="4"/>
  <c r="L180" i="4" s="1"/>
  <c r="J454" i="4"/>
  <c r="M454" i="4" s="1"/>
  <c r="I454" i="4"/>
  <c r="L454" i="4" s="1"/>
  <c r="J1051" i="4"/>
  <c r="M1051" i="4" s="1"/>
  <c r="I1051" i="4"/>
  <c r="L1051" i="4" s="1"/>
  <c r="J919" i="4"/>
  <c r="M919" i="4" s="1"/>
  <c r="I919" i="4"/>
  <c r="L919" i="4" s="1"/>
  <c r="J27" i="4"/>
  <c r="M27" i="4" s="1"/>
  <c r="I27" i="4"/>
  <c r="L27" i="4" s="1"/>
  <c r="J901" i="4"/>
  <c r="M901" i="4" s="1"/>
  <c r="I901" i="4"/>
  <c r="L901" i="4" s="1"/>
  <c r="J820" i="4"/>
  <c r="M820" i="4" s="1"/>
  <c r="I820" i="4"/>
  <c r="L820" i="4" s="1"/>
  <c r="J858" i="4"/>
  <c r="M858" i="4" s="1"/>
  <c r="I858" i="4"/>
  <c r="L858" i="4" s="1"/>
  <c r="J857" i="4"/>
  <c r="M857" i="4" s="1"/>
  <c r="I857" i="4"/>
  <c r="L857" i="4" s="1"/>
  <c r="J856" i="4"/>
  <c r="M856" i="4" s="1"/>
  <c r="I856" i="4"/>
  <c r="L856" i="4" s="1"/>
  <c r="J194" i="4"/>
  <c r="M194" i="4" s="1"/>
  <c r="I194" i="4"/>
  <c r="L194" i="4" s="1"/>
  <c r="J855" i="4"/>
  <c r="M855" i="4" s="1"/>
  <c r="I855" i="4"/>
  <c r="L855" i="4" s="1"/>
  <c r="J882" i="4"/>
  <c r="M882" i="4" s="1"/>
  <c r="I882" i="4"/>
  <c r="L882" i="4" s="1"/>
  <c r="J808" i="4"/>
  <c r="M808" i="4" s="1"/>
  <c r="I808" i="4"/>
  <c r="L808" i="4" s="1"/>
  <c r="J331" i="4"/>
  <c r="M331" i="4" s="1"/>
  <c r="I331" i="4"/>
  <c r="L331" i="4" s="1"/>
  <c r="J187" i="4"/>
  <c r="M187" i="4" s="1"/>
  <c r="I187" i="4"/>
  <c r="L187" i="4" s="1"/>
  <c r="J223" i="4"/>
  <c r="M223" i="4" s="1"/>
  <c r="I223" i="4"/>
  <c r="L223" i="4" s="1"/>
  <c r="J576" i="4"/>
  <c r="M576" i="4" s="1"/>
  <c r="I576" i="4"/>
  <c r="L576" i="4" s="1"/>
  <c r="J432" i="4"/>
  <c r="M432" i="4" s="1"/>
  <c r="I432" i="4"/>
  <c r="L432" i="4" s="1"/>
  <c r="J562" i="4"/>
  <c r="M562" i="4" s="1"/>
  <c r="I562" i="4"/>
  <c r="L562" i="4" s="1"/>
  <c r="J605" i="4"/>
  <c r="M605" i="4" s="1"/>
  <c r="I605" i="4"/>
  <c r="L605" i="4" s="1"/>
  <c r="J530" i="4"/>
  <c r="M530" i="4" s="1"/>
  <c r="I530" i="4"/>
  <c r="L530" i="4" s="1"/>
  <c r="J139" i="4"/>
  <c r="M139" i="4" s="1"/>
  <c r="I139" i="4"/>
  <c r="L139" i="4" s="1"/>
  <c r="J1010" i="4"/>
  <c r="M1010" i="4" s="1"/>
  <c r="I1010" i="4"/>
  <c r="L1010" i="4" s="1"/>
  <c r="J949" i="4"/>
  <c r="M949" i="4" s="1"/>
  <c r="I949" i="4"/>
  <c r="L949" i="4" s="1"/>
  <c r="J1003" i="4"/>
  <c r="M1003" i="4" s="1"/>
  <c r="I1003" i="4"/>
  <c r="L1003" i="4" s="1"/>
  <c r="J1067" i="4"/>
  <c r="M1067" i="4" s="1"/>
  <c r="I1067" i="4"/>
  <c r="L1067" i="4" s="1"/>
  <c r="J373" i="4"/>
  <c r="M373" i="4" s="1"/>
  <c r="I373" i="4"/>
  <c r="L373" i="4" s="1"/>
  <c r="J932" i="4"/>
  <c r="M932" i="4" s="1"/>
  <c r="I932" i="4"/>
  <c r="L932" i="4" s="1"/>
  <c r="J978" i="4"/>
  <c r="M978" i="4" s="1"/>
  <c r="I978" i="4"/>
  <c r="L978" i="4" s="1"/>
  <c r="J891" i="4"/>
  <c r="M891" i="4" s="1"/>
  <c r="I891" i="4"/>
  <c r="L891" i="4" s="1"/>
  <c r="J683" i="4"/>
  <c r="M683" i="4" s="1"/>
  <c r="I683" i="4"/>
  <c r="L683" i="4" s="1"/>
  <c r="J408" i="4"/>
  <c r="M408" i="4" s="1"/>
  <c r="I408" i="4"/>
  <c r="L408" i="4" s="1"/>
  <c r="J46" i="4"/>
  <c r="M46" i="4" s="1"/>
  <c r="I46" i="4"/>
  <c r="L46" i="4" s="1"/>
  <c r="J1069" i="4"/>
  <c r="M1069" i="4" s="1"/>
  <c r="I1069" i="4"/>
  <c r="L1069" i="4" s="1"/>
  <c r="J288" i="4"/>
  <c r="M288" i="4" s="1"/>
  <c r="I288" i="4"/>
  <c r="L288" i="4" s="1"/>
  <c r="J942" i="4"/>
  <c r="M942" i="4" s="1"/>
  <c r="I942" i="4"/>
  <c r="L942" i="4" s="1"/>
  <c r="J188" i="4"/>
  <c r="M188" i="4" s="1"/>
  <c r="I188" i="4"/>
  <c r="L188" i="4" s="1"/>
  <c r="J985" i="4"/>
  <c r="M985" i="4" s="1"/>
  <c r="I985" i="4"/>
  <c r="L985" i="4" s="1"/>
  <c r="J972" i="4"/>
  <c r="M972" i="4" s="1"/>
  <c r="I972" i="4"/>
  <c r="L972" i="4" s="1"/>
  <c r="J849" i="4"/>
  <c r="M849" i="4" s="1"/>
  <c r="I849" i="4"/>
  <c r="L849" i="4" s="1"/>
  <c r="J220" i="4"/>
  <c r="M220" i="4" s="1"/>
  <c r="I220" i="4"/>
  <c r="L220" i="4" s="1"/>
  <c r="J71" i="4"/>
  <c r="M71" i="4" s="1"/>
  <c r="I71" i="4"/>
  <c r="L71" i="4" s="1"/>
  <c r="J329" i="4"/>
  <c r="M329" i="4" s="1"/>
  <c r="I329" i="4"/>
  <c r="L329" i="4" s="1"/>
  <c r="J162" i="4"/>
  <c r="M162" i="4" s="1"/>
  <c r="I162" i="4"/>
  <c r="L162" i="4" s="1"/>
  <c r="J871" i="4"/>
  <c r="M871" i="4" s="1"/>
  <c r="I871" i="4"/>
  <c r="L871" i="4" s="1"/>
  <c r="J937" i="4"/>
  <c r="M937" i="4" s="1"/>
  <c r="I937" i="4"/>
  <c r="L937" i="4" s="1"/>
  <c r="J728" i="4"/>
  <c r="M728" i="4" s="1"/>
  <c r="I728" i="4"/>
  <c r="L728" i="4" s="1"/>
  <c r="J735" i="4"/>
  <c r="M735" i="4" s="1"/>
  <c r="I735" i="4"/>
  <c r="L735" i="4" s="1"/>
  <c r="J1055" i="4"/>
  <c r="M1055" i="4" s="1"/>
  <c r="I1055" i="4"/>
  <c r="L1055" i="4" s="1"/>
  <c r="J791" i="4"/>
  <c r="M791" i="4" s="1"/>
  <c r="I791" i="4"/>
  <c r="L791" i="4" s="1"/>
  <c r="J794" i="4"/>
  <c r="M794" i="4" s="1"/>
  <c r="I794" i="4"/>
  <c r="L794" i="4" s="1"/>
  <c r="J144" i="4"/>
  <c r="M144" i="4" s="1"/>
  <c r="I144" i="4"/>
  <c r="L144" i="4" s="1"/>
  <c r="J704" i="4"/>
  <c r="M704" i="4" s="1"/>
  <c r="I704" i="4"/>
  <c r="L704" i="4" s="1"/>
  <c r="J582" i="4"/>
  <c r="M582" i="4" s="1"/>
  <c r="I582" i="4"/>
  <c r="L582" i="4" s="1"/>
  <c r="J807" i="4"/>
  <c r="M807" i="4" s="1"/>
  <c r="I807" i="4"/>
  <c r="L807" i="4" s="1"/>
  <c r="J423" i="4"/>
  <c r="M423" i="4" s="1"/>
  <c r="I423" i="4"/>
  <c r="L423" i="4" s="1"/>
  <c r="J577" i="4"/>
  <c r="M577" i="4" s="1"/>
  <c r="I577" i="4"/>
  <c r="L577" i="4" s="1"/>
  <c r="J699" i="4"/>
  <c r="M699" i="4" s="1"/>
  <c r="I699" i="4"/>
  <c r="L699" i="4" s="1"/>
  <c r="J581" i="4"/>
  <c r="M581" i="4" s="1"/>
  <c r="I581" i="4"/>
  <c r="L581" i="4" s="1"/>
  <c r="J1071" i="4"/>
  <c r="M1071" i="4" s="1"/>
  <c r="I1071" i="4"/>
  <c r="L1071" i="4" s="1"/>
  <c r="J140" i="4"/>
  <c r="M140" i="4" s="1"/>
  <c r="I140" i="4"/>
  <c r="L140" i="4" s="1"/>
  <c r="J925" i="4"/>
  <c r="M925" i="4" s="1"/>
  <c r="I925" i="4"/>
  <c r="L925" i="4" s="1"/>
  <c r="J909" i="4"/>
  <c r="M909" i="4" s="1"/>
  <c r="I909" i="4"/>
  <c r="L909" i="4" s="1"/>
  <c r="J368" i="4"/>
  <c r="M368" i="4" s="1"/>
  <c r="I368" i="4"/>
  <c r="L368" i="4" s="1"/>
  <c r="J365" i="4"/>
  <c r="M365" i="4" s="1"/>
  <c r="I365" i="4"/>
  <c r="L365" i="4" s="1"/>
  <c r="J429" i="4"/>
  <c r="M429" i="4" s="1"/>
  <c r="I429" i="4"/>
  <c r="L429" i="4" s="1"/>
  <c r="J540" i="4"/>
  <c r="M540" i="4" s="1"/>
  <c r="I540" i="4"/>
  <c r="L540" i="4" s="1"/>
  <c r="J501" i="4"/>
  <c r="M501" i="4" s="1"/>
  <c r="I501" i="4"/>
  <c r="L501" i="4" s="1"/>
  <c r="J356" i="4"/>
  <c r="M356" i="4" s="1"/>
  <c r="I356" i="4"/>
  <c r="L356" i="4" s="1"/>
  <c r="J606" i="4"/>
  <c r="M606" i="4" s="1"/>
  <c r="I606" i="4"/>
  <c r="L606" i="4" s="1"/>
  <c r="J861" i="4"/>
  <c r="M861" i="4" s="1"/>
  <c r="I861" i="4"/>
  <c r="L861" i="4" s="1"/>
  <c r="J267" i="4"/>
  <c r="M267" i="4" s="1"/>
  <c r="I267" i="4"/>
  <c r="L267" i="4" s="1"/>
  <c r="J375" i="4"/>
  <c r="M375" i="4" s="1"/>
  <c r="I375" i="4"/>
  <c r="L375" i="4" s="1"/>
  <c r="J923" i="4"/>
  <c r="M923" i="4" s="1"/>
  <c r="I923" i="4"/>
  <c r="L923" i="4" s="1"/>
  <c r="J336" i="4"/>
  <c r="M336" i="4" s="1"/>
  <c r="I336" i="4"/>
  <c r="L336" i="4" s="1"/>
  <c r="J643" i="4"/>
  <c r="M643" i="4" s="1"/>
  <c r="I643" i="4"/>
  <c r="L643" i="4" s="1"/>
  <c r="J644" i="4"/>
  <c r="M644" i="4" s="1"/>
  <c r="I644" i="4"/>
  <c r="L644" i="4" s="1"/>
  <c r="J645" i="4"/>
  <c r="M645" i="4" s="1"/>
  <c r="I645" i="4"/>
  <c r="L645" i="4" s="1"/>
  <c r="J987" i="4"/>
  <c r="M987" i="4" s="1"/>
  <c r="I987" i="4"/>
  <c r="L987" i="4" s="1"/>
  <c r="J132" i="4"/>
  <c r="M132" i="4" s="1"/>
  <c r="I132" i="4"/>
  <c r="L132" i="4" s="1"/>
  <c r="J889" i="4"/>
  <c r="M889" i="4" s="1"/>
  <c r="I889" i="4"/>
  <c r="L889" i="4" s="1"/>
  <c r="J708" i="4"/>
  <c r="M708" i="4" s="1"/>
  <c r="I708" i="4"/>
  <c r="L708" i="4" s="1"/>
  <c r="J25" i="4"/>
  <c r="M25" i="4" s="1"/>
  <c r="I25" i="4"/>
  <c r="L25" i="4" s="1"/>
  <c r="J707" i="4"/>
  <c r="M707" i="4" s="1"/>
  <c r="I707" i="4"/>
  <c r="L707" i="4" s="1"/>
  <c r="J958" i="4"/>
  <c r="M958" i="4" s="1"/>
  <c r="I958" i="4"/>
  <c r="L958" i="4" s="1"/>
  <c r="J956" i="4"/>
  <c r="M956" i="4" s="1"/>
  <c r="I956" i="4"/>
  <c r="L956" i="4" s="1"/>
  <c r="J941" i="4"/>
  <c r="M941" i="4" s="1"/>
  <c r="I941" i="4"/>
  <c r="L941" i="4" s="1"/>
  <c r="J276" i="4"/>
  <c r="M276" i="4" s="1"/>
  <c r="I276" i="4"/>
  <c r="L276" i="4" s="1"/>
  <c r="J50" i="4"/>
  <c r="M50" i="4" s="1"/>
  <c r="I50" i="4"/>
  <c r="L50" i="4" s="1"/>
  <c r="J574" i="4"/>
  <c r="M574" i="4" s="1"/>
  <c r="I574" i="4"/>
  <c r="L574" i="4" s="1"/>
  <c r="J869" i="4"/>
  <c r="M869" i="4" s="1"/>
  <c r="I869" i="4"/>
  <c r="L869" i="4" s="1"/>
  <c r="J551" i="4"/>
  <c r="M551" i="4" s="1"/>
  <c r="I551" i="4"/>
  <c r="L551" i="4" s="1"/>
  <c r="J607" i="4"/>
  <c r="M607" i="4" s="1"/>
  <c r="I607" i="4"/>
  <c r="L607" i="4" s="1"/>
  <c r="J656" i="4"/>
  <c r="M656" i="4" s="1"/>
  <c r="I656" i="4"/>
  <c r="L656" i="4" s="1"/>
  <c r="J105" i="4"/>
  <c r="M105" i="4" s="1"/>
  <c r="I105" i="4"/>
  <c r="L105" i="4" s="1"/>
  <c r="J595" i="4"/>
  <c r="M595" i="4" s="1"/>
  <c r="I595" i="4"/>
  <c r="L595" i="4" s="1"/>
  <c r="J812" i="4"/>
  <c r="M812" i="4" s="1"/>
  <c r="I812" i="4"/>
  <c r="L812" i="4" s="1"/>
  <c r="J519" i="4"/>
  <c r="M519" i="4" s="1"/>
  <c r="I519" i="4"/>
  <c r="L519" i="4" s="1"/>
  <c r="J54" i="4"/>
  <c r="M54" i="4" s="1"/>
  <c r="I54" i="4"/>
  <c r="L54" i="4" s="1"/>
  <c r="J1005" i="4"/>
  <c r="M1005" i="4" s="1"/>
  <c r="I1005" i="4"/>
  <c r="L1005" i="4" s="1"/>
  <c r="J881" i="4"/>
  <c r="M881" i="4" s="1"/>
  <c r="I881" i="4"/>
  <c r="L881" i="4" s="1"/>
  <c r="J516" i="4"/>
  <c r="M516" i="4" s="1"/>
  <c r="I516" i="4"/>
  <c r="L516" i="4" s="1"/>
  <c r="J141" i="4"/>
  <c r="M141" i="4" s="1"/>
  <c r="I141" i="4"/>
  <c r="L141" i="4" s="1"/>
  <c r="J138" i="4"/>
  <c r="M138" i="4" s="1"/>
  <c r="I138" i="4"/>
  <c r="L138" i="4" s="1"/>
  <c r="J1026" i="4"/>
  <c r="M1026" i="4" s="1"/>
  <c r="I1026" i="4"/>
  <c r="L1026" i="4" s="1"/>
  <c r="J417" i="4"/>
  <c r="M417" i="4" s="1"/>
  <c r="I417" i="4"/>
  <c r="L417" i="4" s="1"/>
  <c r="J1059" i="4"/>
  <c r="M1059" i="4" s="1"/>
  <c r="I1059" i="4"/>
  <c r="L1059" i="4" s="1"/>
  <c r="J868" i="4"/>
  <c r="M868" i="4" s="1"/>
  <c r="I868" i="4"/>
  <c r="L868" i="4" s="1"/>
  <c r="J186" i="4"/>
  <c r="M186" i="4" s="1"/>
  <c r="I186" i="4"/>
  <c r="L186" i="4" s="1"/>
  <c r="J1020" i="4"/>
  <c r="M1020" i="4" s="1"/>
  <c r="I1020" i="4"/>
  <c r="L1020" i="4" s="1"/>
  <c r="J802" i="4"/>
  <c r="M802" i="4" s="1"/>
  <c r="I802" i="4"/>
  <c r="L802" i="4" s="1"/>
  <c r="J777" i="4"/>
  <c r="M777" i="4" s="1"/>
  <c r="I777" i="4"/>
  <c r="L777" i="4" s="1"/>
  <c r="J45" i="4"/>
  <c r="M45" i="4" s="1"/>
  <c r="I45" i="4"/>
  <c r="L45" i="4" s="1"/>
  <c r="J48" i="4"/>
  <c r="M48" i="4" s="1"/>
  <c r="I48" i="4"/>
  <c r="L48" i="4" s="1"/>
  <c r="J1057" i="4"/>
  <c r="M1057" i="4" s="1"/>
  <c r="I1057" i="4"/>
  <c r="L1057" i="4" s="1"/>
  <c r="J37" i="4"/>
  <c r="M37" i="4" s="1"/>
  <c r="I37" i="4"/>
  <c r="L37" i="4" s="1"/>
  <c r="J979" i="4"/>
  <c r="M979" i="4" s="1"/>
  <c r="I979" i="4"/>
  <c r="L979" i="4" s="1"/>
  <c r="J900" i="4"/>
  <c r="M900" i="4" s="1"/>
  <c r="I900" i="4"/>
  <c r="L900" i="4" s="1"/>
  <c r="J580" i="4"/>
  <c r="M580" i="4" s="1"/>
  <c r="I580" i="4"/>
  <c r="L580" i="4" s="1"/>
  <c r="J34" i="4"/>
  <c r="M34" i="4" s="1"/>
  <c r="I34" i="4"/>
  <c r="L34" i="4" s="1"/>
  <c r="J887" i="4"/>
  <c r="M887" i="4" s="1"/>
  <c r="I887" i="4"/>
  <c r="L887" i="4" s="1"/>
  <c r="J366" i="4"/>
  <c r="M366" i="4" s="1"/>
  <c r="I366" i="4"/>
  <c r="L366" i="4" s="1"/>
  <c r="J445" i="4"/>
  <c r="M445" i="4" s="1"/>
  <c r="I445" i="4"/>
  <c r="L445" i="4" s="1"/>
  <c r="J444" i="4"/>
  <c r="M444" i="4" s="1"/>
  <c r="I444" i="4"/>
  <c r="L444" i="4" s="1"/>
  <c r="J169" i="4"/>
  <c r="M169" i="4" s="1"/>
  <c r="I169" i="4"/>
  <c r="L169" i="4" s="1"/>
  <c r="J573" i="4"/>
  <c r="M573" i="4" s="1"/>
  <c r="I573" i="4"/>
  <c r="L573" i="4" s="1"/>
  <c r="J256" i="4"/>
  <c r="M256" i="4" s="1"/>
  <c r="I256" i="4"/>
  <c r="L256" i="4" s="1"/>
  <c r="J722" i="4"/>
  <c r="M722" i="4" s="1"/>
  <c r="I722" i="4"/>
  <c r="L722" i="4" s="1"/>
  <c r="J680" i="4"/>
  <c r="M680" i="4" s="1"/>
  <c r="I680" i="4"/>
  <c r="L680" i="4" s="1"/>
  <c r="J947" i="4"/>
  <c r="M947" i="4" s="1"/>
  <c r="I947" i="4"/>
  <c r="L947" i="4" s="1"/>
  <c r="J1002" i="4"/>
  <c r="M1002" i="4" s="1"/>
  <c r="I1002" i="4"/>
  <c r="L1002" i="4" s="1"/>
  <c r="J1001" i="4"/>
  <c r="M1001" i="4" s="1"/>
  <c r="I1001" i="4"/>
  <c r="L1001" i="4" s="1"/>
  <c r="J40" i="4"/>
  <c r="M40" i="4" s="1"/>
  <c r="I40" i="4"/>
  <c r="L40" i="4" s="1"/>
  <c r="J41" i="4"/>
  <c r="M41" i="4" s="1"/>
  <c r="I41" i="4"/>
  <c r="L41" i="4" s="1"/>
  <c r="J1025" i="4"/>
  <c r="M1025" i="4" s="1"/>
  <c r="I1025" i="4"/>
  <c r="L1025" i="4" s="1"/>
  <c r="J53" i="4"/>
  <c r="M53" i="4" s="1"/>
  <c r="I53" i="4"/>
  <c r="L53" i="4" s="1"/>
  <c r="J415" i="4"/>
  <c r="M415" i="4" s="1"/>
  <c r="I415" i="4"/>
  <c r="L415" i="4" s="1"/>
  <c r="J608" i="4"/>
  <c r="M608" i="4" s="1"/>
  <c r="I608" i="4"/>
  <c r="L608" i="4" s="1"/>
  <c r="J599" i="4"/>
  <c r="M599" i="4" s="1"/>
  <c r="I599" i="4"/>
  <c r="L599" i="4" s="1"/>
  <c r="J159" i="4"/>
  <c r="M159" i="4" s="1"/>
  <c r="I159" i="4"/>
  <c r="L159" i="4" s="1"/>
  <c r="J214" i="4"/>
  <c r="M214" i="4" s="1"/>
  <c r="I214" i="4"/>
  <c r="L214" i="4" s="1"/>
  <c r="J685" i="4"/>
  <c r="M685" i="4" s="1"/>
  <c r="I685" i="4"/>
  <c r="L685" i="4" s="1"/>
  <c r="J566" i="4"/>
  <c r="M566" i="4" s="1"/>
  <c r="I566" i="4"/>
  <c r="L566" i="4" s="1"/>
  <c r="J424" i="4"/>
  <c r="M424" i="4" s="1"/>
  <c r="I424" i="4"/>
  <c r="L424" i="4" s="1"/>
  <c r="J23" i="4"/>
  <c r="M23" i="4" s="1"/>
  <c r="I23" i="4"/>
  <c r="L23" i="4" s="1"/>
  <c r="J867" i="4"/>
  <c r="M867" i="4" s="1"/>
  <c r="I867" i="4"/>
  <c r="L867" i="4" s="1"/>
  <c r="J340" i="4"/>
  <c r="M340" i="4" s="1"/>
  <c r="I340" i="4"/>
  <c r="L340" i="4" s="1"/>
  <c r="J1070" i="4"/>
  <c r="M1070" i="4" s="1"/>
  <c r="I1070" i="4"/>
  <c r="L1070" i="4" s="1"/>
  <c r="J536" i="4"/>
  <c r="M536" i="4" s="1"/>
  <c r="I536" i="4"/>
  <c r="L536" i="4" s="1"/>
  <c r="J875" i="4"/>
  <c r="M875" i="4" s="1"/>
  <c r="I875" i="4"/>
  <c r="L875" i="4" s="1"/>
  <c r="J215" i="4"/>
  <c r="M215" i="4" s="1"/>
  <c r="I215" i="4"/>
  <c r="L215" i="4" s="1"/>
  <c r="J1013" i="4"/>
  <c r="M1013" i="4" s="1"/>
  <c r="I1013" i="4"/>
  <c r="L1013" i="4" s="1"/>
  <c r="J473" i="4"/>
  <c r="M473" i="4" s="1"/>
  <c r="I473" i="4"/>
  <c r="L473" i="4" s="1"/>
  <c r="J609" i="4"/>
  <c r="M609" i="4" s="1"/>
  <c r="I609" i="4"/>
  <c r="L609" i="4" s="1"/>
  <c r="J72" i="4"/>
  <c r="M72" i="4" s="1"/>
  <c r="I72" i="4"/>
  <c r="L72" i="4" s="1"/>
  <c r="J73" i="4"/>
  <c r="M73" i="4" s="1"/>
  <c r="I73" i="4"/>
  <c r="L73" i="4" s="1"/>
  <c r="J865" i="4"/>
  <c r="M865" i="4" s="1"/>
  <c r="I865" i="4"/>
  <c r="L865" i="4" s="1"/>
  <c r="J168" i="4"/>
  <c r="M168" i="4" s="1"/>
  <c r="I168" i="4"/>
  <c r="L168" i="4" s="1"/>
  <c r="J289" i="4"/>
  <c r="M289" i="4" s="1"/>
  <c r="I289" i="4"/>
  <c r="L289" i="4" s="1"/>
  <c r="J145" i="4"/>
  <c r="M145" i="4" s="1"/>
  <c r="I145" i="4"/>
  <c r="L145" i="4" s="1"/>
  <c r="J890" i="4"/>
  <c r="M890" i="4" s="1"/>
  <c r="I890" i="4"/>
  <c r="L890" i="4" s="1"/>
  <c r="J166" i="4"/>
  <c r="M166" i="4" s="1"/>
  <c r="I166" i="4"/>
  <c r="L166" i="4" s="1"/>
  <c r="J174" i="4"/>
  <c r="M174" i="4" s="1"/>
  <c r="I174" i="4"/>
  <c r="L174" i="4" s="1"/>
  <c r="J563" i="4"/>
  <c r="M563" i="4" s="1"/>
  <c r="I563" i="4"/>
  <c r="L563" i="4" s="1"/>
  <c r="J38" i="4"/>
  <c r="M38" i="4" s="1"/>
  <c r="I38" i="4"/>
  <c r="L38" i="4" s="1"/>
  <c r="J565" i="4"/>
  <c r="M565" i="4" s="1"/>
  <c r="I565" i="4"/>
  <c r="L565" i="4" s="1"/>
  <c r="J564" i="4"/>
  <c r="M564" i="4" s="1"/>
  <c r="I564" i="4"/>
  <c r="L564" i="4" s="1"/>
  <c r="J1009" i="4"/>
  <c r="M1009" i="4" s="1"/>
  <c r="I1009" i="4"/>
  <c r="L1009" i="4" s="1"/>
  <c r="J805" i="4"/>
  <c r="M805" i="4" s="1"/>
  <c r="I805" i="4"/>
  <c r="L805" i="4" s="1"/>
  <c r="J601" i="4"/>
  <c r="M601" i="4" s="1"/>
  <c r="I601" i="4"/>
  <c r="L601" i="4" s="1"/>
  <c r="J330" i="4"/>
  <c r="M330" i="4" s="1"/>
  <c r="I330" i="4"/>
  <c r="L330" i="4" s="1"/>
  <c r="J323" i="4"/>
  <c r="M323" i="4" s="1"/>
  <c r="I323" i="4"/>
  <c r="L323" i="4" s="1"/>
  <c r="J961" i="4"/>
  <c r="M961" i="4" s="1"/>
  <c r="I961" i="4"/>
  <c r="L961" i="4" s="1"/>
  <c r="J411" i="4"/>
  <c r="M411" i="4" s="1"/>
  <c r="I411" i="4"/>
  <c r="L411" i="4" s="1"/>
  <c r="J1066" i="4"/>
  <c r="M1066" i="4" s="1"/>
  <c r="I1066" i="4"/>
  <c r="L1066" i="4" s="1"/>
  <c r="J504" i="4"/>
  <c r="M504" i="4" s="1"/>
  <c r="I504" i="4"/>
  <c r="L504" i="4" s="1"/>
  <c r="J185" i="4"/>
  <c r="M185" i="4" s="1"/>
  <c r="I185" i="4"/>
  <c r="L185" i="4" s="1"/>
  <c r="J668" i="4"/>
  <c r="M668" i="4" s="1"/>
  <c r="I668" i="4"/>
  <c r="L668" i="4" s="1"/>
  <c r="J778" i="4"/>
  <c r="M778" i="4" s="1"/>
  <c r="I778" i="4"/>
  <c r="L778" i="4" s="1"/>
  <c r="J335" i="4"/>
  <c r="M335" i="4" s="1"/>
  <c r="I335" i="4"/>
  <c r="L335" i="4" s="1"/>
  <c r="J804" i="4"/>
  <c r="M804" i="4" s="1"/>
  <c r="I804" i="4"/>
  <c r="L804" i="4" s="1"/>
  <c r="J257" i="4"/>
  <c r="M257" i="4" s="1"/>
  <c r="I257" i="4"/>
  <c r="L257" i="4" s="1"/>
  <c r="J515" i="4"/>
  <c r="M515" i="4" s="1"/>
  <c r="I515" i="4"/>
  <c r="L515" i="4" s="1"/>
  <c r="J729" i="4"/>
  <c r="M729" i="4" s="1"/>
  <c r="I729" i="4"/>
  <c r="L729" i="4" s="1"/>
  <c r="J933" i="4"/>
  <c r="M933" i="4" s="1"/>
  <c r="I933" i="4"/>
  <c r="L933" i="4" s="1"/>
  <c r="J1060" i="4"/>
  <c r="M1060" i="4" s="1"/>
  <c r="I1060" i="4"/>
  <c r="L1060" i="4" s="1"/>
  <c r="J52" i="4"/>
  <c r="M52" i="4" s="1"/>
  <c r="I52" i="4"/>
  <c r="L52" i="4" s="1"/>
  <c r="J29" i="4"/>
  <c r="M29" i="4" s="1"/>
  <c r="I29" i="4"/>
  <c r="L29" i="4" s="1"/>
  <c r="J929" i="4"/>
  <c r="M929" i="4" s="1"/>
  <c r="I929" i="4"/>
  <c r="L929" i="4" s="1"/>
  <c r="J788" i="4"/>
  <c r="M788" i="4" s="1"/>
  <c r="I788" i="4"/>
  <c r="L788" i="4" s="1"/>
  <c r="J586" i="4"/>
  <c r="M586" i="4" s="1"/>
  <c r="I586" i="4"/>
  <c r="L586" i="4" s="1"/>
  <c r="J526" i="4"/>
  <c r="M526" i="4" s="1"/>
  <c r="I526" i="4"/>
  <c r="L526" i="4" s="1"/>
  <c r="J789" i="4"/>
  <c r="M789" i="4" s="1"/>
  <c r="I789" i="4"/>
  <c r="L789" i="4" s="1"/>
  <c r="J277" i="4"/>
  <c r="M277" i="4" s="1"/>
  <c r="I277" i="4"/>
  <c r="L277" i="4" s="1"/>
  <c r="J472" i="4"/>
  <c r="M472" i="4" s="1"/>
  <c r="I472" i="4"/>
  <c r="L472" i="4" s="1"/>
  <c r="J343" i="4"/>
  <c r="M343" i="4" s="1"/>
  <c r="I343" i="4"/>
  <c r="L343" i="4" s="1"/>
  <c r="J950" i="4"/>
  <c r="M950" i="4" s="1"/>
  <c r="I950" i="4"/>
  <c r="L950" i="4" s="1"/>
  <c r="J934" i="4"/>
  <c r="M934" i="4" s="1"/>
  <c r="I934" i="4"/>
  <c r="L934" i="4" s="1"/>
  <c r="J918" i="4"/>
  <c r="M918" i="4" s="1"/>
  <c r="I918" i="4"/>
  <c r="L918" i="4" s="1"/>
  <c r="J452" i="4"/>
  <c r="M452" i="4" s="1"/>
  <c r="I452" i="4"/>
  <c r="L452" i="4" s="1"/>
  <c r="J287" i="4"/>
  <c r="M287" i="4" s="1"/>
  <c r="I287" i="4"/>
  <c r="L287" i="4" s="1"/>
  <c r="J213" i="4"/>
  <c r="M213" i="4" s="1"/>
  <c r="I213" i="4"/>
  <c r="L213" i="4" s="1"/>
  <c r="J806" i="4"/>
  <c r="M806" i="4" s="1"/>
  <c r="I806" i="4"/>
  <c r="L806" i="4" s="1"/>
  <c r="J977" i="4"/>
  <c r="M977" i="4" s="1"/>
  <c r="I977" i="4"/>
  <c r="L977" i="4" s="1"/>
  <c r="J930" i="4"/>
  <c r="M930" i="4" s="1"/>
  <c r="I930" i="4"/>
  <c r="L930" i="4" s="1"/>
  <c r="J393" i="4"/>
  <c r="M393" i="4" s="1"/>
  <c r="I393" i="4"/>
  <c r="L393" i="4" s="1"/>
  <c r="J981" i="4"/>
  <c r="M981" i="4" s="1"/>
  <c r="I981" i="4"/>
  <c r="L981" i="4" s="1"/>
  <c r="J873" i="4"/>
  <c r="M873" i="4" s="1"/>
  <c r="I873" i="4"/>
  <c r="L873" i="4" s="1"/>
  <c r="J474" i="4"/>
  <c r="M474" i="4" s="1"/>
  <c r="I474" i="4"/>
  <c r="L474" i="4" s="1"/>
  <c r="J142" i="4"/>
  <c r="M142" i="4" s="1"/>
  <c r="I142" i="4"/>
  <c r="L142" i="4" s="1"/>
  <c r="J284" i="4"/>
  <c r="M284" i="4" s="1"/>
  <c r="I284" i="4"/>
  <c r="L284" i="4" s="1"/>
  <c r="J696" i="4"/>
  <c r="M696" i="4" s="1"/>
  <c r="I696" i="4"/>
  <c r="L696" i="4" s="1"/>
  <c r="J734" i="4"/>
  <c r="M734" i="4" s="1"/>
  <c r="I734" i="4"/>
  <c r="L734" i="4" s="1"/>
  <c r="J255" i="4"/>
  <c r="M255" i="4" s="1"/>
  <c r="I255" i="4"/>
  <c r="L255" i="4" s="1"/>
  <c r="J471" i="4"/>
  <c r="M471" i="4" s="1"/>
  <c r="I471" i="4"/>
  <c r="L471" i="4" s="1"/>
  <c r="J325" i="4"/>
  <c r="M325" i="4" s="1"/>
  <c r="I325" i="4"/>
  <c r="L325" i="4" s="1"/>
  <c r="J870" i="4"/>
  <c r="M870" i="4" s="1"/>
  <c r="I870" i="4"/>
  <c r="L870" i="4" s="1"/>
  <c r="J583" i="4"/>
  <c r="M583" i="4" s="1"/>
  <c r="I583" i="4"/>
  <c r="L583" i="4" s="1"/>
  <c r="J470" i="4"/>
  <c r="M470" i="4" s="1"/>
  <c r="I470" i="4"/>
  <c r="L470" i="4" s="1"/>
  <c r="J617" i="4"/>
  <c r="M617" i="4" s="1"/>
  <c r="I617" i="4"/>
  <c r="L617" i="4" s="1"/>
  <c r="J697" i="4"/>
  <c r="M697" i="4" s="1"/>
  <c r="I697" i="4"/>
  <c r="L697" i="4" s="1"/>
  <c r="J476" i="4"/>
  <c r="M476" i="4" s="1"/>
  <c r="I476" i="4"/>
  <c r="L476" i="4" s="1"/>
  <c r="J698" i="4"/>
  <c r="M698" i="4" s="1"/>
  <c r="I698" i="4"/>
  <c r="L698" i="4" s="1"/>
  <c r="J234" i="4"/>
  <c r="M234" i="4" s="1"/>
  <c r="I234" i="4"/>
  <c r="L234" i="4" s="1"/>
  <c r="J377" i="4"/>
  <c r="M377" i="4" s="1"/>
  <c r="I377" i="4"/>
  <c r="L377" i="4" s="1"/>
  <c r="J916" i="4"/>
  <c r="M916" i="4" s="1"/>
  <c r="I916" i="4"/>
  <c r="L916" i="4" s="1"/>
  <c r="J659" i="4"/>
  <c r="M659" i="4" s="1"/>
  <c r="I659" i="4"/>
  <c r="L659" i="4" s="1"/>
  <c r="J176" i="4"/>
  <c r="M176" i="4" s="1"/>
  <c r="I176" i="4"/>
  <c r="L176" i="4" s="1"/>
  <c r="J341" i="4"/>
  <c r="M341" i="4" s="1"/>
  <c r="I341" i="4"/>
  <c r="L341" i="4" s="1"/>
  <c r="J897" i="4"/>
  <c r="M897" i="4" s="1"/>
  <c r="I897" i="4"/>
  <c r="L897" i="4" s="1"/>
  <c r="J886" i="4"/>
  <c r="M886" i="4" s="1"/>
  <c r="I886" i="4"/>
  <c r="L886" i="4" s="1"/>
  <c r="J116" i="4"/>
  <c r="M116" i="4" s="1"/>
  <c r="I116" i="4"/>
  <c r="L116" i="4" s="1"/>
  <c r="J885" i="4"/>
  <c r="M885" i="4" s="1"/>
  <c r="I885" i="4"/>
  <c r="L885" i="4" s="1"/>
  <c r="J382" i="4"/>
  <c r="M382" i="4" s="1"/>
  <c r="I382" i="4"/>
  <c r="L382" i="4" s="1"/>
  <c r="J258" i="4"/>
  <c r="M258" i="4" s="1"/>
  <c r="I258" i="4"/>
  <c r="L258" i="4" s="1"/>
  <c r="J596" i="4"/>
  <c r="M596" i="4" s="1"/>
  <c r="I596" i="4"/>
  <c r="L596" i="4" s="1"/>
  <c r="J170" i="4"/>
  <c r="M170" i="4" s="1"/>
  <c r="I170" i="4"/>
  <c r="L170" i="4" s="1"/>
  <c r="J545" i="4"/>
  <c r="M545" i="4" s="1"/>
  <c r="I545" i="4"/>
  <c r="L545" i="4" s="1"/>
  <c r="J282" i="4"/>
  <c r="M282" i="4" s="1"/>
  <c r="I282" i="4"/>
  <c r="L282" i="4" s="1"/>
  <c r="J247" i="4"/>
  <c r="M247" i="4" s="1"/>
  <c r="I247" i="4"/>
  <c r="L247" i="4" s="1"/>
  <c r="J799" i="4"/>
  <c r="M799" i="4" s="1"/>
  <c r="I799" i="4"/>
  <c r="L799" i="4" s="1"/>
  <c r="J227" i="4"/>
  <c r="M227" i="4" s="1"/>
  <c r="I227" i="4"/>
  <c r="L227" i="4" s="1"/>
  <c r="J732" i="4"/>
  <c r="M732" i="4" s="1"/>
  <c r="I732" i="4"/>
  <c r="L732" i="4" s="1"/>
  <c r="J1036" i="4"/>
  <c r="M1036" i="4" s="1"/>
  <c r="I1036" i="4"/>
  <c r="L1036" i="4" s="1"/>
  <c r="J455" i="4"/>
  <c r="M455" i="4" s="1"/>
  <c r="I455" i="4"/>
  <c r="L455" i="4" s="1"/>
  <c r="J456" i="4"/>
  <c r="M456" i="4" s="1"/>
  <c r="I456" i="4"/>
  <c r="L456" i="4" s="1"/>
  <c r="J628" i="4"/>
  <c r="M628" i="4" s="1"/>
  <c r="I628" i="4"/>
  <c r="L628" i="4" s="1"/>
  <c r="J939" i="4"/>
  <c r="M939" i="4" s="1"/>
  <c r="I939" i="4"/>
  <c r="L939" i="4" s="1"/>
  <c r="J342" i="4"/>
  <c r="M342" i="4" s="1"/>
  <c r="I342" i="4"/>
  <c r="L342" i="4" s="1"/>
  <c r="J475" i="4"/>
  <c r="M475" i="4" s="1"/>
  <c r="I475" i="4"/>
  <c r="L475" i="4" s="1"/>
  <c r="J726" i="4"/>
  <c r="M726" i="4" s="1"/>
  <c r="I726" i="4"/>
  <c r="L726" i="4" s="1"/>
  <c r="J862" i="4"/>
  <c r="M862" i="4" s="1"/>
  <c r="I862" i="4"/>
  <c r="L862" i="4" s="1"/>
  <c r="J800" i="4"/>
  <c r="M800" i="4" s="1"/>
  <c r="I800" i="4"/>
  <c r="L800" i="4" s="1"/>
  <c r="J528" i="4"/>
  <c r="M528" i="4" s="1"/>
  <c r="I528" i="4"/>
  <c r="L528" i="4" s="1"/>
  <c r="J872" i="4"/>
  <c r="M872" i="4" s="1"/>
  <c r="I872" i="4"/>
  <c r="L872" i="4" s="1"/>
  <c r="J740" i="4"/>
  <c r="M740" i="4" s="1"/>
  <c r="I740" i="4"/>
  <c r="L740" i="4" s="1"/>
  <c r="J114" i="4"/>
  <c r="M114" i="4" s="1"/>
  <c r="I114" i="4"/>
  <c r="L114" i="4" s="1"/>
  <c r="J798" i="4"/>
  <c r="M798" i="4" s="1"/>
  <c r="I798" i="4"/>
  <c r="L798" i="4" s="1"/>
  <c r="J776" i="4"/>
  <c r="M776" i="4" s="1"/>
  <c r="I776" i="4"/>
  <c r="L776" i="4" s="1"/>
  <c r="J416" i="4"/>
  <c r="M416" i="4" s="1"/>
  <c r="I416" i="4"/>
  <c r="L416" i="4" s="1"/>
  <c r="J593" i="4"/>
  <c r="M593" i="4" s="1"/>
  <c r="I593" i="4"/>
  <c r="L593" i="4" s="1"/>
  <c r="J783" i="4"/>
  <c r="M783" i="4" s="1"/>
  <c r="I783" i="4"/>
  <c r="L783" i="4" s="1"/>
  <c r="J784" i="4"/>
  <c r="M784" i="4" s="1"/>
  <c r="I784" i="4"/>
  <c r="L784" i="4" s="1"/>
  <c r="J730" i="4"/>
  <c r="M730" i="4" s="1"/>
  <c r="I730" i="4"/>
  <c r="L730" i="4" s="1"/>
  <c r="J658" i="4"/>
  <c r="M658" i="4" s="1"/>
  <c r="I658" i="4"/>
  <c r="L658" i="4" s="1"/>
  <c r="J952" i="4"/>
  <c r="M952" i="4" s="1"/>
  <c r="I952" i="4"/>
  <c r="L952" i="4" s="1"/>
  <c r="J797" i="4"/>
  <c r="M797" i="4" s="1"/>
  <c r="I797" i="4"/>
  <c r="L797" i="4" s="1"/>
  <c r="J259" i="4"/>
  <c r="M259" i="4" s="1"/>
  <c r="I259" i="4"/>
  <c r="L259" i="4" s="1"/>
  <c r="J592" i="4"/>
  <c r="M592" i="4" s="1"/>
  <c r="I592" i="4"/>
  <c r="L592" i="4" s="1"/>
  <c r="J771" i="4"/>
  <c r="M771" i="4" s="1"/>
  <c r="I771" i="4"/>
  <c r="L771" i="4" s="1"/>
  <c r="J662" i="4"/>
  <c r="M662" i="4" s="1"/>
  <c r="I662" i="4"/>
  <c r="L662" i="4" s="1"/>
  <c r="J681" i="4"/>
  <c r="M681" i="4" s="1"/>
  <c r="I681" i="4"/>
  <c r="L681" i="4" s="1"/>
  <c r="J611" i="4"/>
  <c r="M611" i="4" s="1"/>
  <c r="I611" i="4"/>
  <c r="L611" i="4" s="1"/>
  <c r="J326" i="4"/>
  <c r="M326" i="4" s="1"/>
  <c r="I326" i="4"/>
  <c r="L326" i="4" s="1"/>
  <c r="J1064" i="4"/>
  <c r="M1064" i="4" s="1"/>
  <c r="I1064" i="4"/>
  <c r="L1064" i="4" s="1"/>
  <c r="J517" i="4"/>
  <c r="M517" i="4" s="1"/>
  <c r="I517" i="4"/>
  <c r="L517" i="4" s="1"/>
  <c r="J30" i="4"/>
  <c r="M30" i="4" s="1"/>
  <c r="I30" i="4"/>
  <c r="L30" i="4" s="1"/>
  <c r="J747" i="4"/>
  <c r="M747" i="4" s="1"/>
  <c r="I747" i="4"/>
  <c r="L747" i="4" s="1"/>
  <c r="J1030" i="4"/>
  <c r="M1030" i="4" s="1"/>
  <c r="I1030" i="4"/>
  <c r="L1030" i="4" s="1"/>
  <c r="J344" i="4"/>
  <c r="M344" i="4" s="1"/>
  <c r="I344" i="4"/>
  <c r="L344" i="4" s="1"/>
  <c r="J1024" i="4"/>
  <c r="M1024" i="4" s="1"/>
  <c r="I1024" i="4"/>
  <c r="L1024" i="4" s="1"/>
  <c r="J178" i="4"/>
  <c r="M178" i="4" s="1"/>
  <c r="I178" i="4"/>
  <c r="L178" i="4" s="1"/>
  <c r="J177" i="4"/>
  <c r="M177" i="4" s="1"/>
  <c r="I177" i="4"/>
  <c r="L177" i="4" s="1"/>
  <c r="J143" i="4"/>
  <c r="M143" i="4" s="1"/>
  <c r="I143" i="4"/>
  <c r="L143" i="4" s="1"/>
  <c r="J813" i="4"/>
  <c r="M813" i="4" s="1"/>
  <c r="I813" i="4"/>
  <c r="L813" i="4" s="1"/>
  <c r="J661" i="4"/>
  <c r="M661" i="4" s="1"/>
  <c r="I661" i="4"/>
  <c r="L661" i="4" s="1"/>
  <c r="J940" i="4"/>
  <c r="M940" i="4" s="1"/>
  <c r="I940" i="4"/>
  <c r="L940" i="4" s="1"/>
  <c r="J428" i="4"/>
  <c r="M428" i="4" s="1"/>
  <c r="I428" i="4"/>
  <c r="L428" i="4" s="1"/>
  <c r="J275" i="4"/>
  <c r="M275" i="4" s="1"/>
  <c r="I275" i="4"/>
  <c r="L275" i="4" s="1"/>
  <c r="J522" i="4"/>
  <c r="M522" i="4" s="1"/>
  <c r="I522" i="4"/>
  <c r="L522" i="4" s="1"/>
  <c r="J285" i="4"/>
  <c r="M285" i="4" s="1"/>
  <c r="I285" i="4"/>
  <c r="L285" i="4" s="1"/>
  <c r="J286" i="4"/>
  <c r="M286" i="4" s="1"/>
  <c r="I286" i="4"/>
  <c r="L286" i="4" s="1"/>
  <c r="J801" i="4"/>
  <c r="M801" i="4" s="1"/>
  <c r="I801" i="4"/>
  <c r="L801" i="4" s="1"/>
  <c r="J453" i="4"/>
  <c r="M453" i="4" s="1"/>
  <c r="I453" i="4"/>
  <c r="L453" i="4" s="1"/>
  <c r="J552" i="4"/>
  <c r="M552" i="4" s="1"/>
  <c r="I552" i="4"/>
  <c r="L552" i="4" s="1"/>
  <c r="J458" i="4"/>
  <c r="M458" i="4" s="1"/>
  <c r="I458" i="4"/>
  <c r="L458" i="4" s="1"/>
  <c r="J311" i="4"/>
  <c r="M311" i="4" s="1"/>
  <c r="I311" i="4"/>
  <c r="L311" i="4" s="1"/>
  <c r="J775" i="4"/>
  <c r="M775" i="4" s="1"/>
  <c r="I775" i="4"/>
  <c r="L775" i="4" s="1"/>
  <c r="J953" i="4"/>
  <c r="M953" i="4" s="1"/>
  <c r="I953" i="4"/>
  <c r="L953" i="4" s="1"/>
  <c r="J28" i="4"/>
  <c r="M28" i="4" s="1"/>
  <c r="I28" i="4"/>
  <c r="L28" i="4" s="1"/>
  <c r="J835" i="4"/>
  <c r="M835" i="4" s="1"/>
  <c r="I835" i="4"/>
  <c r="L835" i="4" s="1"/>
  <c r="J49" i="4"/>
  <c r="M49" i="4" s="1"/>
  <c r="I49" i="4"/>
  <c r="L49" i="4" s="1"/>
  <c r="J16" i="4"/>
  <c r="M16" i="4" s="1"/>
  <c r="I16" i="4"/>
  <c r="L16" i="4" s="1"/>
  <c r="J892" i="4"/>
  <c r="M892" i="4" s="1"/>
  <c r="I892" i="4"/>
  <c r="L892" i="4" s="1"/>
  <c r="J883" i="4"/>
  <c r="M883" i="4" s="1"/>
  <c r="I883" i="4"/>
  <c r="L883" i="4" s="1"/>
  <c r="J192" i="4"/>
  <c r="M192" i="4" s="1"/>
  <c r="I192" i="4"/>
  <c r="L192" i="4" s="1"/>
  <c r="J1052" i="4"/>
  <c r="M1052" i="4" s="1"/>
  <c r="I1052" i="4"/>
  <c r="L1052" i="4" s="1"/>
  <c r="J814" i="4"/>
  <c r="M814" i="4" s="1"/>
  <c r="I814" i="4"/>
  <c r="L814" i="4" s="1"/>
  <c r="J610" i="4"/>
  <c r="M610" i="4" s="1"/>
  <c r="I610" i="4"/>
  <c r="L610" i="4" s="1"/>
  <c r="J232" i="4"/>
  <c r="M232" i="4" s="1"/>
  <c r="I232" i="4"/>
  <c r="L232" i="4" s="1"/>
  <c r="J567" i="4"/>
  <c r="M567" i="4" s="1"/>
  <c r="I567" i="4"/>
  <c r="L567" i="4" s="1"/>
  <c r="J657" i="4"/>
  <c r="M657" i="4" s="1"/>
  <c r="I657" i="4"/>
  <c r="L657" i="4" s="1"/>
  <c r="J195" i="4"/>
  <c r="M195" i="4" s="1"/>
  <c r="I195" i="4"/>
  <c r="L195" i="4" s="1"/>
  <c r="J982" i="4"/>
  <c r="M982" i="4" s="1"/>
  <c r="I982" i="4"/>
  <c r="L982" i="4" s="1"/>
  <c r="J392" i="4"/>
  <c r="M392" i="4" s="1"/>
  <c r="I392" i="4"/>
  <c r="L392" i="4" s="1"/>
  <c r="J163" i="4"/>
  <c r="M163" i="4" s="1"/>
  <c r="I163" i="4"/>
  <c r="L163" i="4" s="1"/>
  <c r="J164" i="4"/>
  <c r="M164" i="4" s="1"/>
  <c r="I164" i="4"/>
  <c r="L164" i="4" s="1"/>
  <c r="J1031" i="4"/>
  <c r="M1031" i="4" s="1"/>
  <c r="I1031" i="4"/>
  <c r="L1031" i="4" s="1"/>
  <c r="J725" i="4"/>
  <c r="M725" i="4" s="1"/>
  <c r="I725" i="4"/>
  <c r="L725" i="4" s="1"/>
  <c r="J260" i="4"/>
  <c r="M260" i="4" s="1"/>
  <c r="I260" i="4"/>
  <c r="L260" i="4" s="1"/>
  <c r="J199" i="4"/>
  <c r="M199" i="4" s="1"/>
  <c r="I199" i="4"/>
  <c r="L199" i="4" s="1"/>
  <c r="J394" i="4"/>
  <c r="M394" i="4" s="1"/>
  <c r="I394" i="4"/>
  <c r="L394" i="4" s="1"/>
  <c r="J297" i="4"/>
  <c r="M297" i="4" s="1"/>
  <c r="I297" i="4"/>
  <c r="L297" i="4" s="1"/>
  <c r="J225" i="4"/>
  <c r="M225" i="4" s="1"/>
  <c r="I225" i="4"/>
  <c r="L225" i="4" s="1"/>
  <c r="J413" i="4"/>
  <c r="M413" i="4" s="1"/>
  <c r="I413" i="4"/>
  <c r="L413" i="4" s="1"/>
  <c r="J626" i="4"/>
  <c r="M626" i="4" s="1"/>
  <c r="I626" i="4"/>
  <c r="L626" i="4" s="1"/>
  <c r="J983" i="4"/>
  <c r="M983" i="4" s="1"/>
  <c r="I983" i="4"/>
  <c r="L983" i="4" s="1"/>
  <c r="J695" i="4"/>
  <c r="M695" i="4" s="1"/>
  <c r="I695" i="4"/>
  <c r="L695" i="4" s="1"/>
  <c r="J293" i="4"/>
  <c r="M293" i="4" s="1"/>
  <c r="I293" i="4"/>
  <c r="L293" i="4" s="1"/>
  <c r="J310" i="4"/>
  <c r="M310" i="4" s="1"/>
  <c r="I310" i="4"/>
  <c r="L310" i="4" s="1"/>
  <c r="J664" i="4"/>
  <c r="M664" i="4" s="1"/>
  <c r="I664" i="4"/>
  <c r="L664" i="4" s="1"/>
  <c r="J222" i="4"/>
  <c r="M222" i="4" s="1"/>
  <c r="I222" i="4"/>
  <c r="L222" i="4" s="1"/>
  <c r="J970" i="4"/>
  <c r="M970" i="4" s="1"/>
  <c r="I970" i="4"/>
  <c r="L970" i="4" s="1"/>
  <c r="J254" i="4"/>
  <c r="M254" i="4" s="1"/>
  <c r="I254" i="4"/>
  <c r="L254" i="4" s="1"/>
  <c r="J874" i="4"/>
  <c r="M874" i="4" s="1"/>
  <c r="I874" i="4"/>
  <c r="L874" i="4" s="1"/>
  <c r="J803" i="4"/>
  <c r="M803" i="4" s="1"/>
  <c r="I803" i="4"/>
  <c r="L803" i="4" s="1"/>
  <c r="J459" i="4"/>
  <c r="M459" i="4" s="1"/>
  <c r="I459" i="4"/>
  <c r="L459" i="4" s="1"/>
  <c r="J597" i="4"/>
  <c r="M597" i="4" s="1"/>
  <c r="I597" i="4"/>
  <c r="L597" i="4" s="1"/>
  <c r="J924" i="4"/>
  <c r="M924" i="4" s="1"/>
  <c r="I924" i="4"/>
  <c r="L924" i="4" s="1"/>
  <c r="J43" i="4"/>
  <c r="M43" i="4" s="1"/>
  <c r="I43" i="4"/>
  <c r="L43" i="4" s="1"/>
  <c r="J731" i="4"/>
  <c r="M731" i="4" s="1"/>
  <c r="I731" i="4"/>
  <c r="L731" i="4" s="1"/>
  <c r="J198" i="4"/>
  <c r="M198" i="4" s="1"/>
  <c r="I198" i="4"/>
  <c r="L198" i="4" s="1"/>
  <c r="J154" i="4"/>
  <c r="M154" i="4" s="1"/>
  <c r="I154" i="4"/>
  <c r="L154" i="4" s="1"/>
  <c r="J514" i="4"/>
  <c r="M514" i="4" s="1"/>
  <c r="I514" i="4"/>
  <c r="L514" i="4" s="1"/>
  <c r="J115" i="4"/>
  <c r="M115" i="4" s="1"/>
  <c r="I115" i="4"/>
  <c r="L115" i="4" s="1"/>
  <c r="J261" i="4"/>
  <c r="M261" i="4" s="1"/>
  <c r="I261" i="4"/>
  <c r="L261" i="4" s="1"/>
  <c r="J117" i="4"/>
  <c r="M117" i="4" s="1"/>
  <c r="I117" i="4"/>
  <c r="L117" i="4" s="1"/>
  <c r="J650" i="4"/>
  <c r="M650" i="4" s="1"/>
  <c r="I650" i="4"/>
  <c r="L650" i="4" s="1"/>
  <c r="J770" i="4"/>
  <c r="M770" i="4" s="1"/>
  <c r="I770" i="4"/>
  <c r="L770" i="4" s="1"/>
  <c r="J171" i="4"/>
  <c r="M171" i="4" s="1"/>
  <c r="I171" i="4"/>
  <c r="L171" i="4" s="1"/>
  <c r="J47" i="4"/>
  <c r="M47" i="4" s="1"/>
  <c r="I47" i="4"/>
  <c r="L47" i="4" s="1"/>
  <c r="J338" i="4"/>
  <c r="M338" i="4" s="1"/>
  <c r="I338" i="4"/>
  <c r="L338" i="4" s="1"/>
  <c r="J281" i="4"/>
  <c r="M281" i="4" s="1"/>
  <c r="I281" i="4"/>
  <c r="L281" i="4" s="1"/>
  <c r="J957" i="4"/>
  <c r="M957" i="4" s="1"/>
  <c r="I957" i="4"/>
  <c r="L957" i="4" s="1"/>
  <c r="J122" i="4"/>
  <c r="M122" i="4" s="1"/>
  <c r="I122" i="4"/>
  <c r="L122" i="4" s="1"/>
  <c r="J466" i="4"/>
  <c r="M466" i="4" s="1"/>
  <c r="I466" i="4"/>
  <c r="L466" i="4" s="1"/>
  <c r="J204" i="4"/>
  <c r="M204" i="4" s="1"/>
  <c r="I204" i="4"/>
  <c r="L204" i="4" s="1"/>
  <c r="J206" i="4"/>
  <c r="M206" i="4" s="1"/>
  <c r="I206" i="4"/>
  <c r="L206" i="4" s="1"/>
  <c r="J209" i="4"/>
  <c r="M209" i="4" s="1"/>
  <c r="I209" i="4"/>
  <c r="L209" i="4" s="1"/>
  <c r="J205" i="4"/>
  <c r="M205" i="4" s="1"/>
  <c r="I205" i="4"/>
  <c r="L205" i="4" s="1"/>
  <c r="J589" i="4"/>
  <c r="M589" i="4" s="1"/>
  <c r="I589" i="4"/>
  <c r="L589" i="4" s="1"/>
  <c r="J1063" i="4"/>
  <c r="M1063" i="4" s="1"/>
  <c r="I1063" i="4"/>
  <c r="L1063" i="4" s="1"/>
  <c r="J578" i="4"/>
  <c r="M578" i="4" s="1"/>
  <c r="I578" i="4"/>
  <c r="L578" i="4" s="1"/>
  <c r="J309" i="4"/>
  <c r="M309" i="4" s="1"/>
  <c r="I309" i="4"/>
  <c r="L309" i="4" s="1"/>
  <c r="J641" i="4"/>
  <c r="M641" i="4" s="1"/>
  <c r="I641" i="4"/>
  <c r="L641" i="4" s="1"/>
  <c r="J354" i="4"/>
  <c r="M354" i="4" s="1"/>
  <c r="I354" i="4"/>
  <c r="L354" i="4" s="1"/>
  <c r="J233" i="4"/>
  <c r="M233" i="4" s="1"/>
  <c r="I233" i="4"/>
  <c r="L233" i="4" s="1"/>
  <c r="J646" i="4"/>
  <c r="M646" i="4" s="1"/>
  <c r="I646" i="4"/>
  <c r="L646" i="4" s="1"/>
  <c r="J1073" i="4"/>
  <c r="M1073" i="4" s="1"/>
  <c r="I1073" i="4"/>
  <c r="L1073" i="4" s="1"/>
  <c r="J69" i="4"/>
  <c r="M69" i="4" s="1"/>
  <c r="I69" i="4"/>
  <c r="L69" i="4" s="1"/>
  <c r="J304" i="4"/>
  <c r="M304" i="4" s="1"/>
  <c r="I304" i="4"/>
  <c r="L304" i="4" s="1"/>
  <c r="J625" i="4"/>
  <c r="M625" i="4" s="1"/>
  <c r="I625" i="4"/>
  <c r="L625" i="4" s="1"/>
  <c r="J90" i="4"/>
  <c r="M90" i="4" s="1"/>
  <c r="I90" i="4"/>
  <c r="L90" i="4" s="1"/>
  <c r="J503" i="4"/>
  <c r="M503" i="4" s="1"/>
  <c r="I503" i="4"/>
  <c r="L503" i="4" s="1"/>
  <c r="J990" i="4"/>
  <c r="M990" i="4" s="1"/>
  <c r="I990" i="4"/>
  <c r="L990" i="4" s="1"/>
  <c r="J262" i="4"/>
  <c r="M262" i="4" s="1"/>
  <c r="I262" i="4"/>
  <c r="L262" i="4" s="1"/>
  <c r="J324" i="4"/>
  <c r="M324" i="4" s="1"/>
  <c r="I324" i="4"/>
  <c r="L324" i="4" s="1"/>
  <c r="J742" i="4"/>
  <c r="M742" i="4" s="1"/>
  <c r="I742" i="4"/>
  <c r="L742" i="4" s="1"/>
  <c r="J631" i="4"/>
  <c r="M631" i="4" s="1"/>
  <c r="I631" i="4"/>
  <c r="L631" i="4" s="1"/>
  <c r="J136" i="4"/>
  <c r="M136" i="4" s="1"/>
  <c r="I136" i="4"/>
  <c r="L136" i="4" s="1"/>
  <c r="J834" i="4"/>
  <c r="M834" i="4" s="1"/>
  <c r="I834" i="4"/>
  <c r="L834" i="4" s="1"/>
  <c r="J328" i="4"/>
  <c r="M328" i="4" s="1"/>
  <c r="I328" i="4"/>
  <c r="L328" i="4" s="1"/>
  <c r="J156" i="4"/>
  <c r="M156" i="4" s="1"/>
  <c r="I156" i="4"/>
  <c r="L156" i="4" s="1"/>
  <c r="J347" i="4"/>
  <c r="M347" i="4" s="1"/>
  <c r="I347" i="4"/>
  <c r="L347" i="4" s="1"/>
  <c r="J488" i="4"/>
  <c r="M488" i="4" s="1"/>
  <c r="I488" i="4"/>
  <c r="L488" i="4" s="1"/>
  <c r="J404" i="4"/>
  <c r="M404" i="4" s="1"/>
  <c r="I404" i="4"/>
  <c r="L404" i="4" s="1"/>
  <c r="J305" i="4"/>
  <c r="M305" i="4" s="1"/>
  <c r="I305" i="4"/>
  <c r="L305" i="4" s="1"/>
  <c r="J654" i="4"/>
  <c r="M654" i="4" s="1"/>
  <c r="I654" i="4"/>
  <c r="L654" i="4" s="1"/>
  <c r="J11" i="4"/>
  <c r="M11" i="4" s="1"/>
  <c r="I11" i="4"/>
  <c r="L11" i="4" s="1"/>
  <c r="J15" i="4"/>
  <c r="M15" i="4" s="1"/>
  <c r="I15" i="4"/>
  <c r="L15" i="4" s="1"/>
  <c r="J841" i="4"/>
  <c r="M841" i="4" s="1"/>
  <c r="I841" i="4"/>
  <c r="L841" i="4" s="1"/>
  <c r="J374" i="4"/>
  <c r="M374" i="4" s="1"/>
  <c r="I374" i="4"/>
  <c r="L374" i="4" s="1"/>
  <c r="J676" i="4"/>
  <c r="M676" i="4" s="1"/>
  <c r="I676" i="4"/>
  <c r="L676" i="4" s="1"/>
  <c r="J314" i="4"/>
  <c r="M314" i="4" s="1"/>
  <c r="I314" i="4"/>
  <c r="L314" i="4" s="1"/>
  <c r="J51" i="4"/>
  <c r="M51" i="4" s="1"/>
  <c r="I51" i="4"/>
  <c r="L51" i="4" s="1"/>
  <c r="J911" i="4"/>
  <c r="M911" i="4" s="1"/>
  <c r="I911" i="4"/>
  <c r="L911" i="4" s="1"/>
  <c r="J579" i="4"/>
  <c r="M579" i="4" s="1"/>
  <c r="I579" i="4"/>
  <c r="L579" i="4" s="1"/>
  <c r="J665" i="4"/>
  <c r="M665" i="4" s="1"/>
  <c r="I665" i="4"/>
  <c r="L665" i="4" s="1"/>
  <c r="J689" i="4"/>
  <c r="M689" i="4" s="1"/>
  <c r="I689" i="4"/>
  <c r="L689" i="4" s="1"/>
  <c r="J741" i="4"/>
  <c r="M741" i="4" s="1"/>
  <c r="I741" i="4"/>
  <c r="L741" i="4" s="1"/>
  <c r="J465" i="4"/>
  <c r="M465" i="4" s="1"/>
  <c r="I465" i="4"/>
  <c r="L465" i="4" s="1"/>
  <c r="J112" i="4"/>
  <c r="M112" i="4" s="1"/>
  <c r="I112" i="4"/>
  <c r="L112" i="4" s="1"/>
  <c r="J133" i="4"/>
  <c r="M133" i="4" s="1"/>
  <c r="I133" i="4"/>
  <c r="L133" i="4" s="1"/>
  <c r="J91" i="4"/>
  <c r="M91" i="4" s="1"/>
  <c r="I91" i="4"/>
  <c r="L91" i="4" s="1"/>
  <c r="J113" i="4"/>
  <c r="M113" i="4" s="1"/>
  <c r="I113" i="4"/>
  <c r="L113" i="4" s="1"/>
  <c r="J296" i="4"/>
  <c r="M296" i="4" s="1"/>
  <c r="I296" i="4"/>
  <c r="L296" i="4" s="1"/>
  <c r="J134" i="4"/>
  <c r="M134" i="4" s="1"/>
  <c r="I134" i="4"/>
  <c r="L134" i="4" s="1"/>
  <c r="J208" i="4"/>
  <c r="M208" i="4" s="1"/>
  <c r="I208" i="4"/>
  <c r="L208" i="4" s="1"/>
  <c r="J306" i="4"/>
  <c r="M306" i="4" s="1"/>
  <c r="I306" i="4"/>
  <c r="L306" i="4" s="1"/>
  <c r="J207" i="4"/>
  <c r="M207" i="4" s="1"/>
  <c r="I207" i="4"/>
  <c r="L207" i="4" s="1"/>
  <c r="J792" i="4"/>
  <c r="M792" i="4" s="1"/>
  <c r="I792" i="4"/>
  <c r="L792" i="4" s="1"/>
  <c r="J440" i="4"/>
  <c r="M440" i="4" s="1"/>
  <c r="I440" i="4"/>
  <c r="L440" i="4" s="1"/>
  <c r="J660" i="4"/>
  <c r="M660" i="4" s="1"/>
  <c r="I660" i="4"/>
  <c r="L660" i="4" s="1"/>
  <c r="J621" i="4"/>
  <c r="M621" i="4" s="1"/>
  <c r="I621" i="4"/>
  <c r="L621" i="4" s="1"/>
  <c r="J866" i="4"/>
  <c r="M866" i="4" s="1"/>
  <c r="I866" i="4"/>
  <c r="L866" i="4" s="1"/>
  <c r="J588" i="4"/>
  <c r="M588" i="4" s="1"/>
  <c r="I588" i="4"/>
  <c r="L588" i="4" s="1"/>
  <c r="J836" i="4"/>
  <c r="M836" i="4" s="1"/>
  <c r="I836" i="4"/>
  <c r="L836" i="4" s="1"/>
  <c r="J876" i="4"/>
  <c r="M876" i="4" s="1"/>
  <c r="I876" i="4"/>
  <c r="L876" i="4" s="1"/>
  <c r="J796" i="4"/>
  <c r="M796" i="4" s="1"/>
  <c r="I796" i="4"/>
  <c r="L796" i="4" s="1"/>
  <c r="J172" i="4"/>
  <c r="M172" i="4" s="1"/>
  <c r="I172" i="4"/>
  <c r="L172" i="4" s="1"/>
  <c r="J763" i="4"/>
  <c r="M763" i="4" s="1"/>
  <c r="I763" i="4"/>
  <c r="L763" i="4" s="1"/>
  <c r="J333" i="4"/>
  <c r="M333" i="4" s="1"/>
  <c r="I333" i="4"/>
  <c r="L333" i="4" s="1"/>
  <c r="J603" i="4"/>
  <c r="M603" i="4" s="1"/>
  <c r="I603" i="4"/>
  <c r="L603" i="4" s="1"/>
  <c r="J604" i="4"/>
  <c r="M604" i="4" s="1"/>
  <c r="I604" i="4"/>
  <c r="L604" i="4" s="1"/>
  <c r="J630" i="4"/>
  <c r="M630" i="4" s="1"/>
  <c r="I630" i="4"/>
  <c r="L630" i="4" s="1"/>
  <c r="J490" i="4"/>
  <c r="M490" i="4" s="1"/>
  <c r="I490" i="4"/>
  <c r="L490" i="4" s="1"/>
  <c r="J679" i="4"/>
  <c r="M679" i="4" s="1"/>
  <c r="I679" i="4"/>
  <c r="L679" i="4" s="1"/>
  <c r="J991" i="4"/>
  <c r="M991" i="4" s="1"/>
  <c r="I991" i="4"/>
  <c r="L991" i="4" s="1"/>
  <c r="J733" i="4"/>
  <c r="M733" i="4" s="1"/>
  <c r="I733" i="4"/>
  <c r="L733" i="4" s="1"/>
  <c r="J943" i="4"/>
  <c r="M943" i="4" s="1"/>
  <c r="I943" i="4"/>
  <c r="L943" i="4" s="1"/>
  <c r="J999" i="4"/>
  <c r="M999" i="4" s="1"/>
  <c r="I999" i="4"/>
  <c r="L999" i="4" s="1"/>
  <c r="J460" i="4"/>
  <c r="M460" i="4" s="1"/>
  <c r="I460" i="4"/>
  <c r="L460" i="4" s="1"/>
  <c r="J971" i="4"/>
  <c r="M971" i="4" s="1"/>
  <c r="I971" i="4"/>
  <c r="L971" i="4" s="1"/>
  <c r="J898" i="4"/>
  <c r="M898" i="4" s="1"/>
  <c r="I898" i="4"/>
  <c r="L898" i="4" s="1"/>
  <c r="J1022" i="4"/>
  <c r="M1022" i="4" s="1"/>
  <c r="I1022" i="4"/>
  <c r="L1022" i="4" s="1"/>
  <c r="J1015" i="4"/>
  <c r="M1015" i="4" s="1"/>
  <c r="I1015" i="4"/>
  <c r="L1015" i="4" s="1"/>
  <c r="J24" i="4"/>
  <c r="M24" i="4" s="1"/>
  <c r="I24" i="4"/>
  <c r="L24" i="4" s="1"/>
  <c r="J831" i="4"/>
  <c r="M831" i="4" s="1"/>
  <c r="I831" i="4"/>
  <c r="L831" i="4" s="1"/>
  <c r="J1053" i="4"/>
  <c r="M1053" i="4" s="1"/>
  <c r="I1053" i="4"/>
  <c r="L1053" i="4" s="1"/>
  <c r="J242" i="4"/>
  <c r="M242" i="4" s="1"/>
  <c r="I242" i="4"/>
  <c r="L242" i="4" s="1"/>
  <c r="J703" i="4"/>
  <c r="M703" i="4" s="1"/>
  <c r="I703" i="4"/>
  <c r="L703" i="4" s="1"/>
  <c r="J931" i="4"/>
  <c r="M931" i="4" s="1"/>
  <c r="I931" i="4"/>
  <c r="L931" i="4" s="1"/>
  <c r="J263" i="4"/>
  <c r="M263" i="4" s="1"/>
  <c r="I263" i="4"/>
  <c r="L263" i="4" s="1"/>
  <c r="J35" i="4"/>
  <c r="M35" i="4" s="1"/>
  <c r="I35" i="4"/>
  <c r="L35" i="4" s="1"/>
  <c r="J449" i="4"/>
  <c r="M449" i="4" s="1"/>
  <c r="I449" i="4"/>
  <c r="L449" i="4" s="1"/>
  <c r="J345" i="4"/>
  <c r="M345" i="4" s="1"/>
  <c r="I345" i="4"/>
  <c r="L345" i="4" s="1"/>
  <c r="J1054" i="4"/>
  <c r="M1054" i="4" s="1"/>
  <c r="I1054" i="4"/>
  <c r="L1054" i="4" s="1"/>
  <c r="J467" i="4"/>
  <c r="M467" i="4" s="1"/>
  <c r="I467" i="4"/>
  <c r="L467" i="4" s="1"/>
  <c r="J955" i="4"/>
  <c r="M955" i="4" s="1"/>
  <c r="I955" i="4"/>
  <c r="L955" i="4" s="1"/>
  <c r="J120" i="4"/>
  <c r="M120" i="4" s="1"/>
  <c r="I120" i="4"/>
  <c r="L120" i="4" s="1"/>
  <c r="J616" i="4"/>
  <c r="M616" i="4" s="1"/>
  <c r="I616" i="4"/>
  <c r="L616" i="4" s="1"/>
  <c r="J724" i="4"/>
  <c r="M724" i="4" s="1"/>
  <c r="I724" i="4"/>
  <c r="L724" i="4" s="1"/>
  <c r="J969" i="4"/>
  <c r="M969" i="4" s="1"/>
  <c r="I969" i="4"/>
  <c r="L969" i="4" s="1"/>
  <c r="J1056" i="4"/>
  <c r="M1056" i="4" s="1"/>
  <c r="I1056" i="4"/>
  <c r="L1056" i="4" s="1"/>
  <c r="J137" i="4"/>
  <c r="M137" i="4" s="1"/>
  <c r="I137" i="4"/>
  <c r="L137" i="4" s="1"/>
  <c r="J587" i="4"/>
  <c r="M587" i="4" s="1"/>
  <c r="I587" i="4"/>
  <c r="L587" i="4" s="1"/>
  <c r="J539" i="4"/>
  <c r="M539" i="4" s="1"/>
  <c r="I539" i="4"/>
  <c r="L539" i="4" s="1"/>
  <c r="J121" i="4"/>
  <c r="M121" i="4" s="1"/>
  <c r="I121" i="4"/>
  <c r="L121" i="4" s="1"/>
  <c r="J135" i="4"/>
  <c r="M135" i="4" s="1"/>
  <c r="I135" i="4"/>
  <c r="L135" i="4" s="1"/>
  <c r="J130" i="4"/>
  <c r="M130" i="4" s="1"/>
  <c r="I130" i="4"/>
  <c r="L130" i="4" s="1"/>
  <c r="J976" i="4"/>
  <c r="M976" i="4" s="1"/>
  <c r="I976" i="4"/>
  <c r="L976" i="4" s="1"/>
  <c r="J973" i="4"/>
  <c r="M973" i="4" s="1"/>
  <c r="I973" i="4"/>
  <c r="L973" i="4" s="1"/>
  <c r="J793" i="4"/>
  <c r="M793" i="4" s="1"/>
  <c r="I793" i="4"/>
  <c r="L793" i="4" s="1"/>
  <c r="J80" i="4"/>
  <c r="M80" i="4" s="1"/>
  <c r="I80" i="4"/>
  <c r="L80" i="4" s="1"/>
  <c r="J92" i="4"/>
  <c r="M92" i="4" s="1"/>
  <c r="I92" i="4"/>
  <c r="L92" i="4" s="1"/>
  <c r="J355" i="4"/>
  <c r="M355" i="4" s="1"/>
  <c r="I355" i="4"/>
  <c r="L355" i="4" s="1"/>
  <c r="J79" i="4"/>
  <c r="M79" i="4" s="1"/>
  <c r="I79" i="4"/>
  <c r="L79" i="4" s="1"/>
  <c r="J535" i="4"/>
  <c r="M535" i="4" s="1"/>
  <c r="I535" i="4"/>
  <c r="L535" i="4" s="1"/>
  <c r="J103" i="4"/>
  <c r="M103" i="4" s="1"/>
  <c r="I103" i="4"/>
  <c r="L103" i="4" s="1"/>
  <c r="J294" i="4"/>
  <c r="M294" i="4" s="1"/>
  <c r="I294" i="4"/>
  <c r="L294" i="4" s="1"/>
  <c r="J468" i="4"/>
  <c r="M468" i="4" s="1"/>
  <c r="I468" i="4"/>
  <c r="L468" i="4" s="1"/>
  <c r="J766" i="4"/>
  <c r="M766" i="4" s="1"/>
  <c r="I766" i="4"/>
  <c r="L766" i="4" s="1"/>
  <c r="J316" i="4"/>
  <c r="M316" i="4" s="1"/>
  <c r="I316" i="4"/>
  <c r="L316" i="4" s="1"/>
  <c r="J119" i="4"/>
  <c r="M119" i="4" s="1"/>
  <c r="I119" i="4"/>
  <c r="L119" i="4" s="1"/>
  <c r="J880" i="4"/>
  <c r="M880" i="4" s="1"/>
  <c r="I880" i="4"/>
  <c r="L880" i="4" s="1"/>
  <c r="J379" i="4"/>
  <c r="M379" i="4" s="1"/>
  <c r="I379" i="4"/>
  <c r="L379" i="4" s="1"/>
  <c r="J380" i="4"/>
  <c r="M380" i="4" s="1"/>
  <c r="I380" i="4"/>
  <c r="L380" i="4" s="1"/>
  <c r="J149" i="4"/>
  <c r="M149" i="4" s="1"/>
  <c r="I149" i="4"/>
  <c r="L149" i="4" s="1"/>
  <c r="J337" i="4"/>
  <c r="M337" i="4" s="1"/>
  <c r="I337" i="4"/>
  <c r="L337" i="4" s="1"/>
  <c r="J986" i="4"/>
  <c r="M986" i="4" s="1"/>
  <c r="I986" i="4"/>
  <c r="L986" i="4" s="1"/>
  <c r="J313" i="4"/>
  <c r="M313" i="4" s="1"/>
  <c r="I313" i="4"/>
  <c r="L313" i="4" s="1"/>
  <c r="J315" i="4"/>
  <c r="M315" i="4" s="1"/>
  <c r="I315" i="4"/>
  <c r="L315" i="4" s="1"/>
  <c r="J155" i="4"/>
  <c r="M155" i="4" s="1"/>
  <c r="I155" i="4"/>
  <c r="L155" i="4" s="1"/>
  <c r="J396" i="4"/>
  <c r="M396" i="4" s="1"/>
  <c r="I396" i="4"/>
  <c r="L396" i="4" s="1"/>
  <c r="J378" i="4"/>
  <c r="M378" i="4" s="1"/>
  <c r="I378" i="4"/>
  <c r="L378" i="4" s="1"/>
  <c r="J100" i="4"/>
  <c r="M100" i="4" s="1"/>
  <c r="I100" i="4"/>
  <c r="L100" i="4" s="1"/>
  <c r="J434" i="4"/>
  <c r="M434" i="4" s="1"/>
  <c r="I434" i="4"/>
  <c r="L434" i="4" s="1"/>
  <c r="J395" i="4"/>
  <c r="M395" i="4" s="1"/>
  <c r="I395" i="4"/>
  <c r="L395" i="4" s="1"/>
  <c r="J322" i="4"/>
  <c r="M322" i="4" s="1"/>
  <c r="I322" i="4"/>
  <c r="L322" i="4" s="1"/>
  <c r="J307" i="4"/>
  <c r="M307" i="4" s="1"/>
  <c r="I307" i="4"/>
  <c r="L307" i="4" s="1"/>
  <c r="J521" i="4"/>
  <c r="M521" i="4" s="1"/>
  <c r="I521" i="4"/>
  <c r="L521" i="4" s="1"/>
  <c r="J469" i="4"/>
  <c r="M469" i="4" s="1"/>
  <c r="I469" i="4"/>
  <c r="L469" i="4" s="1"/>
  <c r="J822" i="4"/>
  <c r="M822" i="4" s="1"/>
  <c r="I822" i="4"/>
  <c r="L822" i="4" s="1"/>
  <c r="J964" i="4"/>
  <c r="M964" i="4" s="1"/>
  <c r="I964" i="4"/>
  <c r="L964" i="4" s="1"/>
  <c r="J825" i="4"/>
  <c r="M825" i="4" s="1"/>
  <c r="I825" i="4"/>
  <c r="L825" i="4" s="1"/>
  <c r="J89" i="4"/>
  <c r="M89" i="4" s="1"/>
  <c r="I89" i="4"/>
  <c r="L89" i="4" s="1"/>
  <c r="J1027" i="4"/>
  <c r="M1027" i="4" s="1"/>
  <c r="I1027" i="4"/>
  <c r="L1027" i="4" s="1"/>
  <c r="J327" i="4"/>
  <c r="M327" i="4" s="1"/>
  <c r="I327" i="4"/>
  <c r="L327" i="4" s="1"/>
  <c r="J568" i="4"/>
  <c r="M568" i="4" s="1"/>
  <c r="I568" i="4"/>
  <c r="L568" i="4" s="1"/>
  <c r="J1058" i="4"/>
  <c r="M1058" i="4" s="1"/>
  <c r="I1058" i="4"/>
  <c r="L1058" i="4" s="1"/>
  <c r="J854" i="4"/>
  <c r="M854" i="4" s="1"/>
  <c r="I854" i="4"/>
  <c r="L854" i="4" s="1"/>
  <c r="J853" i="4"/>
  <c r="M853" i="4" s="1"/>
  <c r="I853" i="4"/>
  <c r="L853" i="4" s="1"/>
  <c r="J612" i="4"/>
  <c r="M612" i="4" s="1"/>
  <c r="I612" i="4"/>
  <c r="L612" i="4" s="1"/>
  <c r="J899" i="4"/>
  <c r="M899" i="4" s="1"/>
  <c r="I899" i="4"/>
  <c r="L899" i="4" s="1"/>
  <c r="J36" i="4"/>
  <c r="M36" i="4" s="1"/>
  <c r="I36" i="4"/>
  <c r="L36" i="4" s="1"/>
  <c r="J237" i="4"/>
  <c r="M237" i="4" s="1"/>
  <c r="I237" i="4"/>
  <c r="L237" i="4" s="1"/>
  <c r="J224" i="4"/>
  <c r="M224" i="4" s="1"/>
  <c r="I224" i="4"/>
  <c r="L224" i="4" s="1"/>
  <c r="J317" i="4"/>
  <c r="M317" i="4" s="1"/>
  <c r="I317" i="4"/>
  <c r="L317" i="4" s="1"/>
  <c r="J598" i="4"/>
  <c r="M598" i="4" s="1"/>
  <c r="I598" i="4"/>
  <c r="L598" i="4" s="1"/>
  <c r="J111" i="4"/>
  <c r="M111" i="4" s="1"/>
  <c r="I111" i="4"/>
  <c r="L111" i="4" s="1"/>
  <c r="J1021" i="4"/>
  <c r="M1021" i="4" s="1"/>
  <c r="I1021" i="4"/>
  <c r="L1021" i="4" s="1"/>
  <c r="J430" i="4"/>
  <c r="M430" i="4" s="1"/>
  <c r="I430" i="4"/>
  <c r="L430" i="4" s="1"/>
  <c r="J447" i="4"/>
  <c r="M447" i="4" s="1"/>
  <c r="I447" i="4"/>
  <c r="L447" i="4" s="1"/>
  <c r="J1048" i="4"/>
  <c r="M1048" i="4" s="1"/>
  <c r="I1048" i="4"/>
  <c r="L1048" i="4" s="1"/>
  <c r="J829" i="4"/>
  <c r="M829" i="4" s="1"/>
  <c r="I829" i="4"/>
  <c r="L829" i="4" s="1"/>
  <c r="J828" i="4"/>
  <c r="M828" i="4" s="1"/>
  <c r="I828" i="4"/>
  <c r="L828" i="4" s="1"/>
  <c r="J968" i="4"/>
  <c r="M968" i="4" s="1"/>
  <c r="I968" i="4"/>
  <c r="L968" i="4" s="1"/>
  <c r="J677" i="4"/>
  <c r="M677" i="4" s="1"/>
  <c r="I677" i="4"/>
  <c r="L677" i="4" s="1"/>
  <c r="J992" i="4"/>
  <c r="M992" i="4" s="1"/>
  <c r="I992" i="4"/>
  <c r="L992" i="4" s="1"/>
  <c r="J167" i="4"/>
  <c r="M167" i="4" s="1"/>
  <c r="I167" i="4"/>
  <c r="L167" i="4" s="1"/>
  <c r="J264" i="4"/>
  <c r="M264" i="4" s="1"/>
  <c r="I264" i="4"/>
  <c r="L264" i="4" s="1"/>
  <c r="J425" i="4"/>
  <c r="M425" i="4" s="1"/>
  <c r="I425" i="4"/>
  <c r="L425" i="4" s="1"/>
  <c r="J1028" i="4"/>
  <c r="M1028" i="4" s="1"/>
  <c r="I1028" i="4"/>
  <c r="L1028" i="4" s="1"/>
  <c r="J1029" i="4"/>
  <c r="M1029" i="4" s="1"/>
  <c r="I1029" i="4"/>
  <c r="L1029" i="4" s="1"/>
  <c r="J280" i="4"/>
  <c r="M280" i="4" s="1"/>
  <c r="I280" i="4"/>
  <c r="L280" i="4" s="1"/>
  <c r="J391" i="4"/>
  <c r="M391" i="4" s="1"/>
  <c r="I391" i="4"/>
  <c r="L391" i="4" s="1"/>
  <c r="J450" i="4"/>
  <c r="M450" i="4" s="1"/>
  <c r="I450" i="4"/>
  <c r="L450" i="4" s="1"/>
  <c r="J397" i="4"/>
  <c r="M397" i="4" s="1"/>
  <c r="I397" i="4"/>
  <c r="L397" i="4" s="1"/>
  <c r="J283" i="4"/>
  <c r="M283" i="4" s="1"/>
  <c r="I283" i="4"/>
  <c r="L283" i="4" s="1"/>
  <c r="J840" i="4"/>
  <c r="M840" i="4" s="1"/>
  <c r="I840" i="4"/>
  <c r="L840" i="4" s="1"/>
  <c r="J412" i="4"/>
  <c r="M412" i="4" s="1"/>
  <c r="I412" i="4"/>
  <c r="L412" i="4" s="1"/>
  <c r="J946" i="4"/>
  <c r="M946" i="4" s="1"/>
  <c r="I946" i="4"/>
  <c r="L946" i="4" s="1"/>
  <c r="J518" i="4"/>
  <c r="M518" i="4" s="1"/>
  <c r="I518" i="4"/>
  <c r="L518" i="4" s="1"/>
  <c r="J226" i="4"/>
  <c r="M226" i="4" s="1"/>
  <c r="I226" i="4"/>
  <c r="L226" i="4" s="1"/>
  <c r="J292" i="4"/>
  <c r="M292" i="4" s="1"/>
  <c r="I292" i="4"/>
  <c r="L292" i="4" s="1"/>
  <c r="J550" i="4"/>
  <c r="M550" i="4" s="1"/>
  <c r="I550" i="4"/>
  <c r="L550" i="4" s="1"/>
  <c r="J543" i="4"/>
  <c r="M543" i="4" s="1"/>
  <c r="I543" i="4"/>
  <c r="L543" i="4" s="1"/>
  <c r="J541" i="4"/>
  <c r="M541" i="4" s="1"/>
  <c r="I541" i="4"/>
  <c r="L541" i="4" s="1"/>
  <c r="J904" i="4"/>
  <c r="M904" i="4" s="1"/>
  <c r="I904" i="4"/>
  <c r="L904" i="4" s="1"/>
  <c r="J1061" i="4"/>
  <c r="M1061" i="4" s="1"/>
  <c r="I1061" i="4"/>
  <c r="L1061" i="4" s="1"/>
  <c r="J376" i="4"/>
  <c r="M376" i="4" s="1"/>
  <c r="I376" i="4"/>
  <c r="L376" i="4" s="1"/>
  <c r="J278" i="4"/>
  <c r="M278" i="4" s="1"/>
  <c r="I278" i="4"/>
  <c r="L278" i="4" s="1"/>
  <c r="J124" i="4"/>
  <c r="M124" i="4" s="1"/>
  <c r="I124" i="4"/>
  <c r="L124" i="4" s="1"/>
  <c r="J405" i="4"/>
  <c r="M405" i="4" s="1"/>
  <c r="I405" i="4"/>
  <c r="L405" i="4" s="1"/>
  <c r="J426" i="4"/>
  <c r="M426" i="4" s="1"/>
  <c r="I426" i="4"/>
  <c r="L426" i="4" s="1"/>
  <c r="J308" i="4"/>
  <c r="M308" i="4" s="1"/>
  <c r="I308" i="4"/>
  <c r="L308" i="4" s="1"/>
  <c r="J318" i="4"/>
  <c r="M318" i="4" s="1"/>
  <c r="I318" i="4"/>
  <c r="L318" i="4" s="1"/>
  <c r="J457" i="4"/>
  <c r="M457" i="4" s="1"/>
  <c r="I457" i="4"/>
  <c r="L457" i="4" s="1"/>
  <c r="J312" i="4"/>
  <c r="M312" i="4" s="1"/>
  <c r="I312" i="4"/>
  <c r="L312" i="4" s="1"/>
  <c r="J723" i="4"/>
  <c r="M723" i="4" s="1"/>
  <c r="I723" i="4"/>
  <c r="L723" i="4" s="1"/>
  <c r="J980" i="4"/>
  <c r="M980" i="4" s="1"/>
  <c r="I980" i="4"/>
  <c r="L980" i="4" s="1"/>
  <c r="J381" i="4"/>
  <c r="M381" i="4" s="1"/>
  <c r="I381" i="4"/>
  <c r="L381" i="4" s="1"/>
  <c r="J642" i="4"/>
  <c r="M642" i="4" s="1"/>
  <c r="I642" i="4"/>
  <c r="L642" i="4" s="1"/>
  <c r="J210" i="4"/>
  <c r="M210" i="4" s="1"/>
  <c r="I210" i="4"/>
  <c r="L210" i="4" s="1"/>
  <c r="J298" i="4"/>
  <c r="M298" i="4" s="1"/>
  <c r="I298" i="4"/>
  <c r="L298" i="4" s="1"/>
  <c r="J905" i="4"/>
  <c r="M905" i="4" s="1"/>
  <c r="I905" i="4"/>
  <c r="L905" i="4" s="1"/>
  <c r="J907" i="4"/>
  <c r="M907" i="4" s="1"/>
  <c r="I907" i="4"/>
  <c r="L907" i="4" s="1"/>
  <c r="J532" i="4"/>
  <c r="M532" i="4" s="1"/>
  <c r="I532" i="4"/>
  <c r="L532" i="4" s="1"/>
  <c r="J989" i="4"/>
  <c r="M989" i="4" s="1"/>
  <c r="I989" i="4"/>
  <c r="L989" i="4" s="1"/>
  <c r="J123" i="4"/>
  <c r="M123" i="4" s="1"/>
  <c r="I123" i="4"/>
  <c r="L123" i="4" s="1"/>
  <c r="J863" i="4"/>
  <c r="M863" i="4" s="1"/>
  <c r="I863" i="4"/>
  <c r="L863" i="4" s="1"/>
  <c r="J33" i="4"/>
  <c r="M33" i="4" s="1"/>
  <c r="I33" i="4"/>
  <c r="L33" i="4" s="1"/>
  <c r="J443" i="4"/>
  <c r="M443" i="4" s="1"/>
  <c r="I443" i="4"/>
  <c r="L443" i="4" s="1"/>
  <c r="J75" i="4"/>
  <c r="M75" i="4" s="1"/>
  <c r="I75" i="4"/>
  <c r="L75" i="4" s="1"/>
  <c r="J463" i="4"/>
  <c r="M463" i="4" s="1"/>
  <c r="I463" i="4"/>
  <c r="L463" i="4" s="1"/>
  <c r="J1050" i="4"/>
  <c r="M1050" i="4" s="1"/>
  <c r="I1050" i="4"/>
  <c r="L1050" i="4" s="1"/>
  <c r="J118" i="4"/>
  <c r="M118" i="4" s="1"/>
  <c r="I118" i="4"/>
  <c r="L118" i="4" s="1"/>
  <c r="J127" i="4"/>
  <c r="M127" i="4" s="1"/>
  <c r="I127" i="4"/>
  <c r="L127" i="4" s="1"/>
  <c r="J520" i="4"/>
  <c r="M520" i="4" s="1"/>
  <c r="I520" i="4"/>
  <c r="L520" i="4" s="1"/>
  <c r="J549" i="4"/>
  <c r="M549" i="4" s="1"/>
  <c r="I549" i="4"/>
  <c r="L549" i="4" s="1"/>
  <c r="J527" i="4"/>
  <c r="M527" i="4" s="1"/>
  <c r="I527" i="4"/>
  <c r="L527" i="4" s="1"/>
  <c r="J372" i="4"/>
  <c r="M372" i="4" s="1"/>
  <c r="I372" i="4"/>
  <c r="L372" i="4" s="1"/>
  <c r="J385" i="4"/>
  <c r="M385" i="4" s="1"/>
  <c r="I385" i="4"/>
  <c r="L385" i="4" s="1"/>
  <c r="J349" i="4"/>
  <c r="M349" i="4" s="1"/>
  <c r="I349" i="4"/>
  <c r="L349" i="4" s="1"/>
  <c r="J1023" i="4"/>
  <c r="M1023" i="4" s="1"/>
  <c r="I1023" i="4"/>
  <c r="L1023" i="4" s="1"/>
  <c r="J319" i="4"/>
  <c r="M319" i="4" s="1"/>
  <c r="I319" i="4"/>
  <c r="L319" i="4" s="1"/>
  <c r="J442" i="4"/>
  <c r="M442" i="4" s="1"/>
  <c r="I442" i="4"/>
  <c r="L442" i="4" s="1"/>
  <c r="J32" i="4"/>
  <c r="M32" i="4" s="1"/>
  <c r="I32" i="4"/>
  <c r="L32" i="4" s="1"/>
  <c r="J1062" i="4"/>
  <c r="M1062" i="4" s="1"/>
  <c r="I1062" i="4"/>
  <c r="L1062" i="4" s="1"/>
  <c r="J1006" i="4"/>
  <c r="M1006" i="4" s="1"/>
  <c r="I1006" i="4"/>
  <c r="L1006" i="4" s="1"/>
  <c r="J910" i="4"/>
  <c r="M910" i="4" s="1"/>
  <c r="I910" i="4"/>
  <c r="L910" i="4" s="1"/>
  <c r="J131" i="4"/>
  <c r="M131" i="4" s="1"/>
  <c r="I131" i="4"/>
  <c r="L131" i="4" s="1"/>
  <c r="J1000" i="4"/>
  <c r="M1000" i="4" s="1"/>
  <c r="I1000" i="4"/>
  <c r="L1000" i="4" s="1"/>
  <c r="J893" i="4"/>
  <c r="M893" i="4" s="1"/>
  <c r="I893" i="4"/>
  <c r="L893" i="4" s="1"/>
  <c r="J864" i="4"/>
  <c r="M864" i="4" s="1"/>
  <c r="I864" i="4"/>
  <c r="L864" i="4" s="1"/>
  <c r="J427" i="4"/>
  <c r="M427" i="4" s="1"/>
  <c r="I427" i="4"/>
  <c r="L427" i="4" s="1"/>
  <c r="J945" i="4"/>
  <c r="M945" i="4" s="1"/>
  <c r="I945" i="4"/>
  <c r="L945" i="4" s="1"/>
  <c r="J238" i="4"/>
  <c r="M238" i="4" s="1"/>
  <c r="I238" i="4"/>
  <c r="L238" i="4" s="1"/>
  <c r="J235" i="4"/>
  <c r="M235" i="4" s="1"/>
  <c r="I235" i="4"/>
  <c r="L235" i="4" s="1"/>
  <c r="J655" i="4"/>
  <c r="M655" i="4" s="1"/>
  <c r="I655" i="4"/>
  <c r="L655" i="4" s="1"/>
  <c r="J462" i="4"/>
  <c r="M462" i="4" s="1"/>
  <c r="I462" i="4"/>
  <c r="L462" i="4" s="1"/>
  <c r="J461" i="4"/>
  <c r="M461" i="4" s="1"/>
  <c r="I461" i="4"/>
  <c r="L461" i="4" s="1"/>
  <c r="J464" i="4"/>
  <c r="M464" i="4" s="1"/>
  <c r="I464" i="4"/>
  <c r="L464" i="4" s="1"/>
  <c r="J400" i="4"/>
  <c r="M400" i="4" s="1"/>
  <c r="I400" i="4"/>
  <c r="L400" i="4" s="1"/>
  <c r="J675" i="4"/>
  <c r="M675" i="4" s="1"/>
  <c r="I675" i="4"/>
  <c r="L675" i="4" s="1"/>
  <c r="J908" i="4"/>
  <c r="M908" i="4" s="1"/>
  <c r="I908" i="4"/>
  <c r="L908" i="4" s="1"/>
  <c r="J852" i="4"/>
  <c r="M852" i="4" s="1"/>
  <c r="I852" i="4"/>
  <c r="L852" i="4" s="1"/>
  <c r="J402" i="4"/>
  <c r="M402" i="4" s="1"/>
  <c r="I402" i="4"/>
  <c r="L402" i="4" s="1"/>
  <c r="J906" i="4"/>
  <c r="M906" i="4" s="1"/>
  <c r="I906" i="4"/>
  <c r="L906" i="4" s="1"/>
  <c r="J739" i="4"/>
  <c r="M739" i="4" s="1"/>
  <c r="I739" i="4"/>
  <c r="L739" i="4" s="1"/>
  <c r="J716" i="4"/>
  <c r="M716" i="4" s="1"/>
  <c r="I716" i="4"/>
  <c r="L716" i="4" s="1"/>
  <c r="J110" i="4"/>
  <c r="M110" i="4" s="1"/>
  <c r="I110" i="4"/>
  <c r="L110" i="4" s="1"/>
  <c r="J927" i="4"/>
  <c r="M927" i="4" s="1"/>
  <c r="I927" i="4"/>
  <c r="L927" i="4" s="1"/>
  <c r="J928" i="4"/>
  <c r="M928" i="4" s="1"/>
  <c r="I928" i="4"/>
  <c r="L928" i="4" s="1"/>
  <c r="J795" i="4"/>
  <c r="M795" i="4" s="1"/>
  <c r="I795" i="4"/>
  <c r="L795" i="4" s="1"/>
  <c r="J618" i="4"/>
  <c r="M618" i="4" s="1"/>
  <c r="I618" i="4"/>
  <c r="L618" i="4" s="1"/>
  <c r="J236" i="4"/>
  <c r="M236" i="4" s="1"/>
  <c r="I236" i="4"/>
  <c r="L236" i="4" s="1"/>
  <c r="J510" i="4"/>
  <c r="M510" i="4" s="1"/>
  <c r="I510" i="4"/>
  <c r="L510" i="4" s="1"/>
  <c r="J938" i="4"/>
  <c r="M938" i="4" s="1"/>
  <c r="I938" i="4"/>
  <c r="L938" i="4" s="1"/>
  <c r="J128" i="4"/>
  <c r="M128" i="4" s="1"/>
  <c r="I128" i="4"/>
  <c r="L128" i="4" s="1"/>
  <c r="J533" i="4"/>
  <c r="M533" i="4" s="1"/>
  <c r="I533" i="4"/>
  <c r="L533" i="4" s="1"/>
  <c r="J300" i="4"/>
  <c r="M300" i="4" s="1"/>
  <c r="I300" i="4"/>
  <c r="L300" i="4" s="1"/>
  <c r="J922" i="4"/>
  <c r="M922" i="4" s="1"/>
  <c r="I922" i="4"/>
  <c r="L922" i="4" s="1"/>
  <c r="J299" i="4"/>
  <c r="M299" i="4" s="1"/>
  <c r="I299" i="4"/>
  <c r="L299" i="4" s="1"/>
  <c r="J274" i="4"/>
  <c r="M274" i="4" s="1"/>
  <c r="I274" i="4"/>
  <c r="L274" i="4" s="1"/>
  <c r="J744" i="4"/>
  <c r="M744" i="4" s="1"/>
  <c r="I744" i="4"/>
  <c r="L744" i="4" s="1"/>
  <c r="J295" i="4"/>
  <c r="M295" i="4" s="1"/>
  <c r="I295" i="4"/>
  <c r="L295" i="4" s="1"/>
  <c r="J718" i="4"/>
  <c r="M718" i="4" s="1"/>
  <c r="I718" i="4"/>
  <c r="L718" i="4" s="1"/>
  <c r="J218" i="4"/>
  <c r="M218" i="4" s="1"/>
  <c r="I218" i="4"/>
  <c r="L218" i="4" s="1"/>
  <c r="J303" i="4"/>
  <c r="M303" i="4" s="1"/>
  <c r="I303" i="4"/>
  <c r="L303" i="4" s="1"/>
  <c r="J229" i="4"/>
  <c r="M229" i="4" s="1"/>
  <c r="I229" i="4"/>
  <c r="L229" i="4" s="1"/>
  <c r="J403" i="4"/>
  <c r="M403" i="4" s="1"/>
  <c r="I403" i="4"/>
  <c r="L403" i="4" s="1"/>
  <c r="J230" i="4"/>
  <c r="M230" i="4" s="1"/>
  <c r="I230" i="4"/>
  <c r="L230" i="4" s="1"/>
  <c r="J55" i="4"/>
  <c r="M55" i="4" s="1"/>
  <c r="I55" i="4"/>
  <c r="L55" i="4" s="1"/>
  <c r="J228" i="4"/>
  <c r="M228" i="4" s="1"/>
  <c r="I228" i="4"/>
  <c r="L228" i="4" s="1"/>
  <c r="J78" i="4"/>
  <c r="M78" i="4" s="1"/>
  <c r="I78" i="4"/>
  <c r="L78" i="4" s="1"/>
  <c r="J4" i="4"/>
  <c r="M4" i="4" s="1"/>
  <c r="I4" i="4"/>
  <c r="L4" i="4" s="1"/>
  <c r="J363" i="4"/>
  <c r="M363" i="4" s="1"/>
  <c r="I363" i="4"/>
  <c r="L363" i="4" s="1"/>
  <c r="J548" i="4"/>
  <c r="M548" i="4" s="1"/>
  <c r="I548" i="4"/>
  <c r="L548" i="4" s="1"/>
  <c r="J26" i="4"/>
  <c r="M26" i="4" s="1"/>
  <c r="I26" i="4"/>
  <c r="L26" i="4" s="1"/>
  <c r="J602" i="4"/>
  <c r="M602" i="4" s="1"/>
  <c r="I602" i="4"/>
  <c r="L602" i="4" s="1"/>
  <c r="J663" i="4"/>
  <c r="M663" i="4" s="1"/>
  <c r="I663" i="4"/>
  <c r="L663" i="4" s="1"/>
  <c r="J221" i="4"/>
  <c r="M221" i="4" s="1"/>
  <c r="I221" i="4"/>
  <c r="L221" i="4" s="1"/>
  <c r="J859" i="4"/>
  <c r="M859" i="4" s="1"/>
  <c r="I859" i="4"/>
  <c r="L859" i="4" s="1"/>
  <c r="J173" i="4"/>
  <c r="M173" i="4" s="1"/>
  <c r="I173" i="4"/>
  <c r="L173" i="4" s="1"/>
  <c r="J321" i="4"/>
  <c r="M321" i="4" s="1"/>
  <c r="I321" i="4"/>
  <c r="L321" i="4" s="1"/>
  <c r="J334" i="4"/>
  <c r="M334" i="4" s="1"/>
  <c r="I334" i="4"/>
  <c r="L334" i="4" s="1"/>
  <c r="J817" i="4"/>
  <c r="M817" i="4" s="1"/>
  <c r="I817" i="4"/>
  <c r="L817" i="4" s="1"/>
  <c r="J702" i="4"/>
  <c r="M702" i="4" s="1"/>
  <c r="I702" i="4"/>
  <c r="L702" i="4" s="1"/>
  <c r="J88" i="4"/>
  <c r="M88" i="4" s="1"/>
  <c r="I88" i="4"/>
  <c r="L88" i="4" s="1"/>
  <c r="J760" i="4"/>
  <c r="M760" i="4" s="1"/>
  <c r="I760" i="4"/>
  <c r="L760" i="4" s="1"/>
  <c r="J160" i="4"/>
  <c r="M160" i="4" s="1"/>
  <c r="I160" i="4"/>
  <c r="L160" i="4" s="1"/>
  <c r="J82" i="4"/>
  <c r="M82" i="4" s="1"/>
  <c r="I82" i="4"/>
  <c r="L82" i="4" s="1"/>
  <c r="J509" i="4"/>
  <c r="M509" i="4" s="1"/>
  <c r="I509" i="4"/>
  <c r="L509" i="4" s="1"/>
  <c r="J346" i="4"/>
  <c r="M346" i="4" s="1"/>
  <c r="I346" i="4"/>
  <c r="L346" i="4" s="1"/>
  <c r="J243" i="4"/>
  <c r="M243" i="4" s="1"/>
  <c r="I243" i="4"/>
  <c r="L243" i="4" s="1"/>
  <c r="J244" i="4"/>
  <c r="M244" i="4" s="1"/>
  <c r="I244" i="4"/>
  <c r="L244" i="4" s="1"/>
  <c r="J369" i="4"/>
  <c r="M369" i="4" s="1"/>
  <c r="I369" i="4"/>
  <c r="L369" i="4" s="1"/>
  <c r="J353" i="4"/>
  <c r="M353" i="4" s="1"/>
  <c r="I353" i="4"/>
  <c r="L353" i="4" s="1"/>
  <c r="J398" i="4"/>
  <c r="M398" i="4" s="1"/>
  <c r="I398" i="4"/>
  <c r="L398" i="4" s="1"/>
  <c r="J620" i="4"/>
  <c r="M620" i="4" s="1"/>
  <c r="I620" i="4"/>
  <c r="L620" i="4" s="1"/>
  <c r="J921" i="4"/>
  <c r="M921" i="4" s="1"/>
  <c r="I921" i="4"/>
  <c r="L921" i="4" s="1"/>
  <c r="J21" i="4"/>
  <c r="M21" i="4" s="1"/>
  <c r="I21" i="4"/>
  <c r="L21" i="4" s="1"/>
  <c r="J546" i="4"/>
  <c r="M546" i="4" s="1"/>
  <c r="I546" i="4"/>
  <c r="L546" i="4" s="1"/>
  <c r="J436" i="4"/>
  <c r="M436" i="4" s="1"/>
  <c r="I436" i="4"/>
  <c r="L436" i="4" s="1"/>
  <c r="J818" i="4"/>
  <c r="M818" i="4" s="1"/>
  <c r="I818" i="4"/>
  <c r="L818" i="4" s="1"/>
  <c r="J414" i="4"/>
  <c r="M414" i="4" s="1"/>
  <c r="I414" i="4"/>
  <c r="L414" i="4" s="1"/>
  <c r="J320" i="4"/>
  <c r="M320" i="4" s="1"/>
  <c r="I320" i="4"/>
  <c r="L320" i="4" s="1"/>
  <c r="J759" i="4"/>
  <c r="M759" i="4" s="1"/>
  <c r="I759" i="4"/>
  <c r="L759" i="4" s="1"/>
  <c r="J860" i="4"/>
  <c r="M860" i="4" s="1"/>
  <c r="I860" i="4"/>
  <c r="L860" i="4" s="1"/>
  <c r="J638" i="4"/>
  <c r="M638" i="4" s="1"/>
  <c r="I638" i="4"/>
  <c r="L638" i="4" s="1"/>
  <c r="J684" i="4"/>
  <c r="M684" i="4" s="1"/>
  <c r="I684" i="4"/>
  <c r="L684" i="4" s="1"/>
  <c r="J339" i="4"/>
  <c r="M339" i="4" s="1"/>
  <c r="I339" i="4"/>
  <c r="L339" i="4" s="1"/>
  <c r="J386" i="4"/>
  <c r="M386" i="4" s="1"/>
  <c r="I386" i="4"/>
  <c r="L386" i="4" s="1"/>
  <c r="J688" i="4"/>
  <c r="M688" i="4" s="1"/>
  <c r="I688" i="4"/>
  <c r="L688" i="4" s="1"/>
  <c r="J56" i="4"/>
  <c r="M56" i="4" s="1"/>
  <c r="I56" i="4"/>
  <c r="L56" i="4" s="1"/>
  <c r="J745" i="4"/>
  <c r="M745" i="4" s="1"/>
  <c r="I745" i="4"/>
  <c r="L745" i="4" s="1"/>
  <c r="J575" i="4"/>
  <c r="M575" i="4" s="1"/>
  <c r="I575" i="4"/>
  <c r="L575" i="4" s="1"/>
  <c r="J719" i="4"/>
  <c r="M719" i="4" s="1"/>
  <c r="I719" i="4"/>
  <c r="L719" i="4" s="1"/>
  <c r="J615" i="4"/>
  <c r="M615" i="4" s="1"/>
  <c r="I615" i="4"/>
  <c r="L615" i="4" s="1"/>
  <c r="J10" i="4"/>
  <c r="M10" i="4" s="1"/>
  <c r="I10" i="4"/>
  <c r="L10" i="4" s="1"/>
  <c r="J12" i="4"/>
  <c r="M12" i="4" s="1"/>
  <c r="I12" i="4"/>
  <c r="L12" i="4" s="1"/>
  <c r="J183" i="4"/>
  <c r="M183" i="4" s="1"/>
  <c r="I183" i="4"/>
  <c r="L183" i="4" s="1"/>
  <c r="J913" i="4"/>
  <c r="M913" i="4" s="1"/>
  <c r="I913" i="4"/>
  <c r="L913" i="4" s="1"/>
  <c r="J108" i="4"/>
  <c r="M108" i="4" s="1"/>
  <c r="I108" i="4"/>
  <c r="L108" i="4" s="1"/>
  <c r="J87" i="4"/>
  <c r="M87" i="4" s="1"/>
  <c r="I87" i="4"/>
  <c r="L87" i="4" s="1"/>
  <c r="J5" i="4"/>
  <c r="M5" i="4" s="1"/>
  <c r="I5" i="4"/>
  <c r="L5" i="4" s="1"/>
  <c r="J553" i="4"/>
  <c r="M553" i="4" s="1"/>
  <c r="I553" i="4"/>
  <c r="L553" i="4" s="1"/>
  <c r="J746" i="4"/>
  <c r="M746" i="4" s="1"/>
  <c r="I746" i="4"/>
  <c r="L746" i="4" s="1"/>
  <c r="J438" i="4"/>
  <c r="M438" i="4" s="1"/>
  <c r="I438" i="4"/>
  <c r="L438" i="4" s="1"/>
  <c r="J248" i="4"/>
  <c r="M248" i="4" s="1"/>
  <c r="I248" i="4"/>
  <c r="L248" i="4" s="1"/>
  <c r="J74" i="4"/>
  <c r="M74" i="4" s="1"/>
  <c r="I74" i="4"/>
  <c r="L74" i="4" s="1"/>
  <c r="J20" i="4"/>
  <c r="M20" i="4" s="1"/>
  <c r="I20" i="4"/>
  <c r="L20" i="4" s="1"/>
  <c r="J935" i="4"/>
  <c r="M935" i="4" s="1"/>
  <c r="I935" i="4"/>
  <c r="L935" i="4" s="1"/>
  <c r="J554" i="4"/>
  <c r="M554" i="4" s="1"/>
  <c r="I554" i="4"/>
  <c r="L554" i="4" s="1"/>
  <c r="J819" i="4"/>
  <c r="M819" i="4" s="1"/>
  <c r="I819" i="4"/>
  <c r="L819" i="4" s="1"/>
  <c r="J720" i="4"/>
  <c r="M720" i="4" s="1"/>
  <c r="I720" i="4"/>
  <c r="L720" i="4" s="1"/>
  <c r="J847" i="4"/>
  <c r="M847" i="4" s="1"/>
  <c r="I847" i="4"/>
  <c r="L847" i="4" s="1"/>
  <c r="J842" i="4"/>
  <c r="M842" i="4" s="1"/>
  <c r="I842" i="4"/>
  <c r="L842" i="4" s="1"/>
  <c r="J544" i="4"/>
  <c r="M544" i="4" s="1"/>
  <c r="I544" i="4"/>
  <c r="L544" i="4" s="1"/>
  <c r="J59" i="4"/>
  <c r="M59" i="4" s="1"/>
  <c r="I59" i="4"/>
  <c r="L59" i="4" s="1"/>
  <c r="J843" i="4"/>
  <c r="M843" i="4" s="1"/>
  <c r="I843" i="4"/>
  <c r="L843" i="4" s="1"/>
  <c r="J701" i="4"/>
  <c r="M701" i="4" s="1"/>
  <c r="I701" i="4"/>
  <c r="L701" i="4" s="1"/>
  <c r="J634" i="4"/>
  <c r="M634" i="4" s="1"/>
  <c r="I634" i="4"/>
  <c r="L634" i="4" s="1"/>
  <c r="J290" i="4"/>
  <c r="M290" i="4" s="1"/>
  <c r="I290" i="4"/>
  <c r="L290" i="4" s="1"/>
  <c r="J895" i="4"/>
  <c r="M895" i="4" s="1"/>
  <c r="I895" i="4"/>
  <c r="L895" i="4" s="1"/>
  <c r="J494" i="4"/>
  <c r="M494" i="4" s="1"/>
  <c r="I494" i="4"/>
  <c r="L494" i="4" s="1"/>
  <c r="J633" i="4"/>
  <c r="M633" i="4" s="1"/>
  <c r="I633" i="4"/>
  <c r="L633" i="4" s="1"/>
  <c r="J640" i="4"/>
  <c r="M640" i="4" s="1"/>
  <c r="I640" i="4"/>
  <c r="L640" i="4" s="1"/>
  <c r="J623" i="4"/>
  <c r="M623" i="4" s="1"/>
  <c r="I623" i="4"/>
  <c r="L623" i="4" s="1"/>
  <c r="J524" i="4"/>
  <c r="M524" i="4" s="1"/>
  <c r="I524" i="4"/>
  <c r="L524" i="4" s="1"/>
  <c r="J83" i="4"/>
  <c r="M83" i="4" s="1"/>
  <c r="I83" i="4"/>
  <c r="L83" i="4" s="1"/>
  <c r="J421" i="4"/>
  <c r="M421" i="4" s="1"/>
  <c r="I421" i="4"/>
  <c r="L421" i="4" s="1"/>
  <c r="J240" i="4"/>
  <c r="M240" i="4" s="1"/>
  <c r="I240" i="4"/>
  <c r="L240" i="4" s="1"/>
  <c r="J529" i="4"/>
  <c r="M529" i="4" s="1"/>
  <c r="I529" i="4"/>
  <c r="L529" i="4" s="1"/>
  <c r="J1065" i="4"/>
  <c r="M1065" i="4" s="1"/>
  <c r="I1065" i="4"/>
  <c r="L1065" i="4" s="1"/>
  <c r="J97" i="4"/>
  <c r="M97" i="4" s="1"/>
  <c r="I97" i="4"/>
  <c r="L97" i="4" s="1"/>
  <c r="J694" i="4"/>
  <c r="M694" i="4" s="1"/>
  <c r="I694" i="4"/>
  <c r="L694" i="4" s="1"/>
  <c r="J245" i="4"/>
  <c r="M245" i="4" s="1"/>
  <c r="I245" i="4"/>
  <c r="L245" i="4" s="1"/>
  <c r="J963" i="4"/>
  <c r="M963" i="4" s="1"/>
  <c r="I963" i="4"/>
  <c r="L963" i="4" s="1"/>
  <c r="J542" i="4"/>
  <c r="M542" i="4" s="1"/>
  <c r="I542" i="4"/>
  <c r="L542" i="4" s="1"/>
  <c r="J936" i="4"/>
  <c r="M936" i="4" s="1"/>
  <c r="I936" i="4"/>
  <c r="L936" i="4" s="1"/>
  <c r="J614" i="4"/>
  <c r="M614" i="4" s="1"/>
  <c r="I614" i="4"/>
  <c r="L614" i="4" s="1"/>
  <c r="J772" i="4"/>
  <c r="M772" i="4" s="1"/>
  <c r="I772" i="4"/>
  <c r="L772" i="4" s="1"/>
  <c r="J914" i="4"/>
  <c r="M914" i="4" s="1"/>
  <c r="I914" i="4"/>
  <c r="L914" i="4" s="1"/>
  <c r="J435" i="4"/>
  <c r="M435" i="4" s="1"/>
  <c r="I435" i="4"/>
  <c r="L435" i="4" s="1"/>
  <c r="J557" i="4"/>
  <c r="M557" i="4" s="1"/>
  <c r="I557" i="4"/>
  <c r="L557" i="4" s="1"/>
  <c r="J816" i="4"/>
  <c r="M816" i="4" s="1"/>
  <c r="I816" i="4"/>
  <c r="L816" i="4" s="1"/>
  <c r="J1004" i="4"/>
  <c r="M1004" i="4" s="1"/>
  <c r="I1004" i="4"/>
  <c r="L1004" i="4" s="1"/>
  <c r="J912" i="4"/>
  <c r="M912" i="4" s="1"/>
  <c r="I912" i="4"/>
  <c r="L912" i="4" s="1"/>
  <c r="J636" i="4"/>
  <c r="M636" i="4" s="1"/>
  <c r="I636" i="4"/>
  <c r="L636" i="4" s="1"/>
  <c r="J371" i="4"/>
  <c r="M371" i="4" s="1"/>
  <c r="I371" i="4"/>
  <c r="L371" i="4" s="1"/>
  <c r="J767" i="4"/>
  <c r="M767" i="4" s="1"/>
  <c r="I767" i="4"/>
  <c r="L767" i="4" s="1"/>
  <c r="J594" i="4"/>
  <c r="M594" i="4" s="1"/>
  <c r="I594" i="4"/>
  <c r="L594" i="4" s="1"/>
  <c r="J619" i="4"/>
  <c r="M619" i="4" s="1"/>
  <c r="I619" i="4"/>
  <c r="L619" i="4" s="1"/>
  <c r="J637" i="4"/>
  <c r="M637" i="4" s="1"/>
  <c r="I637" i="4"/>
  <c r="L637" i="4" s="1"/>
  <c r="J406" i="4"/>
  <c r="M406" i="4" s="1"/>
  <c r="I406" i="4"/>
  <c r="L406" i="4" s="1"/>
  <c r="J401" i="4"/>
  <c r="M401" i="4" s="1"/>
  <c r="I401" i="4"/>
  <c r="L401" i="4" s="1"/>
  <c r="J995" i="4"/>
  <c r="M995" i="4" s="1"/>
  <c r="I995" i="4"/>
  <c r="L995" i="4" s="1"/>
  <c r="J538" i="4"/>
  <c r="M538" i="4" s="1"/>
  <c r="I538" i="4"/>
  <c r="L538" i="4" s="1"/>
  <c r="J711" i="4"/>
  <c r="M711" i="4" s="1"/>
  <c r="I711" i="4"/>
  <c r="L711" i="4" s="1"/>
  <c r="J686" i="4"/>
  <c r="M686" i="4" s="1"/>
  <c r="I686" i="4"/>
  <c r="L686" i="4" s="1"/>
  <c r="J780" i="4"/>
  <c r="M780" i="4" s="1"/>
  <c r="I780" i="4"/>
  <c r="L780" i="4" s="1"/>
  <c r="J507" i="4"/>
  <c r="M507" i="4" s="1"/>
  <c r="I507" i="4"/>
  <c r="L507" i="4" s="1"/>
  <c r="J1032" i="4"/>
  <c r="M1032" i="4" s="1"/>
  <c r="I1032" i="4"/>
  <c r="L1032" i="4" s="1"/>
  <c r="J362" i="4"/>
  <c r="M362" i="4" s="1"/>
  <c r="I362" i="4"/>
  <c r="L362" i="4" s="1"/>
  <c r="J1046" i="4"/>
  <c r="M1046" i="4" s="1"/>
  <c r="I1046" i="4"/>
  <c r="L1046" i="4" s="1"/>
  <c r="J824" i="4"/>
  <c r="M824" i="4" s="1"/>
  <c r="I824" i="4"/>
  <c r="L824" i="4" s="1"/>
  <c r="J150" i="4"/>
  <c r="M150" i="4" s="1"/>
  <c r="I150" i="4"/>
  <c r="L150" i="4" s="1"/>
  <c r="J786" i="4"/>
  <c r="M786" i="4" s="1"/>
  <c r="I786" i="4"/>
  <c r="L786" i="4" s="1"/>
  <c r="J489" i="4"/>
  <c r="M489" i="4" s="1"/>
  <c r="I489" i="4"/>
  <c r="L489" i="4" s="1"/>
  <c r="J1035" i="4"/>
  <c r="M1035" i="4" s="1"/>
  <c r="I1035" i="4"/>
  <c r="L1035" i="4" s="1"/>
  <c r="J755" i="4"/>
  <c r="M755" i="4" s="1"/>
  <c r="I755" i="4"/>
  <c r="L755" i="4" s="1"/>
  <c r="J493" i="4"/>
  <c r="M493" i="4" s="1"/>
  <c r="I493" i="4"/>
  <c r="L493" i="4" s="1"/>
  <c r="J246" i="4"/>
  <c r="M246" i="4" s="1"/>
  <c r="I246" i="4"/>
  <c r="L246" i="4" s="1"/>
  <c r="J559" i="4"/>
  <c r="M559" i="4" s="1"/>
  <c r="I559" i="4"/>
  <c r="L559" i="4" s="1"/>
  <c r="J629" i="4"/>
  <c r="M629" i="4" s="1"/>
  <c r="I629" i="4"/>
  <c r="L629" i="4" s="1"/>
  <c r="J896" i="4"/>
  <c r="M896" i="4" s="1"/>
  <c r="I896" i="4"/>
  <c r="L896" i="4" s="1"/>
  <c r="J894" i="4"/>
  <c r="M894" i="4" s="1"/>
  <c r="I894" i="4"/>
  <c r="L894" i="4" s="1"/>
  <c r="J653" i="4"/>
  <c r="M653" i="4" s="1"/>
  <c r="I653" i="4"/>
  <c r="L653" i="4" s="1"/>
  <c r="J203" i="4"/>
  <c r="M203" i="4" s="1"/>
  <c r="I203" i="4"/>
  <c r="L203" i="4" s="1"/>
  <c r="J191" i="4"/>
  <c r="M191" i="4" s="1"/>
  <c r="I191" i="4"/>
  <c r="L191" i="4" s="1"/>
  <c r="J879" i="4"/>
  <c r="M879" i="4" s="1"/>
  <c r="I879" i="4"/>
  <c r="L879" i="4" s="1"/>
  <c r="J273" i="4"/>
  <c r="M273" i="4" s="1"/>
  <c r="I273" i="4"/>
  <c r="L273" i="4" s="1"/>
  <c r="J751" i="4"/>
  <c r="M751" i="4" s="1"/>
  <c r="I751" i="4"/>
  <c r="L751" i="4" s="1"/>
  <c r="J512" i="4"/>
  <c r="M512" i="4" s="1"/>
  <c r="I512" i="4"/>
  <c r="L512" i="4" s="1"/>
  <c r="J669" i="4"/>
  <c r="M669" i="4" s="1"/>
  <c r="I669" i="4"/>
  <c r="L669" i="4" s="1"/>
  <c r="J838" i="4"/>
  <c r="M838" i="4" s="1"/>
  <c r="I838" i="4"/>
  <c r="L838" i="4" s="1"/>
  <c r="J827" i="4"/>
  <c r="M827" i="4" s="1"/>
  <c r="I827" i="4"/>
  <c r="L827" i="4" s="1"/>
  <c r="J787" i="4"/>
  <c r="M787" i="4" s="1"/>
  <c r="I787" i="4"/>
  <c r="L787" i="4" s="1"/>
  <c r="J754" i="4"/>
  <c r="M754" i="4" s="1"/>
  <c r="I754" i="4"/>
  <c r="L754" i="4" s="1"/>
  <c r="J1041" i="4"/>
  <c r="M1041" i="4" s="1"/>
  <c r="I1041" i="4"/>
  <c r="L1041" i="4" s="1"/>
  <c r="J506" i="4"/>
  <c r="M506" i="4" s="1"/>
  <c r="I506" i="4"/>
  <c r="L506" i="4" s="1"/>
  <c r="J994" i="4"/>
  <c r="M994" i="4" s="1"/>
  <c r="I994" i="4"/>
  <c r="L994" i="4" s="1"/>
  <c r="J1043" i="4"/>
  <c r="M1043" i="4" s="1"/>
  <c r="I1043" i="4"/>
  <c r="L1043" i="4" s="1"/>
  <c r="J667" i="4"/>
  <c r="M667" i="4" s="1"/>
  <c r="I667" i="4"/>
  <c r="L667" i="4" s="1"/>
  <c r="J752" i="4"/>
  <c r="M752" i="4" s="1"/>
  <c r="I752" i="4"/>
  <c r="L752" i="4" s="1"/>
  <c r="J387" i="4"/>
  <c r="M387" i="4" s="1"/>
  <c r="I387" i="4"/>
  <c r="L387" i="4" s="1"/>
  <c r="J184" i="4"/>
  <c r="M184" i="4" s="1"/>
  <c r="I184" i="4"/>
  <c r="L184" i="4" s="1"/>
  <c r="J484" i="4"/>
  <c r="M484" i="4" s="1"/>
  <c r="I484" i="4"/>
  <c r="L484" i="4" s="1"/>
  <c r="J157" i="4"/>
  <c r="M157" i="4" s="1"/>
  <c r="I157" i="4"/>
  <c r="L157" i="4" s="1"/>
  <c r="J769" i="4"/>
  <c r="M769" i="4" s="1"/>
  <c r="I769" i="4"/>
  <c r="L769" i="4" s="1"/>
  <c r="J705" i="4"/>
  <c r="M705" i="4" s="1"/>
  <c r="I705" i="4"/>
  <c r="L705" i="4" s="1"/>
  <c r="J31" i="4"/>
  <c r="M31" i="4" s="1"/>
  <c r="I31" i="4"/>
  <c r="L31" i="4" s="1"/>
  <c r="K240" i="4" l="1"/>
  <c r="K623" i="4"/>
  <c r="K895" i="4"/>
  <c r="K847" i="4"/>
  <c r="K438" i="4"/>
  <c r="K87" i="4"/>
  <c r="K369" i="4"/>
  <c r="K509" i="4"/>
  <c r="K88" i="4"/>
  <c r="K300" i="4"/>
  <c r="K510" i="4"/>
  <c r="K991" i="4"/>
  <c r="K588" i="4"/>
  <c r="K440" i="4"/>
  <c r="K208" i="4"/>
  <c r="K91" i="4"/>
  <c r="K741" i="4"/>
  <c r="K911" i="4"/>
  <c r="K654" i="4"/>
  <c r="K347" i="4"/>
  <c r="K136" i="4"/>
  <c r="K338" i="4"/>
  <c r="K928" i="4"/>
  <c r="K843" i="4"/>
  <c r="K935" i="4"/>
  <c r="K12" i="4"/>
  <c r="K575" i="4"/>
  <c r="K386" i="4"/>
  <c r="K860" i="4"/>
  <c r="K818" i="4"/>
  <c r="K921" i="4"/>
  <c r="K321" i="4"/>
  <c r="K157" i="4"/>
  <c r="K752" i="4"/>
  <c r="K506" i="4"/>
  <c r="K751" i="4"/>
  <c r="K203" i="4"/>
  <c r="K629" i="4"/>
  <c r="K755" i="4"/>
  <c r="K150" i="4"/>
  <c r="K1032" i="4"/>
  <c r="K711" i="4"/>
  <c r="K406" i="4"/>
  <c r="K767" i="4"/>
  <c r="K1004" i="4"/>
  <c r="K914" i="4"/>
  <c r="K542" i="4"/>
  <c r="K97" i="4"/>
  <c r="K421" i="4"/>
  <c r="K640" i="4"/>
  <c r="K290" i="4"/>
  <c r="K59" i="4"/>
  <c r="K720" i="4"/>
  <c r="K20" i="4"/>
  <c r="K746" i="4"/>
  <c r="K108" i="4"/>
  <c r="K10" i="4"/>
  <c r="K745" i="4"/>
  <c r="K339" i="4"/>
  <c r="K759" i="4"/>
  <c r="K436" i="4"/>
  <c r="K620" i="4"/>
  <c r="K244" i="4"/>
  <c r="K82" i="4"/>
  <c r="K702" i="4"/>
  <c r="K173" i="4"/>
  <c r="K602" i="4"/>
  <c r="K4" i="4"/>
  <c r="K230" i="4"/>
  <c r="K218" i="4"/>
  <c r="K274" i="4"/>
  <c r="K533" i="4"/>
  <c r="K236" i="4"/>
  <c r="K927" i="4"/>
  <c r="K906" i="4"/>
  <c r="K675" i="4"/>
  <c r="K462" i="4"/>
  <c r="K945" i="4"/>
  <c r="K1000" i="4"/>
  <c r="K1062" i="4"/>
  <c r="K1023" i="4"/>
  <c r="K527" i="4"/>
  <c r="K118" i="4"/>
  <c r="K443" i="4"/>
  <c r="K989" i="4"/>
  <c r="K298" i="4"/>
  <c r="K980" i="4"/>
  <c r="K318" i="4"/>
  <c r="K124" i="4"/>
  <c r="K904" i="4"/>
  <c r="K292" i="4"/>
  <c r="K412" i="4"/>
  <c r="K450" i="4"/>
  <c r="K1028" i="4"/>
  <c r="K992" i="4"/>
  <c r="K829" i="4"/>
  <c r="K1021" i="4"/>
  <c r="K224" i="4"/>
  <c r="K612" i="4"/>
  <c r="K568" i="4"/>
  <c r="K825" i="4"/>
  <c r="K521" i="4"/>
  <c r="K434" i="4"/>
  <c r="K155" i="4"/>
  <c r="K337" i="4"/>
  <c r="K880" i="4"/>
  <c r="K468" i="4"/>
  <c r="K79" i="4"/>
  <c r="K793" i="4"/>
  <c r="K135" i="4"/>
  <c r="K137" i="4"/>
  <c r="K616" i="4"/>
  <c r="K1054" i="4"/>
  <c r="K263" i="4"/>
  <c r="K1053" i="4"/>
  <c r="K1022" i="4"/>
  <c r="K999" i="4"/>
  <c r="K679" i="4"/>
  <c r="K603" i="4"/>
  <c r="K796" i="4"/>
  <c r="K866" i="4"/>
  <c r="K792" i="4"/>
  <c r="K134" i="4"/>
  <c r="K133" i="4"/>
  <c r="K689" i="4"/>
  <c r="K51" i="4"/>
  <c r="K841" i="4"/>
  <c r="K305" i="4"/>
  <c r="K156" i="4"/>
  <c r="K631" i="4"/>
  <c r="K990" i="4"/>
  <c r="K304" i="4"/>
  <c r="K233" i="4"/>
  <c r="K578" i="4"/>
  <c r="K209" i="4"/>
  <c r="K122" i="4"/>
  <c r="K47" i="4"/>
  <c r="K117" i="4"/>
  <c r="K154" i="4"/>
  <c r="K924" i="4"/>
  <c r="K874" i="4"/>
  <c r="K664" i="4"/>
  <c r="K983" i="4"/>
  <c r="K297" i="4"/>
  <c r="K725" i="4"/>
  <c r="K392" i="4"/>
  <c r="K567" i="4"/>
  <c r="K1052" i="4"/>
  <c r="K16" i="4"/>
  <c r="K953" i="4"/>
  <c r="K552" i="4"/>
  <c r="K285" i="4"/>
  <c r="K940" i="4"/>
  <c r="K177" i="4"/>
  <c r="K1030" i="4"/>
  <c r="K1064" i="4"/>
  <c r="K662" i="4"/>
  <c r="K797" i="4"/>
  <c r="K784" i="4"/>
  <c r="K776" i="4"/>
  <c r="K872" i="4"/>
  <c r="K726" i="4"/>
  <c r="K628" i="4"/>
  <c r="K732" i="4"/>
  <c r="K282" i="4"/>
  <c r="K258" i="4"/>
  <c r="K886" i="4"/>
  <c r="K659" i="4"/>
  <c r="K698" i="4"/>
  <c r="K470" i="4"/>
  <c r="K471" i="4"/>
  <c r="K284" i="4"/>
  <c r="K981" i="4"/>
  <c r="K806" i="4"/>
  <c r="K918" i="4"/>
  <c r="K472" i="4"/>
  <c r="K586" i="4"/>
  <c r="K52" i="4"/>
  <c r="K515" i="4"/>
  <c r="K778" i="4"/>
  <c r="K1066" i="4"/>
  <c r="K330" i="4"/>
  <c r="K564" i="4"/>
  <c r="K174" i="4"/>
  <c r="K289" i="4"/>
  <c r="K72" i="4"/>
  <c r="K215" i="4"/>
  <c r="K340" i="4"/>
  <c r="K566" i="4"/>
  <c r="K599" i="4"/>
  <c r="K1025" i="4"/>
  <c r="K1002" i="4"/>
  <c r="K256" i="4"/>
  <c r="K445" i="4"/>
  <c r="K580" i="4"/>
  <c r="K1057" i="4"/>
  <c r="K802" i="4"/>
  <c r="K1059" i="4"/>
  <c r="K141" i="4"/>
  <c r="K54" i="4"/>
  <c r="K105" i="4"/>
  <c r="K869" i="4"/>
  <c r="K941" i="4"/>
  <c r="K25" i="4"/>
  <c r="K987" i="4"/>
  <c r="K336" i="4"/>
  <c r="K861" i="4"/>
  <c r="K581" i="4"/>
  <c r="K807" i="4"/>
  <c r="K794" i="4"/>
  <c r="K728" i="4"/>
  <c r="K329" i="4"/>
  <c r="K972" i="4"/>
  <c r="K288" i="4"/>
  <c r="K683" i="4"/>
  <c r="K373" i="4"/>
  <c r="K1010" i="4"/>
  <c r="K562" i="4"/>
  <c r="K187" i="4"/>
  <c r="K855" i="4"/>
  <c r="K858" i="4"/>
  <c r="K919" i="4"/>
  <c r="K129" i="4"/>
  <c r="K266" i="4"/>
  <c r="K146" i="4"/>
  <c r="K1068" i="4"/>
  <c r="K44" i="4"/>
  <c r="K1008" i="4"/>
  <c r="K175" i="4"/>
  <c r="K374" i="4"/>
  <c r="K650" i="4"/>
  <c r="K363" i="4"/>
  <c r="K739" i="4"/>
  <c r="K262" i="4"/>
  <c r="K55" i="4"/>
  <c r="K663" i="4"/>
  <c r="K303" i="4"/>
  <c r="K744" i="4"/>
  <c r="K604" i="4"/>
  <c r="K172" i="4"/>
  <c r="K625" i="4"/>
  <c r="K908" i="4"/>
  <c r="K461" i="4"/>
  <c r="K238" i="4"/>
  <c r="K893" i="4"/>
  <c r="K646" i="4"/>
  <c r="K827" i="4"/>
  <c r="K1006" i="4"/>
  <c r="K319" i="4"/>
  <c r="K372" i="4"/>
  <c r="K127" i="4"/>
  <c r="K75" i="4"/>
  <c r="K309" i="4"/>
  <c r="K205" i="4"/>
  <c r="K466" i="4"/>
  <c r="K514" i="4"/>
  <c r="K43" i="4"/>
  <c r="K803" i="4"/>
  <c r="K222" i="4"/>
  <c r="K695" i="4"/>
  <c r="K225" i="4"/>
  <c r="K260" i="4"/>
  <c r="K163" i="4"/>
  <c r="K657" i="4"/>
  <c r="K814" i="4"/>
  <c r="K892" i="4"/>
  <c r="K28" i="4"/>
  <c r="K458" i="4"/>
  <c r="K286" i="4"/>
  <c r="K428" i="4"/>
  <c r="K143" i="4"/>
  <c r="K344" i="4"/>
  <c r="K517" i="4"/>
  <c r="K681" i="4"/>
  <c r="K259" i="4"/>
  <c r="K730" i="4"/>
  <c r="K416" i="4"/>
  <c r="K740" i="4"/>
  <c r="K862" i="4"/>
  <c r="K939" i="4"/>
  <c r="K1036" i="4"/>
  <c r="K247" i="4"/>
  <c r="K596" i="4"/>
  <c r="K116" i="4"/>
  <c r="K176" i="4"/>
  <c r="K234" i="4"/>
  <c r="K617" i="4"/>
  <c r="K325" i="4"/>
  <c r="K696" i="4"/>
  <c r="K873" i="4"/>
  <c r="K977" i="4"/>
  <c r="K452" i="4"/>
  <c r="K343" i="4"/>
  <c r="K526" i="4"/>
  <c r="K29" i="4"/>
  <c r="K729" i="4"/>
  <c r="K335" i="4"/>
  <c r="K504" i="4"/>
  <c r="K868" i="4"/>
  <c r="K138" i="4"/>
  <c r="K1005" i="4"/>
  <c r="K595" i="4"/>
  <c r="K551" i="4"/>
  <c r="K132" i="4"/>
  <c r="K323" i="4"/>
  <c r="K1009" i="4"/>
  <c r="K34" i="4"/>
  <c r="K777" i="4"/>
  <c r="K563" i="4"/>
  <c r="K37" i="4"/>
  <c r="K512" i="4"/>
  <c r="K191" i="4"/>
  <c r="K896" i="4"/>
  <c r="K493" i="4"/>
  <c r="K786" i="4"/>
  <c r="K362" i="4"/>
  <c r="K686" i="4"/>
  <c r="K401" i="4"/>
  <c r="K594" i="4"/>
  <c r="K912" i="4"/>
  <c r="K435" i="4"/>
  <c r="K936" i="4"/>
  <c r="K694" i="4"/>
  <c r="K769" i="4"/>
  <c r="K387" i="4"/>
  <c r="K994" i="4"/>
  <c r="K787" i="4"/>
  <c r="K145" i="4"/>
  <c r="K73" i="4"/>
  <c r="K1013" i="4"/>
  <c r="K1070" i="4"/>
  <c r="K424" i="4"/>
  <c r="K159" i="4"/>
  <c r="K53" i="4"/>
  <c r="K1001" i="4"/>
  <c r="K722" i="4"/>
  <c r="K444" i="4"/>
  <c r="K909" i="4"/>
  <c r="K540" i="4"/>
  <c r="K276" i="4"/>
  <c r="K643" i="4"/>
  <c r="K267" i="4"/>
  <c r="K501" i="4"/>
  <c r="K368" i="4"/>
  <c r="K1071" i="4"/>
  <c r="K423" i="4"/>
  <c r="K144" i="4"/>
  <c r="K735" i="4"/>
  <c r="K162" i="4"/>
  <c r="K849" i="4"/>
  <c r="K942" i="4"/>
  <c r="K408" i="4"/>
  <c r="K932" i="4"/>
  <c r="K949" i="4"/>
  <c r="K605" i="4"/>
  <c r="K223" i="4"/>
  <c r="K882" i="4"/>
  <c r="K857" i="4"/>
  <c r="K180" i="4"/>
  <c r="K884" i="4"/>
  <c r="K727" i="4"/>
  <c r="K531" i="4"/>
  <c r="K31" i="4"/>
  <c r="K484" i="4"/>
  <c r="K667" i="4"/>
  <c r="K1041" i="4"/>
  <c r="K838" i="4"/>
  <c r="K273" i="4"/>
  <c r="K653" i="4"/>
  <c r="K559" i="4"/>
  <c r="K1035" i="4"/>
  <c r="K824" i="4"/>
  <c r="K507" i="4"/>
  <c r="K538" i="4"/>
  <c r="K637" i="4"/>
  <c r="K371" i="4"/>
  <c r="K816" i="4"/>
  <c r="K772" i="4"/>
  <c r="K963" i="4"/>
  <c r="K1065" i="4"/>
  <c r="K83" i="4"/>
  <c r="K633" i="4"/>
  <c r="K634" i="4"/>
  <c r="K544" i="4"/>
  <c r="K819" i="4"/>
  <c r="K74" i="4"/>
  <c r="K553" i="4"/>
  <c r="K913" i="4"/>
  <c r="K615" i="4"/>
  <c r="K56" i="4"/>
  <c r="K684" i="4"/>
  <c r="K320" i="4"/>
  <c r="K546" i="4"/>
  <c r="K398" i="4"/>
  <c r="K243" i="4"/>
  <c r="K160" i="4"/>
  <c r="K817" i="4"/>
  <c r="K859" i="4"/>
  <c r="K26" i="4"/>
  <c r="K78" i="4"/>
  <c r="K403" i="4"/>
  <c r="K718" i="4"/>
  <c r="K299" i="4"/>
  <c r="K128" i="4"/>
  <c r="K618" i="4"/>
  <c r="K110" i="4"/>
  <c r="K402" i="4"/>
  <c r="K400" i="4"/>
  <c r="K655" i="4"/>
  <c r="K427" i="4"/>
  <c r="K131" i="4"/>
  <c r="K32" i="4"/>
  <c r="K349" i="4"/>
  <c r="K549" i="4"/>
  <c r="K1050" i="4"/>
  <c r="K33" i="4"/>
  <c r="K532" i="4"/>
  <c r="K210" i="4"/>
  <c r="K723" i="4"/>
  <c r="K308" i="4"/>
  <c r="K278" i="4"/>
  <c r="K541" i="4"/>
  <c r="K226" i="4"/>
  <c r="K840" i="4"/>
  <c r="K391" i="4"/>
  <c r="K425" i="4"/>
  <c r="K677" i="4"/>
  <c r="K1048" i="4"/>
  <c r="K111" i="4"/>
  <c r="K237" i="4"/>
  <c r="K853" i="4"/>
  <c r="K327" i="4"/>
  <c r="K964" i="4"/>
  <c r="K307" i="4"/>
  <c r="K100" i="4"/>
  <c r="K315" i="4"/>
  <c r="K149" i="4"/>
  <c r="K119" i="4"/>
  <c r="K294" i="4"/>
  <c r="K355" i="4"/>
  <c r="K973" i="4"/>
  <c r="K121" i="4"/>
  <c r="K1056" i="4"/>
  <c r="K120" i="4"/>
  <c r="K345" i="4"/>
  <c r="K931" i="4"/>
  <c r="K831" i="4"/>
  <c r="K898" i="4"/>
  <c r="K943" i="4"/>
  <c r="K490" i="4"/>
  <c r="K333" i="4"/>
  <c r="K876" i="4"/>
  <c r="K621" i="4"/>
  <c r="K207" i="4"/>
  <c r="K296" i="4"/>
  <c r="K112" i="4"/>
  <c r="K665" i="4"/>
  <c r="K314" i="4"/>
  <c r="K15" i="4"/>
  <c r="K404" i="4"/>
  <c r="K328" i="4"/>
  <c r="K742" i="4"/>
  <c r="K503" i="4"/>
  <c r="K69" i="4"/>
  <c r="K354" i="4"/>
  <c r="K1063" i="4"/>
  <c r="K206" i="4"/>
  <c r="K957" i="4"/>
  <c r="K171" i="4"/>
  <c r="K261" i="4"/>
  <c r="K198" i="4"/>
  <c r="K597" i="4"/>
  <c r="K254" i="4"/>
  <c r="K310" i="4"/>
  <c r="K626" i="4"/>
  <c r="K394" i="4"/>
  <c r="K1031" i="4"/>
  <c r="K982" i="4"/>
  <c r="K192" i="4"/>
  <c r="K49" i="4"/>
  <c r="K775" i="4"/>
  <c r="K453" i="4"/>
  <c r="K522" i="4"/>
  <c r="K661" i="4"/>
  <c r="K747" i="4"/>
  <c r="K326" i="4"/>
  <c r="K771" i="4"/>
  <c r="K952" i="4"/>
  <c r="K783" i="4"/>
  <c r="K798" i="4"/>
  <c r="K528" i="4"/>
  <c r="K475" i="4"/>
  <c r="K456" i="4"/>
  <c r="K165" i="4"/>
  <c r="K844" i="4"/>
  <c r="K178" i="4"/>
  <c r="K123" i="4"/>
  <c r="K905" i="4"/>
  <c r="K381" i="4"/>
  <c r="K457" i="4"/>
  <c r="K405" i="4"/>
  <c r="K1061" i="4"/>
  <c r="K550" i="4"/>
  <c r="K946" i="4"/>
  <c r="K397" i="4"/>
  <c r="K1029" i="4"/>
  <c r="K167" i="4"/>
  <c r="K828" i="4"/>
  <c r="K430" i="4"/>
  <c r="K317" i="4"/>
  <c r="K899" i="4"/>
  <c r="K1058" i="4"/>
  <c r="K89" i="4"/>
  <c r="K469" i="4"/>
  <c r="K395" i="4"/>
  <c r="K396" i="4"/>
  <c r="K986" i="4"/>
  <c r="K379" i="4"/>
  <c r="K766" i="4"/>
  <c r="K535" i="4"/>
  <c r="K80" i="4"/>
  <c r="K130" i="4"/>
  <c r="K587" i="4"/>
  <c r="K724" i="4"/>
  <c r="K467" i="4"/>
  <c r="K35" i="4"/>
  <c r="K242" i="4"/>
  <c r="K1015" i="4"/>
  <c r="K460" i="4"/>
  <c r="K27" i="4"/>
  <c r="K279" i="4"/>
  <c r="K367" i="4"/>
  <c r="K1007" i="4"/>
  <c r="K705" i="4"/>
  <c r="K184" i="4"/>
  <c r="K1043" i="4"/>
  <c r="K754" i="4"/>
  <c r="K669" i="4"/>
  <c r="K879" i="4"/>
  <c r="K894" i="4"/>
  <c r="K246" i="4"/>
  <c r="K489" i="4"/>
  <c r="K1046" i="4"/>
  <c r="K780" i="4"/>
  <c r="K995" i="4"/>
  <c r="K619" i="4"/>
  <c r="K636" i="4"/>
  <c r="K557" i="4"/>
  <c r="K614" i="4"/>
  <c r="K245" i="4"/>
  <c r="K529" i="4"/>
  <c r="K524" i="4"/>
  <c r="K494" i="4"/>
  <c r="K842" i="4"/>
  <c r="K554" i="4"/>
  <c r="K248" i="4"/>
  <c r="K5" i="4"/>
  <c r="K183" i="4"/>
  <c r="K719" i="4"/>
  <c r="K688" i="4"/>
  <c r="K638" i="4"/>
  <c r="K414" i="4"/>
  <c r="K21" i="4"/>
  <c r="K353" i="4"/>
  <c r="K346" i="4"/>
  <c r="K760" i="4"/>
  <c r="K334" i="4"/>
  <c r="K221" i="4"/>
  <c r="K548" i="4"/>
  <c r="K228" i="4"/>
  <c r="K229" i="4"/>
  <c r="K295" i="4"/>
  <c r="K922" i="4"/>
  <c r="K938" i="4"/>
  <c r="K795" i="4"/>
  <c r="K716" i="4"/>
  <c r="K852" i="4"/>
  <c r="K464" i="4"/>
  <c r="K235" i="4"/>
  <c r="K864" i="4"/>
  <c r="K910" i="4"/>
  <c r="K442" i="4"/>
  <c r="K385" i="4"/>
  <c r="K520" i="4"/>
  <c r="K463" i="4"/>
  <c r="K863" i="4"/>
  <c r="K907" i="4"/>
  <c r="K642" i="4"/>
  <c r="K312" i="4"/>
  <c r="K426" i="4"/>
  <c r="K376" i="4"/>
  <c r="K543" i="4"/>
  <c r="K518" i="4"/>
  <c r="K283" i="4"/>
  <c r="K280" i="4"/>
  <c r="K264" i="4"/>
  <c r="K968" i="4"/>
  <c r="K447" i="4"/>
  <c r="K598" i="4"/>
  <c r="K36" i="4"/>
  <c r="K854" i="4"/>
  <c r="K1027" i="4"/>
  <c r="K822" i="4"/>
  <c r="K322" i="4"/>
  <c r="K378" i="4"/>
  <c r="K313" i="4"/>
  <c r="K380" i="4"/>
  <c r="K316" i="4"/>
  <c r="K103" i="4"/>
  <c r="K92" i="4"/>
  <c r="K976" i="4"/>
  <c r="K539" i="4"/>
  <c r="K969" i="4"/>
  <c r="K955" i="4"/>
  <c r="K449" i="4"/>
  <c r="K703" i="4"/>
  <c r="K24" i="4"/>
  <c r="K971" i="4"/>
  <c r="K733" i="4"/>
  <c r="K630" i="4"/>
  <c r="K763" i="4"/>
  <c r="K836" i="4"/>
  <c r="K660" i="4"/>
  <c r="K306" i="4"/>
  <c r="K113" i="4"/>
  <c r="K465" i="4"/>
  <c r="K579" i="4"/>
  <c r="K676" i="4"/>
  <c r="K11" i="4"/>
  <c r="K488" i="4"/>
  <c r="K834" i="4"/>
  <c r="K324" i="4"/>
  <c r="K90" i="4"/>
  <c r="K1073" i="4"/>
  <c r="K641" i="4"/>
  <c r="K589" i="4"/>
  <c r="K204" i="4"/>
  <c r="K281" i="4"/>
  <c r="K770" i="4"/>
  <c r="K115" i="4"/>
  <c r="K731" i="4"/>
  <c r="K459" i="4"/>
  <c r="K970" i="4"/>
  <c r="K293" i="4"/>
  <c r="K413" i="4"/>
  <c r="K199" i="4"/>
  <c r="K164" i="4"/>
  <c r="K195" i="4"/>
  <c r="K232" i="4"/>
  <c r="K610" i="4"/>
  <c r="K883" i="4"/>
  <c r="K835" i="4"/>
  <c r="K311" i="4"/>
  <c r="K801" i="4"/>
  <c r="K275" i="4"/>
  <c r="K813" i="4"/>
  <c r="K1024" i="4"/>
  <c r="K30" i="4"/>
  <c r="K611" i="4"/>
  <c r="K592" i="4"/>
  <c r="K658" i="4"/>
  <c r="K593" i="4"/>
  <c r="K114" i="4"/>
  <c r="K800" i="4"/>
  <c r="K342" i="4"/>
  <c r="K455" i="4"/>
  <c r="K799" i="4"/>
  <c r="K170" i="4"/>
  <c r="K885" i="4"/>
  <c r="K341" i="4"/>
  <c r="K377" i="4"/>
  <c r="K697" i="4"/>
  <c r="K870" i="4"/>
  <c r="K734" i="4"/>
  <c r="K474" i="4"/>
  <c r="K930" i="4"/>
  <c r="K287" i="4"/>
  <c r="K950" i="4"/>
  <c r="K789" i="4"/>
  <c r="K929" i="4"/>
  <c r="K933" i="4"/>
  <c r="K804" i="4"/>
  <c r="K185" i="4"/>
  <c r="K961" i="4"/>
  <c r="K805" i="4"/>
  <c r="K38" i="4"/>
  <c r="K890" i="4"/>
  <c r="K865" i="4"/>
  <c r="K473" i="4"/>
  <c r="K536" i="4"/>
  <c r="K23" i="4"/>
  <c r="K214" i="4"/>
  <c r="K415" i="4"/>
  <c r="K40" i="4"/>
  <c r="K680" i="4"/>
  <c r="K169" i="4"/>
  <c r="K887" i="4"/>
  <c r="K979" i="4"/>
  <c r="K45" i="4"/>
  <c r="K186" i="4"/>
  <c r="K1026" i="4"/>
  <c r="K881" i="4"/>
  <c r="K812" i="4"/>
  <c r="K607" i="4"/>
  <c r="K50" i="4"/>
  <c r="K958" i="4"/>
  <c r="K889" i="4"/>
  <c r="K644" i="4"/>
  <c r="K375" i="4"/>
  <c r="K356" i="4"/>
  <c r="K365" i="4"/>
  <c r="K140" i="4"/>
  <c r="K577" i="4"/>
  <c r="K704" i="4"/>
  <c r="K1055" i="4"/>
  <c r="K871" i="4"/>
  <c r="K220" i="4"/>
  <c r="K188" i="4"/>
  <c r="K46" i="4"/>
  <c r="K978" i="4"/>
  <c r="K1003" i="4"/>
  <c r="K530" i="4"/>
  <c r="K576" i="4"/>
  <c r="K808" i="4"/>
  <c r="K856" i="4"/>
  <c r="K901" i="4"/>
  <c r="K454" i="4"/>
  <c r="K959" i="4"/>
  <c r="K954" i="4"/>
  <c r="K700" i="4"/>
  <c r="K125" i="4"/>
  <c r="K364" i="4"/>
  <c r="K600" i="4"/>
  <c r="K682" i="4"/>
  <c r="K227" i="4"/>
  <c r="K545" i="4"/>
  <c r="K382" i="4"/>
  <c r="K897" i="4"/>
  <c r="K916" i="4"/>
  <c r="K476" i="4"/>
  <c r="K583" i="4"/>
  <c r="K255" i="4"/>
  <c r="K142" i="4"/>
  <c r="K393" i="4"/>
  <c r="K213" i="4"/>
  <c r="K934" i="4"/>
  <c r="K277" i="4"/>
  <c r="K788" i="4"/>
  <c r="K1060" i="4"/>
  <c r="K257" i="4"/>
  <c r="K668" i="4"/>
  <c r="K411" i="4"/>
  <c r="K601" i="4"/>
  <c r="K565" i="4"/>
  <c r="K166" i="4"/>
  <c r="K168" i="4"/>
  <c r="K609" i="4"/>
  <c r="K875" i="4"/>
  <c r="K867" i="4"/>
  <c r="K685" i="4"/>
  <c r="K608" i="4"/>
  <c r="K41" i="4"/>
  <c r="K947" i="4"/>
  <c r="K573" i="4"/>
  <c r="K366" i="4"/>
  <c r="K900" i="4"/>
  <c r="K48" i="4"/>
  <c r="K1020" i="4"/>
  <c r="K516" i="4"/>
  <c r="K519" i="4"/>
  <c r="K656" i="4"/>
  <c r="K574" i="4"/>
  <c r="K956" i="4"/>
  <c r="K708" i="4"/>
  <c r="K645" i="4"/>
  <c r="K923" i="4"/>
  <c r="K606" i="4"/>
  <c r="K429" i="4"/>
  <c r="K925" i="4"/>
  <c r="K699" i="4"/>
  <c r="K582" i="4"/>
  <c r="K791" i="4"/>
  <c r="K937" i="4"/>
  <c r="K71" i="4"/>
  <c r="K985" i="4"/>
  <c r="K1069" i="4"/>
  <c r="K891" i="4"/>
  <c r="K1067" i="4"/>
  <c r="K139" i="4"/>
  <c r="K432" i="4"/>
  <c r="K331" i="4"/>
  <c r="K194" i="4"/>
  <c r="K820" i="4"/>
  <c r="K1051" i="4"/>
  <c r="K790" i="4"/>
  <c r="K179" i="4"/>
  <c r="K888" i="4"/>
  <c r="K252" i="4"/>
  <c r="K613" i="4"/>
  <c r="K948" i="4"/>
  <c r="K701" i="4"/>
  <c r="K782" i="4"/>
  <c r="K707" i="4"/>
  <c r="K417" i="4"/>
  <c r="P694" i="4"/>
</calcChain>
</file>

<file path=xl/comments1.xml><?xml version="1.0" encoding="utf-8"?>
<comments xmlns="http://schemas.openxmlformats.org/spreadsheetml/2006/main">
  <authors>
    <author>Fritsch, David A.</author>
  </authors>
  <commentList>
    <comment ref="Q160" authorId="0" shapeId="0">
      <text>
        <r>
          <rPr>
            <b/>
            <sz val="8"/>
            <color indexed="81"/>
            <rFont val="Tahoma"/>
            <family val="2"/>
          </rPr>
          <t>Fritsch, David A.:</t>
        </r>
        <r>
          <rPr>
            <sz val="8"/>
            <color indexed="81"/>
            <rFont val="Tahoma"/>
            <family val="2"/>
          </rPr>
          <t xml:space="preserve">
Assume size similar to Tioga Extension.
</t>
        </r>
      </text>
    </comment>
    <comment ref="H226" authorId="0" shapeId="0">
      <text>
        <r>
          <rPr>
            <b/>
            <sz val="8"/>
            <color indexed="81"/>
            <rFont val="Tahoma"/>
            <family val="2"/>
          </rPr>
          <t>Fritsch, David A.:</t>
        </r>
        <r>
          <rPr>
            <sz val="8"/>
            <color indexed="81"/>
            <rFont val="Tahoma"/>
            <family val="2"/>
          </rPr>
          <t xml:space="preserve">
Not built into VA, just MD</t>
        </r>
      </text>
    </comment>
    <comment ref="Q441" authorId="0" shapeId="0">
      <text>
        <r>
          <rPr>
            <b/>
            <sz val="8"/>
            <color indexed="81"/>
            <rFont val="Tahoma"/>
            <family val="2"/>
          </rPr>
          <t>Fritsch, David A.:</t>
        </r>
        <r>
          <rPr>
            <sz val="8"/>
            <color indexed="81"/>
            <rFont val="Tahoma"/>
            <family val="2"/>
          </rPr>
          <t xml:space="preserve">
6000 HP of compression at Pleasant Valley.</t>
        </r>
      </text>
    </comment>
    <comment ref="Q485" authorId="0" shapeId="0">
      <text>
        <r>
          <rPr>
            <b/>
            <sz val="8"/>
            <color indexed="81"/>
            <rFont val="Tahoma"/>
            <family val="2"/>
          </rPr>
          <t>Fritsch, David A.:</t>
        </r>
        <r>
          <rPr>
            <sz val="8"/>
            <color indexed="81"/>
            <rFont val="Tahoma"/>
            <family val="2"/>
          </rPr>
          <t xml:space="preserve">
48,835 HP of compression in 3 states.</t>
        </r>
      </text>
    </comment>
    <comment ref="Q838" authorId="0" shapeId="0">
      <text>
        <r>
          <rPr>
            <b/>
            <sz val="8"/>
            <color indexed="81"/>
            <rFont val="Tahoma"/>
            <family val="2"/>
          </rPr>
          <t>Fritsch, David A.:</t>
        </r>
        <r>
          <rPr>
            <sz val="8"/>
            <color indexed="81"/>
            <rFont val="Tahoma"/>
            <family val="2"/>
          </rPr>
          <t xml:space="preserve">
7000 HP of compression at Pleasant Valley.</t>
        </r>
      </text>
    </comment>
  </commentList>
</comments>
</file>

<file path=xl/sharedStrings.xml><?xml version="1.0" encoding="utf-8"?>
<sst xmlns="http://schemas.openxmlformats.org/spreadsheetml/2006/main" count="11417" uniqueCount="3331">
  <si>
    <t>LA</t>
  </si>
  <si>
    <t>Southwest</t>
  </si>
  <si>
    <t>OR</t>
  </si>
  <si>
    <t>Western</t>
  </si>
  <si>
    <t>ME</t>
  </si>
  <si>
    <t>Northeast</t>
  </si>
  <si>
    <t>TX</t>
  </si>
  <si>
    <t>PA</t>
  </si>
  <si>
    <t>OH</t>
  </si>
  <si>
    <t>Midwest</t>
  </si>
  <si>
    <t>NY</t>
  </si>
  <si>
    <t>ND</t>
  </si>
  <si>
    <t>Central</t>
  </si>
  <si>
    <t>CA</t>
  </si>
  <si>
    <t>MS</t>
  </si>
  <si>
    <t>Southeast</t>
  </si>
  <si>
    <t>NC</t>
  </si>
  <si>
    <t>AL</t>
  </si>
  <si>
    <t>FL</t>
  </si>
  <si>
    <t>VA</t>
  </si>
  <si>
    <t>NJ</t>
  </si>
  <si>
    <t>UT</t>
  </si>
  <si>
    <t>GA</t>
  </si>
  <si>
    <t>KY</t>
  </si>
  <si>
    <t>NE</t>
  </si>
  <si>
    <t>CO</t>
  </si>
  <si>
    <t>MX</t>
  </si>
  <si>
    <t>Mexico</t>
  </si>
  <si>
    <t>IL</t>
  </si>
  <si>
    <t>WY</t>
  </si>
  <si>
    <t>MN</t>
  </si>
  <si>
    <t>NV</t>
  </si>
  <si>
    <t>AR</t>
  </si>
  <si>
    <t>WV</t>
  </si>
  <si>
    <t>WI</t>
  </si>
  <si>
    <t>CT</t>
  </si>
  <si>
    <t>MA</t>
  </si>
  <si>
    <t>OK</t>
  </si>
  <si>
    <t>NH</t>
  </si>
  <si>
    <t>MO</t>
  </si>
  <si>
    <t>AZ</t>
  </si>
  <si>
    <t>MI</t>
  </si>
  <si>
    <t>IA</t>
  </si>
  <si>
    <t>NM</t>
  </si>
  <si>
    <t>ON</t>
  </si>
  <si>
    <t>Canada</t>
  </si>
  <si>
    <t>KS</t>
  </si>
  <si>
    <t>GM</t>
  </si>
  <si>
    <t>Gulf of Mexico</t>
  </si>
  <si>
    <t>IN</t>
  </si>
  <si>
    <t>WA</t>
  </si>
  <si>
    <t>RI</t>
  </si>
  <si>
    <t>TN</t>
  </si>
  <si>
    <t>SC</t>
  </si>
  <si>
    <t>MD</t>
  </si>
  <si>
    <t>DE</t>
  </si>
  <si>
    <t>MT</t>
  </si>
  <si>
    <t>NB</t>
  </si>
  <si>
    <t>QU</t>
  </si>
  <si>
    <t>VT</t>
  </si>
  <si>
    <t>SD</t>
  </si>
  <si>
    <t>AB</t>
  </si>
  <si>
    <t>BC</t>
  </si>
  <si>
    <t>ID</t>
  </si>
  <si>
    <t>SK</t>
  </si>
  <si>
    <t>MB</t>
  </si>
  <si>
    <t>Alabama</t>
  </si>
  <si>
    <t>Arizona</t>
  </si>
  <si>
    <t>Arkansas</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</si>
  <si>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</si>
  <si>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</si>
  <si>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</si>
  <si>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</si>
  <si>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</si>
  <si>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</si>
  <si>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</si>
  <si>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</si>
  <si>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</si>
  <si>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</si>
  <si>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</si>
  <si>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</si>
  <si>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</si>
  <si>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</si>
  <si>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</si>
  <si>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</si>
  <si>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</si>
  <si>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</si>
  <si>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</si>
  <si>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</si>
  <si>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</si>
  <si>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</si>
  <si>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</si>
  <si>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</si>
  <si>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</si>
  <si>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</si>
  <si>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</si>
  <si>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</si>
  <si>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</si>
  <si>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</si>
  <si>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</si>
  <si>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</si>
  <si>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</si>
  <si>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</si>
  <si>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</si>
  <si>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</si>
  <si>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</si>
  <si>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</si>
  <si>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</si>
  <si>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</si>
  <si>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</si>
  <si>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</si>
  <si>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</si>
  <si>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</si>
  <si>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</si>
  <si>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Alberta</t>
  </si>
  <si>
    <t>British Comlumbia</t>
  </si>
  <si>
    <t>Ontario</t>
  </si>
  <si>
    <t>New Brunswick</t>
  </si>
  <si>
    <t>Manitoba</t>
  </si>
  <si>
    <t>Quebec</t>
  </si>
  <si>
    <t>Saskatchewan</t>
  </si>
  <si>
    <t>Last Updated Date</t>
  </si>
  <si>
    <t>Project Name</t>
  </si>
  <si>
    <t>Pipeline Operator Name</t>
  </si>
  <si>
    <t>Project Type</t>
  </si>
  <si>
    <t>Pipeline Type</t>
  </si>
  <si>
    <t>FERC Docket Number</t>
  </si>
  <si>
    <t>Status</t>
  </si>
  <si>
    <t>Completed Date</t>
  </si>
  <si>
    <t>Year In Service Date</t>
  </si>
  <si>
    <t>Cost (millions)</t>
  </si>
  <si>
    <t>Miles</t>
  </si>
  <si>
    <t>Additional Capacity (MMcf/d)</t>
  </si>
  <si>
    <t>Pipeline Diameter</t>
  </si>
  <si>
    <t>Lateral</t>
  </si>
  <si>
    <t>Interstate</t>
  </si>
  <si>
    <t>New Pipeline</t>
  </si>
  <si>
    <t>Applied</t>
  </si>
  <si>
    <t>Intrastate</t>
  </si>
  <si>
    <t>Announced</t>
  </si>
  <si>
    <t>Expansion</t>
  </si>
  <si>
    <t>Conversion</t>
  </si>
  <si>
    <t>Upgrade</t>
  </si>
  <si>
    <t>Completed</t>
  </si>
  <si>
    <t>Workbook Contents</t>
  </si>
  <si>
    <t>Click worksheet name or tab at bottom for data</t>
  </si>
  <si>
    <t>Worksheet Name</t>
  </si>
  <si>
    <t>Description</t>
  </si>
  <si>
    <t>Frequency</t>
  </si>
  <si>
    <t>Release Date:</t>
  </si>
  <si>
    <t>Excel File Name:</t>
  </si>
  <si>
    <t>Available from Web Page:</t>
  </si>
  <si>
    <t>For Help, Contact:</t>
  </si>
  <si>
    <t>1/27/2012 10:56:38 AM</t>
  </si>
  <si>
    <t>Natural Gas Pipeline Projects</t>
  </si>
  <si>
    <t>Quarterly</t>
  </si>
  <si>
    <t>Units</t>
  </si>
  <si>
    <t>Million cubic feet per day (MMcf/d)</t>
  </si>
  <si>
    <t>The date when the record was last updated</t>
  </si>
  <si>
    <t>Pre-applied</t>
  </si>
  <si>
    <t xml:space="preserve">Approved </t>
  </si>
  <si>
    <t>When an interstate pipeline pre-applied with FERC</t>
  </si>
  <si>
    <t>When the projects is completed or put in service</t>
  </si>
  <si>
    <t>Name of the projects as appeared on press releases or government applications</t>
  </si>
  <si>
    <t>Pipeline systems that cross one or more States. They are regulated by Federal Energy Regulatory Commission (FERC)</t>
  </si>
  <si>
    <t>The date when the projects were completed or put in service</t>
  </si>
  <si>
    <t>Data classification definitions</t>
  </si>
  <si>
    <t>Region definitions</t>
  </si>
  <si>
    <t>When an interstate pipeline applied with FERC</t>
  </si>
  <si>
    <t>The year when the projects were put in service or are expected to be put in service</t>
  </si>
  <si>
    <t>Projects estimated cost based on companies' press releases or applications</t>
  </si>
  <si>
    <t>Projects estimated mileage based on companies' press releases or applications</t>
  </si>
  <si>
    <t>Projects estimated additional capacity based on companies' press releases or applications</t>
  </si>
  <si>
    <t>Pipeline estimated diameter based on companies' press releases or applications</t>
  </si>
  <si>
    <t>States that gain the additional capacity by the projects</t>
  </si>
  <si>
    <t>Regions that gain the additional capacity by the projects</t>
  </si>
  <si>
    <t>Sources:</t>
  </si>
  <si>
    <t>Note:</t>
  </si>
  <si>
    <t>Not available = na</t>
  </si>
  <si>
    <t>Definitions</t>
  </si>
  <si>
    <t>Regions</t>
  </si>
  <si>
    <t>U.S. natural gas pipeline projects</t>
  </si>
  <si>
    <t>New pipeline system</t>
  </si>
  <si>
    <t>Unknown = -</t>
  </si>
  <si>
    <t xml:space="preserve">Notes: </t>
  </si>
  <si>
    <t>Pipeline Diameter (Inches)</t>
  </si>
  <si>
    <t>State Name</t>
  </si>
  <si>
    <t>State</t>
  </si>
  <si>
    <t>Region</t>
  </si>
  <si>
    <t>Definition</t>
  </si>
  <si>
    <t>Category</t>
  </si>
  <si>
    <t>Field</t>
  </si>
  <si>
    <t>Authority</t>
  </si>
  <si>
    <t>Docket Number</t>
  </si>
  <si>
    <t>State(s)</t>
  </si>
  <si>
    <t>Region(s)</t>
  </si>
  <si>
    <t>Spectra Energy</t>
  </si>
  <si>
    <t>Perryville Gas Storage LLC</t>
  </si>
  <si>
    <t>Elba Express Pipeline</t>
  </si>
  <si>
    <t>Texas Eastern Transmission</t>
  </si>
  <si>
    <t>Algonquin Gas Transmission</t>
  </si>
  <si>
    <t>National Fuel Gas Supply Corp</t>
  </si>
  <si>
    <t>XcelEnergy</t>
  </si>
  <si>
    <t>KM Interstate Pipeline Co</t>
  </si>
  <si>
    <t>NiSource Gas Transmission &amp; Storage</t>
  </si>
  <si>
    <t>Iroquois Pipeline Co</t>
  </si>
  <si>
    <t>Tennessee Gas Pipeline Co</t>
  </si>
  <si>
    <t>Alliance Pipeline LP</t>
  </si>
  <si>
    <t>Mississippi Hub LLC</t>
  </si>
  <si>
    <t>Puget Sound Energy</t>
  </si>
  <si>
    <t>Gulf Crossing Pipeline</t>
  </si>
  <si>
    <t>NET Midstream LLC</t>
  </si>
  <si>
    <t>Piedmont Natural Gas</t>
  </si>
  <si>
    <t>Gulf LNG Pipeline LLC</t>
  </si>
  <si>
    <t>Merchant Energy Partners LLC</t>
  </si>
  <si>
    <t>Southern Natural Gas Co</t>
  </si>
  <si>
    <t>Port Barre Investments LLC</t>
  </si>
  <si>
    <t>Pine Prairie Storage Co</t>
  </si>
  <si>
    <t>Eastern Shore Natural Gas</t>
  </si>
  <si>
    <t>Enbridge Energy Pipeline Co</t>
  </si>
  <si>
    <t>Magnum Gas Storage LLC</t>
  </si>
  <si>
    <t>Kinder Morgan Energy Partners</t>
  </si>
  <si>
    <t>Cadeville Gas Storage LLC</t>
  </si>
  <si>
    <t>Dominion Transmission</t>
  </si>
  <si>
    <t>Kern River Gas Transmission</t>
  </si>
  <si>
    <t>Pascagoula Supply Line</t>
  </si>
  <si>
    <t>Bison Pipeline LLC</t>
  </si>
  <si>
    <t>Northern Border Pipeline</t>
  </si>
  <si>
    <t>Paiute Pipeline</t>
  </si>
  <si>
    <t>Central New York Oil &amp; Gas</t>
  </si>
  <si>
    <t>Empire Pipeline</t>
  </si>
  <si>
    <t>East Tennessee Nat Gas Co</t>
  </si>
  <si>
    <t>Golden Pass Pipeline</t>
  </si>
  <si>
    <t>Enterprise Products Partners</t>
  </si>
  <si>
    <t>Southeast Supply Header LLC</t>
  </si>
  <si>
    <t>Florida Gas Trans Co</t>
  </si>
  <si>
    <t>Energy Transfer Partners LP</t>
  </si>
  <si>
    <t>Questar Overthrust Pipeline Co</t>
  </si>
  <si>
    <t>Ruby Pipeline LLC</t>
  </si>
  <si>
    <t>Gulf South Pipeline</t>
  </si>
  <si>
    <t>Energy Transfer Co</t>
  </si>
  <si>
    <t>Anchor Point Energy LLC</t>
  </si>
  <si>
    <t>Gulfstream Natural Gas System</t>
  </si>
  <si>
    <t>Regency Energy Partners LP</t>
  </si>
  <si>
    <t>North Baja Pipeline LLC</t>
  </si>
  <si>
    <t>Wilson Gas Storage Facility</t>
  </si>
  <si>
    <t>Rockies Express Pipeline</t>
  </si>
  <si>
    <t>Wyoming Interstate Gas Co</t>
  </si>
  <si>
    <t>Eastern Shore Parkesburg Line</t>
  </si>
  <si>
    <t>City of Monroe</t>
  </si>
  <si>
    <t>Pecan Pipeline Co</t>
  </si>
  <si>
    <t>Gill Ranch Storage LLC</t>
  </si>
  <si>
    <t>Midcontinent Express Pipeline</t>
  </si>
  <si>
    <t>T.W. Phillips Pipeline Corp</t>
  </si>
  <si>
    <t>Fayetteville Express Pipeline</t>
  </si>
  <si>
    <t>SeaCoast Gas Transmission LLC</t>
  </si>
  <si>
    <t>Northwest Pipeline Co</t>
  </si>
  <si>
    <t>Centerpoint Energy Gas Transmission</t>
  </si>
  <si>
    <t>Colorado Interstate Gas Co</t>
  </si>
  <si>
    <t>Midwestern Gas Transmission Co</t>
  </si>
  <si>
    <t>Northern Natural Gas Co</t>
  </si>
  <si>
    <t>Columbia Gas Transmission</t>
  </si>
  <si>
    <t>PetroLogistics Natural Gas Storage</t>
  </si>
  <si>
    <t>Questar Pipeline</t>
  </si>
  <si>
    <t>City of LaGrange</t>
  </si>
  <si>
    <t>MarkWest Pioneer LLC</t>
  </si>
  <si>
    <t>Transwestern Pipeline Co</t>
  </si>
  <si>
    <t>Guardian Pipeline Co</t>
  </si>
  <si>
    <t>Michigan Consolidated PL Co</t>
  </si>
  <si>
    <t>Viking Gas Transmission Co</t>
  </si>
  <si>
    <t>University New Hampshire</t>
  </si>
  <si>
    <t>Williston Basin Interstate PL</t>
  </si>
  <si>
    <t>Wycoff Gas Storage Co</t>
  </si>
  <si>
    <t>Monroe Gas Storage Co. LLC</t>
  </si>
  <si>
    <t>Vector Pipeline</t>
  </si>
  <si>
    <t>Kinder Morgan Louisiana PL Co</t>
  </si>
  <si>
    <t>MoGas Energy LLC</t>
  </si>
  <si>
    <t>MIGC Inc.</t>
  </si>
  <si>
    <t>SGR Holding Corporation</t>
  </si>
  <si>
    <t>Freeport LNG Development LP</t>
  </si>
  <si>
    <t>Lower Valley Energy Coop</t>
  </si>
  <si>
    <t>Sempra Energy Inc</t>
  </si>
  <si>
    <t>Regency Intrastate Pipeline Co</t>
  </si>
  <si>
    <t>Dominion Cove Point LNG PL Co</t>
  </si>
  <si>
    <t>Ozark Gas Transmission Co</t>
  </si>
  <si>
    <t>Greater Minnesota Transmission</t>
  </si>
  <si>
    <t>Panhandle Eastern Pipeline Co</t>
  </si>
  <si>
    <t>Tuscarora Pipeline Co</t>
  </si>
  <si>
    <t>Trunkline Gas Co</t>
  </si>
  <si>
    <t>MichCon Energy Co</t>
  </si>
  <si>
    <t>TransCanada Pipeline LTD</t>
  </si>
  <si>
    <t>Cheniere Energy</t>
  </si>
  <si>
    <t>Tampa Electric Co</t>
  </si>
  <si>
    <t>Cheyenne Plains Pipeline Co</t>
  </si>
  <si>
    <t>Neptune LNG LLC</t>
  </si>
  <si>
    <t>NGS Investments LLC</t>
  </si>
  <si>
    <t>Wisconsin Public Service Corp</t>
  </si>
  <si>
    <t>We Energies Inc</t>
  </si>
  <si>
    <t>Maritimes &amp; Northeast Pipeline</t>
  </si>
  <si>
    <t>MarkWest New Mexico LP</t>
  </si>
  <si>
    <t>NorTex Gas Storage LLC</t>
  </si>
  <si>
    <t>Crosstex Energy Services</t>
  </si>
  <si>
    <t>Aspen Pipeline LP</t>
  </si>
  <si>
    <t>KB Pipeline Co</t>
  </si>
  <si>
    <t>TransColorado Pipeline</t>
  </si>
  <si>
    <t>Kinder Morgan Illinois PL Co</t>
  </si>
  <si>
    <t>DTE Energy Inc</t>
  </si>
  <si>
    <t>Sabine Pipeline LLC</t>
  </si>
  <si>
    <t>Pacific Gas and Electric Co</t>
  </si>
  <si>
    <t>Columbia Gas of Ohio</t>
  </si>
  <si>
    <t>ProLiance Energy LLC</t>
  </si>
  <si>
    <t>Liberty Gas Storage LLC</t>
  </si>
  <si>
    <t>Atmos Energy Inc</t>
  </si>
  <si>
    <t>Lodi Storage Inc</t>
  </si>
  <si>
    <t>Freebird Gas Storage LLC</t>
  </si>
  <si>
    <t>Windsor Energy Inc</t>
  </si>
  <si>
    <t>Eastern North Carolina PL Co</t>
  </si>
  <si>
    <t>Suburban Gas Co</t>
  </si>
  <si>
    <t>Petal Gas Storage LLC</t>
  </si>
  <si>
    <t>Excelerate Energy LLC</t>
  </si>
  <si>
    <t>Mississippi River Transmission</t>
  </si>
  <si>
    <t>Consumers Energy Inc</t>
  </si>
  <si>
    <t>Dominion South Pipeline Co</t>
  </si>
  <si>
    <t>SRG (Saltriver Group) Inc</t>
  </si>
  <si>
    <t>Discovery Gas Transmission LLC</t>
  </si>
  <si>
    <t>Yankee Gas Services Co</t>
  </si>
  <si>
    <t>Rocky Mountain Pipeline Co</t>
  </si>
  <si>
    <t>West Texas Gas Co</t>
  </si>
  <si>
    <t>Coos County Pipeline Co</t>
  </si>
  <si>
    <t>KeySpan Energy Delivery Inc</t>
  </si>
  <si>
    <t>Northwest Natural Gas Co</t>
  </si>
  <si>
    <t>Saltville Gas Storage Co</t>
  </si>
  <si>
    <t>Niagara Mohawk Power Co</t>
  </si>
  <si>
    <t>SCG Pipeline Inc</t>
  </si>
  <si>
    <t>Sierra Production Co</t>
  </si>
  <si>
    <t>Energy West Development Inc</t>
  </si>
  <si>
    <t>Regent Resources Ltd</t>
  </si>
  <si>
    <t>Somerset Gas Transmission Inc</t>
  </si>
  <si>
    <t>MidAmerican Energy Inc</t>
  </si>
  <si>
    <t>Hutchinson Utilities Inc</t>
  </si>
  <si>
    <t>Kinder Morgan Texas Pipeline</t>
  </si>
  <si>
    <t>Kenai Kachemak Pipeline LLC</t>
  </si>
  <si>
    <t>Wild Goose Storage Inc</t>
  </si>
  <si>
    <t>Gasoducto del Rio</t>
  </si>
  <si>
    <t>Missouri Interstate Gas LLC</t>
  </si>
  <si>
    <t>MidCoast Pipeline Co</t>
  </si>
  <si>
    <t>Southern California Gas Co</t>
  </si>
  <si>
    <t>Tidelands Oil &amp; Gas Corp</t>
  </si>
  <si>
    <t>North Texas Pipeline Co</t>
  </si>
  <si>
    <t>Trailblazer Pipeline Co</t>
  </si>
  <si>
    <t>Ohio Valley Hub LLC</t>
  </si>
  <si>
    <t>Palmetto Pipeline Co</t>
  </si>
  <si>
    <t>Cove Point LNG Pipeline Co</t>
  </si>
  <si>
    <t>Progress Energy Corp</t>
  </si>
  <si>
    <t>Semco Energy Co</t>
  </si>
  <si>
    <t>Chinook Pipeline Co</t>
  </si>
  <si>
    <t>Trans-Union Pipeline Co</t>
  </si>
  <si>
    <t>Duke Energy Field Services</t>
  </si>
  <si>
    <t>Williams Gas Pipelines Central</t>
  </si>
  <si>
    <t>Falcon Gas Storage PL</t>
  </si>
  <si>
    <t>EnergySouth Gas Co</t>
  </si>
  <si>
    <t>Virginia Gas Co</t>
  </si>
  <si>
    <t>San Diego Gas &amp; Elec Co</t>
  </si>
  <si>
    <t>Great Lakes Gas Trans LTD</t>
  </si>
  <si>
    <t>Coral Energy Corp</t>
  </si>
  <si>
    <t>Canadian-Montana Pipeline Co</t>
  </si>
  <si>
    <t>Vermont Gas Sys Inc</t>
  </si>
  <si>
    <t>North Shore Gas Co</t>
  </si>
  <si>
    <t>PNGTS/Martimes &amp; Northeast</t>
  </si>
  <si>
    <t>USG Pipeline Co.</t>
  </si>
  <si>
    <t>Mid Louisiana Gas Co</t>
  </si>
  <si>
    <t>Public Service Co of CO</t>
  </si>
  <si>
    <t>Pacific Interstate Offshore</t>
  </si>
  <si>
    <t>Destin Pipeline Co. LLC</t>
  </si>
  <si>
    <t>Noram Gas Transmission Co</t>
  </si>
  <si>
    <t>Interenergy Sheffield Process</t>
  </si>
  <si>
    <t>Delhi Gas Pipeline Co</t>
  </si>
  <si>
    <t>Nautilus Pipeline Co, LLC</t>
  </si>
  <si>
    <t>Venice Gas Gathering System LL</t>
  </si>
  <si>
    <t>Transok Pipeline Co</t>
  </si>
  <si>
    <t>AL,GA</t>
  </si>
  <si>
    <t>FERC</t>
  </si>
  <si>
    <t>na</t>
  </si>
  <si>
    <t>Perryville Storage Laterals</t>
  </si>
  <si>
    <t>24,36</t>
  </si>
  <si>
    <t>CP09-418</t>
  </si>
  <si>
    <t>PA,MD</t>
  </si>
  <si>
    <t>Constitution Pipeline</t>
  </si>
  <si>
    <t>PA,NY</t>
  </si>
  <si>
    <t>Approved</t>
  </si>
  <si>
    <t>Ohio Pipeline Energy Network</t>
  </si>
  <si>
    <t>Algonquin Incremental Market (AIM)</t>
  </si>
  <si>
    <t>Cherokee Natural Gas Pipeline Project</t>
  </si>
  <si>
    <t>East Side Expansion Project</t>
  </si>
  <si>
    <t>TETCO TEAM 2014 Expansion</t>
  </si>
  <si>
    <t>Transco Rockaway Delivery Project</t>
  </si>
  <si>
    <t>NJ,NY</t>
  </si>
  <si>
    <t>CP11-490</t>
  </si>
  <si>
    <t>Northeast Upgrade Project</t>
  </si>
  <si>
    <t>PA,NJ</t>
  </si>
  <si>
    <t>OR,WA</t>
  </si>
  <si>
    <t>Northeast Supply Link Project</t>
  </si>
  <si>
    <t>PA,NJ,NY</t>
  </si>
  <si>
    <t>CP11-56</t>
  </si>
  <si>
    <t>UT,WY</t>
  </si>
  <si>
    <t>Tioga Lateral Project</t>
  </si>
  <si>
    <t>CP12-50</t>
  </si>
  <si>
    <t>Willcox Lateral 2013 Expansion Project</t>
  </si>
  <si>
    <t>TX,MX</t>
  </si>
  <si>
    <t>CP12-6</t>
  </si>
  <si>
    <t>Mississippi Hub Storage Phase 2</t>
  </si>
  <si>
    <t>CP09-110</t>
  </si>
  <si>
    <t>Bayonne Delivery Lateral Project</t>
  </si>
  <si>
    <t>CP09-417</t>
  </si>
  <si>
    <t>South Seattle Delivery Lateral Expansion</t>
  </si>
  <si>
    <t>CP11-520</t>
  </si>
  <si>
    <t>Tioga Area Expansion Project</t>
  </si>
  <si>
    <t>CP12-19</t>
  </si>
  <si>
    <t>Sabinsville to Morrisville Project</t>
  </si>
  <si>
    <t>Construction</t>
  </si>
  <si>
    <t>NJ-NY Project</t>
  </si>
  <si>
    <t>30,42</t>
  </si>
  <si>
    <t>CP12-30</t>
  </si>
  <si>
    <t>Eagle Ford Midstream Expansion</t>
  </si>
  <si>
    <t>MPP Project</t>
  </si>
  <si>
    <t>CP12-28</t>
  </si>
  <si>
    <t>Northeast Connector</t>
  </si>
  <si>
    <t>Inergy Marc I Hub Line Project</t>
  </si>
  <si>
    <t>CP10-480</t>
  </si>
  <si>
    <t>TX,LA</t>
  </si>
  <si>
    <t>CP06-12/13/14</t>
  </si>
  <si>
    <t>East Cheyenne Storage Header</t>
  </si>
  <si>
    <t>CP10-34</t>
  </si>
  <si>
    <t>South System Expansion III Phase 3</t>
  </si>
  <si>
    <t>CP09-36</t>
  </si>
  <si>
    <t>CP04-400</t>
  </si>
  <si>
    <t>Mid-Atlantic Connector Expansion</t>
  </si>
  <si>
    <t>CP11-31</t>
  </si>
  <si>
    <t>WV,PA</t>
  </si>
  <si>
    <t>Transco Mid-South Expansion Phase 1</t>
  </si>
  <si>
    <t>CP11-18</t>
  </si>
  <si>
    <t>South System Expansion III Phase 2</t>
  </si>
  <si>
    <t>Northeast Expansion Project</t>
  </si>
  <si>
    <t>CP11-39</t>
  </si>
  <si>
    <t>Minisink Compressor Project</t>
  </si>
  <si>
    <t>CP11-515</t>
  </si>
  <si>
    <t>TETCO TEAM 2012 Expansion</t>
  </si>
  <si>
    <t>CP11-67</t>
  </si>
  <si>
    <t>Pine Prairie Chalk Line Loop</t>
  </si>
  <si>
    <t>CP04-379</t>
  </si>
  <si>
    <t>DE,MD</t>
  </si>
  <si>
    <t>CP11-333</t>
  </si>
  <si>
    <t>Appalachian Gateway Project</t>
  </si>
  <si>
    <t>CP10-448</t>
  </si>
  <si>
    <t>GA,SC</t>
  </si>
  <si>
    <t>CP09-88</t>
  </si>
  <si>
    <t>Mountain Pass Lateral</t>
  </si>
  <si>
    <t>Station 230C Project</t>
  </si>
  <si>
    <t>Ferc</t>
  </si>
  <si>
    <t>CP11-133</t>
  </si>
  <si>
    <t>CP11-303</t>
  </si>
  <si>
    <t>Transco Mid-South Expansion Phase 2</t>
  </si>
  <si>
    <t>TX,LA,MS</t>
  </si>
  <si>
    <t>42,36</t>
  </si>
  <si>
    <t>Philadelphia Lateral Expansion Project</t>
  </si>
  <si>
    <t>CP11-508</t>
  </si>
  <si>
    <t>Northeast Supply Diversification Project</t>
  </si>
  <si>
    <t>CP11-30</t>
  </si>
  <si>
    <t>Line N 2012 Expansion</t>
  </si>
  <si>
    <t>CP11-512</t>
  </si>
  <si>
    <t>Sunrise Project</t>
  </si>
  <si>
    <t>PA,WV</t>
  </si>
  <si>
    <t>Franklin to Hastings Expansion</t>
  </si>
  <si>
    <t>CP10-472</t>
  </si>
  <si>
    <t>Northern Access Expansion Project</t>
  </si>
  <si>
    <t>CP11-128</t>
  </si>
  <si>
    <t>Moss Bluff 2011 Storage Header</t>
  </si>
  <si>
    <t>CP08-387</t>
  </si>
  <si>
    <t>North Seattle Delivery Lateral Expansion</t>
  </si>
  <si>
    <t>Cadeville Storage Headers</t>
  </si>
  <si>
    <t>CP11-41</t>
  </si>
  <si>
    <t>CP11-46</t>
  </si>
  <si>
    <t>Pascagoula Expansion Project</t>
  </si>
  <si>
    <t>MS,AL</t>
  </si>
  <si>
    <t>CP09-456</t>
  </si>
  <si>
    <t>300 Line Expansion Project</t>
  </si>
  <si>
    <t>CP09-444</t>
  </si>
  <si>
    <t>Bison Pipeline Project</t>
  </si>
  <si>
    <t>WY,MT,ND</t>
  </si>
  <si>
    <t>CP09-161</t>
  </si>
  <si>
    <t>Princeton Lateral Project</t>
  </si>
  <si>
    <t>CP10-468</t>
  </si>
  <si>
    <t>Paiute South Tahoe Lateral</t>
  </si>
  <si>
    <t>CP10-41</t>
  </si>
  <si>
    <t>North and South Expansion Project</t>
  </si>
  <si>
    <t>CP10-194</t>
  </si>
  <si>
    <t>Tioga County Extension Project</t>
  </si>
  <si>
    <t>completed</t>
  </si>
  <si>
    <t>CP10-493</t>
  </si>
  <si>
    <t>Hot Spring Lateral Project</t>
  </si>
  <si>
    <t>CP10-471</t>
  </si>
  <si>
    <t>CP10-89</t>
  </si>
  <si>
    <t>Acadian Haynesville Extension</t>
  </si>
  <si>
    <t>Mobile Bay South II Expansion Project</t>
  </si>
  <si>
    <t>CP10-21</t>
  </si>
  <si>
    <t>Joint Pipeline Expansion (SESH) Project</t>
  </si>
  <si>
    <t>CP09-40</t>
  </si>
  <si>
    <t>NFGS Line N Projects</t>
  </si>
  <si>
    <t>CP10-457</t>
  </si>
  <si>
    <t>Apex Expansion Project</t>
  </si>
  <si>
    <t>WY,UT,NV</t>
  </si>
  <si>
    <t>CP10-14</t>
  </si>
  <si>
    <t>FGT Phase VIII Expansion</t>
  </si>
  <si>
    <t>AL,FL</t>
  </si>
  <si>
    <t>CP09-17</t>
  </si>
  <si>
    <t>Eagle Ford Dos Hermanas Pipeline</t>
  </si>
  <si>
    <t>Transco 85 North Expansion Phase 2</t>
  </si>
  <si>
    <t>AL,GA,SC,NC</t>
  </si>
  <si>
    <t>CP09-57</t>
  </si>
  <si>
    <t>Maine Line 133 Loop Expansion</t>
  </si>
  <si>
    <t>CP10-3</t>
  </si>
  <si>
    <t>Eagle Ford Chisholm Pipeline</t>
  </si>
  <si>
    <t>Ruby Pipeline Project</t>
  </si>
  <si>
    <t>WY,UT,NV,OR</t>
  </si>
  <si>
    <t>CP09-54</t>
  </si>
  <si>
    <t>AIRPORT II COMPRESSION</t>
  </si>
  <si>
    <t>CP10-502</t>
  </si>
  <si>
    <t>CP10-459</t>
  </si>
  <si>
    <t>Clarence Compressor</t>
  </si>
  <si>
    <t>CP10-465</t>
  </si>
  <si>
    <t>South System Expansion III Phase 1</t>
  </si>
  <si>
    <t>North Fork Pipeline</t>
  </si>
  <si>
    <t>AK</t>
  </si>
  <si>
    <t>Alaska</t>
  </si>
  <si>
    <t>TEMAX/TIME III</t>
  </si>
  <si>
    <t>30,36</t>
  </si>
  <si>
    <t>CP09-68</t>
  </si>
  <si>
    <t>Gulfstream Pipeline Phase 5</t>
  </si>
  <si>
    <t>CP10-4</t>
  </si>
  <si>
    <t>FGT Mobile Bay Lateral Expansion</t>
  </si>
  <si>
    <t>CP09-455</t>
  </si>
  <si>
    <t>Dominion Hub III Project</t>
  </si>
  <si>
    <t>CP09-18</t>
  </si>
  <si>
    <t>Dominion Hub II Project</t>
  </si>
  <si>
    <t>CP09-83</t>
  </si>
  <si>
    <t>Mainline 2010 System Expansion</t>
  </si>
  <si>
    <t>WY,NV</t>
  </si>
  <si>
    <t>CP08-429</t>
  </si>
  <si>
    <t>CP08-467</t>
  </si>
  <si>
    <t>Haynesville Expansion Project</t>
  </si>
  <si>
    <t>36,42</t>
  </si>
  <si>
    <t>Transco Mobile Bay South Expansion</t>
  </si>
  <si>
    <t>CP08-476</t>
  </si>
  <si>
    <t>Delta Lateral Project</t>
  </si>
  <si>
    <t>CP09-237</t>
  </si>
  <si>
    <t>Dominion Rural Valley Project</t>
  </si>
  <si>
    <t>CP09-10</t>
  </si>
  <si>
    <t>TGT Fayetteville Lateral Phase 3</t>
  </si>
  <si>
    <t>CGT Cobb Expansion Project</t>
  </si>
  <si>
    <t>CP09-437</t>
  </si>
  <si>
    <t>North Baja Yuma Lateral</t>
  </si>
  <si>
    <t>MX,AZ</t>
  </si>
  <si>
    <t>CP08-152</t>
  </si>
  <si>
    <t>Transco 85 North Expansion Phase I</t>
  </si>
  <si>
    <t>Enterprise Wilson Storage Link</t>
  </si>
  <si>
    <t>REX Meeker to Cheyenne Expansion Compressor</t>
  </si>
  <si>
    <t>CO,WY</t>
  </si>
  <si>
    <t>CP09-58</t>
  </si>
  <si>
    <t>2010 System Enhancement Project</t>
  </si>
  <si>
    <t>CP10-13</t>
  </si>
  <si>
    <t>Eshore Parkesburg Expansion</t>
  </si>
  <si>
    <t>CP10-76</t>
  </si>
  <si>
    <t>Monroe Pipeline Project</t>
  </si>
  <si>
    <t>Prairie Rose Header Pipeline</t>
  </si>
  <si>
    <t>CP08-465</t>
  </si>
  <si>
    <t>Egan Storage Header Exp</t>
  </si>
  <si>
    <t>CP07-88</t>
  </si>
  <si>
    <t>Enbridge Marquez Plant Line</t>
  </si>
  <si>
    <t>16,36</t>
  </si>
  <si>
    <t>Gill Ranch Storage Lateral</t>
  </si>
  <si>
    <t>Midcontinent Express Pipeline Expansion</t>
  </si>
  <si>
    <t>OK,TX,LA</t>
  </si>
  <si>
    <t>CP09-56</t>
  </si>
  <si>
    <t>Overthrust Compression Expansion Project</t>
  </si>
  <si>
    <t>CP09-76</t>
  </si>
  <si>
    <t>T.W. Phillips Bionol Clearfield Pipeline Proj</t>
  </si>
  <si>
    <t>CP09-3</t>
  </si>
  <si>
    <t>AR,MS</t>
  </si>
  <si>
    <t>CP09-433</t>
  </si>
  <si>
    <t>Algonquin East-to-West (EW2) Expansion</t>
  </si>
  <si>
    <t>CP08-420</t>
  </si>
  <si>
    <t>Red River Lateral</t>
  </si>
  <si>
    <t>Enterprise Trinity River Supply Lateral</t>
  </si>
  <si>
    <t>TECO SeaCoast Pipeline Project</t>
  </si>
  <si>
    <t>24,20</t>
  </si>
  <si>
    <t>ETC Tiger Pipeline Project</t>
  </si>
  <si>
    <t>CP09-460</t>
  </si>
  <si>
    <t>Diamond Mountain Compressor Station Project.</t>
  </si>
  <si>
    <t>CP09-449</t>
  </si>
  <si>
    <t>NWPL Sundance Trail Expansion</t>
  </si>
  <si>
    <t>CO,UT,WY</t>
  </si>
  <si>
    <t>CP09-415</t>
  </si>
  <si>
    <t>CEGT Carthage/Perryville (Line CP) Phase IV</t>
  </si>
  <si>
    <t>CP09-29</t>
  </si>
  <si>
    <t>SONAT Elba Express III</t>
  </si>
  <si>
    <t>CP06-470</t>
  </si>
  <si>
    <t>CIG Raton Basin 2010 Expansion</t>
  </si>
  <si>
    <t>CP09-464</t>
  </si>
  <si>
    <t>Bi-directional Pipeline Conversion</t>
  </si>
  <si>
    <t>IL,IN</t>
  </si>
  <si>
    <t>CP08-436</t>
  </si>
  <si>
    <t>NNG Northern Lights 2010 Zone EF Expansion</t>
  </si>
  <si>
    <t>CP09-11</t>
  </si>
  <si>
    <t>Haynesville/Perryville Expansion</t>
  </si>
  <si>
    <t>CP09-420</t>
  </si>
  <si>
    <t>Dominion Hub I Project</t>
  </si>
  <si>
    <t>CP08-33</t>
  </si>
  <si>
    <t>Dominion Utica 7 Project</t>
  </si>
  <si>
    <t>CP08-45</t>
  </si>
  <si>
    <t>Dominion Quantico Compression Expansion</t>
  </si>
  <si>
    <t>CP07-31</t>
  </si>
  <si>
    <t>CGT 2008 Appalachian Expansion</t>
  </si>
  <si>
    <t>CP08-85</t>
  </si>
  <si>
    <t>TGT Fayetteville Lateral Phase 2</t>
  </si>
  <si>
    <t>CP07-417</t>
  </si>
  <si>
    <t>TGT Greenville Lateral</t>
  </si>
  <si>
    <t>Hi Fields Lateral</t>
  </si>
  <si>
    <t>AL,MS</t>
  </si>
  <si>
    <t>CP07-44</t>
  </si>
  <si>
    <t>CGT Eastern Market Expansion</t>
  </si>
  <si>
    <t>CP07-367</t>
  </si>
  <si>
    <t>CEGT Long Lake Compressor Station Project</t>
  </si>
  <si>
    <t>CP08-455</t>
  </si>
  <si>
    <t>Northern Border Des Plaines Project</t>
  </si>
  <si>
    <t>IL,IA</t>
  </si>
  <si>
    <t>CP08-72</t>
  </si>
  <si>
    <t>Bayou Choctaw Storage Headers</t>
  </si>
  <si>
    <t>CP07-428</t>
  </si>
  <si>
    <t>Questar Greasewood Station</t>
  </si>
  <si>
    <t>UT,CO</t>
  </si>
  <si>
    <t>CP08-405</t>
  </si>
  <si>
    <t>Kia Motor Lateral</t>
  </si>
  <si>
    <t>TETCO Northern Bridge Project</t>
  </si>
  <si>
    <t>OH,WV,PA</t>
  </si>
  <si>
    <t>CP08-100</t>
  </si>
  <si>
    <t>NWPL Colorado Hub Connection Project (CHC)</t>
  </si>
  <si>
    <t>CP08-477</t>
  </si>
  <si>
    <t>CEGT Searcy Ph 2</t>
  </si>
  <si>
    <t>CP09-175</t>
  </si>
  <si>
    <t>CEGT Tontitown Project</t>
  </si>
  <si>
    <t>OK,AR</t>
  </si>
  <si>
    <t>CP08-69</t>
  </si>
  <si>
    <t>Fitchburg Expansion Project</t>
  </si>
  <si>
    <t>CP08-63</t>
  </si>
  <si>
    <t>CP08-65</t>
  </si>
  <si>
    <t>Tenneco Carthage Lateral Expansion</t>
  </si>
  <si>
    <t>CP08-27</t>
  </si>
  <si>
    <t>KM REX/NGPL Phase 1</t>
  </si>
  <si>
    <t>WY,KS,IA</t>
  </si>
  <si>
    <t>MarkWest Arkoma Connector Pipeline Project</t>
  </si>
  <si>
    <t>CP08-404</t>
  </si>
  <si>
    <t>CP08-403</t>
  </si>
  <si>
    <t>TW Phoenix Lateral Project</t>
  </si>
  <si>
    <t>CP06-459</t>
  </si>
  <si>
    <t>OK,TX,LA,MS,AL</t>
  </si>
  <si>
    <t>CP08-6</t>
  </si>
  <si>
    <t>ET Cleburne to Tolar Extension</t>
  </si>
  <si>
    <t>TGT Midland Storage Lateral Exp</t>
  </si>
  <si>
    <t>CP07-405</t>
  </si>
  <si>
    <t>Gulf Crossing Pipeline Project</t>
  </si>
  <si>
    <t>CP07-398</t>
  </si>
  <si>
    <t>Guardian Pipeline Expansion and Extension Project</t>
  </si>
  <si>
    <t>CP07-8</t>
  </si>
  <si>
    <t>MichCon Sumpter Extension Pipeline Project</t>
  </si>
  <si>
    <t>MSPC U-15346</t>
  </si>
  <si>
    <t>CP07-457</t>
  </si>
  <si>
    <t>Viking Fargo Lateral Expansion</t>
  </si>
  <si>
    <t>MN,ND</t>
  </si>
  <si>
    <t>CP09-69</t>
  </si>
  <si>
    <t>UNH Landfill gas-to-energy project</t>
  </si>
  <si>
    <t>Hampton Roads Crossing (HRX)</t>
  </si>
  <si>
    <t>Algonquin J-2 Loop</t>
  </si>
  <si>
    <t>CP08-256</t>
  </si>
  <si>
    <t>Algonquin Kleen Energy Lateral</t>
  </si>
  <si>
    <t>CP08-462</t>
  </si>
  <si>
    <t>WB Grasslands Expansion III</t>
  </si>
  <si>
    <t>MT,ND</t>
  </si>
  <si>
    <t>CP09-39</t>
  </si>
  <si>
    <t>Enterprise Sherman Extension</t>
  </si>
  <si>
    <t>WIG Douglas Expansion Project</t>
  </si>
  <si>
    <t>WY,CO</t>
  </si>
  <si>
    <t>CP08-468</t>
  </si>
  <si>
    <t>ET Texas Independence Pipeline</t>
  </si>
  <si>
    <t>ET Southern Shale</t>
  </si>
  <si>
    <t>Greyhawk North Lateral Phase I</t>
  </si>
  <si>
    <t>CP03-33</t>
  </si>
  <si>
    <t>ET Katy Pipeline Expansion</t>
  </si>
  <si>
    <t>Monroe Storage Field TCP Lateral</t>
  </si>
  <si>
    <t>CP07-406</t>
  </si>
  <si>
    <t>Vector Athens (ACS) Expansion</t>
  </si>
  <si>
    <t>IL,IN,MI,ON</t>
  </si>
  <si>
    <t>CP08-29</t>
  </si>
  <si>
    <t>Kinder Morgan Louisiana Pipeline</t>
  </si>
  <si>
    <t>CP06-449</t>
  </si>
  <si>
    <t>KM REX-East Leg 1</t>
  </si>
  <si>
    <t>MO,IN,OH</t>
  </si>
  <si>
    <t>CP07-208</t>
  </si>
  <si>
    <t>KM Nebraska Ethanol Expansion Project</t>
  </si>
  <si>
    <t>CP08-44</t>
  </si>
  <si>
    <t>KM REX/NGPL Joint Project Phase 2</t>
  </si>
  <si>
    <t>IA,IL</t>
  </si>
  <si>
    <t>Curryville Compression Expansion Project</t>
  </si>
  <si>
    <t>CP07-450</t>
  </si>
  <si>
    <t>KM REX-East Leg 2</t>
  </si>
  <si>
    <t>Transco Sentinel Expansion Phase 2</t>
  </si>
  <si>
    <t>CP08-31</t>
  </si>
  <si>
    <t>Millennium Pipeline 2008</t>
  </si>
  <si>
    <t>CP98-150</t>
  </si>
  <si>
    <t>Dominion TL-263 Expansion Project</t>
  </si>
  <si>
    <t>12,16</t>
  </si>
  <si>
    <t>CP07-10</t>
  </si>
  <si>
    <t>MIGC Southern (Python) Expansion</t>
  </si>
  <si>
    <t>CP07-178</t>
  </si>
  <si>
    <t>ET Southeast Boosier Pipeline Phase 1</t>
  </si>
  <si>
    <t>Southern Pines Florida/Transco Line</t>
  </si>
  <si>
    <t>CP02-229</t>
  </si>
  <si>
    <t>Bobcat Storage Lateral</t>
  </si>
  <si>
    <t>CP06-66/67/68</t>
  </si>
  <si>
    <t>El Paso Eunice Replacement Project</t>
  </si>
  <si>
    <t>CP08-2</t>
  </si>
  <si>
    <t>CGT Line A-5 Replacement</t>
  </si>
  <si>
    <t>CP98-151</t>
  </si>
  <si>
    <t>El Paso Hobbs Lateral</t>
  </si>
  <si>
    <t>CP08-14</t>
  </si>
  <si>
    <t>Freeport LNG Pipeline</t>
  </si>
  <si>
    <t>CP03-75</t>
  </si>
  <si>
    <t>FGT East Leg Expansion</t>
  </si>
  <si>
    <t>CP07-82</t>
  </si>
  <si>
    <t>ET Southeast Boosier Pipeline Phase 2</t>
  </si>
  <si>
    <t>ETenn CNX Pressure Increase</t>
  </si>
  <si>
    <t>VA,NC</t>
  </si>
  <si>
    <t>CP08-35</t>
  </si>
  <si>
    <t>El Paso Picacho Compressor Station Project</t>
  </si>
  <si>
    <t>CP07-448</t>
  </si>
  <si>
    <t>Hoback Pipeline Energy Project</t>
  </si>
  <si>
    <t>Southern Pines Destin Line</t>
  </si>
  <si>
    <t>Cameron Interstate Pipeline</t>
  </si>
  <si>
    <t>CP05-119</t>
  </si>
  <si>
    <t>Questar Greesewood/Meeker Expansion</t>
  </si>
  <si>
    <t>Mississippi Hub Storage Phase 1</t>
  </si>
  <si>
    <t>CP07-4</t>
  </si>
  <si>
    <t>Big Sandy Pipeline Phase II</t>
  </si>
  <si>
    <t>CP06-275</t>
  </si>
  <si>
    <t>White River Header Pipeline</t>
  </si>
  <si>
    <t>CP08-398</t>
  </si>
  <si>
    <t>Big Sandy Pipeline Phase I</t>
  </si>
  <si>
    <t>South Texas Flashing/Tilden Expansion</t>
  </si>
  <si>
    <t>Brazoria Interconnector Gas Pipeline</t>
  </si>
  <si>
    <t>GS Mobile Compressor Expansion</t>
  </si>
  <si>
    <t>CP07-396</t>
  </si>
  <si>
    <t>CT,NY</t>
  </si>
  <si>
    <t>CP02-31</t>
  </si>
  <si>
    <t>NNG East Leg I Expansion</t>
  </si>
  <si>
    <t>CP08-95</t>
  </si>
  <si>
    <t>NY,CT</t>
  </si>
  <si>
    <t>Dominion 2008 PA Expansion</t>
  </si>
  <si>
    <t>PA,NY,MD,VA,WV,MD</t>
  </si>
  <si>
    <t>CP05-131</t>
  </si>
  <si>
    <t>Dominion Cove Point PL 2008 Expansion</t>
  </si>
  <si>
    <t>CP05-132</t>
  </si>
  <si>
    <t>Enbridge East Texas System Extension</t>
  </si>
  <si>
    <t>NNG West Leg II Expansion</t>
  </si>
  <si>
    <t>CP08-97</t>
  </si>
  <si>
    <t>ET Carthage Loop Expansion</t>
  </si>
  <si>
    <t>Gulfstream Pipeline Phase 4 (Bartow)</t>
  </si>
  <si>
    <t>CP07-51</t>
  </si>
  <si>
    <t>Gulfstream Pipeline Phase 3b</t>
  </si>
  <si>
    <t>CP00-06-014</t>
  </si>
  <si>
    <t>Gulfstream Pipeline Phase 3a</t>
  </si>
  <si>
    <t>GS Texas to Mississippi Expansion</t>
  </si>
  <si>
    <t>LA,MS</t>
  </si>
  <si>
    <t>CP06-446</t>
  </si>
  <si>
    <t>ET Maypearl to Malone</t>
  </si>
  <si>
    <t>ETenn Patriot Extension III</t>
  </si>
  <si>
    <t>CP01-415</t>
  </si>
  <si>
    <t>ET North side to Paris Loop</t>
  </si>
  <si>
    <t>CP07-401</t>
  </si>
  <si>
    <t>KM Colorado Lateral Project</t>
  </si>
  <si>
    <t>CP07-430</t>
  </si>
  <si>
    <t>KM 2008 Grand Island Expansion</t>
  </si>
  <si>
    <t>KM Tejas/Texas Pipeline Link</t>
  </si>
  <si>
    <t>Empire/Millennium Expansion</t>
  </si>
  <si>
    <t>CP06-5/6/7</t>
  </si>
  <si>
    <t>Ozark Standing Rock Compressor</t>
  </si>
  <si>
    <t>CP08-20</t>
  </si>
  <si>
    <t>CGT Henry Hub Expansion</t>
  </si>
  <si>
    <t>Cannon Falls NG Pipeline Project</t>
  </si>
  <si>
    <t>CGT East Lateral Ryane Expansion</t>
  </si>
  <si>
    <t>CP08-26</t>
  </si>
  <si>
    <t>Tuscola East Replacement Project</t>
  </si>
  <si>
    <t>IN,OH</t>
  </si>
  <si>
    <t>CP06-428</t>
  </si>
  <si>
    <t>Eastern Shore 2008 Expansion</t>
  </si>
  <si>
    <t>PA,MD,DE</t>
  </si>
  <si>
    <t>CP06-53</t>
  </si>
  <si>
    <t>KM Rockies Express (REX-West)</t>
  </si>
  <si>
    <t>CO,NE,KS,MO</t>
  </si>
  <si>
    <t>CP06-354</t>
  </si>
  <si>
    <t>GS Southeast Expansion</t>
  </si>
  <si>
    <t>CP07-32</t>
  </si>
  <si>
    <t>Sabine Pass LNG Line</t>
  </si>
  <si>
    <t>CP07-426</t>
  </si>
  <si>
    <t>Transco Sentinel Expansion Phase I</t>
  </si>
  <si>
    <t>NEB of Canada</t>
  </si>
  <si>
    <t>TGT Fayetteville Lateral Phase 1</t>
  </si>
  <si>
    <t>NV,CA</t>
  </si>
  <si>
    <t>CP07-27</t>
  </si>
  <si>
    <t>MidWest 2006 Eastern Extension Project</t>
  </si>
  <si>
    <t>CP05-372</t>
  </si>
  <si>
    <t>CEGT Cove Compressor Station Project</t>
  </si>
  <si>
    <t>CP07-437</t>
  </si>
  <si>
    <t>Trunkline Kaplan-to-Henry Hub (NTX) Extension</t>
  </si>
  <si>
    <t>CP06-452</t>
  </si>
  <si>
    <t>Trunkline Field Zone Expansion II</t>
  </si>
  <si>
    <t>CP08-99</t>
  </si>
  <si>
    <t>TW San Juan Lateral Expansion</t>
  </si>
  <si>
    <t>Jamestown Pipeline</t>
  </si>
  <si>
    <t>ON,NY</t>
  </si>
  <si>
    <t>TETCO Cedar Bayou Lateral Project</t>
  </si>
  <si>
    <t>CP07-411</t>
  </si>
  <si>
    <t>CEGT Replacement Project</t>
  </si>
  <si>
    <t>CP07-404</t>
  </si>
  <si>
    <t>Cheniere Southern Trail Pipeline</t>
  </si>
  <si>
    <t>LA,MS,AL</t>
  </si>
  <si>
    <t>CP05-357</t>
  </si>
  <si>
    <t>Gulfstream Bayside Lateral</t>
  </si>
  <si>
    <t>Cheyenne Plains Kirk Compressor Station</t>
  </si>
  <si>
    <t>CO,KS</t>
  </si>
  <si>
    <t>CP07-128</t>
  </si>
  <si>
    <t>Neptune LNG Lateral</t>
  </si>
  <si>
    <t>Coast Guard</t>
  </si>
  <si>
    <t>TETCO TIME II Expansion Phase 2</t>
  </si>
  <si>
    <t>OH,WV,PA,NJ</t>
  </si>
  <si>
    <t>CP06-115</t>
  </si>
  <si>
    <t>Monroe Storage Field TETCO Lateral</t>
  </si>
  <si>
    <t>QU,VT</t>
  </si>
  <si>
    <t>Southeast Supply Header Pipeline</t>
  </si>
  <si>
    <t>NGPL Louisiana/Gulf Coast Line Expansion</t>
  </si>
  <si>
    <t>CP07-03</t>
  </si>
  <si>
    <t>Tres Palacios Storage Lateral</t>
  </si>
  <si>
    <t>CP07-90</t>
  </si>
  <si>
    <t>WPSC Sheboygan/Plymouth Lateral</t>
  </si>
  <si>
    <t>CIG High Plains Project</t>
  </si>
  <si>
    <t>CP07-207</t>
  </si>
  <si>
    <t>WIG Medicine Bow 08 Expansion</t>
  </si>
  <si>
    <t>CP07-395</t>
  </si>
  <si>
    <t>WIG Mainline Expansion</t>
  </si>
  <si>
    <t>CP07-14</t>
  </si>
  <si>
    <t>SONAT Cypress 2008 Phase 2</t>
  </si>
  <si>
    <t>CP05-388</t>
  </si>
  <si>
    <t>Stagecoach North Lateral</t>
  </si>
  <si>
    <t>CP06-64</t>
  </si>
  <si>
    <t>CEGT Perryville Expansion Phase 3</t>
  </si>
  <si>
    <t>CP07-41</t>
  </si>
  <si>
    <t>We Fox Valley Lateral</t>
  </si>
  <si>
    <t>WPSC Denmark Lateral</t>
  </si>
  <si>
    <t>WPSC Chilton Lateral</t>
  </si>
  <si>
    <t>We Hartford/Westend Lateral</t>
  </si>
  <si>
    <t>WB East/West Mondak Subsystem Expansion</t>
  </si>
  <si>
    <t>WY,ND</t>
  </si>
  <si>
    <t>CP08-154</t>
  </si>
  <si>
    <t>Algonquin Ramapo Expansion</t>
  </si>
  <si>
    <t>NJ,CT</t>
  </si>
  <si>
    <t>CP06-76</t>
  </si>
  <si>
    <t>Maritimes &amp; Northeast Phase IV LNG Expansion</t>
  </si>
  <si>
    <t>NB,MA</t>
  </si>
  <si>
    <t>CP06-335</t>
  </si>
  <si>
    <t>WB Sheyenne Expansion Project</t>
  </si>
  <si>
    <t>CP08-89</t>
  </si>
  <si>
    <t>MarkWest Lea County Expansion</t>
  </si>
  <si>
    <t>CP08-01</t>
  </si>
  <si>
    <t>CEGT Elm Grove Supply Expansion</t>
  </si>
  <si>
    <t>CP06-168</t>
  </si>
  <si>
    <t>NWPL Parachute Expansion</t>
  </si>
  <si>
    <t>CP06-45</t>
  </si>
  <si>
    <t>Falcon Worsham-Steed Storage Pipeline</t>
  </si>
  <si>
    <t>CEGT Perryville Expansion Phase I &amp; 2</t>
  </si>
  <si>
    <t>CP06-85</t>
  </si>
  <si>
    <t>North Baja Pipeline Expansion Phase I</t>
  </si>
  <si>
    <t>MX,CA,AZ</t>
  </si>
  <si>
    <t>CP06-61</t>
  </si>
  <si>
    <t>CrossTex North Texas 2007 Expansion</t>
  </si>
  <si>
    <t>TETCO TIME II Expansion Phase 1</t>
  </si>
  <si>
    <t>PA,WV,NJ</t>
  </si>
  <si>
    <t>EM06-05</t>
  </si>
  <si>
    <t>NNG Palmyra North Expansion</t>
  </si>
  <si>
    <t>KS,SD,NE,IA</t>
  </si>
  <si>
    <t>CP06-433</t>
  </si>
  <si>
    <t>Tenneco Triple-T Extension</t>
  </si>
  <si>
    <t>CP05-416</t>
  </si>
  <si>
    <t>NNG Northern Lights Project</t>
  </si>
  <si>
    <t>IA,MN</t>
  </si>
  <si>
    <t>CP06-403</t>
  </si>
  <si>
    <t>Trunkline North Texas 2007 Expansion</t>
  </si>
  <si>
    <t>ET Barnett-Texoma Expansion Phase 3</t>
  </si>
  <si>
    <t>Algonquin Cape Cod Lateral</t>
  </si>
  <si>
    <t>CP06-143</t>
  </si>
  <si>
    <t>WIG Kanda Lateral Phase 2</t>
  </si>
  <si>
    <t>WIG Kanda Lateral Phase 1</t>
  </si>
  <si>
    <t>WB Grasslands Expansion II</t>
  </si>
  <si>
    <t>CP07-131</t>
  </si>
  <si>
    <t>Algonquin Northeast Gateway LNG</t>
  </si>
  <si>
    <t>CP05-383</t>
  </si>
  <si>
    <t>FGT Phase VII Phase 1</t>
  </si>
  <si>
    <t>CP06-01</t>
  </si>
  <si>
    <t>Eastern Shore 2007 Expansion</t>
  </si>
  <si>
    <t>Transco Potomac Expansion</t>
  </si>
  <si>
    <t>NC,MD</t>
  </si>
  <si>
    <t>CP06-421</t>
  </si>
  <si>
    <t>NGPL North Lansing Loop</t>
  </si>
  <si>
    <t>CP05-405</t>
  </si>
  <si>
    <t>Odessa-Ector Power Pipeline</t>
  </si>
  <si>
    <t>KB Pipeline Expansion</t>
  </si>
  <si>
    <t>CP01-421</t>
  </si>
  <si>
    <t>Transco Leidy to Long Island Expansion</t>
  </si>
  <si>
    <t>CP06-34</t>
  </si>
  <si>
    <t>KM REX Processing Plant Lateral</t>
  </si>
  <si>
    <t>CP07-383</t>
  </si>
  <si>
    <t>KM Rockies Express (Entrega) Phase 1 Seg 2</t>
  </si>
  <si>
    <t>CP04-413</t>
  </si>
  <si>
    <t>KM Rockies Express (Entrega) Phase 2</t>
  </si>
  <si>
    <t>TransColorado Blanco-to-Meeker Expansion</t>
  </si>
  <si>
    <t>NM,CO</t>
  </si>
  <si>
    <t>CP06-401</t>
  </si>
  <si>
    <t>KM Chicago Pipeline</t>
  </si>
  <si>
    <t>CP06-455</t>
  </si>
  <si>
    <t>DTE Shelby Pipeline</t>
  </si>
  <si>
    <t>MSPC U-15149</t>
  </si>
  <si>
    <t>Vector 2007 Phase 1 Expansion</t>
  </si>
  <si>
    <t>CP06-29</t>
  </si>
  <si>
    <t>Wamsutter Expansion Project</t>
  </si>
  <si>
    <t>CP06-423</t>
  </si>
  <si>
    <t>Pine Prairie Storage Laterals</t>
  </si>
  <si>
    <t>Rendezvous Black Fork Lateral</t>
  </si>
  <si>
    <t>CP05-40</t>
  </si>
  <si>
    <t>SSTAR Waynoka Lateral</t>
  </si>
  <si>
    <t>Sabine Henry Hub Expansion</t>
  </si>
  <si>
    <t>PE Liberal 100-line Bi-directional Project</t>
  </si>
  <si>
    <t>CP06-50</t>
  </si>
  <si>
    <t>Northeast ConneXion-New England</t>
  </si>
  <si>
    <t>NY,MA</t>
  </si>
  <si>
    <t>CP05-412</t>
  </si>
  <si>
    <t>SONAT North Main Loop Replacement</t>
  </si>
  <si>
    <t>CP07-28</t>
  </si>
  <si>
    <t>North LA Growth Project</t>
  </si>
  <si>
    <t>Paiute 2007 Expansion</t>
  </si>
  <si>
    <t>SONAT Cypress 2007 Phase 1</t>
  </si>
  <si>
    <t>GA,FL</t>
  </si>
  <si>
    <t>CGT Hardy Storage Pipeline Expansion</t>
  </si>
  <si>
    <t>VA,MD</t>
  </si>
  <si>
    <t>CP05-144/PF04-14</t>
  </si>
  <si>
    <t>Bossier Loop Phase 2</t>
  </si>
  <si>
    <t>Line 57C Lateral</t>
  </si>
  <si>
    <t>CGT Hardy Storage Lateral</t>
  </si>
  <si>
    <t>CP05-150</t>
  </si>
  <si>
    <t>Southwest Delaware County Extension</t>
  </si>
  <si>
    <t>CrossTex LIG Extension</t>
  </si>
  <si>
    <t>CIG Raton Basin 2007 Expansion</t>
  </si>
  <si>
    <t>CO,KS,OK</t>
  </si>
  <si>
    <t>CP07-103</t>
  </si>
  <si>
    <t>Questar Southern System Expansion to Goshen</t>
  </si>
  <si>
    <t>CP07-25</t>
  </si>
  <si>
    <t>Tenneco Deepwater Link Project</t>
  </si>
  <si>
    <t>FERC/MMS</t>
  </si>
  <si>
    <t>CP05-100</t>
  </si>
  <si>
    <t>CGT Line 1278 Replacement</t>
  </si>
  <si>
    <t>CP04-34</t>
  </si>
  <si>
    <t>NGPL A/G Cross Haul Expansion</t>
  </si>
  <si>
    <t>CP05-34</t>
  </si>
  <si>
    <t>FGT Turkey Point Lateral</t>
  </si>
  <si>
    <t>CP05-64</t>
  </si>
  <si>
    <t>Heartland Pipeline</t>
  </si>
  <si>
    <t>NGPL A/G Line Expansion</t>
  </si>
  <si>
    <t>Liberty Storage Pipeline</t>
  </si>
  <si>
    <t>CP05-94</t>
  </si>
  <si>
    <t>Rendezvous Pipeline Lateral</t>
  </si>
  <si>
    <t>Atmos/Enbridge X-Line Expansion</t>
  </si>
  <si>
    <t>ANR Wisconsin 2006 Expansion Project</t>
  </si>
  <si>
    <t>MI,WI</t>
  </si>
  <si>
    <t>CP05-364</t>
  </si>
  <si>
    <t>SSTAR Ozark Trails Expansion Project</t>
  </si>
  <si>
    <t>OK,KS,MO</t>
  </si>
  <si>
    <t>CP06-94</t>
  </si>
  <si>
    <t>NGPL Segment One Expansion</t>
  </si>
  <si>
    <t>TX,OK</t>
  </si>
  <si>
    <t>Northern Columbus Last Phase</t>
  </si>
  <si>
    <t>Cheyenne Plains Supply Lateral</t>
  </si>
  <si>
    <t>CP06-169</t>
  </si>
  <si>
    <t>TransColorado North Expansion Project</t>
  </si>
  <si>
    <t>CP05-45</t>
  </si>
  <si>
    <t>Eastern Shore 2006 Expansion</t>
  </si>
  <si>
    <t>Overthrust Extension</t>
  </si>
  <si>
    <t>CP06-167</t>
  </si>
  <si>
    <t>CEGT Round Mountain Expansion</t>
  </si>
  <si>
    <t>CP04-377</t>
  </si>
  <si>
    <t>TGT West Greenville-Elkton Lateral</t>
  </si>
  <si>
    <t>CP06-22</t>
  </si>
  <si>
    <t>Lodi (Kirby Hills) Lateral</t>
  </si>
  <si>
    <t>GS Carthage to Keatchie Pipeline Loop</t>
  </si>
  <si>
    <t>CP06-127</t>
  </si>
  <si>
    <t>North Side Loop (NSL) East Side</t>
  </si>
  <si>
    <t>ETenn Piedmont Project</t>
  </si>
  <si>
    <t>Freebird Gas Storage Line</t>
  </si>
  <si>
    <t>CP05-29</t>
  </si>
  <si>
    <t>ETenn Jewell Ridge Lateral</t>
  </si>
  <si>
    <t>CP05-413</t>
  </si>
  <si>
    <t>Bossier Loop Phase 1</t>
  </si>
  <si>
    <t>KM Rockies Express (Entrega) Phase 1 Seq 1</t>
  </si>
  <si>
    <t>Windsor Energy Gathering Lateral</t>
  </si>
  <si>
    <t>Northeast ConneXion-NY/NJ</t>
  </si>
  <si>
    <t>CP05-355</t>
  </si>
  <si>
    <t>CrossTex North Texas Pipeline</t>
  </si>
  <si>
    <t>ET Forth Worth Basin Looping</t>
  </si>
  <si>
    <t>CrossTex Fort Worth Basin Pipeline</t>
  </si>
  <si>
    <t>ET Barnett-Texoma Expansion Phase 2</t>
  </si>
  <si>
    <t>ET Barnett-Texoma Expansion Phase 1</t>
  </si>
  <si>
    <t>CP05-32</t>
  </si>
  <si>
    <t>ET Mayprearl to Mansfield Line</t>
  </si>
  <si>
    <t>WIG Piceance Line</t>
  </si>
  <si>
    <t>CP05-54</t>
  </si>
  <si>
    <t>Stagecoach South Lateral</t>
  </si>
  <si>
    <t>CrossTex Azle Gas Plant Header</t>
  </si>
  <si>
    <t>Dominion Northeast TL-527 Line Project</t>
  </si>
  <si>
    <t>WV,PA,NY</t>
  </si>
  <si>
    <t>CP04-365</t>
  </si>
  <si>
    <t>Northern Border Chicago Expansion III</t>
  </si>
  <si>
    <t>IA,IL,IN</t>
  </si>
  <si>
    <t>CP05-88</t>
  </si>
  <si>
    <t>CrossTex Goforth Gas Plant Header</t>
  </si>
  <si>
    <t>Eastern Shore 2003-5 Expansion Phase 3</t>
  </si>
  <si>
    <t>CP03-80</t>
  </si>
  <si>
    <t>Transco Central New Jersey Expansion Project</t>
  </si>
  <si>
    <t>CP04-396</t>
  </si>
  <si>
    <t>TW San Juan 2005 Expansion</t>
  </si>
  <si>
    <t>CP04-104</t>
  </si>
  <si>
    <t>ANR NorthLeg Expansion</t>
  </si>
  <si>
    <t>CP04-01</t>
  </si>
  <si>
    <t>KM Rancho Pipeline Phase II</t>
  </si>
  <si>
    <t>NWPL White River Project</t>
  </si>
  <si>
    <t>CP03-32</t>
  </si>
  <si>
    <t>Gulfstream Pipeline Phase 2</t>
  </si>
  <si>
    <t>CP00-06</t>
  </si>
  <si>
    <t>Trunkline Lake Charles Lateral Loop 2005</t>
  </si>
  <si>
    <t>CP04-64</t>
  </si>
  <si>
    <t>North Side Loop (NSL) West Side</t>
  </si>
  <si>
    <t>CIG Raton Basin 2005 Expansion</t>
  </si>
  <si>
    <t>CP05-50</t>
  </si>
  <si>
    <t>El Paso Line 1903 Conversion</t>
  </si>
  <si>
    <t>AZ,CA</t>
  </si>
  <si>
    <t>CP05-02</t>
  </si>
  <si>
    <t>Enbridge East Texas Pipeline</t>
  </si>
  <si>
    <t>ET Forth Worth Basin Pipeline</t>
  </si>
  <si>
    <t>SONAT Triangle Upgrade</t>
  </si>
  <si>
    <t>CP04-340</t>
  </si>
  <si>
    <t>Eastern North Carolina Outer Banks</t>
  </si>
  <si>
    <t>Questar Southern Sys 2005 Expansion</t>
  </si>
  <si>
    <t>CP05-05</t>
  </si>
  <si>
    <t>Cheyenne Plains Expansion</t>
  </si>
  <si>
    <t>CP04-345</t>
  </si>
  <si>
    <t>Marion/Delaware Cos Extension</t>
  </si>
  <si>
    <t>Petal Gas Capacity Increase</t>
  </si>
  <si>
    <t>CP04-424</t>
  </si>
  <si>
    <t>Energy Bridge Connection Line</t>
  </si>
  <si>
    <t>MMS</t>
  </si>
  <si>
    <t>ANR EastLeg Expansion</t>
  </si>
  <si>
    <t>CP04-51</t>
  </si>
  <si>
    <t>Horseshoe Lake Lateral (A-334)</t>
  </si>
  <si>
    <t>CP04-346</t>
  </si>
  <si>
    <t>Northern Louisiana Expansion (Winnsboro Ext)</t>
  </si>
  <si>
    <t>Tenneco Tewksbury-Andover Lateral</t>
  </si>
  <si>
    <t>CP04-60</t>
  </si>
  <si>
    <t>CEGT Line AD Expansion Project</t>
  </si>
  <si>
    <t>OK,TX</t>
  </si>
  <si>
    <t>CP05-03</t>
  </si>
  <si>
    <t>NNG Bluff Creek/Tomah Expansion</t>
  </si>
  <si>
    <t>CP05-49</t>
  </si>
  <si>
    <t>CEGT Line2-AD-24 Childes Lateral</t>
  </si>
  <si>
    <t>CP05-58</t>
  </si>
  <si>
    <t>Consumers Oakland East Portion</t>
  </si>
  <si>
    <t>FGT Interconnect</t>
  </si>
  <si>
    <t>CP05-76</t>
  </si>
  <si>
    <t>Salt River Landfill Line</t>
  </si>
  <si>
    <t>Dominion Cove Point East Project</t>
  </si>
  <si>
    <t>CP03-74</t>
  </si>
  <si>
    <t>Discovery Market Expansion</t>
  </si>
  <si>
    <t>GM,LA</t>
  </si>
  <si>
    <t>16,20</t>
  </si>
  <si>
    <t>CP03-342</t>
  </si>
  <si>
    <t>NEGASCO Interconnect</t>
  </si>
  <si>
    <t>CP04-02</t>
  </si>
  <si>
    <t>Montrose/Ouray Lateral</t>
  </si>
  <si>
    <t>SONAT South Sys Expansion II Phase 3</t>
  </si>
  <si>
    <t>CP02-01</t>
  </si>
  <si>
    <t>El Paso Power-Up Expansion I&amp;II</t>
  </si>
  <si>
    <t>TX,NM,AZ,CA</t>
  </si>
  <si>
    <t>CP03-01</t>
  </si>
  <si>
    <t>El Paso Power-Up Expansion III</t>
  </si>
  <si>
    <t>Gulfstream Martin Connector</t>
  </si>
  <si>
    <t>CP04-09</t>
  </si>
  <si>
    <t>ET Kathy Bossier Pipeline</t>
  </si>
  <si>
    <t>WIG Echo Springs Lateral</t>
  </si>
  <si>
    <t>CP04-90</t>
  </si>
  <si>
    <t>MarkWest Pinnacle "Hobbs" Lateral Expansion</t>
  </si>
  <si>
    <t>CP03-323</t>
  </si>
  <si>
    <t>Acuna Export Crossing</t>
  </si>
  <si>
    <t>CP02-97</t>
  </si>
  <si>
    <t>Algonquin Everett Alternative Project</t>
  </si>
  <si>
    <t>CP04-67</t>
  </si>
  <si>
    <t>El Paso Bondad 04 Expansion Proj</t>
  </si>
  <si>
    <t>CO,NM</t>
  </si>
  <si>
    <t>CP03-57</t>
  </si>
  <si>
    <t>We Port Washington Lateral</t>
  </si>
  <si>
    <t>Eastern Shore 2003-5 Expansion Phase 2</t>
  </si>
  <si>
    <t>Dominion Mid-Atlantic Expansion</t>
  </si>
  <si>
    <t>WV,PA,VA</t>
  </si>
  <si>
    <t>CP03-41</t>
  </si>
  <si>
    <t>Columbus 3 Storage Pipelines</t>
  </si>
  <si>
    <t>TransColorado 2004 Expansion</t>
  </si>
  <si>
    <t>CP04-12</t>
  </si>
  <si>
    <t>TETCO M-1 2004 Expansion</t>
  </si>
  <si>
    <t>TN,AL</t>
  </si>
  <si>
    <t>CP02-381</t>
  </si>
  <si>
    <t>TETCO Dominion Expansion</t>
  </si>
  <si>
    <t>CP03-43</t>
  </si>
  <si>
    <t>Coos Bay Project</t>
  </si>
  <si>
    <t>Transco Momentum Phase II</t>
  </si>
  <si>
    <t>AL,MS,GA,SC,VA</t>
  </si>
  <si>
    <t>CP01-388</t>
  </si>
  <si>
    <t>NNG Pleasant Hill Project</t>
  </si>
  <si>
    <t>CP04-28</t>
  </si>
  <si>
    <t>KM Rancho Pipeline Phase I</t>
  </si>
  <si>
    <t>CIG Cheyenne Plains Pipeline</t>
  </si>
  <si>
    <t>CP03-302</t>
  </si>
  <si>
    <t>Iroquois Eastchester Marine Expansion</t>
  </si>
  <si>
    <t>ON,CT,NY</t>
  </si>
  <si>
    <t>CP00-232</t>
  </si>
  <si>
    <t>TW Rewheel Project</t>
  </si>
  <si>
    <t>NM,TX</t>
  </si>
  <si>
    <t>CP05-04</t>
  </si>
  <si>
    <t>ANR WestLeg Expansion</t>
  </si>
  <si>
    <t>CP02-434</t>
  </si>
  <si>
    <t>NWPL Everett Delta Lateral</t>
  </si>
  <si>
    <t>CP01-49</t>
  </si>
  <si>
    <t>Questar Jurisdictional Tap Line (JTL) 113</t>
  </si>
  <si>
    <t>CP04-335</t>
  </si>
  <si>
    <t>SSTAR Southwest Missouri Expansion Proj</t>
  </si>
  <si>
    <t>KS,MO</t>
  </si>
  <si>
    <t>CP02-416</t>
  </si>
  <si>
    <t>CIG Cheyenne Station Upgrade</t>
  </si>
  <si>
    <t>CP03-301</t>
  </si>
  <si>
    <t>South Mist Storage Link Phase V</t>
  </si>
  <si>
    <t>KM Huntsman Expansion</t>
  </si>
  <si>
    <t>CO,NE</t>
  </si>
  <si>
    <t>CP03-39</t>
  </si>
  <si>
    <t>Santan Expansion Lateral</t>
  </si>
  <si>
    <t>CP02-37</t>
  </si>
  <si>
    <t>Algonquin HubLine</t>
  </si>
  <si>
    <t>CP01-05</t>
  </si>
  <si>
    <t>Dominion Ellisburg-Liedy Expansion</t>
  </si>
  <si>
    <t>CP02-44</t>
  </si>
  <si>
    <t>Saltville Storage Lateral</t>
  </si>
  <si>
    <t>CP04-13</t>
  </si>
  <si>
    <t>CGT Rock Springs Expansion</t>
  </si>
  <si>
    <t>CP02-142</t>
  </si>
  <si>
    <t>Paiute Carson Lateral Upgrade</t>
  </si>
  <si>
    <t>CP03-31</t>
  </si>
  <si>
    <t>Niagara Mohawk Expansion</t>
  </si>
  <si>
    <t>South Mist Storage Link Phase IV</t>
  </si>
  <si>
    <t>NWPL Rockies Expansion</t>
  </si>
  <si>
    <t>26,30</t>
  </si>
  <si>
    <t>CP01-438</t>
  </si>
  <si>
    <t>NWPL Ridges Basin Dam Project</t>
  </si>
  <si>
    <t>CP02-423</t>
  </si>
  <si>
    <t>NWPL Evergreen Expansion</t>
  </si>
  <si>
    <t>CP02-04</t>
  </si>
  <si>
    <t>Tenneco Can-East/Leidy Extn</t>
  </si>
  <si>
    <t>CP02-46</t>
  </si>
  <si>
    <t>Tenneco South Texas Export</t>
  </si>
  <si>
    <t>CP02-116/117</t>
  </si>
  <si>
    <t>SCANA Elba Island Connection</t>
  </si>
  <si>
    <t>CP02-57</t>
  </si>
  <si>
    <t>Sierra Border Station</t>
  </si>
  <si>
    <t>AB,MT</t>
  </si>
  <si>
    <t>CP01-416</t>
  </si>
  <si>
    <t>Shoshone Pipeline</t>
  </si>
  <si>
    <t>WY,MT</t>
  </si>
  <si>
    <t>CP03-02</t>
  </si>
  <si>
    <t>NNG Project MAX Expansion</t>
  </si>
  <si>
    <t>CP02-436</t>
  </si>
  <si>
    <t>FGT Phase VI Project</t>
  </si>
  <si>
    <t>CP02-27</t>
  </si>
  <si>
    <t>CEGT Line ACT-9</t>
  </si>
  <si>
    <t>CP03-06</t>
  </si>
  <si>
    <t>Regent Border Station</t>
  </si>
  <si>
    <t>CP03-08</t>
  </si>
  <si>
    <t>CP03-07</t>
  </si>
  <si>
    <t>CIG Valley Line III (summer-time enhancement)</t>
  </si>
  <si>
    <t>NorthCoast Gas Trans Compression Addition</t>
  </si>
  <si>
    <t>MidAmerican Des Moines Lateral</t>
  </si>
  <si>
    <t>Hutchinson Pipeline Project</t>
  </si>
  <si>
    <t>SONAT South Sys Expansion II Phase 1A*</t>
  </si>
  <si>
    <t>Questar Overthrust Tie Line 112</t>
  </si>
  <si>
    <t>CP03-36</t>
  </si>
  <si>
    <t>Eastern Shore 2003-5 Expansion Phase 1</t>
  </si>
  <si>
    <t>Transco Trenton-Woodbury Loop</t>
  </si>
  <si>
    <t>CP02-204</t>
  </si>
  <si>
    <t>Questar Kern Expansion</t>
  </si>
  <si>
    <t>Questar Southern System Expansion</t>
  </si>
  <si>
    <t>Maritimes &amp; Northeast Phase III Expansion</t>
  </si>
  <si>
    <t>CP01-4</t>
  </si>
  <si>
    <t>ETenn Patriot Extension I</t>
  </si>
  <si>
    <t>KR Mainline 2003 System Expansion</t>
  </si>
  <si>
    <t>WY,UT,NV,CA</t>
  </si>
  <si>
    <t>CP01-422</t>
  </si>
  <si>
    <t>Transco Momentum Phase I</t>
  </si>
  <si>
    <t>LA,AL,MS,GA,SC,NC</t>
  </si>
  <si>
    <t>42,48</t>
  </si>
  <si>
    <t>SONAT South Sys Expansion II Phase 1*</t>
  </si>
  <si>
    <t>LA,MS,AL,GA</t>
  </si>
  <si>
    <t>MS,AL,SC,GA</t>
  </si>
  <si>
    <t>CP00-233</t>
  </si>
  <si>
    <t>KM Midcon Texas Pipeline Expansion</t>
  </si>
  <si>
    <t>CP96-140</t>
  </si>
  <si>
    <t>Ninilchik Pipeline</t>
  </si>
  <si>
    <t>FGT Phase V Stage 4</t>
  </si>
  <si>
    <t>MS,AL,FL</t>
  </si>
  <si>
    <t>CP00-40</t>
  </si>
  <si>
    <t>SONAT North System Expansion</t>
  </si>
  <si>
    <t>CP01-161</t>
  </si>
  <si>
    <t>Wild Goose Lateral</t>
  </si>
  <si>
    <t>CP02-382</t>
  </si>
  <si>
    <t>KM Midcon Roma Export Station</t>
  </si>
  <si>
    <t>CP96-583</t>
  </si>
  <si>
    <t>Rio Bravo Lateral</t>
  </si>
  <si>
    <t>We Ixonia Lateral</t>
  </si>
  <si>
    <t>ETenn Murray Project</t>
  </si>
  <si>
    <t>TN,GA</t>
  </si>
  <si>
    <t>CP01-80</t>
  </si>
  <si>
    <t>Missouri Interstate Gas Pipeline</t>
  </si>
  <si>
    <t>IL,MO</t>
  </si>
  <si>
    <t>CP02-399</t>
  </si>
  <si>
    <t>Eastern Shore 2002 Expansion</t>
  </si>
  <si>
    <t>CP02-76</t>
  </si>
  <si>
    <t>NGPL Indian Basin Expansion</t>
  </si>
  <si>
    <t>CGT Ohio 2002 Expansion</t>
  </si>
  <si>
    <t>CP01-70</t>
  </si>
  <si>
    <t>El Paso Pinnacle West Lateral</t>
  </si>
  <si>
    <t>CP01-90</t>
  </si>
  <si>
    <t>Eastern North Carolina Sys</t>
  </si>
  <si>
    <t>Dominion Possum Point Lateral</t>
  </si>
  <si>
    <t>CIG Raton Basin 2002 Expansion</t>
  </si>
  <si>
    <t>CO,OK</t>
  </si>
  <si>
    <t>CP02-06</t>
  </si>
  <si>
    <t>CIG Valley Line Expansion</t>
  </si>
  <si>
    <t>20,24</t>
  </si>
  <si>
    <t>CP01-45</t>
  </si>
  <si>
    <t>MichCon Renaissance Line</t>
  </si>
  <si>
    <t>Decatur Power Lateral</t>
  </si>
  <si>
    <t>El Paso Line 2000 Project</t>
  </si>
  <si>
    <t>CP00-422</t>
  </si>
  <si>
    <t>El Paso Samalayuca Expansion</t>
  </si>
  <si>
    <t>CP93-253-004</t>
  </si>
  <si>
    <t>CEGT Line J Expansion</t>
  </si>
  <si>
    <t>CP02-80</t>
  </si>
  <si>
    <t>NGPL East St Louis Extension</t>
  </si>
  <si>
    <t>El Paso Ductos De Nogales Project</t>
  </si>
  <si>
    <t>AZ,MX</t>
  </si>
  <si>
    <t>CP01-41</t>
  </si>
  <si>
    <t>TW Bloomfield Station 02 Expansion</t>
  </si>
  <si>
    <t>CP02-134</t>
  </si>
  <si>
    <t>GS Gulfstream Interconnect</t>
  </si>
  <si>
    <t>CP02-407</t>
  </si>
  <si>
    <t>Gulfstream Pipeline Phase 1</t>
  </si>
  <si>
    <t>MS,AL,GM,FL</t>
  </si>
  <si>
    <t>Transco Sundance Expansion</t>
  </si>
  <si>
    <t>LA,AL,GA,SC,NC,VA</t>
  </si>
  <si>
    <t>CP00-165</t>
  </si>
  <si>
    <t>PG&amp;E Redwood Path</t>
  </si>
  <si>
    <t>KR High Desert Lateral</t>
  </si>
  <si>
    <t>CP01-405</t>
  </si>
  <si>
    <t>KR Moapa Lateral</t>
  </si>
  <si>
    <t>CP01-380</t>
  </si>
  <si>
    <t>KR Mainline 2002 System Expansion</t>
  </si>
  <si>
    <t>CP01-31</t>
  </si>
  <si>
    <t>Guardian Pipeline Project</t>
  </si>
  <si>
    <t>IL,WI</t>
  </si>
  <si>
    <t>CP00-36</t>
  </si>
  <si>
    <t>Questar Southern Trails Pipeline</t>
  </si>
  <si>
    <t>NM,AZ,CA</t>
  </si>
  <si>
    <t>CP99-163</t>
  </si>
  <si>
    <t>SoCal Adelanto Lateral</t>
  </si>
  <si>
    <t>Petal Gas Storage Extension</t>
  </si>
  <si>
    <t>CP01-69</t>
  </si>
  <si>
    <t>CP01-115</t>
  </si>
  <si>
    <t>North Baja Pipeline Proj (US Portion)</t>
  </si>
  <si>
    <t>AZ,CA,MX</t>
  </si>
  <si>
    <t>CP01-22/24/25</t>
  </si>
  <si>
    <t>Eagle Pass Export Crossing</t>
  </si>
  <si>
    <t>KMNT FPL Energy Plant</t>
  </si>
  <si>
    <t>NWPL Gray Harbor</t>
  </si>
  <si>
    <t>CP01-361</t>
  </si>
  <si>
    <t>OR,CA,NV</t>
  </si>
  <si>
    <t>CP01-153</t>
  </si>
  <si>
    <t>NNG Beatrice Station Expansion</t>
  </si>
  <si>
    <t>NE,IA,MN</t>
  </si>
  <si>
    <t>CP02-139</t>
  </si>
  <si>
    <t>KM Horizon Pipeline Project</t>
  </si>
  <si>
    <t>CP00-129</t>
  </si>
  <si>
    <t>TETCO Hanging Rock Lateral</t>
  </si>
  <si>
    <t>CP02-45</t>
  </si>
  <si>
    <t>KR Kramer Junction Interconnect</t>
  </si>
  <si>
    <t>CP02-15</t>
  </si>
  <si>
    <t>Tenneco Rhode Island Lateral Expansion</t>
  </si>
  <si>
    <t>CP01-404</t>
  </si>
  <si>
    <t>PG&amp;E-NW 2002 Expansion</t>
  </si>
  <si>
    <t>CP01-141</t>
  </si>
  <si>
    <t>Tenneco Stagecoach Lateral</t>
  </si>
  <si>
    <t>NY,PA</t>
  </si>
  <si>
    <t>CP00-65</t>
  </si>
  <si>
    <t>FGT Phase V Stage 3</t>
  </si>
  <si>
    <t>TETCO Freehold Lateral</t>
  </si>
  <si>
    <t>CP02-17</t>
  </si>
  <si>
    <t>FGT Phase V Stages 1-2</t>
  </si>
  <si>
    <t>Transco Leidy East Expansion</t>
  </si>
  <si>
    <t>CP01-389</t>
  </si>
  <si>
    <t>TETCO TIME Expansion (Incremental Market Area Expansion)</t>
  </si>
  <si>
    <t>WV,NJ</t>
  </si>
  <si>
    <t>CP02-32</t>
  </si>
  <si>
    <t>Transco MarketLink Phase II</t>
  </si>
  <si>
    <t>CP98-540</t>
  </si>
  <si>
    <t>SONATSouth Sys Expansion I Phase 1</t>
  </si>
  <si>
    <t>MS,AL,GA</t>
  </si>
  <si>
    <t>Trailblazer 2002 System Expansion</t>
  </si>
  <si>
    <t>CO,KS,NE</t>
  </si>
  <si>
    <t>CP01-54</t>
  </si>
  <si>
    <t>Ohio Valley Hub Line</t>
  </si>
  <si>
    <t>CP01-129</t>
  </si>
  <si>
    <t>TETCO Liberty Expansion</t>
  </si>
  <si>
    <t>CP00-404</t>
  </si>
  <si>
    <t>NNG Peak Day 2000 V</t>
  </si>
  <si>
    <t>CP97-25</t>
  </si>
  <si>
    <t>Tenneco Texas Deepwater Link</t>
  </si>
  <si>
    <t>CP00-441</t>
  </si>
  <si>
    <t>MidWest PSI Energy Lateral Project 2000 IL-IN Segm</t>
  </si>
  <si>
    <t>CP00-444</t>
  </si>
  <si>
    <t>CGT Vicksburg Lateral</t>
  </si>
  <si>
    <t>CP01-28</t>
  </si>
  <si>
    <t>Palmetto Pipeline Project</t>
  </si>
  <si>
    <t>CNG Capstone Project</t>
  </si>
  <si>
    <t>CP00-64</t>
  </si>
  <si>
    <t>Transco Lateral Interconnect</t>
  </si>
  <si>
    <t>CP01-156</t>
  </si>
  <si>
    <t>CIG Raton Basin Expansion</t>
  </si>
  <si>
    <t>CO,TX,OK,NM,TX</t>
  </si>
  <si>
    <t>CP00-452</t>
  </si>
  <si>
    <t>SONATSouth GA Expansion</t>
  </si>
  <si>
    <t>CP01-35</t>
  </si>
  <si>
    <t>SONAT Wrens Station Expansion</t>
  </si>
  <si>
    <t>CP00-231</t>
  </si>
  <si>
    <t>CIG Front Range Expansion</t>
  </si>
  <si>
    <t>CP01-1</t>
  </si>
  <si>
    <t>CIG Parachute Lateral Expansion</t>
  </si>
  <si>
    <t>Intrastate PL Link II</t>
  </si>
  <si>
    <t>Transco MarketLink Phase I</t>
  </si>
  <si>
    <t>Questar MainLine 104 Expansion</t>
  </si>
  <si>
    <t>CP00-68</t>
  </si>
  <si>
    <t>SoCal 2001 Expansion</t>
  </si>
  <si>
    <t>NCPL Sandhills Pipeline Project</t>
  </si>
  <si>
    <t>Semco Southern Plant Line</t>
  </si>
  <si>
    <t>Tenneco Concord Lateral Expansion</t>
  </si>
  <si>
    <t>MA,NH</t>
  </si>
  <si>
    <t>CP00-48</t>
  </si>
  <si>
    <t>ANR Wisconsin Expansion IIB</t>
  </si>
  <si>
    <t>CP99-241</t>
  </si>
  <si>
    <t>Tenneco Eastern Express 2000 Zone 6</t>
  </si>
  <si>
    <t>MA,NY,CT</t>
  </si>
  <si>
    <t>CP99-262</t>
  </si>
  <si>
    <t>Chinook Export</t>
  </si>
  <si>
    <t>MT,SK</t>
  </si>
  <si>
    <t>CP01-19</t>
  </si>
  <si>
    <t>Trans-Union Interstate Pipeline Proj</t>
  </si>
  <si>
    <t>LA,AR</t>
  </si>
  <si>
    <t>CP00-47</t>
  </si>
  <si>
    <t>NNG Line C&amp;D Line Expansion</t>
  </si>
  <si>
    <t>CP98-132</t>
  </si>
  <si>
    <t>Algonquin Fore River Electric Lateral</t>
  </si>
  <si>
    <t>CP00-34</t>
  </si>
  <si>
    <t>NB,ME</t>
  </si>
  <si>
    <t>CP01-154</t>
  </si>
  <si>
    <t>DEFS Carney-Kingfisher Line</t>
  </si>
  <si>
    <t>DEFS Goldsby-Mustang Line</t>
  </si>
  <si>
    <t>Lodi Storage Field Lateral</t>
  </si>
  <si>
    <t>ETenn Gateway Project</t>
  </si>
  <si>
    <t>CP01-92</t>
  </si>
  <si>
    <t>Algonquin/TETCO Lambertville Upgrade</t>
  </si>
  <si>
    <t>CP01-111</t>
  </si>
  <si>
    <t>KR Mainline 2001 System Expansion</t>
  </si>
  <si>
    <t>CP01-106</t>
  </si>
  <si>
    <t>Williams Blackwell-Cotton Valley Expansion</t>
  </si>
  <si>
    <t>CP99-576</t>
  </si>
  <si>
    <t>Eastern Shore 2001 Expansion</t>
  </si>
  <si>
    <t>CP01-65</t>
  </si>
  <si>
    <t>ETenn Rocky Top Expansion</t>
  </si>
  <si>
    <t>CP00-51</t>
  </si>
  <si>
    <t>Algonquin ANP Electric Lateral</t>
  </si>
  <si>
    <t>CP98-100</t>
  </si>
  <si>
    <t>FGT Phase IV Project</t>
  </si>
  <si>
    <t>CP99-94</t>
  </si>
  <si>
    <t>FGT AE Cooperative Upgrade</t>
  </si>
  <si>
    <t>Hill-Lake Gas Storage Line</t>
  </si>
  <si>
    <t>Bay Gas Storage Looping</t>
  </si>
  <si>
    <t>WIG Medicine Bow Loop Expansion</t>
  </si>
  <si>
    <t>CP00-471</t>
  </si>
  <si>
    <t>El Paso Willcox Lateral</t>
  </si>
  <si>
    <t>CP99-322/323</t>
  </si>
  <si>
    <t>Bay Gas Storage Extension</t>
  </si>
  <si>
    <t>Williams Pleasant Hill Expansion</t>
  </si>
  <si>
    <t>CP00-82</t>
  </si>
  <si>
    <t>NB Project 2000 IL-IN Segment</t>
  </si>
  <si>
    <t>CP99-21</t>
  </si>
  <si>
    <t>VNG Saltville Link P-25 Line</t>
  </si>
  <si>
    <t>NB Project 2000 IA-IL Segment</t>
  </si>
  <si>
    <t>Viking System Integrity</t>
  </si>
  <si>
    <t>SK,ND,MN</t>
  </si>
  <si>
    <t>CP01-61</t>
  </si>
  <si>
    <t>NB Project 2000 MT-IA Segment</t>
  </si>
  <si>
    <t>SK,ND,SD,IA,MN,IA</t>
  </si>
  <si>
    <t>Eastern Shore 2000 Expansion</t>
  </si>
  <si>
    <t>CP00-45</t>
  </si>
  <si>
    <t>WB Line Section 14 Expansion</t>
  </si>
  <si>
    <t>SDG&amp;E Project Vecinos</t>
  </si>
  <si>
    <t>CA,MX</t>
  </si>
  <si>
    <t>CP93-117</t>
  </si>
  <si>
    <t>NNG Peak Day 2000 IV</t>
  </si>
  <si>
    <t>Algonquin Tiverton Electric Expansion</t>
  </si>
  <si>
    <t>CT,RI</t>
  </si>
  <si>
    <t>CP99-46</t>
  </si>
  <si>
    <t>NNG Elk River Looping Expansion</t>
  </si>
  <si>
    <t>CP99-191</t>
  </si>
  <si>
    <t>TETCO Ironwood Lateral</t>
  </si>
  <si>
    <t>CP99-621</t>
  </si>
  <si>
    <t>CIG Picketwire Expansion</t>
  </si>
  <si>
    <t>Vector Pipeline (Canada Portion)</t>
  </si>
  <si>
    <t>MI,ON</t>
  </si>
  <si>
    <t>Algonquin Lake Road Lateral</t>
  </si>
  <si>
    <t>CP99-271</t>
  </si>
  <si>
    <t>Transco SouthCoast Expansion</t>
  </si>
  <si>
    <t>CP99-392</t>
  </si>
  <si>
    <t>Hungry Valley Lateral</t>
  </si>
  <si>
    <t>CP00-373</t>
  </si>
  <si>
    <t>WIG Medicine Bow 00 Expansion</t>
  </si>
  <si>
    <t>CP99-624</t>
  </si>
  <si>
    <t>GLT Security Loop Project Phase III</t>
  </si>
  <si>
    <t>CP98-143</t>
  </si>
  <si>
    <t>Kings Ranch/Argulles Border Cross</t>
  </si>
  <si>
    <t>CP99-564</t>
  </si>
  <si>
    <t>NGPL Alliance Interconnect</t>
  </si>
  <si>
    <t>CP99-546</t>
  </si>
  <si>
    <t>Paiute Carson Lateral Replacement</t>
  </si>
  <si>
    <t>CP99-599</t>
  </si>
  <si>
    <t>Kings Ranch To Border Line</t>
  </si>
  <si>
    <t>TETCO Vermillion Lateral</t>
  </si>
  <si>
    <t>CP00-67</t>
  </si>
  <si>
    <t>NFGS AM-60 Line Upgrade</t>
  </si>
  <si>
    <t>CP00-91</t>
  </si>
  <si>
    <t>Alliance Project (Import Station)</t>
  </si>
  <si>
    <t>SK,ND</t>
  </si>
  <si>
    <t>CP97-169</t>
  </si>
  <si>
    <t>Vector Pipeline (U.S. Portion)</t>
  </si>
  <si>
    <t>IL,IN,MI,MI</t>
  </si>
  <si>
    <t>CP98-133/131</t>
  </si>
  <si>
    <t>ANR LSP Electric Lateral</t>
  </si>
  <si>
    <t>MS,TN</t>
  </si>
  <si>
    <t>CP98-801</t>
  </si>
  <si>
    <t>ANR South Marsh Isle Lateral</t>
  </si>
  <si>
    <t>CP99-618</t>
  </si>
  <si>
    <t>NM,CA</t>
  </si>
  <si>
    <t>CP99-522</t>
  </si>
  <si>
    <t>SONAT SSEE III Phase 2</t>
  </si>
  <si>
    <t>CP96-153</t>
  </si>
  <si>
    <t>Questar Fidlar Station Expansion</t>
  </si>
  <si>
    <t>CP00-41</t>
  </si>
  <si>
    <t>Alliance Project (US Portion)</t>
  </si>
  <si>
    <t>SK,ND,MN,WI,IL</t>
  </si>
  <si>
    <t>CP97-168</t>
  </si>
  <si>
    <t>Tenneco LSP Electric Lateral</t>
  </si>
  <si>
    <t>CP98-770</t>
  </si>
  <si>
    <t>Tenneco Reynosa/Pemex Export</t>
  </si>
  <si>
    <t>CP98-28</t>
  </si>
  <si>
    <t>Viking 1999 Expansion</t>
  </si>
  <si>
    <t>CP98-761</t>
  </si>
  <si>
    <t>TETCO CNG Lease Expansion</t>
  </si>
  <si>
    <t>CP96-606-001</t>
  </si>
  <si>
    <t>NNG Peak Day 2000 III</t>
  </si>
  <si>
    <t>NFGS Ellisburg to Leidy Expansion</t>
  </si>
  <si>
    <t>CP99-160</t>
  </si>
  <si>
    <t>Cardinal Pipeline</t>
  </si>
  <si>
    <t>Montana Power Import</t>
  </si>
  <si>
    <t>SK,MT</t>
  </si>
  <si>
    <t>CP99-152</t>
  </si>
  <si>
    <t>Import Expansion</t>
  </si>
  <si>
    <t>CP97-324</t>
  </si>
  <si>
    <t>TransColorado Dark Canyon PL</t>
  </si>
  <si>
    <t>CP99-05</t>
  </si>
  <si>
    <t>TransColorado Pipeline (Northern)</t>
  </si>
  <si>
    <t>CP90-1777</t>
  </si>
  <si>
    <t>WIG Medicine Bow Lateral</t>
  </si>
  <si>
    <t>CP99-102</t>
  </si>
  <si>
    <t>ANR Wisconsin Loop Expansion I</t>
  </si>
  <si>
    <t>CP97-765</t>
  </si>
  <si>
    <t>LA,MS,TN,KY</t>
  </si>
  <si>
    <t>CP98-596</t>
  </si>
  <si>
    <t>Maritimes &amp; Northeast Veazie Lateral</t>
  </si>
  <si>
    <t>CP98-797</t>
  </si>
  <si>
    <t>Maritimes &amp; Northeast Phase II (ME)</t>
  </si>
  <si>
    <t>CP96-809/810</t>
  </si>
  <si>
    <t>ANR WI Interconnection</t>
  </si>
  <si>
    <t>CP98-196</t>
  </si>
  <si>
    <t>PNGTS/M&amp;E Phase I</t>
  </si>
  <si>
    <t>ME,NH,MA</t>
  </si>
  <si>
    <t>CP97-238</t>
  </si>
  <si>
    <t>CGT Market Expansion III</t>
  </si>
  <si>
    <t>PA,MD,VA,WV,VA</t>
  </si>
  <si>
    <t>CP96-213</t>
  </si>
  <si>
    <t>PNGTS Portland Pipeline</t>
  </si>
  <si>
    <t>QU,ME</t>
  </si>
  <si>
    <t>CP96-248/9</t>
  </si>
  <si>
    <t>WB Billy Creek Compressor Expansion</t>
  </si>
  <si>
    <t>CP99-242</t>
  </si>
  <si>
    <t>South Mist Storage Link Phase III</t>
  </si>
  <si>
    <t>CP92-741</t>
  </si>
  <si>
    <t>CP98-357/359</t>
  </si>
  <si>
    <t>Algonquin DPA Upgrades</t>
  </si>
  <si>
    <t>CP98-99</t>
  </si>
  <si>
    <t>NWPL Columbia River Gorge Expansion</t>
  </si>
  <si>
    <t>CP98-554</t>
  </si>
  <si>
    <t>Transco Pine Needle LNG Link</t>
  </si>
  <si>
    <t>CP96-134</t>
  </si>
  <si>
    <t>NNG 1999 Zone EF Expansion</t>
  </si>
  <si>
    <t>CP99-532</t>
  </si>
  <si>
    <t>CNG Empire Interconnect</t>
  </si>
  <si>
    <t>Williams St Louis Expansion</t>
  </si>
  <si>
    <t>Transco Cherokee Project</t>
  </si>
  <si>
    <t>CP97-331</t>
  </si>
  <si>
    <t>Transco BASF Lateral</t>
  </si>
  <si>
    <t>CP98-21</t>
  </si>
  <si>
    <t>WIG Laramie Compressor Expansion</t>
  </si>
  <si>
    <t>CP98-128</t>
  </si>
  <si>
    <t>NGPL Amarillo Line Expansion</t>
  </si>
  <si>
    <t>CP96-27</t>
  </si>
  <si>
    <t>Trunkline Terrebonne Expansion</t>
  </si>
  <si>
    <t>CP97-105</t>
  </si>
  <si>
    <t>U.S. Gypsum Lateral</t>
  </si>
  <si>
    <t>CP97-202</t>
  </si>
  <si>
    <t>CP97-516</t>
  </si>
  <si>
    <t>NGPL Amarillo Upgrade</t>
  </si>
  <si>
    <t>OK,KS,TX,NE</t>
  </si>
  <si>
    <t>CP94-577</t>
  </si>
  <si>
    <t>Baton Rouge Expansion</t>
  </si>
  <si>
    <t>GM,AL</t>
  </si>
  <si>
    <t>CP97-92</t>
  </si>
  <si>
    <t>Northern Border Harper Extension</t>
  </si>
  <si>
    <t>CP95-194-000</t>
  </si>
  <si>
    <t>Questar Mainline (Line 58) Expansion</t>
  </si>
  <si>
    <t>WY,UT</t>
  </si>
  <si>
    <t>CP96-820</t>
  </si>
  <si>
    <t>Front Range Expansion</t>
  </si>
  <si>
    <t>CP98-49</t>
  </si>
  <si>
    <t>CGT Market Expansion II</t>
  </si>
  <si>
    <t>CGT Entergy Electric Laterals</t>
  </si>
  <si>
    <t>CP98-657</t>
  </si>
  <si>
    <t>CP97-656</t>
  </si>
  <si>
    <t>PIOC Santa Barbara Expansion</t>
  </si>
  <si>
    <t>CIG Campo Lateral</t>
  </si>
  <si>
    <t>CP97-769</t>
  </si>
  <si>
    <t>Destin Corridor</t>
  </si>
  <si>
    <t>GM,MS</t>
  </si>
  <si>
    <t>CP96-655</t>
  </si>
  <si>
    <t>NNG Peak Day 2000 Expansion II</t>
  </si>
  <si>
    <t>CP97-27</t>
  </si>
  <si>
    <t>CNG TW Phillips Interconnect</t>
  </si>
  <si>
    <t>CP96-492</t>
  </si>
  <si>
    <t>Questar Utah (Line 40) Expansion</t>
  </si>
  <si>
    <t>CP98-66</t>
  </si>
  <si>
    <t>Northern Border Manhattan Extn</t>
  </si>
  <si>
    <t>CP95-194-001</t>
  </si>
  <si>
    <t>CGT TVA Electric Laterals</t>
  </si>
  <si>
    <t>CP98-638</t>
  </si>
  <si>
    <t>Line-F Expansion</t>
  </si>
  <si>
    <t>CP97-724</t>
  </si>
  <si>
    <t>MIGC Southern Mainline Expansion</t>
  </si>
  <si>
    <t>CP98-125</t>
  </si>
  <si>
    <t>ETenn Roanoke Expansion</t>
  </si>
  <si>
    <t>CP98-40</t>
  </si>
  <si>
    <t>Iroquois Import Expansion</t>
  </si>
  <si>
    <t>CP96-687</t>
  </si>
  <si>
    <t>GS Five Flags Interconnect</t>
  </si>
  <si>
    <t>CP98-606</t>
  </si>
  <si>
    <t>GLT System Wide Expansion</t>
  </si>
  <si>
    <t>MB,MN,WI,MI</t>
  </si>
  <si>
    <t>CP96-647</t>
  </si>
  <si>
    <t>Eastern Shore System Expansion</t>
  </si>
  <si>
    <t>CP98-214</t>
  </si>
  <si>
    <t>GLT Security Loop Project Phase II</t>
  </si>
  <si>
    <t>CP96-297</t>
  </si>
  <si>
    <t>PG&amp;E-NW Mainline Expansion</t>
  </si>
  <si>
    <t>BC,OR,CA</t>
  </si>
  <si>
    <t>CP98-167</t>
  </si>
  <si>
    <t>FGT Alabama Power Lateral</t>
  </si>
  <si>
    <t>CP98-249</t>
  </si>
  <si>
    <t>Northern Border Monchy Expansion</t>
  </si>
  <si>
    <t>SK,MN,SD,IA</t>
  </si>
  <si>
    <t>CP95-194-003</t>
  </si>
  <si>
    <t>Tenneco South Pass 77 Sys Expansion</t>
  </si>
  <si>
    <t>CP98-220</t>
  </si>
  <si>
    <t>CP98-94</t>
  </si>
  <si>
    <t>TETCO Lebanon Lateral Expansion</t>
  </si>
  <si>
    <t>CP97-626</t>
  </si>
  <si>
    <t>Tenneco /DOMAC</t>
  </si>
  <si>
    <t>CP96-164</t>
  </si>
  <si>
    <t>Swan Creek Supply Link</t>
  </si>
  <si>
    <t>Intrastate PL Link I</t>
  </si>
  <si>
    <t>SONATSouthern Zone 2&amp;3 -GA-SC-AL</t>
  </si>
  <si>
    <t>AL,TN,GA</t>
  </si>
  <si>
    <t>CP97-526</t>
  </si>
  <si>
    <t>SONAT Dallas Lateral</t>
  </si>
  <si>
    <t>CP97-691</t>
  </si>
  <si>
    <t>SoCal Calixico Crossing</t>
  </si>
  <si>
    <t>Eastern Shore Bridgeville Expansion</t>
  </si>
  <si>
    <t>CP96-97</t>
  </si>
  <si>
    <t>Williams NG KS-MO Expansion</t>
  </si>
  <si>
    <t>CP97-776</t>
  </si>
  <si>
    <t>Williams NG WY-KN Expansion</t>
  </si>
  <si>
    <t>WY,CO,KS</t>
  </si>
  <si>
    <t>CP97-07</t>
  </si>
  <si>
    <t>KM KN Interstate Pony Express</t>
  </si>
  <si>
    <t>WY,KS,NE,MO</t>
  </si>
  <si>
    <t>CP96-477</t>
  </si>
  <si>
    <t>SK,MN</t>
  </si>
  <si>
    <t>ETenn Virginia Expansion</t>
  </si>
  <si>
    <t>TN,VA</t>
  </si>
  <si>
    <t>CP96-696</t>
  </si>
  <si>
    <t>QU,NY</t>
  </si>
  <si>
    <t>ISP "Solution" Gas Imports</t>
  </si>
  <si>
    <t>CP96-684</t>
  </si>
  <si>
    <t>TETCO Columbia Expansion</t>
  </si>
  <si>
    <t>CP96-559</t>
  </si>
  <si>
    <t>TETCO Line 1-A Expansion</t>
  </si>
  <si>
    <t>CP97-276</t>
  </si>
  <si>
    <t>Algonquin Electric Load Lateral</t>
  </si>
  <si>
    <t>CP96-288</t>
  </si>
  <si>
    <t>Trailblazer Eastward Expansion</t>
  </si>
  <si>
    <t>CP96-506</t>
  </si>
  <si>
    <t>CIG Wind River Lateral 97 Expansion</t>
  </si>
  <si>
    <t>CP96-289</t>
  </si>
  <si>
    <t>NFGS Niagara Expansion Phase I</t>
  </si>
  <si>
    <t>CP96-545</t>
  </si>
  <si>
    <t>El Paso Havasu Crossover</t>
  </si>
  <si>
    <t>CP96-321</t>
  </si>
  <si>
    <t>TETCO Virginia Natural Expansion</t>
  </si>
  <si>
    <t>CP96-606</t>
  </si>
  <si>
    <t>El Paso Samalayuca II</t>
  </si>
  <si>
    <t>CP93-252</t>
  </si>
  <si>
    <t>GS Bastian Bay Extension</t>
  </si>
  <si>
    <t>CP96-572</t>
  </si>
  <si>
    <t>NNG Peak Day 2000 Expansion I</t>
  </si>
  <si>
    <t>KS,NE,IA,MN,WI</t>
  </si>
  <si>
    <t>CGT Market Expansion I</t>
  </si>
  <si>
    <t>PA,MD,OH,WV,VA</t>
  </si>
  <si>
    <t>Transco Sunbelt Project</t>
  </si>
  <si>
    <t>MS,GA,AL,SC</t>
  </si>
  <si>
    <t>CP96-16</t>
  </si>
  <si>
    <t>Transco Pocono Expansion</t>
  </si>
  <si>
    <t>CP97-328</t>
  </si>
  <si>
    <t>ANR Michigan Leg Expansion</t>
  </si>
  <si>
    <t>IL,IN,MI</t>
  </si>
  <si>
    <t>CP96-641</t>
  </si>
  <si>
    <t>SONATSouthern Zone 3 -GA-SC-TN</t>
  </si>
  <si>
    <t>GA,TN,SC</t>
  </si>
  <si>
    <t>CP96-541</t>
  </si>
  <si>
    <t>South Texas Expansion</t>
  </si>
  <si>
    <t>CGT Commonwealth PL Expansion</t>
  </si>
  <si>
    <t>Discovery Pipeline</t>
  </si>
  <si>
    <t>CP96-712</t>
  </si>
  <si>
    <t>HiLight Plant</t>
  </si>
  <si>
    <t>CP97-183</t>
  </si>
  <si>
    <t>MidCoast System Alternative</t>
  </si>
  <si>
    <t>CP97-343</t>
  </si>
  <si>
    <t>Nautilus Pipeline</t>
  </si>
  <si>
    <t>CP96-790</t>
  </si>
  <si>
    <t>CNG PL-1 Line 97 Expansion</t>
  </si>
  <si>
    <t>PA,MD,VA</t>
  </si>
  <si>
    <t>SoCal Calexico/Mexicali Crossing</t>
  </si>
  <si>
    <t>Venice Timbalier Extension</t>
  </si>
  <si>
    <t>CP97-533</t>
  </si>
  <si>
    <t>Compressor Station Expansion</t>
  </si>
  <si>
    <t>Transok West-to-East Expansion</t>
  </si>
  <si>
    <t>Paiute North Tahoe Lateral</t>
  </si>
  <si>
    <t>CP94-29</t>
  </si>
  <si>
    <t>Viking System-Wide Expansion</t>
  </si>
  <si>
    <t>MB,WI</t>
  </si>
  <si>
    <t>CP97-93</t>
  </si>
  <si>
    <t>TW Bloomfield Station 97 Expansion</t>
  </si>
  <si>
    <t>CP97-286</t>
  </si>
  <si>
    <t>Transco Maiden Lateral Expansion</t>
  </si>
  <si>
    <t>CP97-193</t>
  </si>
  <si>
    <t>EIA-NaturalGasPipelineProjects.xls</t>
  </si>
  <si>
    <t>Norte Crossing Project</t>
  </si>
  <si>
    <t>El Paso Natural Gas</t>
  </si>
  <si>
    <t>CP12-96</t>
  </si>
  <si>
    <t>Blacksville Compressor Station Project</t>
  </si>
  <si>
    <t>Equitrans</t>
  </si>
  <si>
    <t>CP12-13</t>
  </si>
  <si>
    <t>Hancock compressor project</t>
  </si>
  <si>
    <t>Millennium Pipeline</t>
  </si>
  <si>
    <t>ANR Pipeline</t>
  </si>
  <si>
    <t>Rich Eagle Ford Mainline Expansion I</t>
  </si>
  <si>
    <t>Rich Eagle Ford Mainline Expansion II</t>
  </si>
  <si>
    <t>Stateline Pipeline Project</t>
  </si>
  <si>
    <t>MDU Resources Group</t>
  </si>
  <si>
    <t>Virginia Southside Expansion</t>
  </si>
  <si>
    <t>Mobile Bay South III Expansion Project</t>
  </si>
  <si>
    <t>Transco Elba Express Interconnects -South Carolina</t>
  </si>
  <si>
    <t>Midcon Texas/TransTexas Gas Corp.</t>
  </si>
  <si>
    <t>Midcon Corp.</t>
  </si>
  <si>
    <t>ANR Link/Interprovincial Pipeline System</t>
  </si>
  <si>
    <t>CP93-564/566</t>
  </si>
  <si>
    <t>Centana Phase I, Phase II</t>
  </si>
  <si>
    <t>Centana Energy Corp.</t>
  </si>
  <si>
    <t>CIG Colorado Interstate Piceance</t>
  </si>
  <si>
    <t>CP95-106</t>
  </si>
  <si>
    <t>CIG TX Panhandle Expansion</t>
  </si>
  <si>
    <t>CIG Wind River Lateral 96 Expansion</t>
  </si>
  <si>
    <t>CGT West Virginia</t>
  </si>
  <si>
    <t>CP95-217-000</t>
  </si>
  <si>
    <t>East Tenn Upgrades</t>
  </si>
  <si>
    <t>VA,TN</t>
  </si>
  <si>
    <t>Aguirre LNG Pipeline</t>
  </si>
  <si>
    <t>EcoElectrica</t>
  </si>
  <si>
    <t>PR</t>
  </si>
  <si>
    <t>CP95-35</t>
  </si>
  <si>
    <t>GLT Security Loop Project Phase I</t>
  </si>
  <si>
    <t>CP95-375</t>
  </si>
  <si>
    <t>GLT St Clair Looping</t>
  </si>
  <si>
    <t>CP96-26</t>
  </si>
  <si>
    <t>Gulf LNG Pipeline</t>
  </si>
  <si>
    <t>Jones Island Landfill Gas Project</t>
  </si>
  <si>
    <t>Milwaukee Metropolitan Sewerage</t>
  </si>
  <si>
    <t>Mississippi Canyon Gas PL LLC</t>
  </si>
  <si>
    <t>CP96-159</t>
  </si>
  <si>
    <t>NNG IA- IL Expansion</t>
  </si>
  <si>
    <t>NNG Zone EF Expansion</t>
  </si>
  <si>
    <t>20,30</t>
  </si>
  <si>
    <t>CP96-57</t>
  </si>
  <si>
    <t>Paiute Elko Lateral</t>
  </si>
  <si>
    <t>CP95-285</t>
  </si>
  <si>
    <t>Progress Energy Wayne County</t>
  </si>
  <si>
    <t>Questar Lines 1&amp;13 Expansion</t>
  </si>
  <si>
    <t>CP96-627</t>
  </si>
  <si>
    <t>Stingray Offshore Garden Banks</t>
  </si>
  <si>
    <t>Stingray Pipeline Co</t>
  </si>
  <si>
    <t>CP96-91</t>
  </si>
  <si>
    <t>TETCO Flex X, CNG/Oxford Storage</t>
  </si>
  <si>
    <t>CP95-74</t>
  </si>
  <si>
    <t>Philadelphia Lateral</t>
  </si>
  <si>
    <t>CP95-76</t>
  </si>
  <si>
    <t>TETCO ITP Phase I</t>
  </si>
  <si>
    <t>CP92-184</t>
  </si>
  <si>
    <t>TransColorado Blanco Hub</t>
  </si>
  <si>
    <t>Transco Elba Express Interconnects - Georgia</t>
  </si>
  <si>
    <t>Transco Southeastern Expansion II</t>
  </si>
  <si>
    <t>CP94-109-002</t>
  </si>
  <si>
    <t>TW San Juan Eastward</t>
  </si>
  <si>
    <t>CP96-10</t>
  </si>
  <si>
    <t>Viking Northern Looping A</t>
  </si>
  <si>
    <t>Viking Northern Looping B</t>
  </si>
  <si>
    <t>CP96-32</t>
  </si>
  <si>
    <t>WR Mid-Continent Hub Link</t>
  </si>
  <si>
    <t>Western Gas Resources Inc</t>
  </si>
  <si>
    <t>Williams NG Springfield Expansion</t>
  </si>
  <si>
    <t>CP95-700</t>
  </si>
  <si>
    <t>CP11-68</t>
  </si>
  <si>
    <t>Constitution Pipeline Co</t>
  </si>
  <si>
    <t>Carty Lateral Project</t>
  </si>
  <si>
    <t>CP12-494</t>
  </si>
  <si>
    <t>VEPCO-Warren County Project</t>
  </si>
  <si>
    <t>Marshfield Reduction Project</t>
  </si>
  <si>
    <t>CP11-539</t>
  </si>
  <si>
    <t xml:space="preserve">                        Natural Gas Pipeline Projects</t>
  </si>
  <si>
    <t>WY,CO,NE,KS</t>
  </si>
  <si>
    <t>CP13-14</t>
  </si>
  <si>
    <t>CP13-30</t>
  </si>
  <si>
    <t>CP13-523</t>
  </si>
  <si>
    <t>Samalayuca Crossing</t>
  </si>
  <si>
    <t>CP12-74</t>
  </si>
  <si>
    <t>Greenspring Expansion Project</t>
  </si>
  <si>
    <t>CP12-461</t>
  </si>
  <si>
    <t>CP13-8</t>
  </si>
  <si>
    <t>CP13-534</t>
  </si>
  <si>
    <t>Driver Residue Pipeline</t>
  </si>
  <si>
    <t>Atlas Pipeline Mid-Continent WestTex</t>
  </si>
  <si>
    <t>CP12-468</t>
  </si>
  <si>
    <t>NEXUS Gas Transmission</t>
  </si>
  <si>
    <t>interstate</t>
  </si>
  <si>
    <t>Eagle Ford Shale Pipeline System Expansion</t>
  </si>
  <si>
    <t>NET Mexico Pipeline</t>
  </si>
  <si>
    <t>CP13-482</t>
  </si>
  <si>
    <t>Tres Palacios Copano Interconnect</t>
  </si>
  <si>
    <t>Tres Palacios Gas Storage LLC</t>
  </si>
  <si>
    <t>CP12-36</t>
  </si>
  <si>
    <t>Connecticut Expansion Project</t>
  </si>
  <si>
    <t>Southeast Market Expansion</t>
  </si>
  <si>
    <t>24,30</t>
  </si>
  <si>
    <t>CP13-96</t>
  </si>
  <si>
    <t>Cheniere Creole Trail Pipeline</t>
  </si>
  <si>
    <t>CP12-351-</t>
  </si>
  <si>
    <t>High Plains 2013 Expansion Project</t>
  </si>
  <si>
    <t>CP12-496</t>
  </si>
  <si>
    <t>Portland Natural Gas Transmission System</t>
  </si>
  <si>
    <t>Leidy Southeast Expansion</t>
  </si>
  <si>
    <t>CP13-551</t>
  </si>
  <si>
    <t>ND,MN</t>
  </si>
  <si>
    <t>Interconnect Pipeline Project</t>
  </si>
  <si>
    <t>Clarksville Gas &amp; Water Department</t>
  </si>
  <si>
    <t>KY,TN</t>
  </si>
  <si>
    <t>Lucerne pipeline</t>
  </si>
  <si>
    <t>DCP Midstream</t>
  </si>
  <si>
    <t>CP13-509</t>
  </si>
  <si>
    <t>Tuscarora Lateral Project</t>
  </si>
  <si>
    <t>2011 system expansion</t>
  </si>
  <si>
    <t>Cecil County Expansion</t>
  </si>
  <si>
    <t>ANR Wisconsin Project Expansion</t>
  </si>
  <si>
    <t>NFGS Niagara Expansion Phase II</t>
  </si>
  <si>
    <t>CEGT Harrison Supply Lateral Expansion</t>
  </si>
  <si>
    <t>CGT Mainline Expansion</t>
  </si>
  <si>
    <t>Iroquois 08/09 Expansion Phase 1</t>
  </si>
  <si>
    <t>Iroquois 08/09 Expansion Phase 2</t>
  </si>
  <si>
    <t>Iroquois 08/09 Expansion Phase 3</t>
  </si>
  <si>
    <t>Maritimes &amp; Northeast 2001 Expansion</t>
  </si>
  <si>
    <t>TGT Greenville Lateral Expansion</t>
  </si>
  <si>
    <t>TGT Haughton Expansion</t>
  </si>
  <si>
    <t>TCPL 2008 Chippawa Expansion (Empire)</t>
  </si>
  <si>
    <t>TCPL 2008 Eastern Service Expansion</t>
  </si>
  <si>
    <t>TCPL System Expansion (Chippawa))</t>
  </si>
  <si>
    <t>TCPL System Expansion (Iroquois)</t>
  </si>
  <si>
    <t>TCPL System Expansion (Niagara)</t>
  </si>
  <si>
    <t>TCPL System Expansion (Noyes)</t>
  </si>
  <si>
    <t>Transco Mobile Bay Lat Expansion I</t>
  </si>
  <si>
    <t>TW Gallup Expansion</t>
  </si>
  <si>
    <t>TW Red Rock Expansion</t>
  </si>
  <si>
    <t>TW San Juan Expansion B</t>
  </si>
  <si>
    <t>TPL 2002 Sys Expansion Phase I</t>
  </si>
  <si>
    <t>West Texas Gas Export Expansion</t>
  </si>
  <si>
    <t>WB Portal Expansion (Import Station)</t>
  </si>
  <si>
    <t>WIG Eastward Expansion</t>
  </si>
  <si>
    <t>WIG Piceance Expansion Phase 1</t>
  </si>
  <si>
    <t>WIG Piceance Expansion Phase 2</t>
  </si>
  <si>
    <t>CP10-16</t>
  </si>
  <si>
    <t>CP13-499</t>
  </si>
  <si>
    <t>Bluewater Gas Storage Link</t>
  </si>
  <si>
    <t>Bluewater Gas Storage</t>
  </si>
  <si>
    <t>CP12-51</t>
  </si>
  <si>
    <t>CP12-471</t>
  </si>
  <si>
    <t>Line MB extension project</t>
  </si>
  <si>
    <t>NJ,NY,CT,RI,MA</t>
  </si>
  <si>
    <t>Transcontinental Gas Pipeline</t>
  </si>
  <si>
    <t>CP13-36</t>
  </si>
  <si>
    <t>Utica Backhaul Transportation</t>
  </si>
  <si>
    <t>Reversal</t>
  </si>
  <si>
    <t>CP14-17</t>
  </si>
  <si>
    <t>Lebanon lateral project</t>
  </si>
  <si>
    <t>CP14-68</t>
  </si>
  <si>
    <t>CP13-84</t>
  </si>
  <si>
    <t>Pony Express Pipeline Conversion Project</t>
  </si>
  <si>
    <t>CP12-495</t>
  </si>
  <si>
    <t>Line N West Side Expansion and Modernization Project</t>
  </si>
  <si>
    <t>CP14-70</t>
  </si>
  <si>
    <t>Houston Pipe Line</t>
  </si>
  <si>
    <t>CP14-13</t>
  </si>
  <si>
    <t>CP14-112</t>
  </si>
  <si>
    <t>North-South Project</t>
  </si>
  <si>
    <t>Seneca lateral</t>
  </si>
  <si>
    <t>CP13-539</t>
  </si>
  <si>
    <t>Clarington Project</t>
  </si>
  <si>
    <t>CP14-496</t>
  </si>
  <si>
    <t>CP14-498</t>
  </si>
  <si>
    <t>Sierrita Pipeline Project</t>
  </si>
  <si>
    <t>Sierrita Gas Pipeline</t>
  </si>
  <si>
    <t>CP13-73/74</t>
  </si>
  <si>
    <t>Panda Power Lateral Project</t>
  </si>
  <si>
    <t>CP13-64</t>
  </si>
  <si>
    <t>White Oak Lateral Project</t>
  </si>
  <si>
    <t>West Leg 2014 Expansion</t>
  </si>
  <si>
    <t>CP13-528</t>
  </si>
  <si>
    <t>JL 47 Loop Project</t>
  </si>
  <si>
    <t>CP13-19</t>
  </si>
  <si>
    <t>Rose Lake Expansion Project</t>
  </si>
  <si>
    <t>CP13-3</t>
  </si>
  <si>
    <t>Natrium to Market Project</t>
  </si>
  <si>
    <t>West Side Expansion Project (Smithfield III)</t>
  </si>
  <si>
    <t>PA,WV,KY</t>
  </si>
  <si>
    <t>CP13-477</t>
  </si>
  <si>
    <t>Union Gas 2008 Expansion</t>
  </si>
  <si>
    <t>Union Gas LTD</t>
  </si>
  <si>
    <t>Foreign</t>
  </si>
  <si>
    <t>Union Gas 2007 Expansion</t>
  </si>
  <si>
    <t>Union Gas 2006 Expansion</t>
  </si>
  <si>
    <t>UGI Energy Services</t>
  </si>
  <si>
    <t>Wright Interconnect Project</t>
  </si>
  <si>
    <t>CP13-502</t>
  </si>
  <si>
    <t>Hillabee Expansion phase 3</t>
  </si>
  <si>
    <t>CP15-16</t>
  </si>
  <si>
    <t>Hillabee Expansion phase 2</t>
  </si>
  <si>
    <t>MARC II pipeline</t>
  </si>
  <si>
    <t>Hillabee Expansion phase 1</t>
  </si>
  <si>
    <t>Prairie State Pipeline</t>
  </si>
  <si>
    <t>Supply Header Project</t>
  </si>
  <si>
    <t>Giles County Project</t>
  </si>
  <si>
    <t>CP13-125</t>
  </si>
  <si>
    <t>Lebanon West II</t>
  </si>
  <si>
    <t>PA,OH</t>
  </si>
  <si>
    <t>CP14-555</t>
  </si>
  <si>
    <t>Gulf Trace Expansion Project</t>
  </si>
  <si>
    <t>Access Northeast</t>
  </si>
  <si>
    <t>NY,CT,MA</t>
  </si>
  <si>
    <t>Diamond East Project</t>
  </si>
  <si>
    <t>Western Marcellus Pipeline Project/Appalachian Connector</t>
  </si>
  <si>
    <t>OH,WV,VA</t>
  </si>
  <si>
    <t>Broad Run Expansion Project</t>
  </si>
  <si>
    <t>Ohio-Louisiana Access project</t>
  </si>
  <si>
    <t>Texas Gas Transmission</t>
  </si>
  <si>
    <t>OH,IN,KY,TN,MS,LA</t>
  </si>
  <si>
    <t>CP14-553</t>
  </si>
  <si>
    <t>Broad Run Flexibility Project</t>
  </si>
  <si>
    <t>Coastal Bend Header</t>
  </si>
  <si>
    <t>OH,IN</t>
  </si>
  <si>
    <t>Columbia Pipeline</t>
  </si>
  <si>
    <t>Leach XPress project</t>
  </si>
  <si>
    <t>PennEast Pipeline Co</t>
  </si>
  <si>
    <t>Woodbridge lateral</t>
  </si>
  <si>
    <t>CP14-18</t>
  </si>
  <si>
    <t>Atlantic Coast Pipeline</t>
  </si>
  <si>
    <t>WV,VA,NC</t>
  </si>
  <si>
    <t>ET Rover Pipeline</t>
  </si>
  <si>
    <t>Cameron Access Project</t>
  </si>
  <si>
    <t>Columbia Gulf Transmission</t>
  </si>
  <si>
    <t>Adair Southwest Project</t>
  </si>
  <si>
    <t>PA,WV,OH,KY</t>
  </si>
  <si>
    <t>Access South Project</t>
  </si>
  <si>
    <t>Ohio Valley Connector</t>
  </si>
  <si>
    <t>WV,OH</t>
  </si>
  <si>
    <t>Niagara Expansion Project</t>
  </si>
  <si>
    <t>NY,CN</t>
  </si>
  <si>
    <t>CP14-88</t>
  </si>
  <si>
    <t>Uniontown to Gas City Expansion Project (U2GC) (bi-directional)</t>
  </si>
  <si>
    <t>PA,OH,IN</t>
  </si>
  <si>
    <t>CP14-104</t>
  </si>
  <si>
    <t>Northern Access 2015 Project</t>
  </si>
  <si>
    <t>CP14-100</t>
  </si>
  <si>
    <t>Salem Lateral Project</t>
  </si>
  <si>
    <t>CP14-522</t>
  </si>
  <si>
    <t>IN,KY,TN,MS,AR,LA</t>
  </si>
  <si>
    <t>Northeast Energy Direct</t>
  </si>
  <si>
    <t>PA,NY,MA</t>
  </si>
  <si>
    <t>Mountain Valley Pipeline</t>
  </si>
  <si>
    <t>Rock Springs Expansion</t>
  </si>
  <si>
    <t>2015 Elko Area Expansion Project</t>
  </si>
  <si>
    <t>Dakota Pipeline</t>
  </si>
  <si>
    <t>South to North project</t>
  </si>
  <si>
    <t>AL,GA,FL</t>
  </si>
  <si>
    <t>Florida Southeast Connection</t>
  </si>
  <si>
    <t>NextEra Energy</t>
  </si>
  <si>
    <t>Pacific Connector Gas Pipeline</t>
  </si>
  <si>
    <t>CP13-492</t>
  </si>
  <si>
    <t>Kingsport Expansion</t>
  </si>
  <si>
    <t>CP13-132</t>
  </si>
  <si>
    <t>CP13-13</t>
  </si>
  <si>
    <t>CP14-96</t>
  </si>
  <si>
    <t>Junction Platform Project</t>
  </si>
  <si>
    <t>CP12-516</t>
  </si>
  <si>
    <t>North Elko Pipeline Project</t>
  </si>
  <si>
    <t>Prospector Pipeline</t>
  </si>
  <si>
    <t>Southern Star Central Gas Pipeline</t>
  </si>
  <si>
    <t>KY,TN,MS,LA</t>
  </si>
  <si>
    <t>Ryckman Storage Lateral</t>
  </si>
  <si>
    <t>Enstar/ANGDA</t>
  </si>
  <si>
    <t>Iroquois Market Access Project</t>
  </si>
  <si>
    <t>Rayne XPress Project</t>
  </si>
  <si>
    <t>CP15-41</t>
  </si>
  <si>
    <t>Bobcat Storage Expansion</t>
  </si>
  <si>
    <t>CP09-19</t>
  </si>
  <si>
    <t>CP15-88</t>
  </si>
  <si>
    <t>UGI Sunbury Pipeline</t>
  </si>
  <si>
    <t>CP15-138</t>
  </si>
  <si>
    <t>CP15-109</t>
  </si>
  <si>
    <t>CP15-90</t>
  </si>
  <si>
    <t>CP15-118</t>
  </si>
  <si>
    <t>Trunkline Backhaul Project</t>
  </si>
  <si>
    <t>IL,KY,TN,MS</t>
  </si>
  <si>
    <t>CP15-94</t>
  </si>
  <si>
    <t>Panhandle Backhaul Project</t>
  </si>
  <si>
    <t>OH,IN,IL</t>
  </si>
  <si>
    <t>CP15-93</t>
  </si>
  <si>
    <t>Western Kentucky Lateral Project</t>
  </si>
  <si>
    <t>CP15-105</t>
  </si>
  <si>
    <t>KY,IN</t>
  </si>
  <si>
    <t>CP15-14</t>
  </si>
  <si>
    <t>South Texas Expansion Project</t>
  </si>
  <si>
    <t>CP15-499</t>
  </si>
  <si>
    <t>CP15-117</t>
  </si>
  <si>
    <t>Cameron Pipeline Expansion</t>
  </si>
  <si>
    <t>Comanche Trail Pipeline LLC</t>
  </si>
  <si>
    <t>CP15-503</t>
  </si>
  <si>
    <t>CP15-77</t>
  </si>
  <si>
    <t>Northern Supply Access Project</t>
  </si>
  <si>
    <t>CP15-513</t>
  </si>
  <si>
    <t>WBI Energy Transmission</t>
  </si>
  <si>
    <t>CPV Valley lateral project</t>
  </si>
  <si>
    <t>Roadrunner Gas Transmission phase 2</t>
  </si>
  <si>
    <t>Trans-Pecos Pipeline LLC</t>
  </si>
  <si>
    <t>Roadrunner Gas Transmission phase 1</t>
  </si>
  <si>
    <t>Jacksonville Expansion Project</t>
  </si>
  <si>
    <t>CP15-144</t>
  </si>
  <si>
    <t>CP15-87</t>
  </si>
  <si>
    <t>Transcontinental Gas PipeLine</t>
  </si>
  <si>
    <t>CP15-89</t>
  </si>
  <si>
    <t>Loudon Expansion Project</t>
  </si>
  <si>
    <t>CP15-91</t>
  </si>
  <si>
    <t>CP15-115</t>
  </si>
  <si>
    <t>CP14-509</t>
  </si>
  <si>
    <t>Cheniere Corpus Christi Pipeline Project</t>
  </si>
  <si>
    <t>Cheniere Corpus Christi Pipeline</t>
  </si>
  <si>
    <t>CP15-514</t>
  </si>
  <si>
    <t>CP15-552</t>
  </si>
  <si>
    <t>Susquehanna West Project</t>
  </si>
  <si>
    <t>CP15-148</t>
  </si>
  <si>
    <t>CP15-539</t>
  </si>
  <si>
    <t>CP15-525</t>
  </si>
  <si>
    <t>CP15-505</t>
  </si>
  <si>
    <t>CP14-504</t>
  </si>
  <si>
    <t>Columbia to Eastover Pipeline</t>
  </si>
  <si>
    <t>Dominion Carolina Gas Transmission</t>
  </si>
  <si>
    <t>CP15-504</t>
  </si>
  <si>
    <t>Sooner Trails Project</t>
  </si>
  <si>
    <t>CP15-161</t>
  </si>
  <si>
    <t>CP14-101</t>
  </si>
  <si>
    <t>Triad Expansion Project</t>
  </si>
  <si>
    <t>CP15-520</t>
  </si>
  <si>
    <t>CP15-555</t>
  </si>
  <si>
    <t>CP15-558</t>
  </si>
  <si>
    <t>CP14-87</t>
  </si>
  <si>
    <t>Utica Access Project</t>
  </si>
  <si>
    <t>Zone 3 East-to-West Project</t>
  </si>
  <si>
    <t>Edinburg Lateral</t>
  </si>
  <si>
    <t>CP13-498</t>
  </si>
  <si>
    <t>CP11-161</t>
  </si>
  <si>
    <t>Ellisburg to Craigs Project</t>
  </si>
  <si>
    <t>Northeastern Tennessee Project</t>
  </si>
  <si>
    <t>Nat Gas P L Co of America</t>
  </si>
  <si>
    <t>GS Gulf Crossing Mississippi Loop</t>
  </si>
  <si>
    <t>Tuscarora 2008 Sys Expansion</t>
  </si>
  <si>
    <t>NWPL Capacity Replacement Project</t>
  </si>
  <si>
    <t>Concord-Tilton Expansion Phase 1&amp;2a</t>
  </si>
  <si>
    <t>CIG Valley Line II (winter-time enhancement)</t>
  </si>
  <si>
    <t>WB Grasslands Project I</t>
  </si>
  <si>
    <t>ANR Wisconsin Expansion Il A</t>
  </si>
  <si>
    <t>Shell Offshore Mississippi Canyon</t>
  </si>
  <si>
    <t>CP14-513</t>
  </si>
  <si>
    <t>Silo Pipeline Project</t>
  </si>
  <si>
    <t>Kaiser-Frontier Midstream</t>
  </si>
  <si>
    <t>CP15-26</t>
  </si>
  <si>
    <t>(SEML) Southeast Mainline System Reversal</t>
  </si>
  <si>
    <t>St. Charles Project</t>
  </si>
  <si>
    <t>CP15-22</t>
  </si>
  <si>
    <t>Keys Energy Project</t>
  </si>
  <si>
    <t>CP15-24</t>
  </si>
  <si>
    <t>Magnolia Intrastate (Magnolia Extension)</t>
  </si>
  <si>
    <t>American Midstream</t>
  </si>
  <si>
    <t>state</t>
  </si>
  <si>
    <t>CP15-554</t>
  </si>
  <si>
    <t>Southwest Louisiana Supply Project</t>
  </si>
  <si>
    <t>CP16-12</t>
  </si>
  <si>
    <t>Orion Project</t>
  </si>
  <si>
    <t>CP16-4</t>
  </si>
  <si>
    <t>Eastern System Upgrade Project</t>
  </si>
  <si>
    <t>CP16-38</t>
  </si>
  <si>
    <t>CP15-517</t>
  </si>
  <si>
    <t>CP16-10</t>
  </si>
  <si>
    <t>Lebanon Extension Project</t>
  </si>
  <si>
    <t>CP16-3</t>
  </si>
  <si>
    <t>Leidy South Project</t>
  </si>
  <si>
    <t>CP15-492</t>
  </si>
  <si>
    <t>CP15-29</t>
  </si>
  <si>
    <t>Virginia Southside Expansion Project II</t>
  </si>
  <si>
    <t>Mier-Monterrey</t>
  </si>
  <si>
    <t>Nueva Era Pipeline</t>
  </si>
  <si>
    <t>New York Bay Expansion Project</t>
  </si>
  <si>
    <t>CP15-527</t>
  </si>
  <si>
    <t>CP16-22</t>
  </si>
  <si>
    <t>Transco to Charleston Project</t>
  </si>
  <si>
    <t>Northern Lights 2017 Expansion</t>
  </si>
  <si>
    <t>CP16-9</t>
  </si>
  <si>
    <t>CP14-554</t>
  </si>
  <si>
    <t>CP15-17</t>
  </si>
  <si>
    <t>White Oak Mainline Expansion Project</t>
  </si>
  <si>
    <t>CP15-18</t>
  </si>
  <si>
    <t>CP14-529</t>
  </si>
  <si>
    <t>CP14-497</t>
  </si>
  <si>
    <t>Creole Trail Expansion Project 2</t>
  </si>
  <si>
    <t>CP15-137</t>
  </si>
  <si>
    <t>Malaga Lateral Project</t>
  </si>
  <si>
    <t>CP16-11</t>
  </si>
  <si>
    <t>Delaware Basin Express Pipeline Project</t>
  </si>
  <si>
    <t>Southern Indiana Market Project</t>
  </si>
  <si>
    <t>SESH Expansion Project</t>
  </si>
  <si>
    <t>OH,KY,TN,AL,MS,LA</t>
  </si>
  <si>
    <t>Sulphur Springs Compression Project</t>
  </si>
  <si>
    <t>CP14-514</t>
  </si>
  <si>
    <t>Creole Trail Expansion Project 1</t>
  </si>
  <si>
    <t>West Leg 2015 Expansion</t>
  </si>
  <si>
    <t>CP15-61</t>
  </si>
  <si>
    <t>Nueces Crossover Pipeline</t>
  </si>
  <si>
    <t>Trail West/N-MAX</t>
  </si>
  <si>
    <t>Comanche Trail Pipeline</t>
  </si>
  <si>
    <t/>
  </si>
  <si>
    <t>Line 1570 Project</t>
  </si>
  <si>
    <t>CP13-478</t>
  </si>
  <si>
    <t>Spectra Energy Corp/NextEra Energy/Duke Energy</t>
  </si>
  <si>
    <t>Sabal Trail Project Phase I</t>
  </si>
  <si>
    <t>Sabal Trail Project Phase II</t>
  </si>
  <si>
    <t>Sabal Trail Project Phase III</t>
  </si>
  <si>
    <t>CP12-20</t>
  </si>
  <si>
    <t>Abandonment</t>
  </si>
  <si>
    <t>Sale, transfer, or retirement of pipeline assets such that the listed company no longer operates the facilities</t>
  </si>
  <si>
    <t>Acquire Stage Coach Lateral</t>
  </si>
  <si>
    <t>Abandonment (sale of) Stage Coach Lateral</t>
  </si>
  <si>
    <t>CP07-13</t>
  </si>
  <si>
    <t>CP07-15</t>
  </si>
  <si>
    <t>10,16,24</t>
  </si>
  <si>
    <t>Eastern Shore 2017 Expansion</t>
  </si>
  <si>
    <t>El Paso Copper Mine/Douglas Export</t>
  </si>
  <si>
    <t>Chippewa Export Permit</t>
  </si>
  <si>
    <t>NY,ON</t>
  </si>
  <si>
    <t>CP10-136</t>
  </si>
  <si>
    <t>Natchez Pipeline Project (Midla)</t>
  </si>
  <si>
    <t>CP15-523</t>
  </si>
  <si>
    <t>American Midstream (MidLa)</t>
  </si>
  <si>
    <t>MS,LA,TX</t>
  </si>
  <si>
    <t>CP16-494</t>
  </si>
  <si>
    <t>Gulf Markets Expansion Phase 1 (bi-directional)</t>
  </si>
  <si>
    <t>Gulf Markets Expansion Phase 2 (bi-directional)</t>
  </si>
  <si>
    <t>PA,WV,OH,KY,TN,AL,MS,LA</t>
  </si>
  <si>
    <t>Bayway Lateral Project</t>
  </si>
  <si>
    <t>CP16-473</t>
  </si>
  <si>
    <t>CP16-23</t>
  </si>
  <si>
    <t>ETC Tiger Pipeline (Louisiana) Expansion</t>
  </si>
  <si>
    <t>ETC Tiger Pipeline, LLC</t>
  </si>
  <si>
    <t>CP10-46</t>
  </si>
  <si>
    <t>Pratt Compressor Upgrade</t>
  </si>
  <si>
    <t>BC,ID,WA,OR,CA</t>
  </si>
  <si>
    <t>CP13-553</t>
  </si>
  <si>
    <t>CP12-508</t>
  </si>
  <si>
    <t>OH,KY,TN,AL,MS</t>
  </si>
  <si>
    <t>SONAT South Sys Expansion II Phase 2</t>
  </si>
  <si>
    <t>CP16-472</t>
  </si>
  <si>
    <t>8,12</t>
  </si>
  <si>
    <t>Crosses State Border</t>
  </si>
  <si>
    <t>No</t>
  </si>
  <si>
    <t>Chicago Market Expansion Project Phase 1</t>
  </si>
  <si>
    <t>Chicago Market Expansion Project Phase 2</t>
  </si>
  <si>
    <t>Yes</t>
  </si>
  <si>
    <t>Agreement to feed Corpus Christi LNG</t>
  </si>
  <si>
    <t>Project Notes</t>
  </si>
  <si>
    <t>Rover Pipeline Project Phase 1</t>
  </si>
  <si>
    <t>Rover Pipeline Project Phase 2</t>
  </si>
  <si>
    <t>WY,UT,ID,OR,WA</t>
  </si>
  <si>
    <t>WV,KY</t>
  </si>
  <si>
    <t>PA,NY,NJ</t>
  </si>
  <si>
    <t>PF15-30</t>
  </si>
  <si>
    <t>Edgemoor Compressor Station</t>
  </si>
  <si>
    <t>CP14-97</t>
  </si>
  <si>
    <t>CP16-98</t>
  </si>
  <si>
    <t>Roadrunner Gas Transmission</t>
  </si>
  <si>
    <t>CP15-500</t>
  </si>
  <si>
    <t>CP16-496</t>
  </si>
  <si>
    <t>Lone Star Expansion</t>
  </si>
  <si>
    <t>CP16-21</t>
  </si>
  <si>
    <t>OH,KY,TN,MS,LA</t>
  </si>
  <si>
    <t>CP15-96</t>
  </si>
  <si>
    <t>Very little details on project that proposes similar route to other proposed pipeline projects.</t>
  </si>
  <si>
    <t>CP13-27/CP16-76</t>
  </si>
  <si>
    <t>Approved/On Hold</t>
  </si>
  <si>
    <t>CP15-498</t>
  </si>
  <si>
    <t>System Reliability Project</t>
  </si>
  <si>
    <t>TETCO Supply Expansion Project</t>
  </si>
  <si>
    <t>TETCO Capacity Expansion Project</t>
  </si>
  <si>
    <t>CP16-6</t>
  </si>
  <si>
    <t>LA,TX</t>
  </si>
  <si>
    <t>TX,AR</t>
  </si>
  <si>
    <t>Appalachia to Market Project (A2M Project)</t>
  </si>
  <si>
    <t>This connection feeds KM Mier Monterrey Pipeline</t>
  </si>
  <si>
    <t>Mier-Monterrey Expansion 2014</t>
  </si>
  <si>
    <t>CP16-357</t>
  </si>
  <si>
    <t>Central Virginia Connector</t>
  </si>
  <si>
    <t>CP16-493</t>
  </si>
  <si>
    <t>Lebanon lateral 2017</t>
  </si>
  <si>
    <t>Zone 3 Expansion</t>
  </si>
  <si>
    <t>Feeds Dominion Cove Point for Keys Energy Project</t>
  </si>
  <si>
    <t>Sabine Pass LNG Lateral</t>
  </si>
  <si>
    <t>Alaska Nikiski LNG project</t>
  </si>
  <si>
    <t>Ryckman Creek Resources</t>
  </si>
  <si>
    <t>CP11-24</t>
  </si>
  <si>
    <t>CP14-511</t>
  </si>
  <si>
    <t>On Hold</t>
  </si>
  <si>
    <t>Project is not moving forward, but project sponsor has not announced cancelation</t>
  </si>
  <si>
    <t>Kalama Lateral Project</t>
  </si>
  <si>
    <t>CP15-8</t>
  </si>
  <si>
    <t>Pipeline Zone 3 Capacity Enhancement</t>
  </si>
  <si>
    <t>Gas Transmission Northwest</t>
  </si>
  <si>
    <t>North Slope to Central Alaska (ASAP)</t>
  </si>
  <si>
    <t>Projects that add lateral lines connecting the mainline to power plants, processing plants, industrial plants, storage facilities and other pipelines.</t>
  </si>
  <si>
    <t xml:space="preserve">Pipelines that were converted from transporting other sources to natural gas </t>
  </si>
  <si>
    <t>Name of the natural gas transmission pipeline operators</t>
  </si>
  <si>
    <t>When the project is under construction</t>
  </si>
  <si>
    <t>Projects that replace aging pipeline facilities and increase capacity through system upgrade</t>
  </si>
  <si>
    <t>Upgrades to the pipeline to allow flow in reverse direction or additional bi-directional capacity</t>
  </si>
  <si>
    <t>Pipelines that operate only within State boundaries.  They are regulated by the state authorities</t>
  </si>
  <si>
    <t>Projects that expanded mainline capacity or mileage including additional compressors, looping, or extensions.</t>
  </si>
  <si>
    <t>When any pipeline received approval from federal or state regulatory body</t>
  </si>
  <si>
    <t>When companies make public announcement about the project</t>
  </si>
  <si>
    <t>Docket numbers assigned by the Federal Energy Regulatory Commission to track pipeline projects</t>
  </si>
  <si>
    <t>CP14-15</t>
  </si>
  <si>
    <t>CP14-115</t>
  </si>
  <si>
    <t>Elba Express Co</t>
  </si>
  <si>
    <t>EEC Modification Project</t>
  </si>
  <si>
    <t>WesTex Expansion</t>
  </si>
  <si>
    <t>ONEOK WesTex Pipeline</t>
  </si>
  <si>
    <t>70-100</t>
  </si>
  <si>
    <t>2 new compressors; upgrades to 3 existing stations</t>
  </si>
  <si>
    <t>Trans-Pecos Pipeline</t>
  </si>
  <si>
    <t>CP14-493</t>
  </si>
  <si>
    <t>OH,IN,IL,MO</t>
  </si>
  <si>
    <t>https://www.eia.gov/naturalgas/data.cfm#pipelines</t>
  </si>
  <si>
    <t>Majority of AIM project placed into service in October 2016. Last remaining facilities in service by Jan. 7, 2017.  EIA categorized all 342 Mmcf/d of project as completed in 2016 .</t>
  </si>
  <si>
    <t xml:space="preserve">Rockies Express Zone 3 reversal was mostly in service in December 2016. Small portion went in to service Jan. 6, 2017. EIA categorized all 800 Mmcf/d as completed in 2016. </t>
  </si>
  <si>
    <t>CP16-17/PF15-23</t>
  </si>
  <si>
    <t>CP14-518</t>
  </si>
  <si>
    <t>Beg_State</t>
  </si>
  <si>
    <t>End_State</t>
  </si>
  <si>
    <t>End_Region</t>
  </si>
  <si>
    <t>Beg_Region</t>
  </si>
  <si>
    <t>Hawaii</t>
  </si>
  <si>
    <t>HI</t>
  </si>
  <si>
    <t>Yukon</t>
  </si>
  <si>
    <t>YK</t>
  </si>
  <si>
    <t>Agua Blanca Pipeline</t>
  </si>
  <si>
    <t>WhiteWater Midstream LLC</t>
  </si>
  <si>
    <t>Canton Pipeline</t>
  </si>
  <si>
    <t>SemGroup Corp</t>
  </si>
  <si>
    <t>Nautilus Gas Gathering System</t>
  </si>
  <si>
    <t>Crestwood Permian Basin</t>
  </si>
  <si>
    <t>Driftwood LNG Pipeline</t>
  </si>
  <si>
    <t>CP17-118</t>
  </si>
  <si>
    <t>Northeast Supply Enhancement Project</t>
  </si>
  <si>
    <t>CP17-101</t>
  </si>
  <si>
    <t>Venture Global Gator Express LLC</t>
  </si>
  <si>
    <t>Gator Express Pipeline (Phase 1)</t>
  </si>
  <si>
    <t>Gator Express Pipeline (Phase 2)</t>
  </si>
  <si>
    <t>CP17-67</t>
  </si>
  <si>
    <t>Spire St. Louis Pipeline (Laclede Lateral)</t>
  </si>
  <si>
    <t>Spire STL Pipeline LLC</t>
  </si>
  <si>
    <t>CP17-40</t>
  </si>
  <si>
    <t>Pomelo Connector Pipeline</t>
  </si>
  <si>
    <t>CP17-26</t>
  </si>
  <si>
    <t>CP17-21</t>
  </si>
  <si>
    <t>CP17-19</t>
  </si>
  <si>
    <t>yes</t>
  </si>
  <si>
    <t>Eastern Market Access Project</t>
  </si>
  <si>
    <t>CP17-15</t>
  </si>
  <si>
    <t>Wisconsin South Expansion Project</t>
  </si>
  <si>
    <t>CP17-9</t>
  </si>
  <si>
    <t>East-West Project</t>
  </si>
  <si>
    <t>CP17-8</t>
  </si>
  <si>
    <t>MD,VA</t>
  </si>
  <si>
    <t>British Columbia</t>
  </si>
  <si>
    <t>District of Columbia</t>
  </si>
  <si>
    <t>DC</t>
  </si>
  <si>
    <t>Phase 1 in service (to VA)</t>
  </si>
  <si>
    <t>Valley Expansion Project</t>
  </si>
  <si>
    <t>CP17-257</t>
  </si>
  <si>
    <t>Southeastern Trail Expansion Project</t>
  </si>
  <si>
    <t>Williams Transco</t>
  </si>
  <si>
    <t>VA,NC,SC,GA,AL,MS,LA</t>
  </si>
  <si>
    <t>Okeechobee Lateral Project</t>
  </si>
  <si>
    <t>Florida Southeast Connection LLC</t>
  </si>
  <si>
    <t>CP17-463</t>
  </si>
  <si>
    <t>Valley Crossing Pipeline (Nueces - Brownsville)</t>
  </si>
  <si>
    <t xml:space="preserve">Related to Cameron LNG </t>
  </si>
  <si>
    <t>Dominion Keys Energy Center</t>
  </si>
  <si>
    <t>Transco Dalton Expansion Project</t>
  </si>
  <si>
    <t>PNGTS C2C Expansion Project</t>
  </si>
  <si>
    <t>CP17-24</t>
  </si>
  <si>
    <t>New Market Project</t>
  </si>
  <si>
    <t>CP17-28</t>
  </si>
  <si>
    <t>WV,KY,TN,MS,AL,LA</t>
  </si>
  <si>
    <t>CP16-486</t>
  </si>
  <si>
    <t>Empire North Expansion Project</t>
  </si>
  <si>
    <t>PA,NY,ON</t>
  </si>
  <si>
    <t>OH,MI</t>
  </si>
  <si>
    <t>FGT Western Division Project</t>
  </si>
  <si>
    <t>CP17-23</t>
  </si>
  <si>
    <t>ANR Collierville Expansion Project</t>
  </si>
  <si>
    <t>CP16-64</t>
  </si>
  <si>
    <t>Impulsora Pipeline Crossing Project</t>
  </si>
  <si>
    <t>Impulsora Pipeline</t>
  </si>
  <si>
    <t>TX, MX</t>
  </si>
  <si>
    <t>CP14-513, CP16-70</t>
  </si>
  <si>
    <t>Waynoka Gas Supply Lateral Project</t>
  </si>
  <si>
    <t>Cheniere MIDSHIP Pipeline Project</t>
  </si>
  <si>
    <t>Cheniere MIDSHIP Pipeline</t>
  </si>
  <si>
    <t>CP17-458</t>
  </si>
  <si>
    <t>North Mist Expansion Project</t>
  </si>
  <si>
    <t>Island Gas Connector</t>
  </si>
  <si>
    <t>Island Gas</t>
  </si>
  <si>
    <t>WA,BC</t>
  </si>
  <si>
    <t>Gulf Xpress</t>
  </si>
  <si>
    <t>CP16-361</t>
  </si>
  <si>
    <t>Cimarron Expansion Project</t>
  </si>
  <si>
    <t>OK, KS</t>
  </si>
  <si>
    <t>PF17-7</t>
  </si>
  <si>
    <t>PA,WV,OH,MI</t>
  </si>
  <si>
    <t>OH,PA,WV,KY</t>
  </si>
  <si>
    <t>WB (West Bound) Xpress (East)</t>
  </si>
  <si>
    <t>WV,VA,MD</t>
  </si>
  <si>
    <t>NGPL Waha Deliverability Expansion Project</t>
  </si>
  <si>
    <t>IL,IA,NE,KS,OK,TX</t>
  </si>
  <si>
    <t>NGPL Gulf Coast Southbound Phase I</t>
  </si>
  <si>
    <t>IL,MO,AR,TX</t>
  </si>
  <si>
    <t>MS,LA</t>
  </si>
  <si>
    <t>PA,MD, VA,NC,SC,GA,AL</t>
  </si>
  <si>
    <t>Gulf Coast Express</t>
  </si>
  <si>
    <t>DCP Midstream, Targa Resources Corp.</t>
  </si>
  <si>
    <t>St. Charles Parish Expansion Project</t>
  </si>
  <si>
    <t>CP16-478-000</t>
  </si>
  <si>
    <t>North Seattle Lateral Upgrade Project</t>
  </si>
  <si>
    <t>2018 Paiute Expansion Project</t>
  </si>
  <si>
    <t>12,20</t>
  </si>
  <si>
    <t>Birdsboro Pipeline Project</t>
  </si>
  <si>
    <t>DTE Midstream Appalachia, LLC</t>
  </si>
  <si>
    <t>WB (West Bound) Xpress (west)</t>
  </si>
  <si>
    <t>CP17-22</t>
  </si>
  <si>
    <t>Golden Pass LNG Bidirectional Pipeline</t>
  </si>
  <si>
    <t>Golden Pass Pipeline LLC</t>
  </si>
  <si>
    <t>Garden State Expansion Phase 1</t>
  </si>
  <si>
    <t>Garden State Expansion Phase 2</t>
  </si>
  <si>
    <t>PA,WV,OH,KY,TN,AL,MS</t>
  </si>
  <si>
    <t>Historical Projects</t>
  </si>
  <si>
    <t>TGP Rio Bravo Hidalgo Expansion</t>
  </si>
  <si>
    <t>Pecos Trail Pipeline</t>
  </si>
  <si>
    <t>Namerico</t>
  </si>
  <si>
    <t>Permian to Katy Pipeline</t>
  </si>
  <si>
    <t>Sempra, Boardwalk Energy</t>
  </si>
  <si>
    <t>Northern Access 2016 Project (PA to NY)</t>
  </si>
  <si>
    <t>Northern Access 2016 Project (NY to ON)</t>
  </si>
  <si>
    <t>Roadrunner Gas Transmission Phase 3</t>
  </si>
  <si>
    <t>CP16-5</t>
  </si>
  <si>
    <t>Western Gas Partners LP</t>
  </si>
  <si>
    <t>Cancelled</t>
  </si>
  <si>
    <t>Gaines County Crossover Compressor Station</t>
  </si>
  <si>
    <t>CP16-488</t>
  </si>
  <si>
    <t>CPUC</t>
  </si>
  <si>
    <t>CP17-471</t>
  </si>
  <si>
    <t>Bakken Line 27 Expansion</t>
  </si>
  <si>
    <t>CP17-474</t>
  </si>
  <si>
    <t xml:space="preserve">KM Border Pipeline Expansion </t>
  </si>
  <si>
    <t>Kinder Morgan Border Pipeline LLC</t>
  </si>
  <si>
    <t>Fairburn Expansion Project</t>
  </si>
  <si>
    <t>Cana STACK Expansion Project</t>
  </si>
  <si>
    <t>Lambertville East Expansion Project</t>
  </si>
  <si>
    <t>Sierrita Pima Expansion</t>
  </si>
  <si>
    <t>St. James Supply Project</t>
  </si>
  <si>
    <t>Blue Mountain Chisholm Trail Project</t>
  </si>
  <si>
    <t>Adelphia Gateway Project</t>
  </si>
  <si>
    <t>Adelphia</t>
  </si>
  <si>
    <t>Transwestern Lea County Expansion</t>
  </si>
  <si>
    <t>CP16-13</t>
  </si>
  <si>
    <t>Equitrans Expansion Project</t>
  </si>
  <si>
    <t>WV,VA</t>
  </si>
  <si>
    <t>6,12,16,20,24</t>
  </si>
  <si>
    <t>CP18-46</t>
  </si>
  <si>
    <t>18,20</t>
  </si>
  <si>
    <t>CP18-26</t>
  </si>
  <si>
    <t>CP18-17</t>
  </si>
  <si>
    <t>Enable Gas Transmission</t>
  </si>
  <si>
    <t>CP18-9</t>
  </si>
  <si>
    <t>CP18-37, CP18-38</t>
  </si>
  <si>
    <t>CP17-58</t>
  </si>
  <si>
    <t>CP18-47</t>
  </si>
  <si>
    <t>Gateway Expansion Project</t>
  </si>
  <si>
    <t>CP18-18</t>
  </si>
  <si>
    <t>Port Arthur Pipeline LLC</t>
  </si>
  <si>
    <t>CP18-7</t>
  </si>
  <si>
    <t>no</t>
  </si>
  <si>
    <t>Cheyenne Connector Pipeline</t>
  </si>
  <si>
    <t>Tallgrass Energy Partners LP</t>
  </si>
  <si>
    <t>Cheyenne Hub Enhancement Project</t>
  </si>
  <si>
    <t>CP18-103</t>
  </si>
  <si>
    <t>CO,WY,NE,KS,MO,IL</t>
  </si>
  <si>
    <t>CP18-102</t>
  </si>
  <si>
    <t>Stratton Ridge Expansion</t>
  </si>
  <si>
    <t xml:space="preserve">Expansion </t>
  </si>
  <si>
    <t>Lake Charles Expansion (Magnolia LNG)</t>
  </si>
  <si>
    <t>Takeaway capacity out of Marcellus/Utica to TCO pool</t>
  </si>
  <si>
    <t>Takeaway capacity out of Marcellus/Utica to Transco pool</t>
  </si>
  <si>
    <t>Takeaway capacity out of PA to WV; in conjunction with Mountain Valley</t>
  </si>
  <si>
    <t>Transco reversal to MS/AL; includes 850 MMcf/d additional takeaway capacity out of Marcellus</t>
  </si>
  <si>
    <t>Elba Island LNG supply</t>
  </si>
  <si>
    <t>KY,TN,MS,AR, LA</t>
  </si>
  <si>
    <t>Sempra LNG</t>
  </si>
  <si>
    <t>Notes</t>
  </si>
  <si>
    <t>US side of Texas-Tuxpan project under construction in Mexico; border crossing got FERC approval to begin construction on 3/5/18</t>
  </si>
  <si>
    <t xml:space="preserve">Texas Railroad Commission   </t>
  </si>
  <si>
    <t>http://www.rrc.state.tx.us/pipeline-safety/reports/</t>
  </si>
  <si>
    <t>30,36,42</t>
  </si>
  <si>
    <t>Connects Orla and Waha plants for residue takeaway</t>
  </si>
  <si>
    <t>CP17-409</t>
  </si>
  <si>
    <t>Designed to supply gas to a new gas-fired power generation facility</t>
  </si>
  <si>
    <t>Website</t>
  </si>
  <si>
    <t>https://www.enbridge.com/projects-and-infrastructure/projects/texas-eastern-appalachian-lease-project</t>
  </si>
  <si>
    <t>Connects TETCO/supply to NEXUS pipeline</t>
  </si>
  <si>
    <t>No updates since non-binding open season announcement in 2016</t>
  </si>
  <si>
    <t>Built in conjunction with Constitution Pipeline</t>
  </si>
  <si>
    <t>No updates available since 2015 and not on Iroquois's website; needs Constitution pipeline built</t>
  </si>
  <si>
    <t>Dependent on completion of Rover Phase 2</t>
  </si>
  <si>
    <t>Imports from Canada rose from 178 to 210 MMcf/d</t>
  </si>
  <si>
    <t>Increase deliverability to LDCs in Seattle region</t>
  </si>
  <si>
    <t>CP17-441</t>
  </si>
  <si>
    <t>Takeaway capacity from Delaware basin to Waha/Trans-Pecos pipeline</t>
  </si>
  <si>
    <t>Tennessee Gas Abandment Capacity and Restoration Project (Gas-to-NGL pipe)</t>
  </si>
  <si>
    <t>https://www.energytransfer.com/docs/mainpage/ETE_ETP_Morgan_Stanley_Conference_Presentation_Final.pdf</t>
  </si>
  <si>
    <t>Connects to proposed 980 MW CC electric power plant</t>
  </si>
  <si>
    <t>Allows for bidirectional flow on line 800 (KY/TN to LA); supplies Cameron LNG</t>
  </si>
  <si>
    <t>Only 621 Bcf/d of new capacity; deliverability of only 800 MMcf/d to MS and 500 MMcf/d to LA</t>
  </si>
  <si>
    <t>Buckeye Xpress</t>
  </si>
  <si>
    <t>OH,WV,KY</t>
  </si>
  <si>
    <t>20,24,36</t>
  </si>
  <si>
    <t xml:space="preserve">Increase takeaway out of Appalachian basin and into TCO pool </t>
  </si>
  <si>
    <t>MVP Southgate Project</t>
  </si>
  <si>
    <t>Mountain Valley Pipeline, LLC</t>
  </si>
  <si>
    <t>Open season to end May 11; details TBD</t>
  </si>
  <si>
    <t>Atlantic Bridge project Phase 1</t>
  </si>
  <si>
    <t>CP18-35, CP18-36</t>
  </si>
  <si>
    <t>only 400 incremental capacity add to TCO pool</t>
  </si>
  <si>
    <t>Atlantic Sunrise Project Phase IA</t>
  </si>
  <si>
    <t>Atlantic Sunrise Project Phase 1B</t>
  </si>
  <si>
    <t>Atlantic Sunrise Project Phase II</t>
  </si>
  <si>
    <t>PA,MD,VA,NC,SC,GA,AL</t>
  </si>
  <si>
    <t>Mountain</t>
  </si>
  <si>
    <t>Pacific</t>
  </si>
  <si>
    <t>South Central</t>
  </si>
  <si>
    <t>Thru_Region</t>
  </si>
  <si>
    <t>TN,VA,NC</t>
  </si>
  <si>
    <t>MB,MN,WI</t>
  </si>
  <si>
    <t>AL,GA,SC,NC,VA</t>
  </si>
  <si>
    <t>CP18-251</t>
  </si>
  <si>
    <t>Portland Xpress Project Phase 1 (ME to MA)</t>
  </si>
  <si>
    <t>Portland Xpress Project Phase 1 (CAN to ME)</t>
  </si>
  <si>
    <t>QU,NH,ME</t>
  </si>
  <si>
    <t>Portland Xpress Project Phase 2</t>
  </si>
  <si>
    <t>Portland Xpress Project Phase 3</t>
  </si>
  <si>
    <t>CP18-479</t>
  </si>
  <si>
    <t>Associated with Atlantic Coast pipeline project</t>
  </si>
  <si>
    <t>Revolution Pipeline Project</t>
  </si>
  <si>
    <t>Connects to Revolution processing plant</t>
  </si>
  <si>
    <t>According to PointLogic Energy (5/4/18), delayed by a year or more</t>
  </si>
  <si>
    <t>Litigation pending</t>
  </si>
  <si>
    <t>CP18-89</t>
  </si>
  <si>
    <t>Takeaway capacity out of Anadarko basin</t>
  </si>
  <si>
    <t>Project Wildcat</t>
  </si>
  <si>
    <t>Takeaway capacity out of Anadarko basin; to north TX processing plant</t>
  </si>
  <si>
    <t>CP18-186</t>
  </si>
  <si>
    <t xml:space="preserve">http://whitewatermidstream.com/operations </t>
  </si>
  <si>
    <t xml:space="preserve">https://www.enbridge.com/projects-and-infrastructure/projects/atlantic-bridge </t>
  </si>
  <si>
    <t xml:space="preserve">http://www.1line.williams.com/Transco/files/presentations/2018CSSpringUpdate.pdf </t>
  </si>
  <si>
    <t>http://www.1line.williams.com/Transco/files/presentations/2018CSSpringUpdate.pdf</t>
  </si>
  <si>
    <t xml:space="preserve">https://dtemidstream.com/location/birdsboro-pipeline/ </t>
  </si>
  <si>
    <t xml:space="preserve">https://www.kindermorgan.com/pages/business/gas_pipelines/east/broadrun/ </t>
  </si>
  <si>
    <t xml:space="preserve">https://www.transcanada.com/en/operations/natural-gas/buckeye-xpress-project/ </t>
  </si>
  <si>
    <t xml:space="preserve">http://projects.enablemidstream.com/project/enable-gas-transmission-cana-stack-expansion-case/ </t>
  </si>
  <si>
    <t xml:space="preserve">https://www.kindermorgan.com/business/gas_pipelines/central/chicago/ </t>
  </si>
  <si>
    <t xml:space="preserve">http://www.millenniumpipeline.com/valley-lateral-project/ </t>
  </si>
  <si>
    <t xml:space="preserve">http://www.millenniumpipeline.com/eastern-system-upgrade/ </t>
  </si>
  <si>
    <t xml:space="preserve">https://www.natfuel.com/pipelineandstorage/empire/empirenorth2017/Jackson_Public_Info_Session_Presentation.pdf </t>
  </si>
  <si>
    <t xml:space="preserve">http://equitransproject.com/ </t>
  </si>
  <si>
    <t xml:space="preserve">https://www.transcanada.com/en/operations/natural-gas/gulf-xpress-project/ </t>
  </si>
  <si>
    <t xml:space="preserve">https://www.platts.com/latest-news/natural-gas/denver/columbia-gas-seeks-january-1-startup-for-leach-21831045 </t>
  </si>
  <si>
    <t xml:space="preserve">https://www.mountainvalleypipeline.info/ </t>
  </si>
  <si>
    <t xml:space="preserve">https://www.transcanada.com/en/operations/natural-gas/mountaineer-xpress-project/ </t>
  </si>
  <si>
    <t xml:space="preserve">http://media.eqtmidstreampartners.com/press-release/eqm/mountain-valley-pipeline-llc-announces-mvp-southgate-project-and-binding-open?referrer=eqm </t>
  </si>
  <si>
    <t xml:space="preserve">http://www.nexusgastransmission.com/content/project-overview-map </t>
  </si>
  <si>
    <t xml:space="preserve">https://www.kindermorgan.com/business/gas_pipelines/central/gulfcoast/ </t>
  </si>
  <si>
    <t xml:space="preserve">http://co.williams.com/expansionprojects/north-seattle-lateral-upgrade-project/ </t>
  </si>
  <si>
    <t xml:space="preserve">https://www.natfuel.com/supply/NorthernAccess2016/default.aspx </t>
  </si>
  <si>
    <t xml:space="preserve">http://newenglandcouncil.com/assets/Energy-Environment-PNGTS.pdf </t>
  </si>
  <si>
    <t xml:space="preserve">http://www.pngts.com/expansion/ </t>
  </si>
  <si>
    <t xml:space="preserve">https://www.enbridge.com/projects-and-infrastructure/projects/south-texas-expansion-project </t>
  </si>
  <si>
    <t xml:space="preserve">http://www.iroquois.com/project/sono/SoNo_OpenSeasonBrochure_1_12_15.pdf </t>
  </si>
  <si>
    <t xml:space="preserve">https://www.kindermorgan.com/pages/business/gas_pipelines/east/swlouisianasupply/default.aspx </t>
  </si>
  <si>
    <t xml:space="preserve">http://www.gulfsouthpl.com/ExpansionProjects.aspx?id=4294967564 </t>
  </si>
  <si>
    <t xml:space="preserve">http://www.iroquois.com/project/WIP/ </t>
  </si>
  <si>
    <t>Supplies Corpus Christi LNG</t>
  </si>
  <si>
    <t>Freeport LNG supply; includes Legacy Expansion project; 700 MMcf/d of both north- and south-bound capacity</t>
  </si>
  <si>
    <t>Joliet XPress Project</t>
  </si>
  <si>
    <t>MB,MN,WI,MI,ON,IN,IL</t>
  </si>
  <si>
    <t>Westlake Expansion Project</t>
  </si>
  <si>
    <t>CP17-476</t>
  </si>
  <si>
    <t>Primary purpose to supply Lake Charles Power Plant</t>
  </si>
  <si>
    <t>Cheyenne Compressor Station Expansion Project</t>
  </si>
  <si>
    <t>CP18-117</t>
  </si>
  <si>
    <t>Additional compression to allow delivery to Cheyenne Hub</t>
  </si>
  <si>
    <t xml:space="preserve">CIG 2018 Line Nos. 5A and 5B Expansion Project </t>
  </si>
  <si>
    <t>CP18-94</t>
  </si>
  <si>
    <t>Brings additional supply from DJ Basin to Cheyenne Hub (545 MMcf/d total)</t>
  </si>
  <si>
    <t>Sweden Valley Project</t>
  </si>
  <si>
    <t>Dominion Energy Transmission Co</t>
  </si>
  <si>
    <t>CP18-45</t>
  </si>
  <si>
    <t>Delivery to TGP in OH</t>
  </si>
  <si>
    <t>Steel Reef Pipelines US LLC</t>
  </si>
  <si>
    <t>ND,SK</t>
  </si>
  <si>
    <t>CP18-24</t>
  </si>
  <si>
    <t>Deliver gas to Canada for processing</t>
  </si>
  <si>
    <t>Texas-Louisiana Markets Project</t>
  </si>
  <si>
    <t>CP18-10</t>
  </si>
  <si>
    <t>Bring supplies from WLA to STX on TETCO system</t>
  </si>
  <si>
    <t>Risberg Line</t>
  </si>
  <si>
    <t>RH energytrans LLC</t>
  </si>
  <si>
    <t>Delivery to LDC (East Ohio Gas Co/Dominion Energy OH) for peak day services and economic development</t>
  </si>
  <si>
    <t>CP18-6</t>
  </si>
  <si>
    <t>Pacific Connector Gas Pipeline LP</t>
  </si>
  <si>
    <t xml:space="preserve">Previously CP13-492; bring feedstock from Malin, OR to Jordan Cove LNG </t>
  </si>
  <si>
    <t xml:space="preserve">http://pacificconnectorgp.com/project-overview/ </t>
  </si>
  <si>
    <t>Rivervale South to Market Project</t>
  </si>
  <si>
    <t>Transfer supply from interconnect with TGP to Manhattan Meter Station and Mercer pool</t>
  </si>
  <si>
    <t>CP17-490</t>
  </si>
  <si>
    <t>Eastern Panhandle Expansion Project</t>
  </si>
  <si>
    <t>CP17-80</t>
  </si>
  <si>
    <t>TransCameron Pipeline</t>
  </si>
  <si>
    <t>TransCameron Pipeline LLC/Venture Global Calcasieu Pass</t>
  </si>
  <si>
    <t>CP15-551</t>
  </si>
  <si>
    <t xml:space="preserve">http://venturegloballng.com/calcasieu-pass/transcameron-pipeline/#.WxFgBfkvyJA </t>
  </si>
  <si>
    <t>Bushy Park Extension Project</t>
  </si>
  <si>
    <t>Dominion Energy Carolina Gas</t>
  </si>
  <si>
    <t>CP18-498</t>
  </si>
  <si>
    <t>New delivery point to Charleston International Manufacturing Center (outside of LDC)</t>
  </si>
  <si>
    <t>TX,NM,AZ,CA,MX</t>
  </si>
  <si>
    <t>CP18-332</t>
  </si>
  <si>
    <t>Mountain, Pacific</t>
  </si>
  <si>
    <t>South Mainline Expansion Project</t>
  </si>
  <si>
    <t>no new construction</t>
  </si>
  <si>
    <t>Imports from Canada rose from 210 to 274.216 MMcf/d; no new construction</t>
  </si>
  <si>
    <t xml:space="preserve">http://p2kpipeline.com/  </t>
  </si>
  <si>
    <t xml:space="preserve">https://www.namerico-energy.com/portfolio/energy/pecos-trail-pipeline/ </t>
  </si>
  <si>
    <t>Takeaway capacity out of Permian; online 3Q 2019 according to RBN</t>
  </si>
  <si>
    <t xml:space="preserve">https://www.kindermorgan.com/pages/business/gas_pipelines/projects/kmtp/ </t>
  </si>
  <si>
    <t>Takeaway capacity from Permian to Gulf Coast; expected online in Oct 2019</t>
  </si>
  <si>
    <t>Enterprise, Energy Transfer Partners</t>
  </si>
  <si>
    <t xml:space="preserve">http://ir.energytransfer.com/phoenix.zhtml?c=106094&amp;p=RssLanding&amp;cat=news&amp;id=2347076 </t>
  </si>
  <si>
    <t>Authorization for additional exports to Mexico; no construction needed, 283 MMcf/d at the PEMEX CHECK station (up to 468 MMcf/d) and 100 MMcf/d (up to 420 MMcf/d) at Rio Bravo Hidalgo (Genscape)</t>
  </si>
  <si>
    <t>UNSUCCESSFUL open season 5/16/18; segment 1 from Empress to new Emerson-3 on Transcanada; segment 2 can deliver to either St. Clair (MI-ON) or Joliet hub in IL</t>
  </si>
  <si>
    <t>Alaska Stand Alone Pipeline Project</t>
  </si>
  <si>
    <t>Alaska Gasline Development Corp</t>
  </si>
  <si>
    <t>12,36</t>
  </si>
  <si>
    <t>http://asapgas.agdc.us/</t>
  </si>
  <si>
    <t>Delivers gas to Fairbanks, AK; will only be built if LNG project and pipeline are not</t>
  </si>
  <si>
    <t>Anchor shipper withdrew from agreement</t>
  </si>
  <si>
    <t>While completed in Dec 2017, no flows until Nueva Era pipeline was completed on this data.  So that date is used for "in service", currently 600 MMcf/d, but expandable to 900 MMcf/d</t>
  </si>
  <si>
    <t>EQT H-320 Pipeline Project</t>
  </si>
  <si>
    <t>CP18-489</t>
  </si>
  <si>
    <t>Natural Bridge Pipeline</t>
  </si>
  <si>
    <t>Black Hills Gas Distribution LLC</t>
  </si>
  <si>
    <t>LDC use; provide reliablility to 57k customers in Casper area</t>
  </si>
  <si>
    <t>Dakota Natural Gas Drayton Pipeline</t>
  </si>
  <si>
    <t>Dakota Natural Gas</t>
  </si>
  <si>
    <t>CP18-514</t>
  </si>
  <si>
    <t>2,4</t>
  </si>
  <si>
    <t>Permian North Expansion Project</t>
  </si>
  <si>
    <t>Takeaway capacity out of Permian</t>
  </si>
  <si>
    <t>Permian Global Access Pipeline</t>
  </si>
  <si>
    <t>Tellurian</t>
  </si>
  <si>
    <t>Allows delivery to Corpus Christi LNG facility</t>
  </si>
  <si>
    <t>KM Freeport Lateral</t>
  </si>
  <si>
    <t>Connect Transco to LNG demand in Texas</t>
  </si>
  <si>
    <t>Double E Pipeline</t>
  </si>
  <si>
    <t>Summit Midstream Partners</t>
  </si>
  <si>
    <t>Whistler Pipeline Project</t>
  </si>
  <si>
    <t>Texas RRC</t>
  </si>
  <si>
    <t>ONEOK WestTex Expansion</t>
  </si>
  <si>
    <t>ONEOK Inc.</t>
  </si>
  <si>
    <t>TX RRC</t>
  </si>
  <si>
    <t>ONEOK Westbound Expansion</t>
  </si>
  <si>
    <t>ONEOK Eastbound Expansion</t>
  </si>
  <si>
    <t>Takeaway from SCOOP/STACK processing plants to eastern OK interstate delivery point</t>
  </si>
  <si>
    <t>Takeaway from STACK area to western OK interestate delivery points</t>
  </si>
  <si>
    <t>Roadrunner Eastbound Project</t>
  </si>
  <si>
    <t>Takeaway capacity from Delaware basin to Waha hub</t>
  </si>
  <si>
    <t>CP17-178</t>
  </si>
  <si>
    <t>Part of AK LNG project; pipeline from North Slope to South AK</t>
  </si>
  <si>
    <t>Bring additional Permian production to Waha hub</t>
  </si>
  <si>
    <t>South Alabama Project</t>
  </si>
  <si>
    <t>Additional deliverability to industrial (Ascend Performance Materials) and electric power (PowerSouth Energy Cooperative) consumers</t>
  </si>
  <si>
    <t>Line N to Monaca Project</t>
  </si>
  <si>
    <t>Delivery point to Shell Petrochemicals Complex in Potter Township, PA</t>
  </si>
  <si>
    <t>Line KNYS Uprate Project</t>
  </si>
  <si>
    <t xml:space="preserve">Increase deliverability to NY and PA counties </t>
  </si>
  <si>
    <t>Allen Compressor Station Modification Project</t>
  </si>
  <si>
    <t>Increase capacity on Enable system in Hughes County, OK</t>
  </si>
  <si>
    <t>Marquette Branch Line Expansion Project</t>
  </si>
  <si>
    <t>Add delivery points to two power plants in Upper Michigan peninsula</t>
  </si>
  <si>
    <t>CP18-81</t>
  </si>
  <si>
    <t>CP18-135</t>
  </si>
  <si>
    <t>CP18-491</t>
  </si>
  <si>
    <t>CP18-506</t>
  </si>
  <si>
    <t>CP18-490</t>
  </si>
  <si>
    <t>CP18-137</t>
  </si>
  <si>
    <t>CP18-530</t>
  </si>
  <si>
    <t>CP18-522</t>
  </si>
  <si>
    <t>Willis Lateral Project</t>
  </si>
  <si>
    <t>Supply 1 GW Willis combined Cycle power plant</t>
  </si>
  <si>
    <t>CP18-525</t>
  </si>
  <si>
    <t>Permian takeaway to Texas panhandle; filed construction permit with Texas RRC</t>
  </si>
  <si>
    <t>North Texas Pipeline Expansion/Old Ocean Pipeline</t>
  </si>
  <si>
    <t>Red Bluff Express Extension</t>
  </si>
  <si>
    <t>Red Bluff Express Pipeline</t>
  </si>
  <si>
    <t>Appalachian Lease Project (TEAL) Phase 1</t>
  </si>
  <si>
    <t>Appalachian Lease Project (TEAL) Phase 2</t>
  </si>
  <si>
    <t>Part Completed</t>
  </si>
  <si>
    <t>Connects TETCO/supply to NEXUS pipeline; partial completion allows for deliveries to NEXUS for testing purposes</t>
  </si>
  <si>
    <t>Lakeshore Lateral Project (LLP)</t>
  </si>
  <si>
    <t>Wisconsin Electric Gas Operations (WEGO)</t>
  </si>
  <si>
    <t>Lakeshore Capacity Improvement Project (PCIP)</t>
  </si>
  <si>
    <t>PSC (WI)</t>
  </si>
  <si>
    <t>Together with LCIP, will supply natural gas to southeastern WI customers.  Currently using regasified LNG stored at nearby powerplant</t>
  </si>
  <si>
    <t>Together with LLC, will supply natural gas to southeastern WI customers.  Currently using regasified LNG stored at nearby powerplant</t>
  </si>
  <si>
    <t>Details from PointLogic Energy</t>
  </si>
  <si>
    <t>Greater Philadelphia Expansion</t>
  </si>
  <si>
    <t xml:space="preserve">https://www.enbridge.com/projects-and-infrastructure/projects/greater-philadelphia-expansion-project </t>
  </si>
  <si>
    <t>Increase deliverability to Philadelphia region, growing electric and industrial demand</t>
  </si>
  <si>
    <t>CP18-538</t>
  </si>
  <si>
    <t>Transport residue gas from processing plant in Carlsbad, NM to Waha hub via Agua Blanca pipeline</t>
  </si>
  <si>
    <t>Gulf Run Pipeline</t>
  </si>
  <si>
    <t>Conenct Carthage/Perryville hubs (at Westdale) to LNG facilities along Gulf Coast (Starks/Gillis compressor)</t>
  </si>
  <si>
    <t>MA, NH, ME, NB</t>
  </si>
  <si>
    <t>Fox Energy Center Natural Gas Lateral Project</t>
  </si>
  <si>
    <t>Serves Fox Energy Center power plant; 20 in. pipe with MAOP of 1,000 psi.  Designed to give supply flexibility to plant, which is currently served only by ANR at volumes of 25.6 MMcf/d</t>
  </si>
  <si>
    <t>East Louisiana Project</t>
  </si>
  <si>
    <t>CP19-12</t>
  </si>
  <si>
    <t>AL,MS,LA</t>
  </si>
  <si>
    <t>New delivery point to Entergy Louisiana; bidirectional flow on mainline</t>
  </si>
  <si>
    <t>CP19-10</t>
  </si>
  <si>
    <t>Cedar Station Upgrade Project</t>
  </si>
  <si>
    <t>CP16-487</t>
  </si>
  <si>
    <t>Increases pressure/volume of delivery to Black Dog Generating Station; updates to system</t>
  </si>
  <si>
    <t>Del-Mar Energy Pathway Project</t>
  </si>
  <si>
    <t>CP18-548</t>
  </si>
  <si>
    <t>Additional capacity and delivery points in MD and DE; firm transportation to 3 LDCs and off-peak transportation to 1 industrial customer</t>
  </si>
  <si>
    <t>CP19-7</t>
  </si>
  <si>
    <t>MA,CT</t>
  </si>
  <si>
    <t>Project expands capacity into Delaware; Staggered completion dates; full service not expected until March 2019</t>
  </si>
  <si>
    <t>Rio Bravo Pipeline Project</t>
  </si>
  <si>
    <t>Rio Bravo Pipeline Company</t>
  </si>
  <si>
    <t>CP16-455</t>
  </si>
  <si>
    <t>Feedstock supply to Rio Grande LNG project; runs from area northwest of Agua Dulce hub to Brownsville</t>
  </si>
  <si>
    <t>Provides capacity to 630 MW new combined cycle power plant in Wawayanda, NY</t>
  </si>
  <si>
    <t>Northern Lights 2019</t>
  </si>
  <si>
    <t>Western Energy Storage and Transportation (WEST) Header Project</t>
  </si>
  <si>
    <t>UT,NV,AZ,MX</t>
  </si>
  <si>
    <t>24,36,42,48</t>
  </si>
  <si>
    <t>Connect Magnum Storage facility to western hubs, Permian supplies, and Southern California market.  Bidirectional</t>
  </si>
  <si>
    <t>CP18-534</t>
  </si>
  <si>
    <t>Line YM28 and Line FM120 Modernization Project</t>
  </si>
  <si>
    <t>CP17-74</t>
  </si>
  <si>
    <t>https://pipelineandstorage.natfuel.com/current-projects/ym28-and-fm120-modernization-project/</t>
  </si>
  <si>
    <t>Construction of new 14.4 mile 12 inch Line KL, replacement/extension of 5.8 miles of Line FM120 with 6 inch pipe, abandonment of Line YM28</t>
  </si>
  <si>
    <t>Requested In Service</t>
  </si>
  <si>
    <t>Replacement of valves, compressors, and associated equiptment to improve deliverability</t>
  </si>
  <si>
    <t>Takeaway of associated gas from Delware Basin to Waha Hub; 117 mile 42 inch trunkline from Lane Processing Plant in Eddy county, NM, to Waha and a 17 mile 30 inch lateral from Loving processing plants to trunkline</t>
  </si>
  <si>
    <t>Sabine Pass Expansion Project (formerly Sabine Pass Liquefaction Lateral and Tap)</t>
  </si>
  <si>
    <t>South Saskatchewan Access Project</t>
  </si>
  <si>
    <t>Southside Connector Distribution Project</t>
  </si>
  <si>
    <t>Virginia Natural Gas</t>
  </si>
  <si>
    <t>Additional capacity along entire TX Gulf Coast to supply Mexican market; CFE sole shipper; will connect to Valley Crossing/Texas-Tuxpan pipeline</t>
  </si>
  <si>
    <t>Part of project allows for additional deliveries on Maritimes pipeline system; delays in constructing Weymouth Compressor Station due to litigation</t>
  </si>
  <si>
    <t>West Loop Project</t>
  </si>
  <si>
    <t>PA, OH</t>
  </si>
  <si>
    <t>CP19-26</t>
  </si>
  <si>
    <t>Deliver gas from PA to 1 GW combined cycle power plant in Columbiana County, OH</t>
  </si>
  <si>
    <t>Demicks Lake-Cherry Creek Pipeline Project</t>
  </si>
  <si>
    <t>CP19-27</t>
  </si>
  <si>
    <t xml:space="preserve">Takeaway capacity out of Bakken </t>
  </si>
  <si>
    <t>Westbrook Xpress Project Phase 1</t>
  </si>
  <si>
    <t>CP19-32</t>
  </si>
  <si>
    <t>Westbrook Xpress Project Phase 2</t>
  </si>
  <si>
    <t>Details from Natural Gas Intelligence article published 11/5/18</t>
  </si>
  <si>
    <t>Takeaway capacity out of Anadarko basin; Completion corresponds to increased flows in Genscape</t>
  </si>
  <si>
    <t>https://s21.q4cdn.com/271408906/files/doc_presentations/2018/03/SemGroup-Investor-Presentation-March-2018_FINAL.pdf</t>
  </si>
  <si>
    <t>Phase 1 completed; however, no indication of east-west flows according to Genscape.  Remains "under construction"</t>
  </si>
  <si>
    <t>CP17-46</t>
  </si>
  <si>
    <t>Bring more natural gas from Southern Co. system from the north into Virgina markets for distribution; connects supplies between two regions.  As of Dec 2018, project 93% complete</t>
  </si>
  <si>
    <t>Service will be resumed on Old Ocean Pipeline (160 MMcf/d) from Dallas to Gulf Coast (done 2Q 2018); expansion on North Texas pipeline to provide Permian takeaway capacity, filling Old Ocean (expected 4Q2018)</t>
  </si>
  <si>
    <t>Anchor shipper is CFE (506 MMcf/d); the design capacity is not expected to be reached</t>
  </si>
  <si>
    <t>Takeaway out of Bakken; TOTAL capacity on line 27 is now 600 MMcf/d- cannot find prior capacity or capacity added</t>
  </si>
  <si>
    <t>Project has been announced as no longer moving forward</t>
  </si>
  <si>
    <t>Project has requested in service approval from FERC/Office of Energy Projects but has yet to be granted as of publication date</t>
  </si>
  <si>
    <t xml:space="preserve">Notes may include a project's relationship to other pipeline or infrastructure projects (e.g. LNG terminal, </t>
  </si>
  <si>
    <t>gas-fired power plant), whether it is associated with local distribution companies, its association with</t>
  </si>
  <si>
    <t>any shale gas and tight oil basin, or reasons for delay.</t>
  </si>
  <si>
    <t xml:space="preserve">•     Separated pipeline projects completed prior to and including 2017 into "Historical Pipeline Projects" </t>
  </si>
  <si>
    <t>•     Created additional columns for pipeline project website and further details on project when found or available.</t>
  </si>
  <si>
    <t>•     Created two new status designations:  "Requested In Service" and "Cancelled."  See Definitions tab.</t>
  </si>
  <si>
    <t xml:space="preserve">This file contains a list of natural gas pipeline expansion projects slated to commence operations in coming years, and completed in past years.  The data are not collected on an EIA survey.  This information was compiled from trade press (e.g. PointLogic Energy), pipeline company websites, and the Federal Energy Regulatory Commission (FERC )on planned pipeline construction.   The amount of capacity additions that come online may be significantly different than reflected in accompanying data.  These data are not a forecast.  For further information, see the “Definitions” tab.  Generally, only natural gas transmission lines are included in this file; gathering lines, distribution lines, and LNG marine terminals are excluded. Updates may include corrections to project details. </t>
  </si>
  <si>
    <t>Projects completed in 2017 but recently updated remain in "Natural Gas Pipeline Projects" tab.</t>
  </si>
  <si>
    <t>Associated with Port Arthur Liquefaction Project; will only proceed if Port Arthur LNG facility is built</t>
  </si>
  <si>
    <t>CP02-74</t>
  </si>
  <si>
    <t>Lockridge Extension Pipeline</t>
  </si>
  <si>
    <t>CP19-52</t>
  </si>
  <si>
    <t>Gulf Connector Expansion Project</t>
  </si>
  <si>
    <t>TriState Corridor Pipeline Project</t>
  </si>
  <si>
    <t>Equitrans Midstream Corporation</t>
  </si>
  <si>
    <t>CP19-191</t>
  </si>
  <si>
    <t>Replace 2 compressor stations to comply with new PA environmental rules; compressors installed in 1958 and 1968</t>
  </si>
  <si>
    <t>Deliver feedgas to Driftwood LNG facility; no FID as of update</t>
  </si>
  <si>
    <t>Line OT-27 Project</t>
  </si>
  <si>
    <t>CP19-151</t>
  </si>
  <si>
    <t>Central Corridor Pipeline Extension</t>
  </si>
  <si>
    <t>Duke Energy Ohio</t>
  </si>
  <si>
    <t>Ohio PUC</t>
  </si>
  <si>
    <t>Duke Energy Ohio to increase delivery to Cincinnati area customers during peak demand</t>
  </si>
  <si>
    <t>Index 99 Expansion Project</t>
  </si>
  <si>
    <t>LA, TX</t>
  </si>
  <si>
    <t>CP19-125</t>
  </si>
  <si>
    <t>Deliver Shelby Trough gas supplies to Gulf Coast demand markets</t>
  </si>
  <si>
    <t>South Jersey Gas Pipeline</t>
  </si>
  <si>
    <t>South Jersey Gas</t>
  </si>
  <si>
    <t>Serve B.L. England power plant and deliver to customers in Atlantic and Cape May counties</t>
  </si>
  <si>
    <t>Pinelands Commission</t>
  </si>
  <si>
    <t>Sanford Project</t>
  </si>
  <si>
    <t>CP19-58</t>
  </si>
  <si>
    <t>Increase firm transportation to Florida Power and Light Sanford power plant from 15.7 MMcf/hr to 17.2 MMcf/hr</t>
  </si>
  <si>
    <t>High Plains Kiowa Lateral Expanson Project</t>
  </si>
  <si>
    <t>CP19-56</t>
  </si>
  <si>
    <t>Deliver natural gas from processing plant in Denver-Julesburg Basin to CIG hub in Weld, CO</t>
  </si>
  <si>
    <t>Yorktown Meter Station Upgrade</t>
  </si>
  <si>
    <t>CP19-13</t>
  </si>
  <si>
    <t>Increase deliverability at Yorktown M&amp;R Station for ConEd utility (in Westchester Co.)</t>
  </si>
  <si>
    <t>Corpus Christi Stage III Pipeline</t>
  </si>
  <si>
    <t>Cheniere Energy Corpus Christi</t>
  </si>
  <si>
    <t>Increase deliverability to Corpus Christi LNG for Train 3</t>
  </si>
  <si>
    <t>CP18-513</t>
  </si>
  <si>
    <t>VNG Suffolk No. 3 Meter Station Expansion Project</t>
  </si>
  <si>
    <t>CP19-51</t>
  </si>
  <si>
    <t>Increase deliverability to customers in SE Virginia</t>
  </si>
  <si>
    <t>CP17-56</t>
  </si>
  <si>
    <t>Regional Energy Access Project (Phase I and II)</t>
  </si>
  <si>
    <t>Sabine Pass Compression Project</t>
  </si>
  <si>
    <t>CP18-487</t>
  </si>
  <si>
    <t>Additional compression to increase deliverability to Sabine Pass LNG terminal</t>
  </si>
  <si>
    <t>FM 100 Project</t>
  </si>
  <si>
    <t>PF17-10</t>
  </si>
  <si>
    <t>CP19-99</t>
  </si>
  <si>
    <t>3 new compressor stations to increase southbound capacity from Alliance receipt point in IL to Corpus Christi LNG in TX</t>
  </si>
  <si>
    <t>NGPL Gulf Coast Southbound Project (Phase II)</t>
  </si>
  <si>
    <t>Northern Delaware Basin Expansion Project</t>
  </si>
  <si>
    <t>CP19-28</t>
  </si>
  <si>
    <t>Expand takeaway capacity from Delaware Basin</t>
  </si>
  <si>
    <t>http://ir.oneok.com/news-and-events/press-releases/2019/02-25-2019-211707239</t>
  </si>
  <si>
    <t xml:space="preserve">https://www.dominionenergy.com/about-us/natural-gas-projects/eastern-market-access-project </t>
  </si>
  <si>
    <t xml:space="preserve">https://www.gulfrunpipeline.com </t>
  </si>
  <si>
    <t xml:space="preserve">http://www.northernnaturalgas.com/expansionprojects/Pages/NorthernLights2019-Rochester.aspx </t>
  </si>
  <si>
    <t xml:space="preserve">http://sempralng.com/port-arthur-pipeline-louisiana-connector/ </t>
  </si>
  <si>
    <t xml:space="preserve">http://sempralng.com/port-arthur-pipeline/ </t>
  </si>
  <si>
    <t xml:space="preserve">http://maritimesenergy.com/flow/uploads/MonctonNaturalGasSupplyALL.pdf </t>
  </si>
  <si>
    <t xml:space="preserve">https://westhp.com/ </t>
  </si>
  <si>
    <t>Enhancements (in 2018)</t>
  </si>
  <si>
    <t>Delta Express Pipeline Project</t>
  </si>
  <si>
    <t>Venture Global</t>
  </si>
  <si>
    <t>PF19-4</t>
  </si>
  <si>
    <t>Associated with Delta LNG export project currently before FERC; two parallel 42 inch pipelines</t>
  </si>
  <si>
    <t>Southwest Gas Co</t>
  </si>
  <si>
    <t>NVPUC</t>
  </si>
  <si>
    <t>http://pucweb1.state.nv.us/PDF/AxImages/DOCKETS_2015_THRU_PRESENT/2019-6/39610.pdf</t>
  </si>
  <si>
    <t>Greene Interconnect Project</t>
  </si>
  <si>
    <t>CP19-477</t>
  </si>
  <si>
    <t>Gulfstream Phase VI Expansion Project</t>
  </si>
  <si>
    <t>Gulfstream Natural Gas System LLC</t>
  </si>
  <si>
    <t>CP19-475</t>
  </si>
  <si>
    <t xml:space="preserve">Increase operating pressure on Gulfstream pipeline to serve Tampa Electric Company's Big Bend power plant </t>
  </si>
  <si>
    <t>CP19-473</t>
  </si>
  <si>
    <t>Connection to 830 MW Energy Solutions Consortium Brook County power plant; new interconnect (Trinity) in Washington County</t>
  </si>
  <si>
    <t>Line Section 22 Project</t>
  </si>
  <si>
    <t>CP19-105</t>
  </si>
  <si>
    <t>Incremental capacity on WBI system on Line 22 between Elk Basin and Billings, MT</t>
  </si>
  <si>
    <t>Bluebonnet Market Express Pipeline</t>
  </si>
  <si>
    <t>Williams</t>
  </si>
  <si>
    <t>Permian takeaway capacity from Waha Hub to near Katy, TX</t>
  </si>
  <si>
    <t>Delhi Connector Pipeline</t>
  </si>
  <si>
    <t>CJ Express Pipeline</t>
  </si>
  <si>
    <t>Midcoast Energy</t>
  </si>
  <si>
    <t>Haynesville Global Access Pipeline</t>
  </si>
  <si>
    <t>NGPL Gulf Coast Southbound Project (Phase III)</t>
  </si>
  <si>
    <t>IA,IL,MO,AR,TX</t>
  </si>
  <si>
    <t>Louisiana XPress Project</t>
  </si>
  <si>
    <t>CP19-488</t>
  </si>
  <si>
    <t>Expansion from TCO pool to LA; new and utilization of existing capacity to total 850 MMcf/d</t>
  </si>
  <si>
    <t>Putnam Expansion Project</t>
  </si>
  <si>
    <t>CP19-474</t>
  </si>
  <si>
    <t>Deliver natural gas to 1,183 MW Seminole Electirc Cooperative power unit</t>
  </si>
  <si>
    <t>http://venturegloballng.com/plaquemines-project/plaquemines-pipeline/#.XUHmUppKiJA</t>
  </si>
  <si>
    <t>Deliver additional feedgas to Plaquemines LNG from interconnection with TETCO (Southwest Lateral TETLP)</t>
  </si>
  <si>
    <t>Rochester Expansion Project</t>
  </si>
  <si>
    <t>CP19-494</t>
  </si>
  <si>
    <t>https://www.floridasoutheastconnection.com/okeechobee-lateral-pipeline</t>
  </si>
  <si>
    <t>Delivers natural gas to powerplant</t>
  </si>
  <si>
    <t>CP19-495</t>
  </si>
  <si>
    <t>Built in conjunction with Calcasieu Pass LNG Terminal</t>
  </si>
  <si>
    <t>Sendero Carlsbad Gateway LLC</t>
  </si>
  <si>
    <t>Sendero Carlsbad Gateway Project</t>
  </si>
  <si>
    <t>Mountaineer XPress Pipeline (TCO Pool)</t>
  </si>
  <si>
    <t>Mountaineer XPress Pipeline (to CGT)</t>
  </si>
  <si>
    <t>Takeaway capacity out of Marcellus/Utica to Gulf XPress/CGT</t>
  </si>
  <si>
    <t>Industrial</t>
  </si>
  <si>
    <t>LNG</t>
  </si>
  <si>
    <t>Electric</t>
  </si>
  <si>
    <t>Industrial, Electric</t>
  </si>
  <si>
    <t>LDC</t>
  </si>
  <si>
    <t>LDC, Industrial</t>
  </si>
  <si>
    <t>Constructed as part of Port Arthur LNG export project; will only go forward if facilitiy is built</t>
  </si>
  <si>
    <t>LDC, Electric</t>
  </si>
  <si>
    <t>Utility</t>
  </si>
  <si>
    <t>https://adelphiagateway.com/</t>
  </si>
  <si>
    <t>LDC, Industrial, Electric</t>
  </si>
  <si>
    <t>Convert existing pipeline from oil to natural gas; Deliver supply into Philadelphia market down to Marcus Hook</t>
  </si>
  <si>
    <t>https://atlanticcoastpipeline.com/</t>
  </si>
  <si>
    <t>Deliver Appalachia Basin supplies to Virginia and North Carolina; laterals to two electric generators</t>
  </si>
  <si>
    <t>Delivers natural gas supply from DJ Basin to Cheyenne Hub</t>
  </si>
  <si>
    <t>Additional capacity into New England market</t>
  </si>
  <si>
    <t>Deliver Marcellus supply from PA across NY and into New England Market</t>
  </si>
  <si>
    <t>Unclear what status of expansion to pipeline is; noted as on hold pending further information</t>
  </si>
  <si>
    <t>Increased deliverability for Washington Gas Light Co. and Mattawoman Energy</t>
  </si>
  <si>
    <t>Improve gas delliverability from storage to Portland General Electric power plants to balance renewable generation</t>
  </si>
  <si>
    <t>Deliver natural gas to Florida Power and Light (FPL) and Duke Energy of Florida (DEF)</t>
  </si>
  <si>
    <t>http://sabaltrailtransmission.com/</t>
  </si>
  <si>
    <t>Increase deliverability of US exports into northwest Mexico</t>
  </si>
  <si>
    <t>Delivery to new methanol plant being constructied in St. James Parrish by Shangdog Yuhuang Chemical</t>
  </si>
  <si>
    <t>https://www.enbridge.com/projects-and-infrastructure/projects/stratton-ridge-project</t>
  </si>
  <si>
    <t>Delivery to Freeport LNG</t>
  </si>
  <si>
    <t>Demand Served</t>
  </si>
  <si>
    <t>CP19-484</t>
  </si>
  <si>
    <t>Takeaway capacity out of Haynesville to serve Sabine Pass</t>
  </si>
  <si>
    <t>Acadiana Project</t>
  </si>
  <si>
    <t>Lamar County Expansion Project</t>
  </si>
  <si>
    <t>CP19-517</t>
  </si>
  <si>
    <t>Add delivery to 550 MW new combined cycle facility of Cooperative Energy Texas (Morrow Repower Project), replacing coal plant</t>
  </si>
  <si>
    <t>Long Ridge Lateral</t>
  </si>
  <si>
    <t>OPSB</t>
  </si>
  <si>
    <t>Deliver natural gas to Long Ridge Energy Generation LLC (transmission line off of existing gathering system) in Monroe County, OH</t>
  </si>
  <si>
    <t>Cameron Extension Project</t>
  </si>
  <si>
    <t>CP19-512</t>
  </si>
  <si>
    <t>Deliver to Calcasieu Pass LNG terminal</t>
  </si>
  <si>
    <t>Saginaw Trail Pipeline</t>
  </si>
  <si>
    <t>Consumers Energy Co.</t>
  </si>
  <si>
    <t>MI PSC</t>
  </si>
  <si>
    <t>https://www.dominionenergy.com/company/natural-gas-projects/west-loop</t>
  </si>
  <si>
    <t xml:space="preserve">http://www.pngts.com/expansion/  </t>
  </si>
  <si>
    <t>North Bakken Expansion Project</t>
  </si>
  <si>
    <t>Bakken takeaway capacity to new markets in ND;connnect WBI system to Northern Border pipeline</t>
  </si>
  <si>
    <t>https://www.wbienergy.com/docs/default-source/north-bakken-expansion-project/north-bakken-handout.pdf?sfvrsn=0</t>
  </si>
  <si>
    <t>Withdrawn; new project is North Bakken Expansion Project</t>
  </si>
  <si>
    <t>https://www.duke-energy.com/home/natural-gas-projects/central-corridor-pipeline-ext</t>
  </si>
  <si>
    <t>https://www.midcoastenergy.com/cj-express-pipeline-project/</t>
  </si>
  <si>
    <t>Announced/On Hold</t>
  </si>
  <si>
    <t>No information since 2013/2014; assumed cancelled</t>
  </si>
  <si>
    <t>https://www.tcenergy.com/operations/natural-gas/eastern-panhandle-expansion-project/#documents</t>
  </si>
  <si>
    <t>Deliver to Mountaineer Gas in Morgan Count, WV; Maryland rejected easement for project in January 2019</t>
  </si>
  <si>
    <t>FERC denied extension of time in July 2019 as no construction had started; was supposed to supply proposed 580 MW gas fired power plant</t>
  </si>
  <si>
    <t>Deliver LNG to Golden Pass LNG</t>
  </si>
  <si>
    <t>http://goldenpassproducts.com</t>
  </si>
  <si>
    <t>No indication for several years this project will go forward</t>
  </si>
  <si>
    <t>Extended by FERC in 2019, but legal battles remain and construction has not started</t>
  </si>
  <si>
    <t>No activity, filings, or announcements in years, so assumed cancelled; Connect KM Tejas mainline to Stratton Ridge/Freeport LNG</t>
  </si>
  <si>
    <t>No new construction; Presidential Permit seeks to raise import/export capacity to 316.6908 MMcf/d  (assume date certificate issued is completion for orders)</t>
  </si>
  <si>
    <t>Denied</t>
  </si>
  <si>
    <t>Will add 25 mile extension to Red Bluff Express Pipeline; estimated completion date, but TX RCC has project operational</t>
  </si>
  <si>
    <t>Given no news or updates on this project for years, assume it is on hold</t>
  </si>
  <si>
    <t>Spring Creek Gas Infrastructure Expansion Project</t>
  </si>
  <si>
    <t>Lowman Pipeline</t>
  </si>
  <si>
    <t>Supply 700 MW Lowman Energy Center, part of PowerSouth Energy Cooperative</t>
  </si>
  <si>
    <t>AL PSC</t>
  </si>
  <si>
    <t>Deliver feedgas to Plaquemines LNG via new interstate pipeline; interconnections with TGP (Southwest Lateral TGP) and TETCO</t>
  </si>
  <si>
    <t>http://venturegloballng.com/wp-content/uploads/2019/05/Delta-Fact-Sheet-May-25-.pdf</t>
  </si>
  <si>
    <t>Project has failed to obtain approval from relevant regulatory agency</t>
  </si>
  <si>
    <t>Enhancements (in 2019)</t>
  </si>
  <si>
    <t>•     Created new status designation:  "Denied."  See Definitions tab.</t>
  </si>
  <si>
    <t xml:space="preserve">•     All projects completed in 2018, including those that may not have been updated in prior versions, have been moved </t>
  </si>
  <si>
    <t>to "Historical Projects" sheet.</t>
  </si>
  <si>
    <t>Federal Energy Regulatory Commission (FERC), trade press, company websites, and IHS Markit.</t>
  </si>
  <si>
    <t>https://www.virginianaturalgas.com/-/media/Files/VNG/Work%20in%20your%20neighborhood/Completed%20Projects/18270_VNG_SSConnector_Project_factsheet.pdf</t>
  </si>
  <si>
    <t>https://ir.energytransfer.com/static-files/01151f48-806c-4969-b067-4574f83c9c4d</t>
  </si>
  <si>
    <t>GTN XPress</t>
  </si>
  <si>
    <t xml:space="preserve">TC Energy </t>
  </si>
  <si>
    <t>BC,ID,WA,OR</t>
  </si>
  <si>
    <t>Expanding Canadian system and GT Northwest pipeline to increase imports into Canada via Kingsgate, ID</t>
  </si>
  <si>
    <t>Blue Water Energy Center (BWEC) Pipeline</t>
  </si>
  <si>
    <t>CP20-4</t>
  </si>
  <si>
    <t>Lateral to Blue Water Energy Center 1,100 GW combined cycle power plant in St. Clair, MI, owned by DTE Energy; can expand to 525 MMcf/d of capacity with equpitment upgrade</t>
  </si>
  <si>
    <t>New pipeliine in OK to bring supply from Oklahoma production basins to existing pipeline infrastructure; amended FERC docket on 9/6/19 decreased capacity from 1.4 Bcf/d to 1.1 Bcf/d</t>
  </si>
  <si>
    <t>https://www.midshippipeline.com/</t>
  </si>
  <si>
    <t>MASS Project</t>
  </si>
  <si>
    <t>Takeaway capacity out of Anadarko Basin</t>
  </si>
  <si>
    <t>Midwest Market Access Project</t>
  </si>
  <si>
    <t>CP20-11</t>
  </si>
  <si>
    <t>CP20-10</t>
  </si>
  <si>
    <t>Modification and upgrade of existing system at Grabham compressor</t>
  </si>
  <si>
    <t>Wick Meter Station Project</t>
  </si>
  <si>
    <t>Rover Pipeline</t>
  </si>
  <si>
    <t>Takeaway capacity out of Marcellus; new interconnection with Equitrans system</t>
  </si>
  <si>
    <t>134th Street Lateral Project</t>
  </si>
  <si>
    <t>IL, IN</t>
  </si>
  <si>
    <t>New lateral to replace existing pipeline; deliveries to NIPSCO in IN</t>
  </si>
  <si>
    <t>CP20-14</t>
  </si>
  <si>
    <t>Expansion of existing system to serve demand in St. Louis, MO</t>
  </si>
  <si>
    <t>MoGas Pipeline</t>
  </si>
  <si>
    <t>Agua Blanca Expansion Project</t>
  </si>
  <si>
    <t>Allows for increased volues from Delaware Basin; announcement only states expansion from nominal capacity of 1.1 Bcf/d to "over 3 Bcf/d"</t>
  </si>
  <si>
    <t>Alabama Compressor Station Upgrade</t>
  </si>
  <si>
    <t>AlaTenn Pipeline</t>
  </si>
  <si>
    <t>CP19-476</t>
  </si>
  <si>
    <t>Increase compression on AlaTenn pipeline and increase deliveries to growing demand in Alabama; flow through compressor will increase from 59 MMcf/d to 97 MMcf/d</t>
  </si>
  <si>
    <t>MS, AL</t>
  </si>
  <si>
    <t>Northern Lights 2021 Expansion</t>
  </si>
  <si>
    <t>New looping, extension of existing lines, and new compressor station/modification to existing compressor</t>
  </si>
  <si>
    <t>Grand Chenier XPress Project</t>
  </si>
  <si>
    <t>CP20-8</t>
  </si>
  <si>
    <t>Additional compression on ANR system to increase deliverability in Cameron Parish, LA</t>
  </si>
  <si>
    <t>New Lisbon 2020 Expansion Project</t>
  </si>
  <si>
    <t>CP20-17</t>
  </si>
  <si>
    <t>Looping and new compression to increase deliverability in WI</t>
  </si>
  <si>
    <t>Middlesex Expansion Project</t>
  </si>
  <si>
    <t>CP20-30</t>
  </si>
  <si>
    <t>Interconnections with Transco Mainline and Transco Woodbridge Lateral to deliver to 725 MW Woodbridge Energy Center combined cycle power plant</t>
  </si>
  <si>
    <t>McComb Compressor Station Reliability Project</t>
  </si>
  <si>
    <t>CP20-32</t>
  </si>
  <si>
    <t>Replace compressor station in South MS; resulting capacity increase</t>
  </si>
  <si>
    <t xml:space="preserve">https://www.blackhillsenergy.com/our-company/delivering-energy/natural-bridge-pipeline </t>
  </si>
  <si>
    <t>Annually</t>
  </si>
  <si>
    <t>Rover Expansion Project</t>
  </si>
  <si>
    <t>CP20-36</t>
  </si>
  <si>
    <t>Request due to operating conditions on Rover mainline; no additional construction required</t>
  </si>
  <si>
    <t>•     Created new column:  "Demand served", indicating, when available, if a pipeline is being build for demand in a</t>
  </si>
  <si>
    <t>specific sector.  See "Definitions" tab.</t>
  </si>
  <si>
    <t>Enhancements (in 2020)</t>
  </si>
  <si>
    <t xml:space="preserve">•     All projects completed in 2019, including those that may not have been updated in prior versions, have been moved </t>
  </si>
  <si>
    <t>Demand served</t>
  </si>
  <si>
    <t>End-use sector or type of facility that will receive all deliveries for a pipeline project</t>
  </si>
  <si>
    <t>Electric power plant(s)</t>
  </si>
  <si>
    <t>Local distribution company</t>
  </si>
  <si>
    <t>Liquefied natural gas export facility</t>
  </si>
  <si>
    <t>Industrial sector/facility</t>
  </si>
  <si>
    <t>Tioga to Emerson Project</t>
  </si>
  <si>
    <t>Takeaway from Bakken to Emerson and interconnections</t>
  </si>
  <si>
    <t>Line 1600 Replacement Project</t>
  </si>
  <si>
    <t>San Diego Gas and Electric, SoCalGas</t>
  </si>
  <si>
    <t>Increase deliverability into San Diego metro area from 630 MMcf/d to 830 MMcf/d</t>
  </si>
  <si>
    <t>Evangeline Pass Expansion Project</t>
  </si>
  <si>
    <t>CP20-50</t>
  </si>
  <si>
    <t>Serve Venture Global Plaquemines Parrish LNG export facility; new pipelines and compressor station</t>
  </si>
  <si>
    <t>Gemini Gulf Coast Pipeline</t>
  </si>
  <si>
    <t>https://tracemidstream.com/operations/#east-texas</t>
  </si>
  <si>
    <t>Deliverability from Arklatex area in Haynesville to Orange County, TX; Phase 1 completed in May 2020, Phase 2 later</t>
  </si>
  <si>
    <t>Trace Midstream, Quantum Midstream</t>
  </si>
  <si>
    <t>Donlin Gold Mine Pipeline</t>
  </si>
  <si>
    <t>Domlin Gold, LLC</t>
  </si>
  <si>
    <t>AK DNR</t>
  </si>
  <si>
    <t>Delivery to gold mine in AK</t>
  </si>
  <si>
    <t>Iroquois Enhancement by Compression Project</t>
  </si>
  <si>
    <t>QU,NY,CT</t>
  </si>
  <si>
    <t>CP20-48</t>
  </si>
  <si>
    <t>Increase deliverability on Iroquois system from Waddington, NY</t>
  </si>
  <si>
    <t xml:space="preserve">North Baja Xpress Project </t>
  </si>
  <si>
    <t>Niles Power Plant Meter Station Project</t>
  </si>
  <si>
    <t>Deliver natrual gas to Indeck Energy Service's 1000MW power plant</t>
  </si>
  <si>
    <t>CP20-27</t>
  </si>
  <si>
    <t>Expansion on entire North Baja line; designed to deliver feedstock to Energia Costa Azul LNG export plant</t>
  </si>
  <si>
    <t>Alberta Xpress Project</t>
  </si>
  <si>
    <t>Delivers Canadian gas into Great Lakes pipeline, then to ANR system for delivery to LNG facilities on the Gulf Coast.  Project only involves capacity expansion on ANR system</t>
  </si>
  <si>
    <t>MI,IN,OH,IN,KY,TN,MS,AR,LA</t>
  </si>
  <si>
    <t>CP20-70</t>
  </si>
  <si>
    <t>PennEast Pipeline Phase 1</t>
  </si>
  <si>
    <t>PennEast Pipeline Phase 2</t>
  </si>
  <si>
    <t>•     Renamed PennEast Pipeline Co and split into 2 phases (March 2020)</t>
  </si>
  <si>
    <t>CP20-47</t>
  </si>
  <si>
    <t xml:space="preserve">Formerly CP15-558; will connect to UGI Utilities (Blue Mountain Ski Resort) and interconnect with Columbia Gas and Adelphia Gateway </t>
  </si>
  <si>
    <t>Haynesville takeaway capacity from ETX-Haynesville to Silsbee, TX; FID assumed equivalent to approval</t>
  </si>
  <si>
    <t>Permian Highway Pipeline Project</t>
  </si>
  <si>
    <t>Takeaway out of Permian/Waha to Agua Dulce, then up to Houston area; FID assumed to be approval</t>
  </si>
  <si>
    <t>Permian Pass Pipeline Project</t>
  </si>
  <si>
    <t>May not be needed in 2022; pushed out at least a year</t>
  </si>
  <si>
    <t>261 Upgrade Projects</t>
  </si>
  <si>
    <t>DTE LEAP Project</t>
  </si>
  <si>
    <t>DTE</t>
  </si>
  <si>
    <t>Takeaway out of Haynesville; connects Blue Union Gathering System to TETCO, Transco, Sabine Pass, and Cameron LNG</t>
  </si>
  <si>
    <t>Tougaloo Project</t>
  </si>
  <si>
    <t>CP20-71</t>
  </si>
  <si>
    <t>Takeaway capacity out of SCOOP/STACK and Permian Basin.  Add compressor station to bring supply into Southern Star System</t>
  </si>
  <si>
    <t>Louisiana Connector Amendment Project</t>
  </si>
  <si>
    <t>CP20-21</t>
  </si>
  <si>
    <t>Building of new compressor station in Beauregard Parish instead of Allen Parish in as in Louisiana Connector Project CP18-7</t>
  </si>
  <si>
    <t>Louisiana Connector- Port Arthur Pipeline</t>
  </si>
  <si>
    <t>Texas Connector-Port Arthur Pipeline</t>
  </si>
  <si>
    <t>Pacific Connector</t>
  </si>
  <si>
    <t>Pacific Connector Pipeline</t>
  </si>
  <si>
    <t>Conencts Malin hub to Jordan Cove LNG facility</t>
  </si>
  <si>
    <t>CP17-494</t>
  </si>
  <si>
    <t>Tri-West Project</t>
  </si>
  <si>
    <t>https://www.dominionenergy.com/library/domcom/media/about-us/natural-gas-projects/tri-west-project-overview.pdf?modified=20200113182306&amp;la=en</t>
  </si>
  <si>
    <t>Upgrading three compressor stations and new lateral in order to bring gas from PA to Midwest markets (deliver into Tennessee Gas Pipeline)(only construction in OH)</t>
  </si>
  <si>
    <t>https://ferc.gov/legal/staff-reports.asp</t>
  </si>
  <si>
    <t>https://www.tcenergy.com/operations/natural-gas/north-baja-xpress-project/</t>
  </si>
  <si>
    <t>CP20-52</t>
  </si>
  <si>
    <t>CP20-23</t>
  </si>
  <si>
    <t>Dakota Natural Gas, LLC</t>
  </si>
  <si>
    <t>MN, ND</t>
  </si>
  <si>
    <t>CP20-155</t>
  </si>
  <si>
    <t>Deliver natural gas fom Viking pipeline in MN into ND customers (currently use propane for heating)</t>
  </si>
  <si>
    <t>Appalachia to Market Project</t>
  </si>
  <si>
    <t>CP20-436</t>
  </si>
  <si>
    <t>Additional looping on segment in PA (Westmoreland, Berks, Fayette counties)</t>
  </si>
  <si>
    <t>Hammerhead Pipeline</t>
  </si>
  <si>
    <t>PA, WV</t>
  </si>
  <si>
    <t>WVDEP</t>
  </si>
  <si>
    <t>WVR311119</t>
  </si>
  <si>
    <t>Gathering line to receipt point on EQT, to feed into Mountain Valley Pipeline</t>
  </si>
  <si>
    <t>Santa Fe Mainline</t>
  </si>
  <si>
    <t>New Mexico Gas</t>
  </si>
  <si>
    <t>Extend service/natural gas access to customers in northern NM, tribal lands</t>
  </si>
  <si>
    <t>Williams cancelled after NY, NJ deny permits</t>
  </si>
  <si>
    <t>8,10,16</t>
  </si>
  <si>
    <t>Crow Creek Pipeline</t>
  </si>
  <si>
    <t>ID,WY</t>
  </si>
  <si>
    <t>CP20-461</t>
  </si>
  <si>
    <t>New service to customers in WY, inc. electric cooperative; replace LNG trucked into area</t>
  </si>
  <si>
    <t>https://www.permits.performance.gov/permitting-projects/crow-creek-pipeline-project</t>
  </si>
  <si>
    <t>https://www.nmgco.com/userfiles/files/5%204%2020%20Santa%20Fe%20Loop.pdf</t>
  </si>
  <si>
    <t>https://www.equitransmidstream.com/gathering/</t>
  </si>
  <si>
    <t>Portions of project have entered service; however, additional portions of project/capacity have yet to enter operation</t>
  </si>
  <si>
    <t>CP20-480</t>
  </si>
  <si>
    <t>Blanket certificate; uses existing horsepower to increase deliverability into Iroquois system</t>
  </si>
  <si>
    <t>PF20-3</t>
  </si>
  <si>
    <t>6/16/20:  In prefiling, only announced 23 MMcf/d of capacity offered in open season.  Three delivery paths from  Chapin B, Puddlefield B, and Carverton B reciept points on the Leidy lateral to three delivery points:  Mud Run Road (PA, 210 MMcf/d Phase I); Station 210 Delivery Pool (NJ, 640 MMcf/d, Phase I), amd Trenton Delivery CPH (NJ, 190 MMcf/d, Phase II)</t>
  </si>
  <si>
    <t>CP20-16</t>
  </si>
  <si>
    <t>Westbrook Xpress Project Phase 3</t>
  </si>
  <si>
    <t>Phases 2 and 3 approved together.  In total, 81 MMcf/d increase on PNGTS and 50 MMcf/d increase on Maritimes Northeast</t>
  </si>
  <si>
    <t>CP20-484</t>
  </si>
  <si>
    <t>Carlsbad South Project</t>
  </si>
  <si>
    <t>CP20-483</t>
  </si>
  <si>
    <t>Additional takeaway capacity for Permian Basin to Pecos compressor station, into Keystone pool</t>
  </si>
  <si>
    <t>Tuscarora Xpress Project</t>
  </si>
  <si>
    <t>CP20-486</t>
  </si>
  <si>
    <t>Increase compression on line to deliver natural gas from Malin, OR hub to northern NV (Reno) market</t>
  </si>
  <si>
    <t>Kern River Gas Transmission Co</t>
  </si>
  <si>
    <t>PF20-4</t>
  </si>
  <si>
    <t>Distribution system to serve Roland, OK;  Indication that project is near-completion in December 2019, so we assume in service to start 2020</t>
  </si>
  <si>
    <t>http://www.okenergytoday.com/2019/11/net-cash-grows-for-enable-midstream-but-net-income-slips/</t>
  </si>
  <si>
    <t>https://psc.wi.gov/Pages/MajorCases/LakeshoreCapacityProject.aspx</t>
  </si>
  <si>
    <t>https://www.consumersenergy.com/company/reliability/saginaw-trail-pipeline</t>
  </si>
  <si>
    <t>Expanded and replaced pipeline, increased deliverability to Detroit Area Consumers; first three phases completed, fourth and final expected to enter service in 2020</t>
  </si>
  <si>
    <t>New customers (LDC) in Elko County, Nevada; 22 mile backbone and 168 miles of distribution pipeline; connected to Ruby and Paiute pipelines.  Construction expected to start July 2020</t>
  </si>
  <si>
    <t>CP20-482</t>
  </si>
  <si>
    <t>Leidy North Project</t>
  </si>
  <si>
    <t>Applied/On Hold</t>
  </si>
  <si>
    <t>Stephen York</t>
  </si>
  <si>
    <t>stephen.york@eia.gov</t>
  </si>
  <si>
    <t>Wamsutter West Expansion</t>
  </si>
  <si>
    <t>Dominion Energy Overthrust Pipeline</t>
  </si>
  <si>
    <t>CP20-448</t>
  </si>
  <si>
    <t>12, 24</t>
  </si>
  <si>
    <t>Increase deliverability from Overthurs pipeline to Kern River Gas Transportation at Opal, WY</t>
  </si>
  <si>
    <t>PA,MD,WV</t>
  </si>
  <si>
    <t>•     Returned Eastern Panhandle Pipeline Expansion to "Natural Gas Pipeline Projects" from historical tab (July 2020)</t>
  </si>
  <si>
    <t>South Sioux City to Sioux Falls A-line Replacement Project</t>
  </si>
  <si>
    <t>NE, SD</t>
  </si>
  <si>
    <t>PF19-8, CP20-487</t>
  </si>
  <si>
    <t>Replacement of lines that runs between South Dakota and Nebraska</t>
  </si>
  <si>
    <t>Mainline 100 and Mainline 200 Replacement Project</t>
  </si>
  <si>
    <t>CP19-193</t>
  </si>
  <si>
    <t>Replacement of lines serving area south of Means Measuring station which have experienced increased population density</t>
  </si>
  <si>
    <t>https://www.northernnaturalgas.com/expansionprojects/Pages/SouthSiouxCity.aspx</t>
  </si>
  <si>
    <t>Elwood Power/ANR Horsepower Replacement Project</t>
  </si>
  <si>
    <t>Upgrade highly used portion of the ANR system to bring supply to an existing power plant in Joliet, Illinois</t>
  </si>
  <si>
    <t>Bluewater Compressor Project</t>
  </si>
  <si>
    <t>CP19-471</t>
  </si>
  <si>
    <t>New compressor station to expand capacity from pressure limited 120,000 Mcf/d, to 500,000 Mcf/d on its interconnect with the Vector Pipeline</t>
  </si>
  <si>
    <t>Bernville Compression Station Project</t>
  </si>
  <si>
    <t>Haynesville takeaway capacity from Delhi, LA to Gillis, LA. Deferred until after completion of Phase 1 of the Driftwood LNG Project.</t>
  </si>
  <si>
    <t>Haynesville takeaway capacity from ARKLA-Haynesville to Gillis, LA. Deferred until after completion of Phase 1 of the Driftwood LNG Project.</t>
  </si>
  <si>
    <t>Takeaway capacity from Perimian to proposed LNG facility in Gillis, LA. Deferred until after completion of Phase 1 of the Driftwood LNG Project.</t>
  </si>
  <si>
    <t>Galveston County Project</t>
  </si>
  <si>
    <t>CP20-505</t>
  </si>
  <si>
    <t>Install two pipeline segments on the FGT Mainline that connect to a natural gas power plant in Galveston, Texas</t>
  </si>
  <si>
    <t xml:space="preserve">Lake City 1st Branch Line Abandonment and Capacity Replacement Project </t>
  </si>
  <si>
    <t>CP20-504</t>
  </si>
  <si>
    <t>Abandon aging existing line and and replace lost capacity by uprating existing lines, and building a new pipeline segment.</t>
  </si>
  <si>
    <t>Marysville Connector Pipeline</t>
  </si>
  <si>
    <t>Supply additional gas to the Marysville area by running a line from Dublin, OH to Marysville, OH</t>
  </si>
  <si>
    <t>East Lateral Xpress Project</t>
  </si>
  <si>
    <t>Provide  firm transportation service on  Columbia Gulf’s East Lateral from Columbia Gulf’s Onshore Pool (CGT-Rayne) and Venice Meter Station to a new primary point of delivery with the Gator Express Pipeline in Plaquemines Parish, Louisiana.</t>
  </si>
  <si>
    <t>CP20-527</t>
  </si>
  <si>
    <t>Marshall County Mine Panels 19E and 20E Projects</t>
  </si>
  <si>
    <t>CP19-509</t>
  </si>
  <si>
    <t>Excavate and elevate lines 10, 15, 25, and 30 in Marshall County, WV.</t>
  </si>
  <si>
    <t>Wisconsin Access Project</t>
  </si>
  <si>
    <t>IL, IA, KS, WI</t>
  </si>
  <si>
    <t>Upgrade compressor stations and meters to expand capacity by 72 MMcf/d for contracted utilities in Illinois, Iowa, Kansas, and Wisconsin</t>
  </si>
  <si>
    <t>Additional compressor station and capacity. Project partly entered service beginning August 7, 2020</t>
  </si>
  <si>
    <t>202-586-0595</t>
  </si>
  <si>
    <t>Kinder Morgan Interstate Gas Transmission</t>
  </si>
  <si>
    <t>Rendezvous Pipeline Company</t>
  </si>
  <si>
    <t>•     All projects that have been cancelled or denied will be moved to the Historical Projects sheet by year-end.</t>
  </si>
  <si>
    <t>Line DT and DS Replacement Project</t>
  </si>
  <si>
    <t>CP19-31</t>
  </si>
  <si>
    <t>Abandonment and replacement of two pipelines in Anderson and Franklin county. Project also includes modifying two existing compressor stations.</t>
  </si>
  <si>
    <t>AGL International Paper Pipeline</t>
  </si>
  <si>
    <t>Atlanta Gas Light</t>
  </si>
  <si>
    <t>GPSC</t>
  </si>
  <si>
    <t>Build pipeline to the International Paper plant in Coosa, Georgia</t>
  </si>
  <si>
    <t>Takeaway capacity out of Permian to Gulf Coast SW of Katy, TX.</t>
  </si>
  <si>
    <t>https://phpproject.com/</t>
  </si>
  <si>
    <t>Line 8000 Replacement Project</t>
  </si>
  <si>
    <t>4,12</t>
  </si>
  <si>
    <t>CP18-13</t>
  </si>
  <si>
    <t>https://www.tcenergy.com/operations/natural-gas/line-8000-replacement-project/</t>
  </si>
  <si>
    <t>Replacement of about 13.5 mile of 12-inch pipe and 0.67 miles of 4-inch pipe. The new pipes will include cathodic protection and alternating current mitigation to provide additional safety measures.</t>
  </si>
  <si>
    <t>Additional bidirectional capacity on Transco; additional supplies to LDCs in Southeast. Received FERC in-service approval on December 23, 2020. Full completion and service of the pipeline delayed until March 1, 2021 due to winter conditions.</t>
  </si>
  <si>
    <t>VNG Interconnect</t>
  </si>
  <si>
    <t>SCC</t>
  </si>
  <si>
    <t>Pipeline expansion to an interconnect with Transco. Project also involves a new compressor station in Prince William county and upgrades to the Mechanicsville metering station.</t>
  </si>
  <si>
    <t>Enhancements (in 2021)</t>
  </si>
  <si>
    <t xml:space="preserve">•     All projects completed in 2020, including those that may not have been updated in prior versions, have been moved </t>
  </si>
  <si>
    <t>Natural gas pipeline projects from 2021</t>
  </si>
  <si>
    <t>Natural gas pipeline projects from 1996 to 2020</t>
  </si>
  <si>
    <t>2021 Auburn A-line Abandonment and Capacity Replacement Project</t>
  </si>
  <si>
    <t>CP20-479</t>
  </si>
  <si>
    <t>Abandon in-place Auburn A-Line and construct a branch line loop in Lancaster and Otoe counties, Nebraska.</t>
  </si>
  <si>
    <t>Line SM-116 Forced Relocation Project</t>
  </si>
  <si>
    <t>CP20-28</t>
  </si>
  <si>
    <t>Relocate portion of existing line due to Central Appalachia Mining’s area surface and highwall mining at the Millseat Surface Mine</t>
  </si>
  <si>
    <t>Big Bend Project</t>
  </si>
  <si>
    <t>CP21-45</t>
  </si>
  <si>
    <t>Loop extension in Calhoun and Jefferson Counties, Florida that will serve Tampa Electric Company’s Peoples Gas System</t>
  </si>
  <si>
    <t>Mainline 300 Replacement Project</t>
  </si>
  <si>
    <t>CP20-490</t>
  </si>
  <si>
    <t>Replacement of 775 feet of 36-inch pipe in Menifee and Montgomery Counties, Kentucky</t>
  </si>
  <si>
    <t>Atlantic Bridge Project Phase 2</t>
  </si>
  <si>
    <t>Atlantic Bridge Project Phase 2 (CAN)</t>
  </si>
  <si>
    <t>Mid-Atlantic Chiller Project</t>
  </si>
  <si>
    <t>PA, VA</t>
  </si>
  <si>
    <t>Eastern Gas Transmission and Storage</t>
  </si>
  <si>
    <t>CP21-97</t>
  </si>
  <si>
    <t>Provide an additional 25 MMcf/d of natural gas from supply areas in Leidy, PA to Virginia markets via installation of air inlet chiller systems at compressor stations along the EGTS’ PL-1 system</t>
  </si>
  <si>
    <t>Three Rivers Interconnection Project</t>
  </si>
  <si>
    <t>CP21-113</t>
  </si>
  <si>
    <t>New pipeline to serve the planned 1,250MW combined-cycle Three Rivers Energy Center power plant.</t>
  </si>
  <si>
    <t>MoGas Expansion Project</t>
  </si>
  <si>
    <t>Reapplying after NY and NJ denied application in May 2020</t>
  </si>
  <si>
    <t>Point of Rocks West Expansion Project</t>
  </si>
  <si>
    <t>Overthrust Pipeline</t>
  </si>
  <si>
    <t>Additional piping and looping between two station areas in Lincoln County, Wyoming</t>
  </si>
  <si>
    <t>CP21-449</t>
  </si>
  <si>
    <t>Additional west-to-east capacity on REX; in conjunction with Cheyenne Hub Enhancement Project. Final two compressor stations estimated to be placed in service in 2023.</t>
  </si>
  <si>
    <t>https://www.northernnaturalgas.com/expansionprojects/Pages/NorthernLights2021.aspx</t>
  </si>
  <si>
    <t>Driftwood Line 200 and 300 Project Phase 1</t>
  </si>
  <si>
    <t>Driftwood Line 200 and 300 Project Phase 2</t>
  </si>
  <si>
    <t>Driftwood Line 200 and 300 Project Phase 3</t>
  </si>
  <si>
    <t>Phase 1 interconnects with the TETCO pipeline in Beauregard Parish and stretches to MP 37 in Calcasieu Parish. Includes one compressor station and eleven meter stations. Total project cost (all three phases) is $1.28 billion and 4.6 Bcf/d of capacity.</t>
  </si>
  <si>
    <t>Phase 2 features additional compression at the compressor station at MP 6. Total project cost (all three phases) is $1.28 billion and 4.6 Bcf/d of capacity.</t>
  </si>
  <si>
    <t>Phase 3 includes 31 miles of looping pipe from MP 6 to MP 37. Total project cost (all three phases) is $1.28 billion and 4.6 Bcf/d of capacity.</t>
  </si>
  <si>
    <t>Skunk River Replacement Project</t>
  </si>
  <si>
    <t>CP21-446</t>
  </si>
  <si>
    <t>Abandon and replacement 1880 feet of mainline pipe in Henry County, Iowa</t>
  </si>
  <si>
    <t>Bailey East Mine Panel 11J Project</t>
  </si>
  <si>
    <t>CP19-501</t>
  </si>
  <si>
    <t>Excavate and replace pipelines to protect pipe during longwall mining.</t>
  </si>
  <si>
    <t>Henderson County Expansion Project</t>
  </si>
  <si>
    <t>KY, IN</t>
  </si>
  <si>
    <t>CP21-467</t>
  </si>
  <si>
    <t>Lateral connecting to the CenterPoint A.B. Brown Generating Station in Posey County, Indiana</t>
  </si>
  <si>
    <t>Valentine Chemicals Interconnect Project</t>
  </si>
  <si>
    <t>CP20-193</t>
  </si>
  <si>
    <t>Establishes new delivery point to serve Valentine Chemicals located in Lafourche Parish, Louisiana</t>
  </si>
  <si>
    <t>Morgantown Connector Project</t>
  </si>
  <si>
    <t>PF21-3</t>
  </si>
  <si>
    <t>Project to provide up to 220,000 dekatherms per day of firm natural gas transportation service for customers in Monongalia County, West Virginia.</t>
  </si>
  <si>
    <t>MPSC</t>
  </si>
  <si>
    <t>Convert existing wet natural gas gathering lines to dry natural gas transmission lines</t>
  </si>
  <si>
    <t>https://www.michigan.gov/lara/0,4601,7-154-89505-564643--,00.html</t>
  </si>
  <si>
    <t>U-20894</t>
  </si>
  <si>
    <t>Rogers City and Norwalk-Manistee Connectors</t>
  </si>
  <si>
    <t>DTE Michigan Lateral</t>
  </si>
  <si>
    <t>Dominion Energy South Carolina</t>
  </si>
  <si>
    <t>PSC SC</t>
  </si>
  <si>
    <t>River Neck to Kingsburg Project</t>
  </si>
  <si>
    <t>Provide additional capacity and expand service in Florence, South Carolina</t>
  </si>
  <si>
    <t>https://www.dominionenergy.com/projects-and-facilities/natural-gas-projects/river-neck-to-kingsburg-pipeline-project</t>
  </si>
  <si>
    <t>Wahpeton Expansion Project</t>
  </si>
  <si>
    <t>PF21-4</t>
  </si>
  <si>
    <t>Project to add new pipe and make modifications to existing compressor stations in order to add provide new natural gas service to Kindred, North Dakota</t>
  </si>
  <si>
    <t>Virginia Electrification Project</t>
  </si>
  <si>
    <t>Columbia Gas</t>
  </si>
  <si>
    <t>CP21-498</t>
  </si>
  <si>
    <t>Modification of various compressor stations to increase capacity to Columbia's Market Area 33 and Market Area 34 in southeast Virginia</t>
  </si>
  <si>
    <t>CP22-2</t>
  </si>
  <si>
    <t>Northern Loop Project</t>
  </si>
  <si>
    <t>Expands natural gas service into suburbs of Columbus, OH</t>
  </si>
  <si>
    <t>https://www.kindermorgan.com/Operations/Projects/261-Upgrade-Projects</t>
  </si>
  <si>
    <t xml:space="preserve"> New interconnect on MVP to deliver 1 Bcf/d to Columbia Gas Transmission KA System; mechanically complete, but cannot enter service until Mountain Valley Pipeline is operational</t>
  </si>
  <si>
    <t>http://www.enbridgepipelines.com/projects-and-infrastructure/projects/middlesex-extension-project</t>
  </si>
  <si>
    <t>https://www.tcenergy.com/operations/natural-gas/tuscarora-xpress-project/</t>
  </si>
  <si>
    <t>https://www.bwpipelines.com/about-us/subsidiaries/texas-gas-transmission-llc/growth-projects/current-projects/Henderson-County-Expansion-Project/default.aspx</t>
  </si>
  <si>
    <t xml:space="preserve">https://www.kernrivergas.com/Projects/Delta-Lateral-Project/FERC-Filings-and-Information </t>
  </si>
  <si>
    <t>Deliver natural gas to Intermountain Power Agency's (IPA) Intermountain Power Project (IPP), which is being converted from coal- to gas-fired generation</t>
  </si>
  <si>
    <t>Incremental capacity increase into New England</t>
  </si>
  <si>
    <t>Requested in Service</t>
  </si>
  <si>
    <t>WhiteWater</t>
  </si>
  <si>
    <t>Venice Extension Project</t>
  </si>
  <si>
    <t>CP22-15</t>
  </si>
  <si>
    <t>Construction of new pipeline segment and compressors to allow for reversal of flows on Texas Eastern's Line 40 to accommodate gas glows to Plaquemines LNG</t>
  </si>
  <si>
    <t>All flows linked to Leidy South Expansion and designed to increase takeaway capacity out Appalachia to Southern markets</t>
  </si>
  <si>
    <t>Mobile County Project</t>
  </si>
  <si>
    <t>CP22-12</t>
  </si>
  <si>
    <t>Modification of CS10 compressor station in Perry County, MS to add additional capacity to flows from west to east to help meet gas demand in Mobile County, AL</t>
  </si>
  <si>
    <t>Southwest Alabama Project</t>
  </si>
  <si>
    <t>CP22-13</t>
  </si>
  <si>
    <t>Upgrades to compressor unit 1111 to increase horsepower and increase west to east natural gas capacity from reciept point in George County, MS to delivery point in Escambia County, AL. The added capacity helps serve the natural gas-to-power market</t>
  </si>
  <si>
    <t>Western Massachusetts Natural Gas Reliability Project</t>
  </si>
  <si>
    <t>Eversource</t>
  </si>
  <si>
    <t>Natural gas pipeline running from a new interconnect in Longmeadow, MA to an upgraded Bliss Street Regulatory Station in Springfield, MA in order to improve natural gas reliability in the greater Springfield area</t>
  </si>
  <si>
    <t>Cordova Connector Line</t>
  </si>
  <si>
    <t>Southern Natural Gas</t>
  </si>
  <si>
    <t>CP22-34</t>
  </si>
  <si>
    <t>Provide about 25 MMcf/d of capacity to Spire Alabama Inc.</t>
  </si>
  <si>
    <t>C-Line Replacement Project</t>
  </si>
  <si>
    <t>CP22-26</t>
  </si>
  <si>
    <t>Abandon in place part of Northern Natural A-Line and replace non-contiguous parts of the C-Line</t>
  </si>
  <si>
    <t>L-722 Replacement Project</t>
  </si>
  <si>
    <t>CP22-32</t>
  </si>
  <si>
    <t>Abandon in place aging L-722 pipeline and replace a segment of L-722 that was vulnerable</t>
  </si>
  <si>
    <t>Cancelled/On Hold</t>
  </si>
  <si>
    <t>Expand transportation capacity along two priamry paths in Transco's Zone 6</t>
  </si>
  <si>
    <t>DE, MD</t>
  </si>
  <si>
    <t>Enhancements (in 2022)</t>
  </si>
  <si>
    <t xml:space="preserve">•     All projects completed in 2021, including those that may not have been updated in prior versions, have been moved </t>
  </si>
  <si>
    <t>16,24</t>
  </si>
  <si>
    <t>12,24</t>
  </si>
  <si>
    <t>6,10</t>
  </si>
  <si>
    <t>16,30</t>
  </si>
  <si>
    <t>22,30,42</t>
  </si>
  <si>
    <t>12,20,30</t>
  </si>
  <si>
    <t>20,24,30</t>
  </si>
  <si>
    <t>20,36,42</t>
  </si>
  <si>
    <t>14,20</t>
  </si>
  <si>
    <t>12,16,20</t>
  </si>
  <si>
    <t>24,42</t>
  </si>
  <si>
    <t>16,20,24</t>
  </si>
  <si>
    <t>26,36</t>
  </si>
  <si>
    <t>10,24</t>
  </si>
  <si>
    <t>4,6,12</t>
  </si>
  <si>
    <t>16,30,36</t>
  </si>
  <si>
    <t>18,24,30</t>
  </si>
  <si>
    <t>8,16,20</t>
  </si>
  <si>
    <t>6,12</t>
  </si>
  <si>
    <t>6,10,16</t>
  </si>
  <si>
    <t>10,16</t>
  </si>
  <si>
    <t>6,16</t>
  </si>
  <si>
    <t>20,24,26</t>
  </si>
  <si>
    <t>12,30</t>
  </si>
  <si>
    <t>16,24,36</t>
  </si>
  <si>
    <t>24,30,36,42</t>
  </si>
  <si>
    <t>8,36</t>
  </si>
  <si>
    <t>20,42</t>
  </si>
  <si>
    <t>20,22,24</t>
  </si>
  <si>
    <t>14,24,30</t>
  </si>
  <si>
    <t>6,8</t>
  </si>
  <si>
    <t>6,8,30</t>
  </si>
  <si>
    <t>16,26,36</t>
  </si>
  <si>
    <t>8,30</t>
  </si>
  <si>
    <t>12,20,24</t>
  </si>
  <si>
    <t>26,34</t>
  </si>
  <si>
    <t>8,16</t>
  </si>
  <si>
    <t>20,36</t>
  </si>
  <si>
    <t>8,16,30</t>
  </si>
  <si>
    <t>14,16,20</t>
  </si>
  <si>
    <t>16,20,26</t>
  </si>
  <si>
    <t>12,26,36</t>
  </si>
  <si>
    <t>18,36</t>
  </si>
  <si>
    <t>10,12</t>
  </si>
  <si>
    <t>16,48</t>
  </si>
  <si>
    <t>10,20</t>
  </si>
  <si>
    <t>24,42,48</t>
  </si>
  <si>
    <t>24,36,42</t>
  </si>
  <si>
    <t>•     Pipeline diameters, including those for historical projects, have been re-arranged to be shown in ascending order.</t>
  </si>
  <si>
    <t>Trail County Pipeline</t>
  </si>
  <si>
    <t>PF20-1/CP20-503</t>
  </si>
  <si>
    <t>A-Line Replacement Project</t>
  </si>
  <si>
    <t>CP22-42</t>
  </si>
  <si>
    <t>Abandon 87 miles of A-line and replace its capacity with six mile extension to its existing D-Line in Wright County, Iowas</t>
  </si>
  <si>
    <t>Line 40 Connection Project</t>
  </si>
  <si>
    <t>CP22-43</t>
  </si>
  <si>
    <t>Connect Line 40 to facilities on the Gator Express platform</t>
  </si>
  <si>
    <t>Whislter Pipeline Midland Basin Expansion</t>
  </si>
  <si>
    <t>Whitewater</t>
  </si>
  <si>
    <t>Lateral from Whister Pipeline that connects to multiple processing sites in the Midland Basin</t>
  </si>
  <si>
    <t>30, 36, 42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</si>
</sst>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_(* #,##0_);_(* \(#,##0\);_(* &quot;-&quot;??_);_(@_)"/>
    <numFmt numFmtId="165" formatCode="m/d/yyyy;;"/>
    <numFmt numFmtId="166" formatCode="#.00;\-#.00;0.00"/>
    <numFmt numFmtId="167" formatCode="#.00%;\-#.00%;0.00%;&quot;%&quot;"/>
    <numFmt numFmtId="168" formatCode="#;;"/>
    <numFmt numFmtId="169" formatCode="0.0"/>
    <numFmt numFmtId="170" formatCode="_(&quot;$&quot;* #,##0_);_(&quot;$&quot;* \(#,##0\);_(&quot;$&quot;* &quot;-&quot;??_);_(@_)"/>
    <numFmt numFmtId="171" formatCode="_(* #,##0.0_);_(* \(#,##0.0\);_(* &quot;-&quot;??_);_(@_)"/>
    <numFmt numFmtId="172" formatCode="_(&quot;$&quot;* #,##0.0_);_(&quot;$&quot;* \(#,##0.0\);_(&quot;$&quot;* &quot;-&quot;??_);_(@_)"/>
  </numFmts>
  <fonts count="29" x14ac:knownFonts="1">
    <font>
      <sz val="10"/>
      <name val="MS Sans Serif"/>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u/>
      <sz val="10"/>
      <color indexed="12"/>
      <name val="Arial"/>
      <family val="2"/>
    </font>
    <font>
      <u/>
      <sz val="10"/>
      <color indexed="12"/>
      <name val="Arial"/>
      <family val="2"/>
    </font>
    <font>
      <b/>
      <u/>
      <sz val="12"/>
      <color indexed="12"/>
      <name val="Arial"/>
      <family val="2"/>
    </font>
    <font>
      <sz val="10"/>
      <name val="MS Sans Serif"/>
      <family val="2"/>
    </font>
    <font>
      <b/>
      <sz val="14"/>
      <color indexed="18"/>
      <name val="Arial"/>
      <family val="2"/>
    </font>
    <font>
      <b/>
      <sz val="10"/>
      <color indexed="9"/>
      <name val="Arial"/>
      <family val="2"/>
    </font>
    <font>
      <sz val="10"/>
      <color indexed="9"/>
      <name val="Arial"/>
      <family val="2"/>
    </font>
    <font>
      <sz val="11"/>
      <name val="Arial"/>
      <family val="2"/>
    </font>
    <font>
      <sz val="10"/>
      <name val="MS Sans Serif"/>
    </font>
    <font>
      <sz val="10"/>
      <color theme="1"/>
      <name val="Arial"/>
      <family val="2"/>
    </font>
    <font>
      <sz val="10"/>
      <color rgb="FF000000"/>
      <name val="Arial"/>
      <family val="2"/>
    </font>
    <font>
      <sz val="10"/>
      <color theme="1"/>
      <name val="MS Sans Serif"/>
      <family val="2"/>
    </font>
    <font>
      <b/>
      <sz val="10"/>
      <color theme="1"/>
      <name val="Arial"/>
      <family val="2"/>
    </font>
    <font>
      <b/>
      <sz val="12"/>
      <color rgb="FF009ED6"/>
      <name val="Times New Roman"/>
      <family val="1"/>
    </font>
    <font>
      <sz val="8"/>
      <color indexed="81"/>
      <name val="Tahoma"/>
      <family val="2"/>
    </font>
    <font>
      <b/>
      <sz val="8"/>
      <color indexed="81"/>
      <name val="Tahoma"/>
      <family val="2"/>
    </font>
    <font>
      <sz val="10"/>
      <color rgb="FFFF0000"/>
      <name val="MS Sans Serif"/>
    </font>
    <font>
      <b/>
      <sz val="10"/>
      <name val="Arial"/>
      <family val="2"/>
    </font>
    <font>
      <sz val="10"/>
      <color rgb="FF000000"/>
      <name val="Arial"/>
      <family val="2"/>
    </font>
    <font>
      <b/>
      <sz val="10"/>
      <color theme="0" tint="-0.499984740745262"/>
      <name val="Arial"/>
      <family val="2"/>
    </font>
    <font>
      <sz val="10"/>
      <color theme="0" tint="-0.499984740745262"/>
      <name val="Arial"/>
      <family val="2"/>
    </font>
  </fonts>
  <fills count="5">
    <fill>
      <patternFill patternType="none"/>
    </fill>
    <fill>
      <patternFill patternType="gray125"/>
    </fill>
    <fill>
      <patternFill patternType="solid">
        <fgColor indexed="18"/>
        <bgColor indexed="64"/>
      </patternFill>
    </fill>
    <fill>
      <patternFill patternType="solid">
        <fgColor theme="0"/>
        <bgColor indexed="64"/>
      </patternFill>
    </fill>
    <fill>
      <patternFill patternType="solid">
        <fgColor theme="9" tint="0.79998168889431442"/>
        <bgColor indexed="64"/>
      </patternFill>
    </fill>
  </fills>
  <borders count="38">
    <border>
      <left/>
      <right/>
      <top/>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right/>
      <top style="dashed">
        <color theme="0" tint="-0.24994659260841701"/>
      </top>
      <bottom/>
      <diagonal/>
    </border>
    <border>
      <left/>
      <right/>
      <top/>
      <bottom style="medium">
        <color rgb="FF0073D7"/>
      </bottom>
      <diagonal/>
    </border>
    <border>
      <left style="hair">
        <color theme="0"/>
      </left>
      <right/>
      <top/>
      <bottom/>
      <diagonal/>
    </border>
    <border>
      <left style="thin">
        <color theme="0"/>
      </left>
      <right/>
      <top style="dashed">
        <color theme="0" tint="-0.24994659260841701"/>
      </top>
      <bottom style="dashed">
        <color theme="0" tint="-0.24994659260841701"/>
      </bottom>
      <diagonal/>
    </border>
    <border>
      <left/>
      <right style="thin">
        <color theme="0"/>
      </right>
      <top style="dashed">
        <color theme="0" tint="-0.24994659260841701"/>
      </top>
      <bottom style="dashed">
        <color theme="0" tint="-0.24994659260841701"/>
      </bottom>
      <diagonal/>
    </border>
    <border>
      <left style="thin">
        <color theme="0"/>
      </left>
      <right/>
      <top style="dashed">
        <color theme="0" tint="-0.24994659260841701"/>
      </top>
      <bottom style="thin">
        <color theme="0"/>
      </bottom>
      <diagonal/>
    </border>
    <border>
      <left/>
      <right/>
      <top style="dashed">
        <color theme="0" tint="-0.24994659260841701"/>
      </top>
      <bottom style="thin">
        <color theme="0"/>
      </bottom>
      <diagonal/>
    </border>
    <border>
      <left/>
      <right style="thin">
        <color theme="0"/>
      </right>
      <top style="dashed">
        <color theme="0" tint="-0.24994659260841701"/>
      </top>
      <bottom style="thin">
        <color theme="0"/>
      </bottom>
      <diagonal/>
    </border>
    <border>
      <left style="thin">
        <color theme="0"/>
      </left>
      <right/>
      <top/>
      <bottom/>
      <diagonal/>
    </border>
    <border>
      <left/>
      <right style="thin">
        <color theme="0"/>
      </right>
      <top/>
      <bottom/>
      <diagonal/>
    </border>
    <border>
      <left style="thin">
        <color theme="0"/>
      </left>
      <right/>
      <top/>
      <bottom style="dashed">
        <color theme="0" tint="-0.24994659260841701"/>
      </bottom>
      <diagonal/>
    </border>
    <border>
      <left/>
      <right style="thin">
        <color theme="0"/>
      </right>
      <top/>
      <bottom style="dashed">
        <color theme="0" tint="-0.24994659260841701"/>
      </bottom>
      <diagonal/>
    </border>
    <border>
      <left/>
      <right/>
      <top/>
      <bottom style="thick">
        <color rgb="FF0073D7"/>
      </bottom>
      <diagonal/>
    </border>
    <border>
      <left/>
      <right style="thin">
        <color theme="8" tint="0.39997558519241921"/>
      </right>
      <top/>
      <bottom style="thick">
        <color rgb="FF0073D7"/>
      </bottom>
      <diagonal/>
    </border>
    <border>
      <left style="thin">
        <color theme="0"/>
      </left>
      <right style="thin">
        <color theme="0"/>
      </right>
      <top style="thin">
        <color theme="0"/>
      </top>
      <bottom style="thin">
        <color theme="0"/>
      </bottom>
      <diagonal/>
    </border>
    <border>
      <left style="thin">
        <color theme="0"/>
      </left>
      <right/>
      <top style="dashed">
        <color theme="0" tint="-0.24994659260841701"/>
      </top>
      <bottom/>
      <diagonal/>
    </border>
    <border>
      <left/>
      <right style="thin">
        <color theme="0"/>
      </right>
      <top style="dashed">
        <color theme="0" tint="-0.24994659260841701"/>
      </top>
      <bottom/>
      <diagonal/>
    </border>
    <border>
      <left/>
      <right/>
      <top style="dashed">
        <color theme="0"/>
      </top>
      <bottom/>
      <diagonal/>
    </border>
    <border>
      <left style="thin">
        <color theme="4" tint="0.39997558519241921"/>
      </left>
      <right/>
      <top style="thin">
        <color theme="4" tint="0.39997558519241921"/>
      </top>
      <bottom style="medium">
        <color theme="3" tint="0.39991454817346722"/>
      </bottom>
      <diagonal/>
    </border>
    <border>
      <left/>
      <right/>
      <top style="thin">
        <color theme="4" tint="0.39997558519241921"/>
      </top>
      <bottom style="medium">
        <color theme="3" tint="0.39991454817346722"/>
      </bottom>
      <diagonal/>
    </border>
    <border>
      <left style="thin">
        <color theme="4" tint="0.39997558519241921"/>
      </left>
      <right/>
      <top style="dashed">
        <color theme="3" tint="0.39988402966399123"/>
      </top>
      <bottom style="dashed">
        <color theme="3" tint="0.39988402966399123"/>
      </bottom>
      <diagonal/>
    </border>
    <border>
      <left/>
      <right/>
      <top style="dashed">
        <color theme="3" tint="0.39988402966399123"/>
      </top>
      <bottom style="dashed">
        <color theme="3" tint="0.39988402966399123"/>
      </bottom>
      <diagonal/>
    </border>
    <border>
      <left style="thin">
        <color theme="0"/>
      </left>
      <right/>
      <top style="thin">
        <color theme="0"/>
      </top>
      <bottom style="thin">
        <color theme="0"/>
      </bottom>
      <diagonal/>
    </border>
    <border>
      <left style="thin">
        <color theme="4" tint="0.39997558519241921"/>
      </left>
      <right/>
      <top style="thin">
        <color theme="8" tint="0.39997558519241921"/>
      </top>
      <bottom style="thick">
        <color rgb="FF0073D7"/>
      </bottom>
      <diagonal/>
    </border>
    <border>
      <left/>
      <right/>
      <top style="thin">
        <color theme="8" tint="0.39997558519241921"/>
      </top>
      <bottom style="thick">
        <color rgb="FF0073D7"/>
      </bottom>
      <diagonal/>
    </border>
    <border>
      <left/>
      <right style="thin">
        <color theme="8" tint="0.39997558519241921"/>
      </right>
      <top style="thin">
        <color theme="8" tint="0.39997558519241921"/>
      </top>
      <bottom style="thick">
        <color rgb="FF0073D7"/>
      </bottom>
      <diagonal/>
    </border>
    <border>
      <left style="thin">
        <color theme="0"/>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style="thin">
        <color theme="0"/>
      </left>
      <right/>
      <top style="thin">
        <color theme="4" tint="0.39997558519241921"/>
      </top>
      <bottom style="dashed">
        <color theme="0" tint="-0.24994659260841701"/>
      </bottom>
      <diagonal/>
    </border>
    <border>
      <left/>
      <right/>
      <top style="thin">
        <color theme="4" tint="0.39997558519241921"/>
      </top>
      <bottom style="dashed">
        <color theme="0" tint="-0.24994659260841701"/>
      </bottom>
      <diagonal/>
    </border>
    <border>
      <left/>
      <right style="thin">
        <color theme="0"/>
      </right>
      <top style="thin">
        <color theme="4" tint="0.39997558519241921"/>
      </top>
      <bottom style="dashed">
        <color theme="0" tint="-0.24994659260841701"/>
      </bottom>
      <diagonal/>
    </border>
    <border>
      <left style="thin">
        <color theme="0"/>
      </left>
      <right/>
      <top style="dashed">
        <color theme="0" tint="-0.24994659260841701"/>
      </top>
      <bottom style="thin">
        <color theme="8"/>
      </bottom>
      <diagonal/>
    </border>
    <border>
      <left/>
      <right/>
      <top style="dashed">
        <color theme="0" tint="-0.24994659260841701"/>
      </top>
      <bottom style="thin">
        <color theme="8"/>
      </bottom>
      <diagonal/>
    </border>
    <border>
      <left/>
      <right style="thin">
        <color theme="0"/>
      </right>
      <top style="dashed">
        <color theme="0" tint="-0.24994659260841701"/>
      </top>
      <bottom style="thin">
        <color theme="8"/>
      </bottom>
      <diagonal/>
    </border>
  </borders>
  <cellStyleXfs count="29">
    <xf numFmtId="0" fontId="0" fillId="0" borderId="0"/>
    <xf numFmtId="166" fontId="16" fillId="0" borderId="0">
      <alignment horizontal="right"/>
    </xf>
    <xf numFmtId="43" fontId="11" fillId="0" borderId="0" applyFont="0" applyFill="0" applyBorder="0" applyAlignment="0" applyProtection="0"/>
    <xf numFmtId="43" fontId="6" fillId="0" borderId="0" applyFont="0" applyFill="0" applyBorder="0" applyAlignment="0" applyProtection="0"/>
    <xf numFmtId="0" fontId="16" fillId="0" borderId="0">
      <alignment horizontal="left"/>
    </xf>
    <xf numFmtId="165" fontId="16" fillId="0" borderId="0">
      <alignment horizontal="right"/>
    </xf>
    <xf numFmtId="168" fontId="16" fillId="0" borderId="0">
      <alignment horizontal="right"/>
    </xf>
    <xf numFmtId="0" fontId="16" fillId="0" borderId="0">
      <alignment horizontal="left"/>
    </xf>
    <xf numFmtId="0" fontId="8" fillId="0" borderId="0" applyNumberFormat="0" applyFill="0" applyBorder="0" applyAlignment="0" applyProtection="0">
      <alignment vertical="top"/>
      <protection locked="0"/>
    </xf>
    <xf numFmtId="0" fontId="16" fillId="0" borderId="0">
      <alignment horizontal="left"/>
    </xf>
    <xf numFmtId="0" fontId="6" fillId="0" borderId="0"/>
    <xf numFmtId="0" fontId="7" fillId="0" borderId="0"/>
    <xf numFmtId="0" fontId="6" fillId="0" borderId="0"/>
    <xf numFmtId="0" fontId="16" fillId="0" borderId="0">
      <alignment horizontal="left"/>
    </xf>
    <xf numFmtId="0" fontId="16" fillId="0" borderId="0">
      <alignment horizontal="left"/>
    </xf>
    <xf numFmtId="0" fontId="16" fillId="0" borderId="0">
      <alignment horizontal="left"/>
    </xf>
    <xf numFmtId="0" fontId="16" fillId="0" borderId="0">
      <alignment horizontal="left"/>
    </xf>
    <xf numFmtId="167" fontId="16" fillId="0" borderId="0">
      <alignment horizontal="right"/>
    </xf>
    <xf numFmtId="166" fontId="16" fillId="0" borderId="0">
      <alignment horizontal="right"/>
    </xf>
    <xf numFmtId="0" fontId="5" fillId="0" borderId="0"/>
    <xf numFmtId="0" fontId="4" fillId="0" borderId="0"/>
    <xf numFmtId="0" fontId="3" fillId="0" borderId="0"/>
    <xf numFmtId="44" fontId="16" fillId="0" borderId="0" applyFont="0" applyFill="0" applyBorder="0" applyAlignment="0" applyProtection="0"/>
    <xf numFmtId="14" fontId="6" fillId="0" borderId="24" applyNumberFormat="0" applyAlignment="0">
      <alignment wrapText="1"/>
    </xf>
    <xf numFmtId="0" fontId="2" fillId="0" borderId="0"/>
    <xf numFmtId="0" fontId="1" fillId="0" borderId="0"/>
    <xf numFmtId="0" fontId="1" fillId="0" borderId="0"/>
    <xf numFmtId="0" fontId="1" fillId="0" borderId="0"/>
    <xf numFmtId="43" fontId="11" fillId="0" borderId="0" applyFont="0" applyFill="0" applyBorder="0" applyAlignment="0" applyProtection="0"/>
  </cellStyleXfs>
  <cellXfs count="259">
    <xf numFmtId="0" fontId="0" fillId="0" borderId="0" xfId="0"/>
    <xf numFmtId="0" fontId="6" fillId="0" borderId="0" xfId="11" quotePrefix="1" applyFont="1" applyAlignment="1">
      <alignment horizontal="left"/>
    </xf>
    <xf numFmtId="0" fontId="0" fillId="0" borderId="0" xfId="0" applyAlignment="1">
      <alignment horizontal="left" wrapText="1"/>
    </xf>
    <xf numFmtId="0" fontId="0" fillId="0" borderId="0" xfId="0" applyAlignment="1">
      <alignment horizontal="left"/>
    </xf>
    <xf numFmtId="0" fontId="10" fillId="0" borderId="0" xfId="11" applyFont="1"/>
    <xf numFmtId="0" fontId="6" fillId="0" borderId="0" xfId="0" applyFont="1"/>
    <xf numFmtId="0" fontId="6" fillId="0" borderId="0" xfId="0" applyFont="1" applyAlignment="1">
      <alignment horizontal="left" wrapText="1"/>
    </xf>
    <xf numFmtId="0" fontId="6" fillId="0" borderId="0" xfId="11" applyFont="1"/>
    <xf numFmtId="0" fontId="12" fillId="0" borderId="0" xfId="11" applyFont="1" applyAlignment="1">
      <alignment horizontal="center"/>
    </xf>
    <xf numFmtId="0" fontId="6" fillId="0" borderId="0" xfId="11" applyFont="1" applyAlignment="1">
      <alignment horizontal="left"/>
    </xf>
    <xf numFmtId="0" fontId="13" fillId="2" borderId="0" xfId="11" quotePrefix="1" applyFont="1" applyFill="1" applyAlignment="1">
      <alignment horizontal="left"/>
    </xf>
    <xf numFmtId="0" fontId="13" fillId="2" borderId="0" xfId="11" applyFont="1" applyFill="1"/>
    <xf numFmtId="0" fontId="14" fillId="0" borderId="0" xfId="11" applyFont="1"/>
    <xf numFmtId="0" fontId="6" fillId="0" borderId="0" xfId="0" applyFont="1" applyFill="1"/>
    <xf numFmtId="0" fontId="15" fillId="0" borderId="0" xfId="0" applyFont="1" applyAlignment="1">
      <alignment wrapText="1"/>
    </xf>
    <xf numFmtId="14" fontId="6" fillId="0" borderId="0" xfId="12" applyNumberFormat="1" applyFont="1" applyAlignment="1">
      <alignment horizontal="left"/>
    </xf>
    <xf numFmtId="0" fontId="0" fillId="3" borderId="0" xfId="0" applyFill="1"/>
    <xf numFmtId="0" fontId="17" fillId="3" borderId="0" xfId="0" applyFont="1" applyFill="1"/>
    <xf numFmtId="0" fontId="0" fillId="0" borderId="0" xfId="0" applyBorder="1" applyAlignment="1">
      <alignment horizontal="center" wrapText="1"/>
    </xf>
    <xf numFmtId="0" fontId="0" fillId="0" borderId="0" xfId="0" applyNumberFormat="1" applyFill="1" applyBorder="1" applyAlignment="1">
      <alignment horizontal="center" wrapText="1"/>
    </xf>
    <xf numFmtId="0" fontId="18" fillId="3" borderId="1" xfId="0" applyFont="1" applyFill="1" applyBorder="1" applyAlignment="1" applyProtection="1">
      <alignment horizontal="left" vertical="center" wrapText="1"/>
    </xf>
    <xf numFmtId="0" fontId="6" fillId="3" borderId="1" xfId="0" applyFont="1" applyFill="1" applyBorder="1"/>
    <xf numFmtId="0" fontId="18" fillId="3" borderId="2" xfId="0" applyFont="1" applyFill="1" applyBorder="1" applyAlignment="1" applyProtection="1">
      <alignment horizontal="left" vertical="center" wrapText="1"/>
    </xf>
    <xf numFmtId="0" fontId="6" fillId="3" borderId="2" xfId="0" applyFont="1" applyFill="1" applyBorder="1"/>
    <xf numFmtId="0" fontId="6" fillId="3" borderId="2" xfId="0" applyFont="1" applyFill="1" applyBorder="1" applyAlignment="1">
      <alignment wrapText="1"/>
    </xf>
    <xf numFmtId="0" fontId="6" fillId="3" borderId="2" xfId="0" applyFont="1" applyFill="1" applyBorder="1" applyAlignment="1">
      <alignment horizontal="left"/>
    </xf>
    <xf numFmtId="0" fontId="6" fillId="3" borderId="2" xfId="0" applyFont="1" applyFill="1" applyBorder="1" applyAlignment="1">
      <alignment horizontal="left" wrapText="1"/>
    </xf>
    <xf numFmtId="0" fontId="6" fillId="3" borderId="2" xfId="11" applyFont="1" applyFill="1" applyBorder="1"/>
    <xf numFmtId="0" fontId="6" fillId="3" borderId="3" xfId="0" applyFont="1" applyFill="1" applyBorder="1" applyAlignment="1">
      <alignment horizontal="left"/>
    </xf>
    <xf numFmtId="0" fontId="6" fillId="3" borderId="3" xfId="0" applyFont="1" applyFill="1" applyBorder="1"/>
    <xf numFmtId="0" fontId="6" fillId="3" borderId="3" xfId="11" applyFont="1" applyFill="1" applyBorder="1"/>
    <xf numFmtId="0" fontId="17" fillId="3" borderId="4" xfId="0" applyFont="1" applyFill="1" applyBorder="1" applyAlignment="1">
      <alignment horizontal="center"/>
    </xf>
    <xf numFmtId="0" fontId="17" fillId="3" borderId="4" xfId="0" applyFont="1" applyFill="1" applyBorder="1"/>
    <xf numFmtId="0" fontId="19" fillId="3" borderId="0" xfId="0" applyFont="1" applyFill="1" applyBorder="1"/>
    <xf numFmtId="0" fontId="0" fillId="0" borderId="5" xfId="0" applyBorder="1"/>
    <xf numFmtId="0" fontId="19" fillId="3" borderId="2" xfId="0" applyFont="1" applyFill="1" applyBorder="1" applyAlignment="1">
      <alignment horizontal="center"/>
    </xf>
    <xf numFmtId="0" fontId="6" fillId="3" borderId="0" xfId="10" applyFill="1" applyBorder="1" applyAlignment="1">
      <alignment horizontal="center"/>
    </xf>
    <xf numFmtId="0" fontId="6" fillId="3" borderId="2" xfId="10" applyFill="1" applyBorder="1" applyAlignment="1">
      <alignment horizontal="center"/>
    </xf>
    <xf numFmtId="0" fontId="6" fillId="3" borderId="6" xfId="10" applyFill="1" applyBorder="1"/>
    <xf numFmtId="0" fontId="6" fillId="3" borderId="7" xfId="10" applyFill="1" applyBorder="1"/>
    <xf numFmtId="0" fontId="6" fillId="3" borderId="8" xfId="10" applyFill="1" applyBorder="1"/>
    <xf numFmtId="0" fontId="6" fillId="3" borderId="9" xfId="10" applyFill="1" applyBorder="1" applyAlignment="1">
      <alignment horizontal="center"/>
    </xf>
    <xf numFmtId="0" fontId="6" fillId="3" borderId="10" xfId="10" applyFill="1" applyBorder="1"/>
    <xf numFmtId="0" fontId="19" fillId="3" borderId="6" xfId="0" applyFont="1" applyFill="1" applyBorder="1"/>
    <xf numFmtId="0" fontId="19" fillId="3" borderId="7" xfId="0" applyFont="1" applyFill="1" applyBorder="1"/>
    <xf numFmtId="0" fontId="6" fillId="3" borderId="11" xfId="10" applyFill="1" applyBorder="1"/>
    <xf numFmtId="0" fontId="6" fillId="3" borderId="12" xfId="10" applyFill="1" applyBorder="1"/>
    <xf numFmtId="0" fontId="19" fillId="3" borderId="13" xfId="0" applyFont="1" applyFill="1" applyBorder="1"/>
    <xf numFmtId="0" fontId="19" fillId="3" borderId="1" xfId="0" applyFont="1" applyFill="1" applyBorder="1" applyAlignment="1">
      <alignment horizontal="center"/>
    </xf>
    <xf numFmtId="0" fontId="19" fillId="3" borderId="14" xfId="0" applyFont="1" applyFill="1" applyBorder="1"/>
    <xf numFmtId="0" fontId="17" fillId="3" borderId="15" xfId="0" applyFont="1" applyFill="1" applyBorder="1"/>
    <xf numFmtId="0" fontId="17" fillId="3" borderId="15" xfId="0" applyFont="1" applyFill="1" applyBorder="1" applyAlignment="1">
      <alignment horizontal="left"/>
    </xf>
    <xf numFmtId="0" fontId="20" fillId="3" borderId="15" xfId="0" applyFont="1" applyFill="1" applyBorder="1"/>
    <xf numFmtId="0" fontId="20" fillId="3" borderId="16" xfId="0" applyFont="1" applyFill="1" applyBorder="1"/>
    <xf numFmtId="0" fontId="17" fillId="3" borderId="0" xfId="0" applyFont="1" applyFill="1" applyBorder="1"/>
    <xf numFmtId="0" fontId="19" fillId="3" borderId="18" xfId="0" applyFont="1" applyFill="1" applyBorder="1"/>
    <xf numFmtId="0" fontId="19" fillId="3" borderId="3" xfId="0" applyFont="1" applyFill="1" applyBorder="1" applyAlignment="1">
      <alignment horizontal="center"/>
    </xf>
    <xf numFmtId="0" fontId="19" fillId="3" borderId="19" xfId="0" applyFont="1" applyFill="1" applyBorder="1"/>
    <xf numFmtId="0" fontId="0" fillId="3" borderId="20" xfId="0" applyFill="1" applyBorder="1"/>
    <xf numFmtId="0" fontId="24" fillId="0" borderId="0" xfId="0" applyNumberFormat="1" applyFont="1" applyFill="1" applyBorder="1" applyAlignment="1">
      <alignment horizontal="center" wrapText="1"/>
    </xf>
    <xf numFmtId="0" fontId="26" fillId="3" borderId="2" xfId="0" applyFont="1" applyFill="1" applyBorder="1" applyAlignment="1" applyProtection="1">
      <alignment horizontal="center" vertical="center" wrapText="1"/>
    </xf>
    <xf numFmtId="0" fontId="8" fillId="0" borderId="0" xfId="8" applyAlignment="1" applyProtection="1"/>
    <xf numFmtId="0" fontId="8" fillId="0" borderId="0" xfId="8" applyFill="1" applyAlignment="1" applyProtection="1"/>
    <xf numFmtId="14" fontId="6" fillId="0" borderId="24" xfId="0" applyNumberFormat="1" applyFont="1" applyFill="1" applyBorder="1" applyAlignment="1">
      <alignment horizontal="right" wrapText="1"/>
    </xf>
    <xf numFmtId="1" fontId="6" fillId="0" borderId="24" xfId="0" applyNumberFormat="1" applyFont="1" applyFill="1" applyBorder="1" applyAlignment="1">
      <alignment horizontal="right" wrapText="1"/>
    </xf>
    <xf numFmtId="14" fontId="6" fillId="0" borderId="24" xfId="0" applyNumberFormat="1" applyFont="1" applyFill="1" applyBorder="1" applyAlignment="1">
      <alignment horizontal="right"/>
    </xf>
    <xf numFmtId="164" fontId="6" fillId="0" borderId="24" xfId="2" applyNumberFormat="1" applyFont="1" applyFill="1" applyBorder="1" applyAlignment="1">
      <alignment horizontal="right" wrapText="1"/>
    </xf>
    <xf numFmtId="0" fontId="17" fillId="3" borderId="29" xfId="10" applyNumberFormat="1" applyFont="1" applyFill="1" applyBorder="1" applyAlignment="1"/>
    <xf numFmtId="0" fontId="17" fillId="3" borderId="30" xfId="10" applyNumberFormat="1" applyFont="1" applyFill="1" applyBorder="1" applyAlignment="1">
      <alignment horizontal="center"/>
    </xf>
    <xf numFmtId="0" fontId="17" fillId="3" borderId="31" xfId="10" applyNumberFormat="1" applyFont="1" applyFill="1" applyBorder="1" applyAlignment="1"/>
    <xf numFmtId="0" fontId="17" fillId="3" borderId="6" xfId="10" applyNumberFormat="1" applyFont="1" applyFill="1" applyBorder="1" applyAlignment="1"/>
    <xf numFmtId="0" fontId="17" fillId="3" borderId="2" xfId="10" applyNumberFormat="1" applyFont="1" applyFill="1" applyBorder="1" applyAlignment="1">
      <alignment horizontal="center"/>
    </xf>
    <xf numFmtId="0" fontId="17" fillId="3" borderId="7" xfId="10" applyNumberFormat="1" applyFont="1" applyFill="1" applyBorder="1" applyAlignment="1"/>
    <xf numFmtId="0" fontId="17" fillId="3" borderId="8" xfId="10" applyNumberFormat="1" applyFont="1" applyFill="1" applyBorder="1" applyAlignment="1"/>
    <xf numFmtId="0" fontId="17" fillId="3" borderId="9" xfId="10" applyNumberFormat="1" applyFont="1" applyFill="1" applyBorder="1" applyAlignment="1">
      <alignment horizontal="center"/>
    </xf>
    <xf numFmtId="0" fontId="17" fillId="3" borderId="10" xfId="10" applyNumberFormat="1" applyFont="1" applyFill="1" applyBorder="1" applyAlignment="1"/>
    <xf numFmtId="0" fontId="20" fillId="3" borderId="26" xfId="0" applyFont="1" applyFill="1" applyBorder="1" applyAlignment="1">
      <alignment horizontal="center"/>
    </xf>
    <xf numFmtId="0" fontId="20" fillId="3" borderId="27" xfId="0" applyFont="1" applyFill="1" applyBorder="1" applyAlignment="1">
      <alignment horizontal="center"/>
    </xf>
    <xf numFmtId="0" fontId="20" fillId="3" borderId="28" xfId="0" applyFont="1" applyFill="1" applyBorder="1" applyAlignment="1">
      <alignment horizontal="center"/>
    </xf>
    <xf numFmtId="0" fontId="0" fillId="3" borderId="11" xfId="0" applyFill="1" applyBorder="1"/>
    <xf numFmtId="0" fontId="0" fillId="3" borderId="0" xfId="0" applyFill="1" applyAlignment="1">
      <alignment horizontal="center"/>
    </xf>
    <xf numFmtId="0" fontId="0" fillId="3" borderId="12" xfId="0" applyFill="1" applyBorder="1"/>
    <xf numFmtId="14" fontId="6" fillId="0" borderId="24" xfId="0" applyNumberFormat="1" applyFont="1" applyFill="1" applyBorder="1" applyAlignment="1">
      <alignment horizontal="left" wrapText="1"/>
    </xf>
    <xf numFmtId="0" fontId="6" fillId="0" borderId="24" xfId="0" applyFont="1" applyFill="1" applyBorder="1" applyAlignment="1">
      <alignment horizontal="left" wrapText="1"/>
    </xf>
    <xf numFmtId="0" fontId="6" fillId="0" borderId="24" xfId="0" applyNumberFormat="1" applyFont="1" applyFill="1" applyBorder="1" applyAlignment="1">
      <alignment horizontal="left" wrapText="1"/>
    </xf>
    <xf numFmtId="0" fontId="21" fillId="0" borderId="17" xfId="0" applyFont="1" applyFill="1" applyBorder="1" applyAlignment="1">
      <alignment horizontal="center"/>
    </xf>
    <xf numFmtId="0" fontId="21" fillId="0" borderId="17" xfId="0" applyFont="1" applyFill="1" applyBorder="1" applyAlignment="1">
      <alignment horizontal="left"/>
    </xf>
    <xf numFmtId="0" fontId="21" fillId="0" borderId="17" xfId="0" applyFont="1" applyFill="1" applyBorder="1" applyAlignment="1">
      <alignment horizontal="right"/>
    </xf>
    <xf numFmtId="1" fontId="21" fillId="0" borderId="17" xfId="0" applyNumberFormat="1" applyFont="1" applyFill="1" applyBorder="1"/>
    <xf numFmtId="0" fontId="21" fillId="0" borderId="17" xfId="0" applyFont="1" applyFill="1" applyBorder="1"/>
    <xf numFmtId="0" fontId="21" fillId="0" borderId="25" xfId="0" applyFont="1" applyFill="1" applyBorder="1" applyAlignment="1">
      <alignment horizontal="center"/>
    </xf>
    <xf numFmtId="0" fontId="21" fillId="0" borderId="0" xfId="0" applyFont="1" applyFill="1" applyBorder="1"/>
    <xf numFmtId="0" fontId="21" fillId="0" borderId="0" xfId="0" applyFont="1" applyFill="1" applyBorder="1" applyAlignment="1"/>
    <xf numFmtId="0" fontId="0" fillId="0" borderId="0" xfId="0" applyFill="1" applyBorder="1" applyAlignment="1">
      <alignment horizontal="center" wrapText="1"/>
    </xf>
    <xf numFmtId="0" fontId="25" fillId="0" borderId="21" xfId="0" applyFont="1" applyFill="1" applyBorder="1" applyAlignment="1">
      <alignment horizontal="center" wrapText="1"/>
    </xf>
    <xf numFmtId="0" fontId="25" fillId="0" borderId="22" xfId="0" applyFont="1" applyFill="1" applyBorder="1" applyAlignment="1">
      <alignment horizontal="left" wrapText="1"/>
    </xf>
    <xf numFmtId="14" fontId="25" fillId="0" borderId="22" xfId="0" applyNumberFormat="1" applyFont="1" applyFill="1" applyBorder="1" applyAlignment="1">
      <alignment horizontal="left" wrapText="1"/>
    </xf>
    <xf numFmtId="1" fontId="25" fillId="0" borderId="22" xfId="0" applyNumberFormat="1" applyFont="1" applyFill="1" applyBorder="1" applyAlignment="1">
      <alignment horizontal="left" wrapText="1"/>
    </xf>
    <xf numFmtId="0" fontId="25" fillId="0" borderId="22" xfId="0" applyFont="1" applyFill="1" applyBorder="1" applyAlignment="1">
      <alignment horizontal="center" wrapText="1"/>
    </xf>
    <xf numFmtId="164" fontId="25" fillId="0" borderId="22" xfId="2" applyNumberFormat="1" applyFont="1" applyFill="1" applyBorder="1" applyAlignment="1">
      <alignment horizontal="center" wrapText="1"/>
    </xf>
    <xf numFmtId="0" fontId="25" fillId="0" borderId="22" xfId="0" applyFont="1" applyFill="1" applyBorder="1" applyAlignment="1">
      <alignment wrapText="1"/>
    </xf>
    <xf numFmtId="0" fontId="0" fillId="0" borderId="0" xfId="0" applyFill="1" applyBorder="1" applyAlignment="1">
      <alignment horizontal="center"/>
    </xf>
    <xf numFmtId="14" fontId="6" fillId="0" borderId="23" xfId="0" applyNumberFormat="1" applyFont="1" applyFill="1" applyBorder="1" applyAlignment="1">
      <alignment horizontal="center" wrapText="1"/>
    </xf>
    <xf numFmtId="14" fontId="6" fillId="0" borderId="24" xfId="0" applyNumberFormat="1" applyFont="1" applyFill="1" applyBorder="1" applyAlignment="1">
      <alignment horizontal="center" wrapText="1"/>
    </xf>
    <xf numFmtId="0" fontId="6" fillId="0" borderId="24" xfId="0" applyNumberFormat="1" applyFont="1" applyFill="1" applyBorder="1" applyAlignment="1">
      <alignment horizontal="right" wrapText="1"/>
    </xf>
    <xf numFmtId="0" fontId="0" fillId="0" borderId="0" xfId="0" applyFill="1" applyBorder="1"/>
    <xf numFmtId="0" fontId="6" fillId="0" borderId="0" xfId="0" applyFont="1" applyFill="1" applyBorder="1" applyAlignment="1">
      <alignment horizontal="center" wrapText="1"/>
    </xf>
    <xf numFmtId="0" fontId="6" fillId="0" borderId="24" xfId="2" applyNumberFormat="1" applyFont="1" applyFill="1" applyBorder="1" applyAlignment="1">
      <alignment horizontal="right" wrapText="1"/>
    </xf>
    <xf numFmtId="14" fontId="6" fillId="0" borderId="24" xfId="2" applyNumberFormat="1" applyFont="1" applyFill="1" applyBorder="1" applyAlignment="1">
      <alignment horizontal="center" wrapText="1"/>
    </xf>
    <xf numFmtId="0" fontId="24" fillId="0" borderId="0" xfId="0" applyFont="1" applyFill="1" applyBorder="1" applyAlignment="1">
      <alignment horizontal="center" wrapText="1"/>
    </xf>
    <xf numFmtId="0" fontId="6" fillId="0" borderId="0" xfId="0" applyFont="1" applyFill="1" applyBorder="1"/>
    <xf numFmtId="0" fontId="6" fillId="0" borderId="24" xfId="0" applyFont="1" applyFill="1" applyBorder="1" applyAlignment="1">
      <alignment horizontal="left"/>
    </xf>
    <xf numFmtId="164" fontId="6" fillId="0" borderId="24" xfId="2" applyNumberFormat="1" applyFont="1" applyFill="1" applyBorder="1" applyAlignment="1">
      <alignment horizontal="center" wrapText="1"/>
    </xf>
    <xf numFmtId="0" fontId="6" fillId="0" borderId="24" xfId="0" applyFont="1" applyFill="1" applyBorder="1" applyAlignment="1">
      <alignment horizontal="center" wrapText="1"/>
    </xf>
    <xf numFmtId="49" fontId="6" fillId="0" borderId="24" xfId="0" applyNumberFormat="1" applyFont="1" applyFill="1" applyBorder="1" applyAlignment="1">
      <alignment horizontal="center" wrapText="1"/>
    </xf>
    <xf numFmtId="1" fontId="17" fillId="0" borderId="24" xfId="0" applyNumberFormat="1" applyFont="1" applyFill="1" applyBorder="1" applyAlignment="1">
      <alignment horizontal="right" wrapText="1"/>
    </xf>
    <xf numFmtId="1" fontId="6" fillId="0" borderId="24" xfId="0" applyNumberFormat="1" applyFont="1" applyFill="1" applyBorder="1" applyAlignment="1">
      <alignment horizontal="right"/>
    </xf>
    <xf numFmtId="3" fontId="6" fillId="0" borderId="24" xfId="0" applyNumberFormat="1" applyFont="1" applyFill="1" applyBorder="1" applyAlignment="1">
      <alignment horizontal="right" wrapText="1"/>
    </xf>
    <xf numFmtId="14" fontId="6" fillId="0" borderId="0" xfId="0" applyNumberFormat="1" applyFont="1" applyFill="1" applyBorder="1" applyAlignment="1">
      <alignment horizontal="left" wrapText="1"/>
    </xf>
    <xf numFmtId="0" fontId="6" fillId="0" borderId="24" xfId="0" applyFont="1" applyFill="1" applyBorder="1" applyAlignment="1">
      <alignment horizontal="right"/>
    </xf>
    <xf numFmtId="1" fontId="6" fillId="0" borderId="24" xfId="2" applyNumberFormat="1" applyFont="1" applyFill="1" applyBorder="1" applyAlignment="1">
      <alignment horizontal="right" wrapText="1"/>
    </xf>
    <xf numFmtId="0" fontId="6" fillId="0" borderId="24" xfId="0" applyNumberFormat="1" applyFont="1" applyFill="1" applyBorder="1" applyAlignment="1">
      <alignment horizontal="right"/>
    </xf>
    <xf numFmtId="14" fontId="0" fillId="0" borderId="0" xfId="0" applyNumberFormat="1" applyFill="1" applyAlignment="1">
      <alignment horizontal="center" wrapText="1"/>
    </xf>
    <xf numFmtId="0" fontId="0" fillId="0" borderId="0" xfId="0" applyFill="1" applyAlignment="1">
      <alignment horizontal="left" wrapText="1"/>
    </xf>
    <xf numFmtId="0" fontId="0" fillId="0" borderId="0" xfId="0" applyFill="1" applyAlignment="1">
      <alignment horizontal="left"/>
    </xf>
    <xf numFmtId="0" fontId="0" fillId="0" borderId="0" xfId="0" applyFill="1" applyAlignment="1">
      <alignment horizontal="right"/>
    </xf>
    <xf numFmtId="1" fontId="0" fillId="0" borderId="0" xfId="0" applyNumberFormat="1" applyFill="1"/>
    <xf numFmtId="0" fontId="0" fillId="0" borderId="0" xfId="0" applyFill="1" applyAlignment="1">
      <alignment horizontal="right" wrapText="1"/>
    </xf>
    <xf numFmtId="164" fontId="0" fillId="0" borderId="0" xfId="2" applyNumberFormat="1" applyFont="1" applyFill="1" applyAlignment="1">
      <alignment horizontal="right" wrapText="1"/>
    </xf>
    <xf numFmtId="164" fontId="0" fillId="0" borderId="0" xfId="2" applyNumberFormat="1" applyFont="1" applyFill="1" applyAlignment="1">
      <alignment horizontal="center" wrapText="1"/>
    </xf>
    <xf numFmtId="0" fontId="0" fillId="0" borderId="0" xfId="0" applyFill="1" applyAlignment="1">
      <alignment horizontal="center" wrapText="1"/>
    </xf>
    <xf numFmtId="49" fontId="0" fillId="0" borderId="0" xfId="0" applyNumberFormat="1" applyFill="1" applyAlignment="1">
      <alignment horizontal="center" wrapText="1"/>
    </xf>
    <xf numFmtId="0" fontId="0" fillId="0" borderId="0" xfId="0" applyFill="1" applyBorder="1" applyAlignment="1"/>
    <xf numFmtId="0" fontId="4" fillId="0" borderId="0" xfId="20"/>
    <xf numFmtId="0" fontId="6" fillId="3" borderId="6" xfId="0" applyFont="1" applyFill="1" applyBorder="1"/>
    <xf numFmtId="0" fontId="6" fillId="3" borderId="2" xfId="0" applyFont="1" applyFill="1" applyBorder="1" applyAlignment="1">
      <alignment horizontal="center"/>
    </xf>
    <xf numFmtId="0" fontId="6" fillId="3" borderId="7" xfId="0" applyFont="1" applyFill="1" applyBorder="1"/>
    <xf numFmtId="0" fontId="17" fillId="3" borderId="6" xfId="0" applyFont="1" applyFill="1" applyBorder="1"/>
    <xf numFmtId="0" fontId="17" fillId="3" borderId="2" xfId="0" applyFont="1" applyFill="1" applyBorder="1" applyAlignment="1">
      <alignment horizontal="center"/>
    </xf>
    <xf numFmtId="0" fontId="17" fillId="3" borderId="7" xfId="0" applyFont="1" applyFill="1" applyBorder="1"/>
    <xf numFmtId="0" fontId="17" fillId="3" borderId="32" xfId="0" applyFont="1" applyFill="1" applyBorder="1"/>
    <xf numFmtId="0" fontId="17" fillId="3" borderId="33" xfId="0" applyFont="1" applyFill="1" applyBorder="1" applyAlignment="1">
      <alignment horizontal="center"/>
    </xf>
    <xf numFmtId="0" fontId="17" fillId="3" borderId="34" xfId="0" applyFont="1" applyFill="1" applyBorder="1"/>
    <xf numFmtId="0" fontId="17" fillId="3" borderId="18" xfId="0" applyFont="1" applyFill="1" applyBorder="1"/>
    <xf numFmtId="0" fontId="17" fillId="3" borderId="3" xfId="0" applyFont="1" applyFill="1" applyBorder="1" applyAlignment="1">
      <alignment horizontal="center"/>
    </xf>
    <xf numFmtId="0" fontId="17" fillId="3" borderId="19" xfId="0" applyFont="1" applyFill="1" applyBorder="1"/>
    <xf numFmtId="0" fontId="17" fillId="3" borderId="35" xfId="0" applyFont="1" applyFill="1" applyBorder="1"/>
    <xf numFmtId="0" fontId="17" fillId="3" borderId="36" xfId="0" applyFont="1" applyFill="1" applyBorder="1" applyAlignment="1">
      <alignment horizontal="center"/>
    </xf>
    <xf numFmtId="0" fontId="17" fillId="3" borderId="37" xfId="0" applyFont="1" applyFill="1" applyBorder="1"/>
    <xf numFmtId="0" fontId="17" fillId="3" borderId="0" xfId="0" applyFont="1" applyFill="1" applyBorder="1" applyAlignment="1">
      <alignment horizontal="left"/>
    </xf>
    <xf numFmtId="0" fontId="17" fillId="3" borderId="0" xfId="0" applyFont="1" applyFill="1" applyBorder="1" applyAlignment="1">
      <alignment horizontal="center"/>
    </xf>
    <xf numFmtId="0" fontId="6" fillId="0" borderId="24" xfId="0" applyNumberFormat="1" applyFont="1" applyFill="1" applyBorder="1" applyAlignment="1">
      <alignment horizontal="center" wrapText="1"/>
    </xf>
    <xf numFmtId="0" fontId="21" fillId="0" borderId="17" xfId="0" applyNumberFormat="1" applyFont="1" applyFill="1" applyBorder="1" applyAlignment="1">
      <alignment horizontal="center"/>
    </xf>
    <xf numFmtId="0" fontId="25" fillId="0" borderId="22" xfId="0" applyNumberFormat="1" applyFont="1" applyFill="1" applyBorder="1" applyAlignment="1">
      <alignment horizontal="center" wrapText="1"/>
    </xf>
    <xf numFmtId="0" fontId="0" fillId="0" borderId="0" xfId="0" applyNumberFormat="1" applyFill="1" applyAlignment="1">
      <alignment horizontal="center" wrapText="1"/>
    </xf>
    <xf numFmtId="14" fontId="8" fillId="0" borderId="24" xfId="8" applyNumberFormat="1" applyFill="1" applyBorder="1" applyAlignment="1" applyProtection="1">
      <alignment wrapText="1"/>
    </xf>
    <xf numFmtId="0" fontId="6" fillId="0" borderId="24" xfId="0" applyFont="1" applyFill="1" applyBorder="1" applyAlignment="1">
      <alignment wrapText="1"/>
    </xf>
    <xf numFmtId="0" fontId="8" fillId="0" borderId="24" xfId="8" applyNumberFormat="1" applyFill="1" applyBorder="1" applyAlignment="1" applyProtection="1">
      <alignment wrapText="1"/>
    </xf>
    <xf numFmtId="0" fontId="6" fillId="0" borderId="0" xfId="12" applyFont="1" applyAlignment="1">
      <alignment horizontal="left" indent="3"/>
    </xf>
    <xf numFmtId="14" fontId="8" fillId="0" borderId="0" xfId="8" applyNumberFormat="1" applyFill="1" applyBorder="1" applyAlignment="1" applyProtection="1">
      <alignment wrapText="1"/>
    </xf>
    <xf numFmtId="169" fontId="21" fillId="0" borderId="17" xfId="0" applyNumberFormat="1" applyFont="1" applyFill="1" applyBorder="1"/>
    <xf numFmtId="169" fontId="25" fillId="0" borderId="22" xfId="2" applyNumberFormat="1" applyFont="1" applyFill="1" applyBorder="1" applyAlignment="1">
      <alignment horizontal="center" wrapText="1"/>
    </xf>
    <xf numFmtId="169" fontId="0" fillId="0" borderId="0" xfId="0" applyNumberFormat="1" applyFill="1" applyAlignment="1">
      <alignment horizontal="right" wrapText="1"/>
    </xf>
    <xf numFmtId="170" fontId="6" fillId="0" borderId="24" xfId="22" applyNumberFormat="1" applyFont="1" applyFill="1" applyBorder="1" applyAlignment="1">
      <alignment horizontal="right" wrapText="1"/>
    </xf>
    <xf numFmtId="3" fontId="6" fillId="0" borderId="24" xfId="2" applyNumberFormat="1" applyFont="1" applyFill="1" applyBorder="1" applyAlignment="1">
      <alignment horizontal="right" wrapText="1"/>
    </xf>
    <xf numFmtId="14" fontId="6" fillId="0" borderId="0" xfId="0" applyNumberFormat="1" applyFont="1" applyFill="1" applyBorder="1" applyAlignment="1">
      <alignment wrapText="1"/>
    </xf>
    <xf numFmtId="0" fontId="8" fillId="0" borderId="24" xfId="8" applyBorder="1" applyAlignment="1" applyProtection="1"/>
    <xf numFmtId="0" fontId="21" fillId="0" borderId="0" xfId="0" applyFont="1" applyFill="1" applyBorder="1" applyAlignment="1">
      <alignment horizontal="left"/>
    </xf>
    <xf numFmtId="0" fontId="0" fillId="0" borderId="0" xfId="0" applyFill="1" applyBorder="1" applyAlignment="1">
      <alignment horizontal="left"/>
    </xf>
    <xf numFmtId="14" fontId="6" fillId="0" borderId="24" xfId="23">
      <alignment wrapText="1"/>
    </xf>
    <xf numFmtId="14" fontId="6" fillId="0" borderId="24" xfId="23" applyNumberFormat="1" applyAlignment="1">
      <alignment horizontal="center" wrapText="1"/>
    </xf>
    <xf numFmtId="0" fontId="6" fillId="0" borderId="24" xfId="23" applyNumberFormat="1" applyAlignment="1">
      <alignment horizontal="left" wrapText="1"/>
    </xf>
    <xf numFmtId="0" fontId="6" fillId="0" borderId="24" xfId="23" applyNumberFormat="1" applyAlignment="1">
      <alignment horizontal="left"/>
    </xf>
    <xf numFmtId="14" fontId="6" fillId="0" borderId="24" xfId="23" applyNumberFormat="1" applyAlignment="1">
      <alignment horizontal="right"/>
    </xf>
    <xf numFmtId="1" fontId="6" fillId="0" borderId="24" xfId="23" applyNumberFormat="1" applyAlignment="1"/>
    <xf numFmtId="0" fontId="6" fillId="0" borderId="24" xfId="23" applyNumberFormat="1" applyAlignment="1">
      <alignment horizontal="center" wrapText="1"/>
    </xf>
    <xf numFmtId="0" fontId="6" fillId="0" borderId="24" xfId="23" applyNumberFormat="1" applyAlignment="1">
      <alignment horizontal="right" wrapText="1"/>
    </xf>
    <xf numFmtId="164" fontId="6" fillId="0" borderId="24" xfId="23" applyNumberFormat="1" applyAlignment="1">
      <alignment horizontal="right" wrapText="1"/>
    </xf>
    <xf numFmtId="164" fontId="6" fillId="0" borderId="24" xfId="23" applyNumberFormat="1" applyAlignment="1">
      <alignment horizontal="center" wrapText="1"/>
    </xf>
    <xf numFmtId="49" fontId="6" fillId="0" borderId="24" xfId="23" applyNumberFormat="1" applyAlignment="1">
      <alignment horizontal="center" wrapText="1"/>
    </xf>
    <xf numFmtId="0" fontId="6" fillId="0" borderId="24" xfId="23" applyNumberFormat="1" applyAlignment="1"/>
    <xf numFmtId="1" fontId="6" fillId="0" borderId="24" xfId="23" applyNumberFormat="1" applyAlignment="1">
      <alignment horizontal="right"/>
    </xf>
    <xf numFmtId="3" fontId="6" fillId="0" borderId="24" xfId="23" applyNumberFormat="1" applyAlignment="1">
      <alignment horizontal="right" wrapText="1"/>
    </xf>
    <xf numFmtId="14" fontId="6" fillId="0" borderId="24" xfId="23" applyNumberFormat="1" applyAlignment="1">
      <alignment horizontal="left" wrapText="1"/>
    </xf>
    <xf numFmtId="14" fontId="6" fillId="0" borderId="24" xfId="23" applyNumberFormat="1" applyAlignment="1">
      <alignment horizontal="right" wrapText="1"/>
    </xf>
    <xf numFmtId="1" fontId="6" fillId="0" borderId="24" xfId="23" applyNumberFormat="1" applyAlignment="1">
      <alignment horizontal="right" wrapText="1"/>
    </xf>
    <xf numFmtId="0" fontId="6" fillId="0" borderId="24" xfId="23" applyNumberFormat="1" applyAlignment="1">
      <alignment horizontal="right"/>
    </xf>
    <xf numFmtId="14" fontId="6" fillId="0" borderId="24" xfId="23" applyNumberFormat="1" applyAlignment="1">
      <alignment wrapText="1"/>
    </xf>
    <xf numFmtId="1" fontId="21" fillId="0" borderId="17" xfId="0" applyNumberFormat="1" applyFont="1" applyFill="1" applyBorder="1" applyAlignment="1">
      <alignment horizontal="right"/>
    </xf>
    <xf numFmtId="1" fontId="25" fillId="0" borderId="22" xfId="0" applyNumberFormat="1" applyFont="1" applyFill="1" applyBorder="1" applyAlignment="1">
      <alignment horizontal="right" wrapText="1"/>
    </xf>
    <xf numFmtId="1" fontId="0" fillId="0" borderId="0" xfId="0" applyNumberFormat="1" applyFill="1" applyAlignment="1">
      <alignment horizontal="right"/>
    </xf>
    <xf numFmtId="0" fontId="6" fillId="0" borderId="0" xfId="0" applyFont="1" applyAlignment="1">
      <alignment horizontal="left" vertical="top" wrapText="1"/>
    </xf>
    <xf numFmtId="14" fontId="6" fillId="0" borderId="23" xfId="23" applyNumberFormat="1" applyBorder="1" applyAlignment="1">
      <alignment horizontal="center" wrapText="1"/>
    </xf>
    <xf numFmtId="0" fontId="6" fillId="0" borderId="0" xfId="0" applyFont="1" applyAlignment="1">
      <alignment horizontal="left" vertical="top"/>
    </xf>
    <xf numFmtId="0" fontId="8" fillId="0" borderId="0" xfId="8" applyBorder="1" applyAlignment="1" applyProtection="1"/>
    <xf numFmtId="14" fontId="6" fillId="0" borderId="24" xfId="23" applyNumberFormat="1" applyBorder="1" applyAlignment="1">
      <alignment horizontal="center" wrapText="1"/>
    </xf>
    <xf numFmtId="2" fontId="21" fillId="0" borderId="17" xfId="0" applyNumberFormat="1" applyFont="1" applyFill="1" applyBorder="1"/>
    <xf numFmtId="2" fontId="25" fillId="0" borderId="22" xfId="2" applyNumberFormat="1" applyFont="1" applyFill="1" applyBorder="1" applyAlignment="1">
      <alignment horizontal="center" wrapText="1"/>
    </xf>
    <xf numFmtId="2" fontId="6" fillId="0" borderId="24" xfId="2" applyNumberFormat="1" applyFont="1" applyFill="1" applyBorder="1" applyAlignment="1">
      <alignment horizontal="right" wrapText="1"/>
    </xf>
    <xf numFmtId="2" fontId="6" fillId="0" borderId="24" xfId="0" applyNumberFormat="1" applyFont="1" applyFill="1" applyBorder="1" applyAlignment="1">
      <alignment horizontal="right" wrapText="1"/>
    </xf>
    <xf numFmtId="2" fontId="0" fillId="0" borderId="0" xfId="0" applyNumberFormat="1" applyFill="1" applyAlignment="1">
      <alignment horizontal="right" wrapText="1"/>
    </xf>
    <xf numFmtId="0" fontId="9" fillId="4" borderId="0" xfId="8" applyFont="1" applyFill="1" applyAlignment="1" applyProtection="1">
      <alignment horizontal="left"/>
    </xf>
    <xf numFmtId="0" fontId="6" fillId="4" borderId="0" xfId="11" applyFont="1" applyFill="1" applyAlignment="1">
      <alignment horizontal="left"/>
    </xf>
    <xf numFmtId="0" fontId="8" fillId="4" borderId="0" xfId="8" applyFill="1" applyAlignment="1" applyProtection="1">
      <alignment horizontal="left"/>
    </xf>
    <xf numFmtId="0" fontId="6" fillId="0" borderId="0" xfId="0" applyFont="1" applyAlignment="1">
      <alignment horizontal="left" vertical="top" wrapText="1"/>
    </xf>
    <xf numFmtId="14" fontId="6" fillId="0" borderId="24" xfId="23" applyBorder="1">
      <alignment wrapText="1"/>
    </xf>
    <xf numFmtId="0" fontId="17" fillId="3" borderId="2" xfId="0" applyFont="1" applyFill="1" applyBorder="1"/>
    <xf numFmtId="14" fontId="6" fillId="0" borderId="0" xfId="23" applyBorder="1">
      <alignment wrapText="1"/>
    </xf>
    <xf numFmtId="0" fontId="6" fillId="0" borderId="24" xfId="23" applyNumberFormat="1" applyBorder="1" applyAlignment="1">
      <alignment horizontal="left" wrapText="1"/>
    </xf>
    <xf numFmtId="0" fontId="0" fillId="0" borderId="0" xfId="0" applyBorder="1"/>
    <xf numFmtId="0" fontId="6" fillId="3" borderId="0" xfId="0" applyFont="1" applyFill="1" applyBorder="1"/>
    <xf numFmtId="0" fontId="27" fillId="0" borderId="0" xfId="12" applyFont="1" applyAlignment="1"/>
    <xf numFmtId="0" fontId="28" fillId="0" borderId="0" xfId="12" applyFont="1" applyAlignment="1"/>
    <xf numFmtId="0" fontId="28" fillId="0" borderId="0" xfId="0" applyFont="1" applyAlignment="1">
      <alignment horizontal="left" vertical="top"/>
    </xf>
    <xf numFmtId="0" fontId="28" fillId="0" borderId="0" xfId="12" applyFont="1" applyAlignment="1">
      <alignment horizontal="left" indent="3"/>
    </xf>
    <xf numFmtId="0" fontId="28"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wrapText="1"/>
    </xf>
    <xf numFmtId="0" fontId="0" fillId="0" borderId="0" xfId="0" applyFont="1" applyFill="1" applyBorder="1" applyAlignment="1">
      <alignment horizontal="center"/>
    </xf>
    <xf numFmtId="2" fontId="6" fillId="0" borderId="24" xfId="2" applyNumberFormat="1" applyFont="1" applyFill="1" applyBorder="1" applyAlignment="1">
      <alignment horizontal="left" wrapText="1"/>
    </xf>
    <xf numFmtId="0" fontId="6" fillId="0" borderId="0" xfId="0" applyFont="1" applyAlignment="1">
      <alignment horizontal="left" vertical="top" wrapText="1"/>
    </xf>
    <xf numFmtId="0" fontId="25" fillId="0" borderId="0" xfId="0" applyFont="1" applyAlignment="1">
      <alignment horizontal="left" vertical="top" wrapText="1"/>
    </xf>
    <xf numFmtId="14" fontId="6" fillId="0" borderId="24" xfId="0" applyNumberFormat="1" applyFont="1" applyFill="1" applyBorder="1" applyAlignment="1">
      <alignment horizontal="left" wrapText="1"/>
    </xf>
    <xf numFmtId="14" fontId="17" fillId="0" borderId="24" xfId="0" applyNumberFormat="1" applyFont="1" applyFill="1" applyBorder="1" applyAlignment="1">
      <alignment horizontal="left" wrapText="1"/>
    </xf>
    <xf numFmtId="14" fontId="6" fillId="0" borderId="24" xfId="0" applyNumberFormat="1" applyFont="1" applyFill="1" applyBorder="1" applyAlignment="1">
      <alignment horizontal="center" wrapText="1"/>
    </xf>
    <xf numFmtId="14" fontId="6" fillId="0" borderId="24" xfId="0" applyNumberFormat="1" applyFont="1" applyFill="1" applyBorder="1" applyAlignment="1">
      <alignment wrapText="1"/>
    </xf>
    <xf numFmtId="14" fontId="17" fillId="0" borderId="24" xfId="0" applyNumberFormat="1" applyFont="1" applyFill="1" applyBorder="1" applyAlignment="1">
      <alignment horizontal="right" wrapText="1"/>
    </xf>
    <xf numFmtId="14" fontId="17" fillId="0" borderId="24" xfId="0" applyNumberFormat="1" applyFont="1" applyFill="1" applyBorder="1" applyAlignment="1">
      <alignment horizontal="center" wrapText="1"/>
    </xf>
    <xf numFmtId="0" fontId="17" fillId="0" borderId="24" xfId="0" applyNumberFormat="1" applyFont="1" applyFill="1" applyBorder="1" applyAlignment="1">
      <alignment horizontal="right" wrapText="1"/>
    </xf>
    <xf numFmtId="14" fontId="17" fillId="0" borderId="23" xfId="0" applyNumberFormat="1" applyFont="1" applyFill="1" applyBorder="1" applyAlignment="1">
      <alignment horizontal="center" wrapText="1"/>
    </xf>
    <xf numFmtId="0" fontId="6" fillId="0" borderId="24" xfId="0" applyNumberFormat="1" applyFont="1" applyFill="1" applyBorder="1" applyAlignment="1">
      <alignment horizontal="center" wrapText="1"/>
    </xf>
    <xf numFmtId="3" fontId="17" fillId="0" borderId="24" xfId="2" applyNumberFormat="1" applyFont="1" applyFill="1" applyBorder="1" applyAlignment="1">
      <alignment horizontal="right" wrapText="1"/>
    </xf>
    <xf numFmtId="2" fontId="17" fillId="0" borderId="24" xfId="2" applyNumberFormat="1" applyFont="1" applyFill="1" applyBorder="1" applyAlignment="1">
      <alignment horizontal="right" wrapText="1"/>
    </xf>
    <xf numFmtId="0" fontId="6" fillId="0" borderId="24" xfId="23" applyNumberFormat="1" applyBorder="1" applyAlignment="1">
      <alignment horizontal="center" wrapText="1"/>
    </xf>
    <xf numFmtId="171" fontId="6" fillId="0" borderId="24" xfId="23" applyNumberFormat="1" applyAlignment="1">
      <alignment horizontal="right" wrapText="1"/>
    </xf>
    <xf numFmtId="43" fontId="6" fillId="0" borderId="24" xfId="23" applyNumberFormat="1" applyAlignment="1">
      <alignment horizontal="right" wrapText="1"/>
    </xf>
    <xf numFmtId="169" fontId="6" fillId="0" borderId="24" xfId="2" applyNumberFormat="1" applyFont="1" applyFill="1" applyBorder="1" applyAlignment="1">
      <alignment horizontal="right" wrapText="1"/>
    </xf>
    <xf numFmtId="169" fontId="6" fillId="0" borderId="24" xfId="0" applyNumberFormat="1" applyFont="1" applyFill="1" applyBorder="1" applyAlignment="1">
      <alignment horizontal="right" wrapText="1"/>
    </xf>
    <xf numFmtId="169" fontId="17" fillId="0" borderId="24" xfId="2" applyNumberFormat="1" applyFont="1" applyFill="1" applyBorder="1" applyAlignment="1">
      <alignment horizontal="right" wrapText="1"/>
    </xf>
    <xf numFmtId="1" fontId="17" fillId="0" borderId="24" xfId="2" applyNumberFormat="1" applyFont="1" applyFill="1" applyBorder="1" applyAlignment="1">
      <alignment horizontal="right" wrapText="1"/>
    </xf>
    <xf numFmtId="14" fontId="8" fillId="0" borderId="24" xfId="8" applyNumberFormat="1" applyBorder="1" applyAlignment="1" applyProtection="1">
      <alignment wrapText="1"/>
    </xf>
    <xf numFmtId="0" fontId="6" fillId="0" borderId="24" xfId="23" applyNumberFormat="1" applyBorder="1" applyAlignment="1">
      <alignment horizontal="left"/>
    </xf>
    <xf numFmtId="171" fontId="6" fillId="0" borderId="24" xfId="23" applyNumberFormat="1" applyBorder="1" applyAlignment="1">
      <alignment horizontal="right" wrapText="1"/>
    </xf>
    <xf numFmtId="4" fontId="17" fillId="0" borderId="24" xfId="2" applyNumberFormat="1" applyFont="1" applyFill="1" applyBorder="1" applyAlignment="1">
      <alignment horizontal="right" wrapText="1"/>
    </xf>
    <xf numFmtId="164" fontId="6" fillId="0" borderId="24" xfId="23" applyNumberFormat="1" applyBorder="1" applyAlignment="1">
      <alignment horizontal="right" wrapText="1"/>
    </xf>
    <xf numFmtId="164" fontId="6" fillId="0" borderId="0" xfId="23" applyNumberFormat="1" applyBorder="1" applyAlignment="1">
      <alignment horizontal="right" wrapText="1"/>
    </xf>
    <xf numFmtId="0" fontId="8" fillId="0" borderId="24" xfId="8" applyFill="1" applyBorder="1" applyAlignment="1" applyProtection="1"/>
    <xf numFmtId="172" fontId="6" fillId="0" borderId="24" xfId="22" applyNumberFormat="1" applyFont="1" applyFill="1" applyBorder="1" applyAlignment="1">
      <alignment horizontal="right" wrapText="1"/>
    </xf>
    <xf numFmtId="0" fontId="6" fillId="0" borderId="0" xfId="0" applyFont="1" applyAlignment="1">
      <alignment horizontal="left" vertical="top" wrapText="1"/>
    </xf>
    <xf numFmtId="3" fontId="6" fillId="0" borderId="24" xfId="28" applyNumberFormat="1" applyFont="1" applyFill="1" applyBorder="1" applyAlignment="1">
      <alignment horizontal="right" wrapText="1"/>
    </xf>
    <xf numFmtId="14" fontId="6" fillId="0" borderId="0" xfId="23" applyNumberFormat="1" applyBorder="1" applyAlignment="1">
      <alignment horizontal="center" wrapText="1"/>
    </xf>
    <xf numFmtId="14" fontId="6" fillId="0" borderId="0" xfId="23" applyNumberFormat="1" applyBorder="1" applyAlignment="1">
      <alignment horizontal="left" wrapText="1"/>
    </xf>
    <xf numFmtId="14" fontId="6" fillId="0" borderId="0" xfId="23" applyNumberFormat="1" applyBorder="1" applyAlignment="1">
      <alignment horizontal="right" wrapText="1"/>
    </xf>
    <xf numFmtId="0" fontId="6" fillId="0" borderId="0" xfId="23" applyNumberFormat="1" applyBorder="1" applyAlignment="1">
      <alignment horizontal="right" wrapText="1"/>
    </xf>
    <xf numFmtId="14" fontId="6" fillId="0" borderId="24" xfId="23" applyNumberFormat="1" applyBorder="1" applyAlignment="1">
      <alignment horizontal="left" wrapText="1"/>
    </xf>
    <xf numFmtId="14" fontId="6" fillId="0" borderId="24" xfId="23" applyNumberFormat="1" applyBorder="1" applyAlignment="1">
      <alignment horizontal="right" wrapText="1"/>
    </xf>
    <xf numFmtId="0" fontId="6" fillId="0" borderId="24" xfId="23" applyNumberFormat="1" applyBorder="1" applyAlignment="1">
      <alignment horizontal="right" wrapText="1"/>
    </xf>
    <xf numFmtId="14" fontId="8" fillId="0" borderId="0" xfId="8" applyNumberFormat="1" applyBorder="1" applyAlignment="1" applyProtection="1">
      <alignment wrapText="1"/>
    </xf>
    <xf numFmtId="0" fontId="6" fillId="0" borderId="0" xfId="0" applyFont="1" applyAlignment="1">
      <alignment horizontal="left" vertical="top" wrapText="1"/>
    </xf>
  </cellXfs>
  <cellStyles count="29">
    <cellStyle name="Capacity" xfId="1"/>
    <cellStyle name="Comma" xfId="2" builtinId="3"/>
    <cellStyle name="Comma 2" xfId="3"/>
    <cellStyle name="Comma 4" xfId="28"/>
    <cellStyle name="County" xfId="4"/>
    <cellStyle name="Currency" xfId="22" builtinId="4"/>
    <cellStyle name="Date" xfId="5"/>
    <cellStyle name="DRN" xfId="6"/>
    <cellStyle name="FlowDirection" xfId="7"/>
    <cellStyle name="Hyperlink" xfId="8" builtinId="8"/>
    <cellStyle name="LocationType" xfId="9"/>
    <cellStyle name="Normal" xfId="0" builtinId="0"/>
    <cellStyle name="Normal 2" xfId="10"/>
    <cellStyle name="Normal 3" xfId="11"/>
    <cellStyle name="Normal 3 2" xfId="12"/>
    <cellStyle name="Normal 4" xfId="19"/>
    <cellStyle name="Normal 4 2" xfId="20"/>
    <cellStyle name="Normal 4 2 2" xfId="26"/>
    <cellStyle name="Normal 4 3" xfId="25"/>
    <cellStyle name="Normal 5" xfId="21"/>
    <cellStyle name="Normal 5 2" xfId="27"/>
    <cellStyle name="Normal 6" xfId="24"/>
    <cellStyle name="Pipeline" xfId="13"/>
    <cellStyle name="PointName" xfId="14"/>
    <cellStyle name="Region" xfId="15"/>
    <cellStyle name="State" xfId="16"/>
    <cellStyle name="Table_EIA" xfId="23"/>
    <cellStyle name="Utilization" xfId="17"/>
    <cellStyle name="Volume" xfId="18"/>
  </cellStyles>
  <dxfs count="33">
    <dxf>
      <font>
        <b val="0"/>
        <i val="0"/>
        <strike val="0"/>
        <condense val="0"/>
        <extend val="0"/>
        <outline val="0"/>
        <shadow val="0"/>
        <u val="none"/>
        <vertAlign val="baseline"/>
        <sz val="10"/>
        <color theme="1"/>
        <name val="MS Sans Serif"/>
        <scheme val="none"/>
      </font>
      <fill>
        <patternFill patternType="solid">
          <fgColor indexed="64"/>
          <bgColor theme="0"/>
        </patternFill>
      </fill>
      <border diagonalUp="0" diagonalDown="0">
        <left/>
        <right style="thin">
          <color theme="0"/>
        </right>
        <top style="dashed">
          <color theme="0" tint="-0.24994659260841701"/>
        </top>
        <bottom style="dashed">
          <color theme="0" tint="-0.24994659260841701"/>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alignment horizontal="center" vertical="bottom" textRotation="0" wrapText="0" indent="0" justifyLastLine="0" shrinkToFit="0" readingOrder="0"/>
      <border diagonalUp="0" diagonalDown="0">
        <left/>
        <right/>
        <top style="dashed">
          <color theme="0" tint="-0.24994659260841701"/>
        </top>
        <bottom style="dashed">
          <color theme="0" tint="-0.24994659260841701"/>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border diagonalUp="0" diagonalDown="0">
        <left style="thin">
          <color theme="0"/>
        </left>
        <right/>
        <top style="dashed">
          <color theme="0" tint="-0.24994659260841701"/>
        </top>
        <bottom style="dashed">
          <color theme="0" tint="-0.24994659260841701"/>
        </bottom>
      </border>
    </dxf>
    <dxf>
      <border outline="0">
        <top style="thin">
          <color rgb="FF4BACC6"/>
        </top>
      </border>
    </dxf>
    <dxf>
      <border outline="0">
        <top style="thin">
          <color rgb="FF92CDDC"/>
        </top>
        <bottom style="thin">
          <color rgb="FF4BACC6"/>
        </bottom>
      </border>
    </dxf>
    <dxf>
      <fill>
        <patternFill patternType="solid">
          <fgColor rgb="FF000000"/>
          <bgColor rgb="FFFFFFFF"/>
        </patternFill>
      </fill>
    </dxf>
    <dxf>
      <border>
        <bottom style="thick">
          <color rgb="FF0073D7"/>
        </bottom>
      </border>
    </dxf>
    <dxf>
      <font>
        <strike val="0"/>
        <outline val="0"/>
        <shadow val="0"/>
        <u val="none"/>
        <vertAlign val="baseline"/>
        <sz val="10"/>
        <color theme="1"/>
        <name val="Arial"/>
        <scheme val="none"/>
      </font>
      <fill>
        <patternFill patternType="solid">
          <fgColor indexed="64"/>
          <bgColor theme="0"/>
        </patternFill>
      </fill>
      <border diagonalUp="0" diagonalDown="0">
        <left/>
        <right/>
        <top/>
        <bottom/>
      </border>
    </dxf>
    <dxf>
      <fill>
        <patternFill patternType="solid">
          <fgColor indexed="64"/>
          <bgColor theme="0"/>
        </patternFill>
      </fill>
      <border diagonalUp="0" diagonalDown="0">
        <left/>
        <right style="thin">
          <color theme="0"/>
        </right>
        <top style="dashed">
          <color theme="0" tint="-0.24994659260841701"/>
        </top>
        <bottom style="thin">
          <color theme="0"/>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top style="dashed">
          <color theme="0" tint="-0.24994659260841701"/>
        </top>
        <bottom style="thin">
          <color theme="0"/>
        </bottom>
        <vertical/>
        <horizontal/>
      </border>
    </dxf>
    <dxf>
      <fill>
        <patternFill patternType="solid">
          <fgColor indexed="64"/>
          <bgColor theme="0"/>
        </patternFill>
      </fill>
      <border diagonalUp="0" diagonalDown="0">
        <left style="thin">
          <color theme="0"/>
        </left>
        <right/>
        <top style="dashed">
          <color theme="0" tint="-0.24994659260841701"/>
        </top>
        <bottom style="thin">
          <color theme="0"/>
        </bottom>
        <vertical/>
        <horizontal/>
      </border>
    </dxf>
    <dxf>
      <border>
        <bottom style="thick">
          <color rgb="FF0073D7"/>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right/>
        <top/>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border diagonalUp="0" diagonalDown="0">
        <left/>
        <right style="thin">
          <color theme="0"/>
        </right>
        <top style="dashed">
          <color theme="0" tint="-0.24994659260841701"/>
        </top>
        <bottom style="dashed">
          <color theme="0" tint="-0.24994659260841701"/>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alignment horizontal="center" vertical="bottom" textRotation="0" wrapText="0" indent="0" justifyLastLine="0" shrinkToFit="0" readingOrder="0"/>
      <border diagonalUp="0" diagonalDown="0">
        <left/>
        <right/>
        <top style="dashed">
          <color theme="0" tint="-0.24994659260841701"/>
        </top>
        <bottom style="dashed">
          <color theme="0" tint="-0.24994659260841701"/>
        </bottom>
      </border>
    </dxf>
    <dxf>
      <font>
        <b val="0"/>
        <i val="0"/>
        <strike val="0"/>
        <condense val="0"/>
        <extend val="0"/>
        <outline val="0"/>
        <shadow val="0"/>
        <u val="none"/>
        <vertAlign val="baseline"/>
        <sz val="10"/>
        <color theme="1"/>
        <name val="MS Sans Serif"/>
        <scheme val="none"/>
      </font>
      <fill>
        <patternFill patternType="solid">
          <fgColor indexed="64"/>
          <bgColor theme="0"/>
        </patternFill>
      </fill>
      <border diagonalUp="0" diagonalDown="0">
        <left style="thin">
          <color theme="0"/>
        </left>
        <right/>
        <top style="dashed">
          <color theme="0" tint="-0.24994659260841701"/>
        </top>
        <bottom style="dashed">
          <color theme="0" tint="-0.24994659260841701"/>
        </bottom>
      </border>
    </dxf>
    <dxf>
      <border outline="0">
        <top style="thin">
          <color theme="8"/>
        </top>
      </border>
    </dxf>
    <dxf>
      <border outline="0">
        <top style="thin">
          <color theme="8" tint="0.39997558519241921"/>
        </top>
        <bottom style="thin">
          <color theme="8"/>
        </bottom>
      </border>
    </dxf>
    <dxf>
      <fill>
        <patternFill patternType="solid">
          <fgColor indexed="64"/>
          <bgColor theme="0"/>
        </patternFill>
      </fill>
    </dxf>
    <dxf>
      <border>
        <bottom style="thick">
          <color rgb="FF0073D7"/>
        </bottom>
      </border>
    </dxf>
    <dxf>
      <font>
        <strike val="0"/>
        <outline val="0"/>
        <shadow val="0"/>
        <u val="none"/>
        <vertAlign val="baseline"/>
        <sz val="10"/>
        <color theme="1"/>
        <name val="Arial"/>
        <scheme val="none"/>
      </font>
      <fill>
        <patternFill patternType="solid">
          <fgColor indexed="64"/>
          <bgColor theme="0"/>
        </patternFill>
      </fill>
      <border diagonalUp="0" diagonalDown="0">
        <left/>
        <right/>
        <top/>
        <bottom/>
      </border>
    </dxf>
    <dxf>
      <fill>
        <patternFill patternType="solid">
          <fgColor indexed="64"/>
          <bgColor theme="0"/>
        </patternFill>
      </fill>
      <border diagonalUp="0" diagonalDown="0">
        <left/>
        <right style="thin">
          <color theme="0"/>
        </right>
        <top/>
        <bottom/>
      </border>
    </dxf>
    <dxf>
      <fill>
        <patternFill patternType="solid">
          <fgColor indexed="64"/>
          <bgColor theme="0"/>
        </patternFill>
      </fill>
      <alignment horizontal="center" vertical="bottom" textRotation="0" wrapText="0" relativeIndent="0" justifyLastLine="0" shrinkToFit="0" readingOrder="0"/>
    </dxf>
    <dxf>
      <fill>
        <patternFill patternType="solid">
          <fgColor indexed="64"/>
          <bgColor theme="0"/>
        </patternFill>
      </fill>
      <border diagonalUp="0" diagonalDown="0">
        <left style="thin">
          <color theme="0"/>
        </left>
        <right/>
        <top/>
        <bottom/>
      </border>
    </dxf>
    <dxf>
      <fill>
        <patternFill patternType="solid">
          <fgColor indexed="64"/>
          <bgColor theme="0"/>
        </patternFill>
      </fill>
    </dxf>
    <dxf>
      <border>
        <bottom style="thick">
          <color rgb="FF0073D7"/>
        </bottom>
      </border>
    </dxf>
    <dxf>
      <font>
        <b val="0"/>
        <i val="0"/>
        <strike val="0"/>
        <condense val="0"/>
        <extend val="0"/>
        <outline val="0"/>
        <shadow val="0"/>
        <u val="none"/>
        <vertAlign val="baseline"/>
        <sz val="10"/>
        <color theme="1"/>
        <name val="Arial"/>
        <scheme val="none"/>
      </font>
      <fill>
        <patternFill patternType="solid">
          <fgColor indexed="64"/>
          <bgColor theme="0"/>
        </patternFill>
      </fill>
      <border diagonalUp="0" diagonalDown="0">
        <left/>
        <right/>
        <top/>
        <bottom/>
      </border>
    </dxf>
    <dxf>
      <font>
        <strike val="0"/>
        <outline val="0"/>
        <shadow val="0"/>
        <u val="none"/>
        <vertAlign val="baseline"/>
        <sz val="10"/>
        <name val="Arial"/>
        <scheme val="none"/>
      </font>
      <fill>
        <patternFill patternType="solid">
          <fgColor indexed="64"/>
          <bgColor theme="0"/>
        </patternFill>
      </fill>
      <border diagonalUp="0" diagonalDown="0">
        <left/>
        <right/>
        <top style="dashed">
          <color theme="0" tint="-0.24994659260841701"/>
        </top>
        <bottom style="dashed">
          <color theme="0" tint="-0.24994659260841701"/>
        </bottom>
      </border>
    </dxf>
    <dxf>
      <font>
        <strike val="0"/>
        <outline val="0"/>
        <shadow val="0"/>
        <u val="none"/>
        <vertAlign val="baseline"/>
        <sz val="10"/>
        <name val="Arial"/>
        <scheme val="none"/>
      </font>
      <fill>
        <patternFill patternType="solid">
          <fgColor indexed="64"/>
          <bgColor theme="0"/>
        </patternFill>
      </fill>
      <border diagonalUp="0" diagonalDown="0">
        <left/>
        <right/>
        <top style="dashed">
          <color theme="0" tint="-0.24994659260841701"/>
        </top>
        <bottom style="dashed">
          <color theme="0" tint="-0.24994659260841701"/>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center" vertical="center" textRotation="0" wrapText="1" relativeIndent="0" justifyLastLine="0" shrinkToFit="0" readingOrder="0"/>
      <border diagonalUp="0" diagonalDown="0">
        <left/>
        <right/>
        <top style="dashed">
          <color theme="0" tint="-0.24994659260841701"/>
        </top>
        <bottom style="dashed">
          <color theme="0" tint="-0.24994659260841701"/>
        </bottom>
      </border>
      <protection locked="1" hidden="0"/>
    </dxf>
    <dxf>
      <font>
        <strike val="0"/>
        <outline val="0"/>
        <shadow val="0"/>
        <u val="none"/>
        <vertAlign val="baseline"/>
        <sz val="10"/>
        <name val="Arial"/>
        <scheme val="none"/>
      </font>
      <fill>
        <patternFill patternType="solid">
          <fgColor indexed="64"/>
          <bgColor theme="0"/>
        </patternFill>
      </fill>
    </dxf>
    <dxf>
      <border>
        <bottom style="medium">
          <color rgb="FF0073D7"/>
        </bottom>
      </border>
    </dxf>
    <dxf>
      <font>
        <strike val="0"/>
        <outline val="0"/>
        <shadow val="0"/>
        <u val="none"/>
        <vertAlign val="baseline"/>
        <sz val="10"/>
        <color theme="1"/>
        <name val="Arial"/>
        <scheme val="none"/>
      </font>
      <fill>
        <patternFill patternType="solid">
          <fgColor indexed="64"/>
          <bgColor theme="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557150</xdr:colOff>
      <xdr:row>12</xdr:row>
      <xdr:rowOff>37109</xdr:rowOff>
    </xdr:from>
    <xdr:to>
      <xdr:col>17</xdr:col>
      <xdr:colOff>519069</xdr:colOff>
      <xdr:row>50</xdr:row>
      <xdr:rowOff>55306</xdr:rowOff>
    </xdr:to>
    <xdr:pic>
      <xdr:nvPicPr>
        <xdr:cNvPr id="7" name="Picture 6"/>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92"/>
        <a:stretch/>
      </xdr:blipFill>
      <xdr:spPr>
        <a:xfrm>
          <a:off x="3006436" y="1991590"/>
          <a:ext cx="9115815" cy="6129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10</xdr:row>
      <xdr:rowOff>114300</xdr:rowOff>
    </xdr:from>
    <xdr:to>
      <xdr:col>17</xdr:col>
      <xdr:colOff>120481</xdr:colOff>
      <xdr:row>44</xdr:row>
      <xdr:rowOff>103422</xdr:rowOff>
    </xdr:to>
    <xdr:grpSp>
      <xdr:nvGrpSpPr>
        <xdr:cNvPr id="2" name="Group 1"/>
        <xdr:cNvGrpSpPr/>
      </xdr:nvGrpSpPr>
      <xdr:grpSpPr>
        <a:xfrm>
          <a:off x="3076575" y="1752600"/>
          <a:ext cx="8683456" cy="5494572"/>
          <a:chOff x="3048000" y="1762125"/>
          <a:chExt cx="8683456" cy="5494572"/>
        </a:xfrm>
      </xdr:grpSpPr>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00" y="1762125"/>
            <a:ext cx="8683456" cy="5494572"/>
          </a:xfrm>
          <a:prstGeom prst="rect">
            <a:avLst/>
          </a:prstGeom>
        </xdr:spPr>
      </xdr:pic>
      <xdr:sp macro="" textlink="">
        <xdr:nvSpPr>
          <xdr:cNvPr id="4" name="TextBox 3"/>
          <xdr:cNvSpPr txBox="1"/>
        </xdr:nvSpPr>
        <xdr:spPr>
          <a:xfrm>
            <a:off x="7181850" y="1790700"/>
            <a:ext cx="95955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a:t>Canada</a:t>
            </a:r>
          </a:p>
        </xdr:txBody>
      </xdr:sp>
      <xdr:sp macro="" textlink="">
        <xdr:nvSpPr>
          <xdr:cNvPr id="5" name="TextBox 4"/>
          <xdr:cNvSpPr txBox="1"/>
        </xdr:nvSpPr>
        <xdr:spPr>
          <a:xfrm>
            <a:off x="3914775" y="6096000"/>
            <a:ext cx="94513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a:t>Mexico</a:t>
            </a:r>
          </a:p>
        </xdr:txBody>
      </xdr:sp>
      <xdr:sp macro="" textlink="">
        <xdr:nvSpPr>
          <xdr:cNvPr id="6" name="TextBox 5"/>
          <xdr:cNvSpPr txBox="1"/>
        </xdr:nvSpPr>
        <xdr:spPr>
          <a:xfrm>
            <a:off x="7486650" y="6781800"/>
            <a:ext cx="170828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a:t>Gulf of Mexico</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f3\Public\OEA_OES_collaboration\NaturalGas\NaturalGasPipelineData\Archive\EIA-NaturalGasPipelineProjects_2017A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atural Gas Pipeline Projects"/>
      <sheetName val="Definitions"/>
      <sheetName val="Regions"/>
      <sheetName val="Sheet1"/>
      <sheetName val="EIA-NaturalGasPipelineProjects_"/>
    </sheetNames>
    <sheetDataSet>
      <sheetData sheetId="0" refreshError="1"/>
      <sheetData sheetId="1" refreshError="1"/>
      <sheetData sheetId="2" refreshError="1"/>
      <sheetData sheetId="3"/>
      <sheetData sheetId="4" refreshError="1"/>
      <sheetData sheetId="5" refreshError="1"/>
    </sheetDataSet>
  </externalBook>
</externalLink>
</file>

<file path=xl/tables/table1.xml><?xml version="1.0" encoding="utf-8"?>
<table xmlns="http://schemas.openxmlformats.org/spreadsheetml/2006/main" id="3" name="Table3" displayName="Table3" ref="A1:C37" totalsRowShown="0" headerRowDxfId="32" dataDxfId="30" headerRowBorderDxfId="31">
  <tableColumns count="3">
    <tableColumn id="1" name="Field" dataDxfId="29"/>
    <tableColumn id="2" name="Category" dataDxfId="28"/>
    <tableColumn id="3" name="Definition" dataDxfId="27"/>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C51" totalsRowShown="0" headerRowDxfId="26" dataDxfId="24" headerRowBorderDxfId="25">
  <autoFilter ref="A1:C51"/>
  <sortState ref="A2:C51">
    <sortCondition ref="A1:A51"/>
  </sortState>
  <tableColumns count="3">
    <tableColumn id="2" name="State Name" dataDxfId="23"/>
    <tableColumn id="5" name="State" dataDxfId="22"/>
    <tableColumn id="3" name="Region" dataDxfId="21"/>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E1:G9" totalsRowShown="0" headerRowDxfId="20" dataDxfId="18" headerRowBorderDxfId="19" tableBorderDxfId="17" totalsRowBorderDxfId="16">
  <tableColumns count="3">
    <tableColumn id="2" name="State Name" dataDxfId="15"/>
    <tableColumn id="1" name="State" dataDxfId="14"/>
    <tableColumn id="3" name="Region" dataDxfId="13"/>
  </tableColumns>
  <tableStyleInfo name="TableStyleMedium2" showFirstColumn="0" showLastColumn="0" showRowStripes="1" showColumnStripes="0"/>
</table>
</file>

<file path=xl/tables/table4.xml><?xml version="1.0" encoding="utf-8"?>
<table xmlns="http://schemas.openxmlformats.org/spreadsheetml/2006/main" id="1" name="Table132" displayName="Table132" ref="A1:C51" totalsRowShown="0" headerRowDxfId="12" headerRowBorderDxfId="11">
  <autoFilter ref="A1:C51"/>
  <sortState ref="A2:C51">
    <sortCondition ref="A1:A51"/>
  </sortState>
  <tableColumns count="3">
    <tableColumn id="2" name="State Name" dataDxfId="10" dataCellStyle="Normal 2"/>
    <tableColumn id="5" name="State" dataDxfId="9" dataCellStyle="Normal 2"/>
    <tableColumn id="3" name="Region" dataDxfId="8" dataCellStyle="Normal 2"/>
  </tableColumns>
  <tableStyleInfo name="TableStyleMedium2" showFirstColumn="0" showLastColumn="0" showRowStripes="1" showColumnStripes="0"/>
</table>
</file>

<file path=xl/tables/table5.xml><?xml version="1.0" encoding="utf-8"?>
<table xmlns="http://schemas.openxmlformats.org/spreadsheetml/2006/main" id="4" name="Table75" displayName="Table75" ref="E1:G9" totalsRowShown="0" headerRowDxfId="7" dataDxfId="5" headerRowBorderDxfId="6" tableBorderDxfId="4" totalsRowBorderDxfId="3">
  <tableColumns count="3">
    <tableColumn id="2" name="State Name" dataDxfId="2"/>
    <tableColumn id="1" name="State" dataDxfId="1"/>
    <tableColumn id="3" name="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erc.gov/legal/staff-reports.asp" TargetMode="External"/><Relationship Id="rId2" Type="http://schemas.openxmlformats.org/officeDocument/2006/relationships/hyperlink" Target="http://www.rrc.state.tx.us/pipeline-safety/reports/" TargetMode="External"/><Relationship Id="rId1" Type="http://schemas.openxmlformats.org/officeDocument/2006/relationships/hyperlink" Target="https://www.eia.gov/naturalgas/data.cfm" TargetMode="External"/><Relationship Id="rId5" Type="http://schemas.openxmlformats.org/officeDocument/2006/relationships/printerSettings" Target="../printerSettings/printerSettings1.bin"/><Relationship Id="rId4" Type="http://schemas.openxmlformats.org/officeDocument/2006/relationships/hyperlink" Target="mailto:stephen.york@eia.gov"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altrailtransmission.com/" TargetMode="External"/><Relationship Id="rId13" Type="http://schemas.openxmlformats.org/officeDocument/2006/relationships/hyperlink" Target="https://www.northernnaturalgas.com/expansionprojects/Pages/SouthSiouxCity.aspx" TargetMode="External"/><Relationship Id="rId18" Type="http://schemas.openxmlformats.org/officeDocument/2006/relationships/hyperlink" Target="http://pucweb1.state.nv.us/PDF/AxImages/DOCKETS_2015_THRU_PRESENT/2019-6/39610.pdf" TargetMode="External"/><Relationship Id="rId3" Type="http://schemas.openxmlformats.org/officeDocument/2006/relationships/hyperlink" Target="https://www.gulfrunpipeline.com/" TargetMode="External"/><Relationship Id="rId21" Type="http://schemas.openxmlformats.org/officeDocument/2006/relationships/hyperlink" Target="http://goldenpassproducts.com/" TargetMode="External"/><Relationship Id="rId7" Type="http://schemas.openxmlformats.org/officeDocument/2006/relationships/hyperlink" Target="http://venturegloballng.com/plaquemines-project/plaquemines-pipeline/" TargetMode="External"/><Relationship Id="rId12" Type="http://schemas.openxmlformats.org/officeDocument/2006/relationships/hyperlink" Target="http://www.okenergytoday.com/2019/11/net-cash-grows-for-enable-midstream-but-net-income-slips/" TargetMode="External"/><Relationship Id="rId17" Type="http://schemas.openxmlformats.org/officeDocument/2006/relationships/hyperlink" Target="https://www.duke-energy.com/home/natural-gas-projects/central-corridor-pipeline-ext" TargetMode="External"/><Relationship Id="rId25" Type="http://schemas.openxmlformats.org/officeDocument/2006/relationships/printerSettings" Target="../printerSettings/printerSettings2.bin"/><Relationship Id="rId2" Type="http://schemas.openxmlformats.org/officeDocument/2006/relationships/hyperlink" Target="https://www.enbridge.com/projects-and-infrastructure/projects/greater-philadelphia-expansion-project" TargetMode="External"/><Relationship Id="rId16" Type="http://schemas.openxmlformats.org/officeDocument/2006/relationships/hyperlink" Target="https://www.tcenergy.com/operations/natural-gas/eastern-panhandle-expansion-project/" TargetMode="External"/><Relationship Id="rId20" Type="http://schemas.openxmlformats.org/officeDocument/2006/relationships/hyperlink" Target="https://www.mountainvalleypipeline.info/" TargetMode="External"/><Relationship Id="rId1" Type="http://schemas.openxmlformats.org/officeDocument/2006/relationships/hyperlink" Target="https://www.namerico-energy.com/portfolio/energy/pecos-trail-pipeline/" TargetMode="External"/><Relationship Id="rId6" Type="http://schemas.openxmlformats.org/officeDocument/2006/relationships/hyperlink" Target="http://venturegloballng.com/plaquemines-project/plaquemines-pipeline/" TargetMode="External"/><Relationship Id="rId11" Type="http://schemas.openxmlformats.org/officeDocument/2006/relationships/hyperlink" Target="https://adelphiagateway.com/" TargetMode="External"/><Relationship Id="rId24" Type="http://schemas.openxmlformats.org/officeDocument/2006/relationships/hyperlink" Target="https://www.kernrivergas.com/Projects/Delta-Lateral-Project/FERC-Filings-and-Information" TargetMode="External"/><Relationship Id="rId5" Type="http://schemas.openxmlformats.org/officeDocument/2006/relationships/hyperlink" Target="http://sempralng.com/port-arthur-pipeline/" TargetMode="External"/><Relationship Id="rId15" Type="http://schemas.openxmlformats.org/officeDocument/2006/relationships/hyperlink" Target="https://www.wbienergy.com/docs/default-source/north-bakken-expansion-project/north-bakken-handout.pdf?sfvrsn=0" TargetMode="External"/><Relationship Id="rId23" Type="http://schemas.openxmlformats.org/officeDocument/2006/relationships/hyperlink" Target="https://www.northernnaturalgas.com/expansionprojects/Pages/NorthernLights2021.aspx" TargetMode="External"/><Relationship Id="rId10" Type="http://schemas.openxmlformats.org/officeDocument/2006/relationships/hyperlink" Target="https://tracemidstream.com/operations/" TargetMode="External"/><Relationship Id="rId19" Type="http://schemas.openxmlformats.org/officeDocument/2006/relationships/hyperlink" Target="https://www.permits.performance.gov/permitting-projects/crow-creek-pipeline-project" TargetMode="External"/><Relationship Id="rId4" Type="http://schemas.openxmlformats.org/officeDocument/2006/relationships/hyperlink" Target="http://sempralng.com/port-arthur-pipeline-louisiana-connector/" TargetMode="External"/><Relationship Id="rId9" Type="http://schemas.openxmlformats.org/officeDocument/2006/relationships/hyperlink" Target="http://venturegloballng.com/wp-content/uploads/2019/05/Delta-Fact-Sheet-May-25-.pdf" TargetMode="External"/><Relationship Id="rId14" Type="http://schemas.openxmlformats.org/officeDocument/2006/relationships/hyperlink" Target="http://media.eqtmidstreampartners.com/press-release/eqm/mountain-valley-pipeline-llc-announces-mvp-southgate-project-and-binding-open?referrer=eqm" TargetMode="External"/><Relationship Id="rId22" Type="http://schemas.openxmlformats.org/officeDocument/2006/relationships/hyperlink" Target="https://www.tcenergy.com/operations/natural-gas/north-baja-xpress-projec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equitransproject.com/" TargetMode="External"/><Relationship Id="rId21" Type="http://schemas.openxmlformats.org/officeDocument/2006/relationships/hyperlink" Target="https://pipelineandstorage.natfuel.com/current-projects/ym28-and-fm120-modernization-project/" TargetMode="External"/><Relationship Id="rId42" Type="http://schemas.openxmlformats.org/officeDocument/2006/relationships/hyperlink" Target="https://www.enbridge.com/projects-and-infrastructure/projects/stratton-ridge-project" TargetMode="External"/><Relationship Id="rId47" Type="http://schemas.openxmlformats.org/officeDocument/2006/relationships/hyperlink" Target="https://www.natfuel.com/pipelineandstorage/empire/empirenorth2017/Jackson_Public_Info_Session_Presentation.pdf" TargetMode="External"/><Relationship Id="rId63" Type="http://schemas.openxmlformats.org/officeDocument/2006/relationships/hyperlink" Target="http://venturegloballng.com/calcasieu-pass/transcameron-pipeline/" TargetMode="External"/><Relationship Id="rId68" Type="http://schemas.openxmlformats.org/officeDocument/2006/relationships/hyperlink" Target="https://www.enbridge.com/projects-and-infrastructure/projects/atlantic-bridge" TargetMode="External"/><Relationship Id="rId7" Type="http://schemas.openxmlformats.org/officeDocument/2006/relationships/hyperlink" Target="https://www.energytransfer.com/docs/mainpage/ETE_ETP_Morgan_Stanley_Conference_Presentation_Final.pdf" TargetMode="External"/><Relationship Id="rId71" Type="http://schemas.openxmlformats.org/officeDocument/2006/relationships/vmlDrawing" Target="../drawings/vmlDrawing1.vml"/><Relationship Id="rId2" Type="http://schemas.openxmlformats.org/officeDocument/2006/relationships/hyperlink" Target="http://whitewatermidstream.com/operations" TargetMode="External"/><Relationship Id="rId16" Type="http://schemas.openxmlformats.org/officeDocument/2006/relationships/hyperlink" Target="https://www.enbridge.com/projects-and-infrastructure/projects/south-texas-expansion-project" TargetMode="External"/><Relationship Id="rId29" Type="http://schemas.openxmlformats.org/officeDocument/2006/relationships/hyperlink" Target="http://co.williams.com/expansionprojects/north-seattle-lateral-upgrade-project/" TargetMode="External"/><Relationship Id="rId11" Type="http://schemas.openxmlformats.org/officeDocument/2006/relationships/hyperlink" Target="https://dtemidstream.com/location/birdsboro-pipeline/" TargetMode="External"/><Relationship Id="rId24" Type="http://schemas.openxmlformats.org/officeDocument/2006/relationships/hyperlink" Target="https://www.enbridge.com/projects-and-infrastructure/projects/texas-eastern-appalachian-lease-project" TargetMode="External"/><Relationship Id="rId32" Type="http://schemas.openxmlformats.org/officeDocument/2006/relationships/hyperlink" Target="http://ir.oneok.com/news-and-events/press-releases/2019/02-25-2019-211707239" TargetMode="External"/><Relationship Id="rId37" Type="http://schemas.openxmlformats.org/officeDocument/2006/relationships/hyperlink" Target="http://ir.oneok.com/news-and-events/press-releases/2019/02-25-2019-211707239" TargetMode="External"/><Relationship Id="rId40" Type="http://schemas.openxmlformats.org/officeDocument/2006/relationships/hyperlink" Target="http://maritimesenergy.com/flow/uploads/MonctonNaturalGasSupplyALL.pdf" TargetMode="External"/><Relationship Id="rId45" Type="http://schemas.openxmlformats.org/officeDocument/2006/relationships/hyperlink" Target="http://www.northernnaturalgas.com/expansionprojects/Pages/NorthernLights2019-Rochester.aspx" TargetMode="External"/><Relationship Id="rId53" Type="http://schemas.openxmlformats.org/officeDocument/2006/relationships/hyperlink" Target="https://www.consumersenergy.com/company/reliability/saginaw-trail-pipeline" TargetMode="External"/><Relationship Id="rId58" Type="http://schemas.openxmlformats.org/officeDocument/2006/relationships/hyperlink" Target="http://www.iroquois.com/project/WIP/" TargetMode="External"/><Relationship Id="rId66" Type="http://schemas.openxmlformats.org/officeDocument/2006/relationships/hyperlink" Target="http://maritimesenergy.com/flow/uploads/MonctonNaturalGasSupplyALL.pdf" TargetMode="External"/><Relationship Id="rId5" Type="http://schemas.openxmlformats.org/officeDocument/2006/relationships/hyperlink" Target="http://www.gulfsouthpl.com/ExpansionProjects.aspx?id=4294967564" TargetMode="External"/><Relationship Id="rId61" Type="http://schemas.openxmlformats.org/officeDocument/2006/relationships/hyperlink" Target="https://phpproject.com/" TargetMode="External"/><Relationship Id="rId19" Type="http://schemas.openxmlformats.org/officeDocument/2006/relationships/hyperlink" Target="https://www.floridasoutheastconnection.com/okeechobee-lateral-pipeline" TargetMode="External"/><Relationship Id="rId14" Type="http://schemas.openxmlformats.org/officeDocument/2006/relationships/hyperlink" Target="https://www.kindermorgan.com/business/gas_pipelines/central/gulfcoast/" TargetMode="External"/><Relationship Id="rId22" Type="http://schemas.openxmlformats.org/officeDocument/2006/relationships/hyperlink" Target="http://pacificconnectorgp.com/project-overview/" TargetMode="External"/><Relationship Id="rId27" Type="http://schemas.openxmlformats.org/officeDocument/2006/relationships/hyperlink" Target="https://www.transcanada.com/en/operations/natural-gas/gulf-xpress-project/" TargetMode="External"/><Relationship Id="rId30" Type="http://schemas.openxmlformats.org/officeDocument/2006/relationships/hyperlink" Target="http://www.pngts.com/expansion/" TargetMode="External"/><Relationship Id="rId35" Type="http://schemas.openxmlformats.org/officeDocument/2006/relationships/hyperlink" Target="http://ir.oneok.com/news-and-events/press-releases/2019/02-25-2019-211707239" TargetMode="External"/><Relationship Id="rId43" Type="http://schemas.openxmlformats.org/officeDocument/2006/relationships/hyperlink" Target="http://ir.energytransfer.com/phoenix.zhtml?c=106094&amp;p=RssLanding&amp;cat=news&amp;id=2347076" TargetMode="External"/><Relationship Id="rId48" Type="http://schemas.openxmlformats.org/officeDocument/2006/relationships/hyperlink" Target="http://www.pngts.com/expansion/" TargetMode="External"/><Relationship Id="rId56" Type="http://schemas.openxmlformats.org/officeDocument/2006/relationships/hyperlink" Target="https://psc.wi.gov/Pages/MajorCases/LakeshoreCapacityProject.aspx" TargetMode="External"/><Relationship Id="rId64" Type="http://schemas.openxmlformats.org/officeDocument/2006/relationships/hyperlink" Target="https://www.dominionenergy.com/company/natural-gas-projects/west-loop" TargetMode="External"/><Relationship Id="rId69" Type="http://schemas.openxmlformats.org/officeDocument/2006/relationships/hyperlink" Target="https://www.enbridge.com/projects-and-infrastructure/projects/atlantic-bridge" TargetMode="External"/><Relationship Id="rId8" Type="http://schemas.openxmlformats.org/officeDocument/2006/relationships/hyperlink" Target="http://www.pngts.com/expansion/" TargetMode="External"/><Relationship Id="rId51" Type="http://schemas.openxmlformats.org/officeDocument/2006/relationships/hyperlink" Target="http://sabaltrailtransmission.com/" TargetMode="External"/><Relationship Id="rId72" Type="http://schemas.openxmlformats.org/officeDocument/2006/relationships/comments" Target="../comments1.xml"/><Relationship Id="rId3" Type="http://schemas.openxmlformats.org/officeDocument/2006/relationships/hyperlink" Target="http://www.1line.williams.com/Transco/files/presentations/2018CSSpringUpdate.pdf" TargetMode="External"/><Relationship Id="rId12" Type="http://schemas.openxmlformats.org/officeDocument/2006/relationships/hyperlink" Target="https://www.platts.com/latest-news/natural-gas/denver/columbia-gas-seeks-january-1-startup-for-leach-21831045" TargetMode="External"/><Relationship Id="rId17" Type="http://schemas.openxmlformats.org/officeDocument/2006/relationships/hyperlink" Target="https://www.kindermorgan.com/pages/business/gas_pipelines/east/swlouisianasupply/default.aspx" TargetMode="External"/><Relationship Id="rId25" Type="http://schemas.openxmlformats.org/officeDocument/2006/relationships/hyperlink" Target="http://www.millenniumpipeline.com/eastern-system-upgrade/" TargetMode="External"/><Relationship Id="rId33" Type="http://schemas.openxmlformats.org/officeDocument/2006/relationships/hyperlink" Target="http://www.1line.williams.com/Transco/files/presentations/2018CSSpringUpdate.pdf" TargetMode="External"/><Relationship Id="rId38" Type="http://schemas.openxmlformats.org/officeDocument/2006/relationships/hyperlink" Target="https://www.dominionenergy.com/about-us/natural-gas-projects/eastern-market-access-project" TargetMode="External"/><Relationship Id="rId46" Type="http://schemas.openxmlformats.org/officeDocument/2006/relationships/hyperlink" Target="https://www.transcanada.com/en/operations/natural-gas/buckeye-xpress-project/" TargetMode="External"/><Relationship Id="rId59" Type="http://schemas.openxmlformats.org/officeDocument/2006/relationships/hyperlink" Target="https://www.kindermorgan.com/Operations/Projects/261-Upgrade-Projects" TargetMode="External"/><Relationship Id="rId67" Type="http://schemas.openxmlformats.org/officeDocument/2006/relationships/hyperlink" Target="http://maritimesenergy.com/flow/uploads/MonctonNaturalGasSupplyALL.pdf" TargetMode="External"/><Relationship Id="rId20" Type="http://schemas.openxmlformats.org/officeDocument/2006/relationships/hyperlink" Target="http://projects.enablemidstream.com/project/enable-gas-transmission-cana-stack-expansion-case/" TargetMode="External"/><Relationship Id="rId41" Type="http://schemas.openxmlformats.org/officeDocument/2006/relationships/hyperlink" Target="https://www.transcanada.com/en/operations/natural-gas/mountaineer-xpress-project/" TargetMode="External"/><Relationship Id="rId54" Type="http://schemas.openxmlformats.org/officeDocument/2006/relationships/hyperlink" Target="https://www.dominionenergy.com/library/domcom/media/about-us/natural-gas-projects/tri-west-project-overview.pdf?modified=20200113182306&amp;la=en" TargetMode="External"/><Relationship Id="rId62" Type="http://schemas.openxmlformats.org/officeDocument/2006/relationships/hyperlink" Target="https://www.nmgco.com/userfiles/files/5%204%2020%20Santa%20Fe%20Loop.pdf" TargetMode="External"/><Relationship Id="rId70" Type="http://schemas.openxmlformats.org/officeDocument/2006/relationships/printerSettings" Target="../printerSettings/printerSettings3.bin"/><Relationship Id="rId1" Type="http://schemas.openxmlformats.org/officeDocument/2006/relationships/hyperlink" Target="http://newenglandcouncil.com/assets/Energy-Environment-PNGTS.pdf" TargetMode="External"/><Relationship Id="rId6" Type="http://schemas.openxmlformats.org/officeDocument/2006/relationships/hyperlink" Target="https://www.kindermorgan.com/business/gas_pipelines/central/chicago/" TargetMode="External"/><Relationship Id="rId15" Type="http://schemas.openxmlformats.org/officeDocument/2006/relationships/hyperlink" Target="http://www.pngts.com/expansion/" TargetMode="External"/><Relationship Id="rId23" Type="http://schemas.openxmlformats.org/officeDocument/2006/relationships/hyperlink" Target="http://www.iroquois.com/project/sono/SoNo_OpenSeasonBrochure_1_12_15.pdf" TargetMode="External"/><Relationship Id="rId28" Type="http://schemas.openxmlformats.org/officeDocument/2006/relationships/hyperlink" Target="https://www.transcanada.com/en/operations/natural-gas/mountaineer-xpress-project/" TargetMode="External"/><Relationship Id="rId36" Type="http://schemas.openxmlformats.org/officeDocument/2006/relationships/hyperlink" Target="http://ir.oneok.com/news-and-events/press-releases/2019/02-25-2019-211707239" TargetMode="External"/><Relationship Id="rId49" Type="http://schemas.openxmlformats.org/officeDocument/2006/relationships/hyperlink" Target="http://p2kpipeline.com/" TargetMode="External"/><Relationship Id="rId57" Type="http://schemas.openxmlformats.org/officeDocument/2006/relationships/hyperlink" Target="https://atlanticcoastpipeline.com/" TargetMode="External"/><Relationship Id="rId10" Type="http://schemas.openxmlformats.org/officeDocument/2006/relationships/hyperlink" Target="http://www.1line.williams.com/Transco/files/presentations/2018CSSpringUpdate.pdf" TargetMode="External"/><Relationship Id="rId31" Type="http://schemas.openxmlformats.org/officeDocument/2006/relationships/hyperlink" Target="https://www.kindermorgan.com/pages/business/gas_pipelines/projects/kmtp/" TargetMode="External"/><Relationship Id="rId44" Type="http://schemas.openxmlformats.org/officeDocument/2006/relationships/hyperlink" Target="https://www.blackhillsenergy.com/our-company/delivering-energy/natural-bridge-pipeline" TargetMode="External"/><Relationship Id="rId52" Type="http://schemas.openxmlformats.org/officeDocument/2006/relationships/hyperlink" Target="https://www.midshippipeline.com/" TargetMode="External"/><Relationship Id="rId60" Type="http://schemas.openxmlformats.org/officeDocument/2006/relationships/hyperlink" Target="https://www.midcoastenergy.com/cj-express-pipeline-project/" TargetMode="External"/><Relationship Id="rId65" Type="http://schemas.openxmlformats.org/officeDocument/2006/relationships/hyperlink" Target="https://www.tcenergy.com/operations/natural-gas/tuscarora-xpress-project/" TargetMode="External"/><Relationship Id="rId4" Type="http://schemas.openxmlformats.org/officeDocument/2006/relationships/hyperlink" Target="http://www.millenniumpipeline.com/valley-lateral-project/" TargetMode="External"/><Relationship Id="rId9" Type="http://schemas.openxmlformats.org/officeDocument/2006/relationships/hyperlink" Target="https://www.kindermorgan.com/pages/business/gas_pipelines/east/broadrun/" TargetMode="External"/><Relationship Id="rId13" Type="http://schemas.openxmlformats.org/officeDocument/2006/relationships/hyperlink" Target="http://www.nexusgastransmission.com/content/project-overview-map" TargetMode="External"/><Relationship Id="rId18" Type="http://schemas.openxmlformats.org/officeDocument/2006/relationships/hyperlink" Target="https://www.enbridge.com/projects-and-infrastructure/projects/texas-eastern-appalachian-lease-project" TargetMode="External"/><Relationship Id="rId39" Type="http://schemas.openxmlformats.org/officeDocument/2006/relationships/hyperlink" Target="https://www.virginianaturalgas.com/-/media/Files/VNG/Work%20in%20your%20neighborhood/Completed%20Projects/18270_VNG_SSConnector_Project_factsheet.pdf" TargetMode="External"/><Relationship Id="rId34" Type="http://schemas.openxmlformats.org/officeDocument/2006/relationships/hyperlink" Target="https://ir.energytransfer.com/static-files/01151f48-806c-4969-b067-4574f83c9c4d" TargetMode="External"/><Relationship Id="rId50" Type="http://schemas.openxmlformats.org/officeDocument/2006/relationships/hyperlink" Target="https://westhp.com/" TargetMode="External"/><Relationship Id="rId55" Type="http://schemas.openxmlformats.org/officeDocument/2006/relationships/hyperlink" Target="https://www.equitransmidstream.com/gathering/"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pageSetUpPr fitToPage="1"/>
  </sheetPr>
  <dimension ref="B1:F58"/>
  <sheetViews>
    <sheetView showGridLines="0" tabSelected="1" zoomScaleNormal="100" workbookViewId="0"/>
  </sheetViews>
  <sheetFormatPr defaultColWidth="9.140625" defaultRowHeight="12.75" x14ac:dyDescent="0.2"/>
  <cols>
    <col min="1" max="1" width="4.7109375" style="7" customWidth="1"/>
    <col min="2" max="2" width="26.5703125" style="7" customWidth="1"/>
    <col min="3" max="3" width="57.140625" style="7" customWidth="1"/>
    <col min="4" max="4" width="30.140625" style="7" bestFit="1" customWidth="1"/>
    <col min="5" max="5" width="13.28515625" style="7" customWidth="1"/>
    <col min="6" max="6" width="19" style="7" customWidth="1"/>
    <col min="7" max="7" width="13.28515625" style="7" customWidth="1"/>
    <col min="8" max="16384" width="9.140625" style="7"/>
  </cols>
  <sheetData>
    <row r="1" spans="2:6" ht="18" x14ac:dyDescent="0.25">
      <c r="C1" s="8" t="s">
        <v>144</v>
      </c>
    </row>
    <row r="2" spans="2:6" ht="15.75" x14ac:dyDescent="0.25">
      <c r="B2" s="4" t="s">
        <v>181</v>
      </c>
    </row>
    <row r="3" spans="2:6" x14ac:dyDescent="0.2">
      <c r="B3" s="9"/>
    </row>
    <row r="4" spans="2:6" x14ac:dyDescent="0.2">
      <c r="B4" s="1" t="s">
        <v>145</v>
      </c>
    </row>
    <row r="5" spans="2:6" x14ac:dyDescent="0.2">
      <c r="B5" s="10" t="s">
        <v>146</v>
      </c>
      <c r="C5" s="11" t="s">
        <v>147</v>
      </c>
      <c r="D5" s="11" t="s">
        <v>156</v>
      </c>
      <c r="E5" s="11" t="s">
        <v>148</v>
      </c>
    </row>
    <row r="6" spans="2:6" x14ac:dyDescent="0.2">
      <c r="B6" s="201" t="s">
        <v>154</v>
      </c>
      <c r="C6" s="202" t="s">
        <v>3157</v>
      </c>
      <c r="D6" s="202" t="s">
        <v>157</v>
      </c>
      <c r="E6" s="202" t="s">
        <v>155</v>
      </c>
    </row>
    <row r="7" spans="2:6" x14ac:dyDescent="0.2">
      <c r="B7" s="203" t="s">
        <v>2366</v>
      </c>
      <c r="C7" s="202" t="s">
        <v>3158</v>
      </c>
      <c r="D7" s="202" t="s">
        <v>157</v>
      </c>
      <c r="E7" s="202" t="s">
        <v>2963</v>
      </c>
    </row>
    <row r="8" spans="2:6" x14ac:dyDescent="0.2">
      <c r="B8" s="201" t="s">
        <v>179</v>
      </c>
      <c r="C8" s="202" t="s">
        <v>166</v>
      </c>
      <c r="D8" s="202"/>
      <c r="E8" s="202"/>
    </row>
    <row r="9" spans="2:6" x14ac:dyDescent="0.2">
      <c r="B9" s="201" t="s">
        <v>180</v>
      </c>
      <c r="C9" s="202" t="s">
        <v>167</v>
      </c>
      <c r="D9" s="202"/>
      <c r="E9" s="202"/>
    </row>
    <row r="11" spans="2:6" x14ac:dyDescent="0.2">
      <c r="B11" s="7" t="s">
        <v>149</v>
      </c>
      <c r="C11" s="15">
        <v>44592</v>
      </c>
    </row>
    <row r="12" spans="2:6" x14ac:dyDescent="0.2">
      <c r="B12" s="7" t="s">
        <v>150</v>
      </c>
      <c r="C12" s="5" t="s">
        <v>1716</v>
      </c>
      <c r="F12" s="12" t="s">
        <v>153</v>
      </c>
    </row>
    <row r="13" spans="2:6" x14ac:dyDescent="0.2">
      <c r="B13" s="7" t="s">
        <v>151</v>
      </c>
      <c r="C13" s="62" t="s">
        <v>2252</v>
      </c>
    </row>
    <row r="14" spans="2:6" x14ac:dyDescent="0.2">
      <c r="B14" s="7" t="s">
        <v>176</v>
      </c>
      <c r="C14" s="13" t="s">
        <v>2914</v>
      </c>
    </row>
    <row r="15" spans="2:6" x14ac:dyDescent="0.2">
      <c r="C15" s="13" t="s">
        <v>2431</v>
      </c>
      <c r="D15" s="61" t="s">
        <v>2432</v>
      </c>
    </row>
    <row r="16" spans="2:6" x14ac:dyDescent="0.2">
      <c r="C16" s="61" t="s">
        <v>3035</v>
      </c>
      <c r="D16" s="61"/>
    </row>
    <row r="17" spans="2:5" x14ac:dyDescent="0.2">
      <c r="B17" s="7" t="s">
        <v>152</v>
      </c>
      <c r="C17" s="13" t="s">
        <v>3089</v>
      </c>
      <c r="D17" s="61" t="s">
        <v>3090</v>
      </c>
    </row>
    <row r="18" spans="2:5" x14ac:dyDescent="0.2">
      <c r="C18" s="7" t="s">
        <v>3133</v>
      </c>
    </row>
    <row r="20" spans="2:5" ht="15" customHeight="1" x14ac:dyDescent="0.2">
      <c r="B20" s="7" t="s">
        <v>177</v>
      </c>
      <c r="C20" s="258" t="s">
        <v>2729</v>
      </c>
      <c r="D20" s="258"/>
      <c r="E20" s="258"/>
    </row>
    <row r="21" spans="2:5" ht="12.75" customHeight="1" x14ac:dyDescent="0.2">
      <c r="C21" s="258"/>
      <c r="D21" s="258"/>
      <c r="E21" s="258"/>
    </row>
    <row r="22" spans="2:5" ht="12.75" customHeight="1" x14ac:dyDescent="0.2">
      <c r="C22" s="258"/>
      <c r="D22" s="258"/>
      <c r="E22" s="258"/>
    </row>
    <row r="23" spans="2:5" ht="12.75" customHeight="1" x14ac:dyDescent="0.2">
      <c r="C23" s="258"/>
      <c r="D23" s="258"/>
      <c r="E23" s="258"/>
    </row>
    <row r="24" spans="2:5" ht="12.75" customHeight="1" x14ac:dyDescent="0.2">
      <c r="C24" s="258"/>
      <c r="D24" s="258"/>
      <c r="E24" s="258"/>
    </row>
    <row r="25" spans="2:5" ht="12.75" customHeight="1" x14ac:dyDescent="0.2">
      <c r="C25" s="258"/>
      <c r="D25" s="258"/>
      <c r="E25" s="258"/>
    </row>
    <row r="26" spans="2:5" ht="12.75" customHeight="1" x14ac:dyDescent="0.2">
      <c r="C26" s="258"/>
      <c r="D26" s="258"/>
      <c r="E26" s="258"/>
    </row>
    <row r="27" spans="2:5" ht="12.75" customHeight="1" x14ac:dyDescent="0.2">
      <c r="C27" s="258"/>
      <c r="D27" s="258"/>
      <c r="E27" s="258"/>
    </row>
    <row r="28" spans="2:5" ht="12.75" customHeight="1" x14ac:dyDescent="0.2">
      <c r="C28" s="221" t="s">
        <v>3268</v>
      </c>
      <c r="D28" s="248"/>
      <c r="E28" s="248"/>
    </row>
    <row r="29" spans="2:5" ht="12.75" customHeight="1" x14ac:dyDescent="0.2">
      <c r="C29" s="193" t="s">
        <v>3269</v>
      </c>
      <c r="D29" s="248"/>
      <c r="E29" s="248"/>
    </row>
    <row r="30" spans="2:5" ht="12.75" customHeight="1" x14ac:dyDescent="0.2">
      <c r="C30" s="158" t="s">
        <v>2913</v>
      </c>
      <c r="D30" s="248"/>
      <c r="E30" s="248"/>
    </row>
    <row r="31" spans="2:5" ht="12.75" customHeight="1" x14ac:dyDescent="0.2">
      <c r="C31" s="193" t="s">
        <v>3318</v>
      </c>
      <c r="D31" s="248"/>
      <c r="E31" s="248"/>
    </row>
    <row r="32" spans="2:5" ht="12.75" customHeight="1" x14ac:dyDescent="0.2">
      <c r="C32" s="248"/>
      <c r="D32" s="248"/>
      <c r="E32" s="248"/>
    </row>
    <row r="33" spans="3:5" ht="12.75" customHeight="1" x14ac:dyDescent="0.2">
      <c r="C33" s="211" t="s">
        <v>3155</v>
      </c>
      <c r="D33" s="220"/>
      <c r="E33" s="220"/>
    </row>
    <row r="34" spans="3:5" ht="12.75" customHeight="1" x14ac:dyDescent="0.2">
      <c r="C34" s="213" t="s">
        <v>3156</v>
      </c>
      <c r="D34" s="220"/>
      <c r="E34" s="220"/>
    </row>
    <row r="35" spans="3:5" ht="12.75" customHeight="1" x14ac:dyDescent="0.2">
      <c r="C35" s="214" t="s">
        <v>2913</v>
      </c>
      <c r="D35" s="220"/>
      <c r="E35" s="220"/>
    </row>
    <row r="36" spans="3:5" ht="12.75" customHeight="1" x14ac:dyDescent="0.2">
      <c r="C36" s="158"/>
      <c r="D36" s="220"/>
      <c r="E36" s="220"/>
    </row>
    <row r="37" spans="3:5" ht="12.75" customHeight="1" x14ac:dyDescent="0.2">
      <c r="C37" s="211" t="s">
        <v>2969</v>
      </c>
      <c r="D37" s="204"/>
      <c r="E37" s="204"/>
    </row>
    <row r="38" spans="3:5" ht="12.75" customHeight="1" x14ac:dyDescent="0.2">
      <c r="C38" s="212" t="s">
        <v>2967</v>
      </c>
      <c r="D38" s="204"/>
      <c r="E38" s="204"/>
    </row>
    <row r="39" spans="3:5" ht="12.75" customHeight="1" x14ac:dyDescent="0.2">
      <c r="C39" s="214" t="s">
        <v>2968</v>
      </c>
      <c r="D39" s="204"/>
      <c r="E39" s="204"/>
    </row>
    <row r="40" spans="3:5" ht="12.75" customHeight="1" x14ac:dyDescent="0.2">
      <c r="C40" s="213" t="s">
        <v>3136</v>
      </c>
      <c r="D40" s="204"/>
      <c r="E40" s="204"/>
    </row>
    <row r="41" spans="3:5" ht="12.75" customHeight="1" x14ac:dyDescent="0.2">
      <c r="C41" s="213" t="s">
        <v>2970</v>
      </c>
      <c r="D41" s="216"/>
      <c r="E41" s="216"/>
    </row>
    <row r="42" spans="3:5" ht="12.75" customHeight="1" x14ac:dyDescent="0.2">
      <c r="C42" s="214" t="s">
        <v>2913</v>
      </c>
      <c r="D42" s="204"/>
      <c r="E42" s="204"/>
    </row>
    <row r="43" spans="3:5" ht="12.75" customHeight="1" x14ac:dyDescent="0.2">
      <c r="C43" s="213" t="s">
        <v>3008</v>
      </c>
      <c r="D43" s="217"/>
      <c r="E43" s="217"/>
    </row>
    <row r="44" spans="3:5" ht="12.75" customHeight="1" x14ac:dyDescent="0.2">
      <c r="C44" s="213" t="s">
        <v>3097</v>
      </c>
      <c r="D44" s="204"/>
      <c r="E44" s="204"/>
    </row>
    <row r="45" spans="3:5" ht="12.75" customHeight="1" x14ac:dyDescent="0.2">
      <c r="C45" s="158"/>
      <c r="D45" s="204"/>
      <c r="E45" s="204"/>
    </row>
    <row r="46" spans="3:5" ht="12.75" customHeight="1" x14ac:dyDescent="0.2">
      <c r="C46" s="211" t="s">
        <v>2910</v>
      </c>
      <c r="D46" s="14"/>
      <c r="E46" s="191"/>
    </row>
    <row r="47" spans="3:5" ht="12.75" customHeight="1" x14ac:dyDescent="0.2">
      <c r="C47" s="212" t="s">
        <v>2911</v>
      </c>
      <c r="D47" s="14"/>
      <c r="E47" s="191"/>
    </row>
    <row r="48" spans="3:5" ht="12.75" customHeight="1" x14ac:dyDescent="0.2">
      <c r="C48" s="213" t="s">
        <v>2912</v>
      </c>
      <c r="D48" s="191"/>
      <c r="E48" s="191"/>
    </row>
    <row r="49" spans="3:5" ht="12.75" customHeight="1" x14ac:dyDescent="0.2">
      <c r="C49" s="214" t="s">
        <v>2913</v>
      </c>
      <c r="D49" s="191"/>
      <c r="E49" s="191"/>
    </row>
    <row r="50" spans="3:5" ht="12.75" customHeight="1" x14ac:dyDescent="0.2">
      <c r="C50" s="215"/>
      <c r="D50" s="191"/>
      <c r="E50" s="191"/>
    </row>
    <row r="51" spans="3:5" ht="12.75" customHeight="1" x14ac:dyDescent="0.2">
      <c r="C51" s="211" t="s">
        <v>2792</v>
      </c>
      <c r="D51" s="14"/>
    </row>
    <row r="52" spans="3:5" ht="12.75" customHeight="1" x14ac:dyDescent="0.2">
      <c r="C52" s="212" t="s">
        <v>2728</v>
      </c>
      <c r="D52" s="14"/>
    </row>
    <row r="53" spans="3:5" ht="12.75" customHeight="1" x14ac:dyDescent="0.2">
      <c r="C53" s="212" t="s">
        <v>2726</v>
      </c>
      <c r="D53" s="14"/>
    </row>
    <row r="54" spans="3:5" ht="12.75" customHeight="1" x14ac:dyDescent="0.2">
      <c r="C54" s="214" t="s">
        <v>2730</v>
      </c>
      <c r="D54" s="14"/>
    </row>
    <row r="55" spans="3:5" ht="12.75" customHeight="1" x14ac:dyDescent="0.2">
      <c r="C55" s="212" t="s">
        <v>2727</v>
      </c>
      <c r="D55" s="14"/>
    </row>
    <row r="56" spans="3:5" ht="12.75" customHeight="1" x14ac:dyDescent="0.2">
      <c r="C56" s="214" t="s">
        <v>2723</v>
      </c>
      <c r="D56" s="14"/>
    </row>
    <row r="57" spans="3:5" x14ac:dyDescent="0.2">
      <c r="C57" s="214" t="s">
        <v>2724</v>
      </c>
    </row>
    <row r="58" spans="3:5" x14ac:dyDescent="0.2">
      <c r="C58" s="214" t="s">
        <v>2725</v>
      </c>
    </row>
  </sheetData>
  <mergeCells count="1">
    <mergeCell ref="C20:E27"/>
  </mergeCells>
  <hyperlinks>
    <hyperlink ref="B6" location="'Natural Gas Pipeline Projects'!A1" display="Natural Gas Pipeline Projects"/>
    <hyperlink ref="B8" location="Definitions!A1" display="Definitions"/>
    <hyperlink ref="C13" r:id="rId1" location="pipelines"/>
    <hyperlink ref="B9" location="Contents!A1" display="Regions"/>
    <hyperlink ref="B7" location="'Historical Projects'!A1" display="Historical Projects"/>
    <hyperlink ref="D15" r:id="rId2"/>
    <hyperlink ref="C16" r:id="rId3"/>
    <hyperlink ref="D17" r:id="rId4"/>
  </hyperlinks>
  <pageMargins left="0.75" right="0.75" top="1" bottom="1" header="0.5" footer="0.5"/>
  <pageSetup scale="82" orientation="landscape" r:id="rId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B112"/>
  <sheetViews>
    <sheetView showGridLines="0" zoomScale="90" zoomScaleNormal="90" workbookViewId="0">
      <pane ySplit="2" topLeftCell="A3" activePane="bottomLeft" state="frozen"/>
      <selection pane="bottomLeft" activeCell="G34" sqref="G34"/>
    </sheetView>
  </sheetViews>
  <sheetFormatPr defaultColWidth="21.5703125" defaultRowHeight="12.75" x14ac:dyDescent="0.2"/>
  <cols>
    <col min="1" max="1" width="16.28515625" style="122" customWidth="1"/>
    <col min="2" max="2" width="42.140625" style="123" customWidth="1"/>
    <col min="3" max="3" width="28" style="123" customWidth="1"/>
    <col min="4" max="4" width="14.7109375" style="123" customWidth="1"/>
    <col min="5" max="5" width="19.5703125" style="124" bestFit="1" customWidth="1"/>
    <col min="6" max="6" width="10.7109375" style="125" customWidth="1"/>
    <col min="7" max="7" width="9.42578125" style="190" customWidth="1"/>
    <col min="8" max="8" width="27" style="122" customWidth="1"/>
    <col min="9" max="9" width="14.7109375" style="122" customWidth="1"/>
    <col min="10" max="10" width="11.42578125" style="122" customWidth="1"/>
    <col min="11" max="11" width="22.7109375" style="154" customWidth="1"/>
    <col min="12" max="12" width="14.140625" style="122" customWidth="1"/>
    <col min="13" max="14" width="14.7109375" style="122" customWidth="1"/>
    <col min="15" max="15" width="9.5703125" style="162" customWidth="1"/>
    <col min="16" max="16" width="10.28515625" style="200" customWidth="1"/>
    <col min="17" max="17" width="11.7109375" style="127" customWidth="1"/>
    <col min="18" max="18" width="11.42578125" style="128" customWidth="1"/>
    <col min="19" max="19" width="10.7109375" style="129" customWidth="1"/>
    <col min="20" max="20" width="15.42578125" style="130" customWidth="1"/>
    <col min="21" max="21" width="19.42578125" style="131" customWidth="1"/>
    <col min="22" max="22" width="14.42578125" style="93" customWidth="1"/>
    <col min="23" max="23" width="48.7109375" style="93" customWidth="1"/>
    <col min="24" max="24" width="22" style="93" customWidth="1"/>
    <col min="25" max="25" width="81.28515625" style="93" customWidth="1"/>
    <col min="26" max="26" width="21.5703125" style="105"/>
    <col min="27" max="16384" width="21.5703125" style="93"/>
  </cols>
  <sheetData>
    <row r="1" spans="1:261" ht="15.75" x14ac:dyDescent="0.25">
      <c r="A1" s="85" t="s">
        <v>1798</v>
      </c>
      <c r="B1" s="86"/>
      <c r="C1" s="86"/>
      <c r="D1" s="86"/>
      <c r="E1" s="86"/>
      <c r="F1" s="87"/>
      <c r="G1" s="188"/>
      <c r="H1" s="85"/>
      <c r="I1" s="85"/>
      <c r="J1" s="85"/>
      <c r="K1" s="152"/>
      <c r="L1" s="85"/>
      <c r="M1" s="85"/>
      <c r="N1" s="85"/>
      <c r="O1" s="160"/>
      <c r="P1" s="196"/>
      <c r="Q1" s="89"/>
      <c r="R1" s="89"/>
      <c r="S1" s="85"/>
      <c r="T1" s="85"/>
      <c r="U1" s="90"/>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c r="IL1" s="91"/>
      <c r="IM1" s="91"/>
      <c r="IN1" s="91"/>
      <c r="IO1" s="91"/>
      <c r="IP1" s="91"/>
      <c r="IQ1" s="91"/>
      <c r="IR1" s="91"/>
      <c r="IS1" s="91"/>
      <c r="IT1" s="91"/>
      <c r="IU1" s="91"/>
      <c r="IV1" s="91"/>
      <c r="IW1" s="91"/>
      <c r="IX1" s="91"/>
      <c r="IY1" s="91"/>
      <c r="IZ1" s="91"/>
      <c r="JA1" s="91"/>
    </row>
    <row r="2" spans="1:261" s="101" customFormat="1" ht="39" thickBot="1" x14ac:dyDescent="0.25">
      <c r="A2" s="94" t="s">
        <v>121</v>
      </c>
      <c r="B2" s="95" t="s">
        <v>122</v>
      </c>
      <c r="C2" s="95" t="s">
        <v>123</v>
      </c>
      <c r="D2" s="95" t="s">
        <v>124</v>
      </c>
      <c r="E2" s="95" t="s">
        <v>127</v>
      </c>
      <c r="F2" s="96" t="s">
        <v>128</v>
      </c>
      <c r="G2" s="189" t="s">
        <v>129</v>
      </c>
      <c r="H2" s="98" t="s">
        <v>194</v>
      </c>
      <c r="I2" s="98" t="s">
        <v>2257</v>
      </c>
      <c r="J2" s="98" t="s">
        <v>2258</v>
      </c>
      <c r="K2" s="153" t="s">
        <v>195</v>
      </c>
      <c r="L2" s="98" t="s">
        <v>2260</v>
      </c>
      <c r="M2" s="98" t="s">
        <v>2259</v>
      </c>
      <c r="N2" s="98" t="s">
        <v>2470</v>
      </c>
      <c r="O2" s="161" t="s">
        <v>130</v>
      </c>
      <c r="P2" s="197" t="s">
        <v>131</v>
      </c>
      <c r="Q2" s="98" t="s">
        <v>132</v>
      </c>
      <c r="R2" s="98" t="s">
        <v>185</v>
      </c>
      <c r="S2" s="100" t="s">
        <v>125</v>
      </c>
      <c r="T2" s="98" t="s">
        <v>192</v>
      </c>
      <c r="U2" s="98" t="s">
        <v>193</v>
      </c>
      <c r="V2" s="98" t="s">
        <v>2176</v>
      </c>
      <c r="W2" s="98" t="s">
        <v>2429</v>
      </c>
      <c r="X2" s="98" t="s">
        <v>2865</v>
      </c>
      <c r="Y2" s="98" t="s">
        <v>2437</v>
      </c>
    </row>
    <row r="3" spans="1:261" s="19" customFormat="1" ht="25.5" x14ac:dyDescent="0.2">
      <c r="A3" s="102">
        <v>44575</v>
      </c>
      <c r="B3" s="222" t="s">
        <v>2935</v>
      </c>
      <c r="C3" s="222" t="s">
        <v>2068</v>
      </c>
      <c r="D3" s="222" t="s">
        <v>134</v>
      </c>
      <c r="E3" s="111" t="s">
        <v>419</v>
      </c>
      <c r="F3" s="63"/>
      <c r="G3" s="64">
        <v>2022</v>
      </c>
      <c r="H3" s="224" t="s">
        <v>2936</v>
      </c>
      <c r="I3" s="224" t="str">
        <f t="shared" ref="I3:I10" si="0">LEFT($H3,2)</f>
        <v>IL</v>
      </c>
      <c r="J3" s="224" t="str">
        <f>RIGHT($H3,2)</f>
        <v>IN</v>
      </c>
      <c r="K3" s="230" t="str">
        <f>IF($L3=$M3,L3,CONCATENATE($L3,", ",IF(ISBLANK(N3),"",CONCATENATE(N3,", ")),$M3))</f>
        <v>Midwest</v>
      </c>
      <c r="L3" s="224" t="str">
        <f>INDEX('State '!$A$1:$C$62,MATCH($I3,'State '!$B:$B,0),3)</f>
        <v>Midwest</v>
      </c>
      <c r="M3" s="224" t="str">
        <f>INDEX('State '!$A$1:$C$62,MATCH($J3,'State '!$B:$B,0),3)</f>
        <v>Midwest</v>
      </c>
      <c r="N3" s="224"/>
      <c r="O3" s="163">
        <v>16.2</v>
      </c>
      <c r="P3" s="242">
        <v>1.4</v>
      </c>
      <c r="Q3" s="164">
        <v>70</v>
      </c>
      <c r="R3" s="104">
        <v>20</v>
      </c>
      <c r="S3" s="224" t="s">
        <v>135</v>
      </c>
      <c r="T3" s="224" t="s">
        <v>381</v>
      </c>
      <c r="U3" s="224" t="s">
        <v>2938</v>
      </c>
      <c r="V3" s="224" t="s">
        <v>2180</v>
      </c>
      <c r="W3" s="222" t="s">
        <v>2937</v>
      </c>
      <c r="X3" s="222" t="s">
        <v>2843</v>
      </c>
      <c r="Y3" s="155"/>
      <c r="Z3" s="105"/>
      <c r="AA3" s="93"/>
      <c r="AB3" s="93"/>
      <c r="AC3" s="93"/>
      <c r="AD3" s="93"/>
      <c r="AE3" s="93"/>
      <c r="AF3" s="93"/>
      <c r="AG3" s="93"/>
      <c r="AH3" s="93"/>
      <c r="AI3" s="93"/>
      <c r="AJ3" s="93"/>
      <c r="AK3" s="93"/>
      <c r="AL3" s="93"/>
      <c r="AM3" s="93"/>
      <c r="AN3" s="93"/>
      <c r="AO3" s="93"/>
      <c r="AP3" s="93"/>
      <c r="AQ3" s="93"/>
      <c r="AR3" s="93"/>
      <c r="AS3" s="93"/>
      <c r="AT3" s="93"/>
      <c r="AU3" s="93"/>
      <c r="AV3" s="93"/>
      <c r="AW3" s="93"/>
      <c r="AX3" s="93"/>
      <c r="AY3" s="93"/>
      <c r="AZ3" s="93"/>
      <c r="BA3" s="93"/>
      <c r="BB3" s="93"/>
      <c r="BC3" s="93"/>
      <c r="BD3" s="93"/>
      <c r="BE3" s="93"/>
      <c r="BF3" s="93"/>
      <c r="BG3" s="93"/>
      <c r="BH3" s="93"/>
      <c r="BI3" s="93"/>
      <c r="BJ3" s="93"/>
      <c r="BK3" s="93"/>
      <c r="BL3" s="93"/>
      <c r="BM3" s="93"/>
      <c r="BN3" s="93"/>
      <c r="BO3" s="93"/>
      <c r="BP3" s="93"/>
      <c r="BQ3" s="93"/>
      <c r="BR3" s="93"/>
      <c r="BS3" s="93"/>
      <c r="BT3" s="93"/>
      <c r="BU3" s="93"/>
      <c r="BV3" s="93"/>
      <c r="BW3" s="93"/>
      <c r="BX3" s="93"/>
      <c r="BY3" s="93"/>
      <c r="BZ3" s="93"/>
      <c r="CA3" s="93"/>
      <c r="CB3" s="93"/>
      <c r="CC3" s="93"/>
      <c r="CD3" s="93"/>
      <c r="CE3" s="93"/>
      <c r="CF3" s="93"/>
      <c r="CG3" s="93"/>
      <c r="CH3" s="93"/>
      <c r="CI3" s="93"/>
      <c r="CJ3" s="93"/>
      <c r="CK3" s="93"/>
      <c r="CL3" s="93"/>
      <c r="CM3" s="93"/>
      <c r="CN3" s="93"/>
      <c r="CO3" s="93"/>
      <c r="CP3" s="93"/>
      <c r="CQ3" s="93"/>
      <c r="CR3" s="93"/>
      <c r="CS3" s="93"/>
      <c r="CT3" s="93"/>
      <c r="CU3" s="93"/>
      <c r="CV3" s="93"/>
      <c r="CW3" s="93"/>
      <c r="CX3" s="93"/>
      <c r="CY3" s="93"/>
      <c r="CZ3" s="93"/>
      <c r="DA3" s="93"/>
      <c r="DB3" s="93"/>
      <c r="DC3" s="93"/>
      <c r="DD3" s="93"/>
      <c r="DE3" s="93"/>
      <c r="DF3" s="93"/>
      <c r="DG3" s="93"/>
      <c r="DH3" s="93"/>
      <c r="DI3" s="93"/>
      <c r="DJ3" s="93"/>
      <c r="DK3" s="93"/>
      <c r="DL3" s="93"/>
      <c r="DM3" s="93"/>
      <c r="DN3" s="93"/>
      <c r="DO3" s="93"/>
      <c r="DP3" s="93"/>
      <c r="DQ3" s="93"/>
      <c r="DR3" s="93"/>
      <c r="DS3" s="93"/>
      <c r="DT3" s="93"/>
      <c r="DU3" s="93"/>
      <c r="DV3" s="93"/>
      <c r="DW3" s="93"/>
      <c r="DX3" s="93"/>
      <c r="DY3" s="93"/>
      <c r="DZ3" s="93"/>
      <c r="EA3" s="93"/>
      <c r="EB3" s="93"/>
      <c r="EC3" s="93"/>
      <c r="ED3" s="93"/>
      <c r="EE3" s="93"/>
      <c r="EF3" s="93"/>
      <c r="EG3" s="93"/>
      <c r="EH3" s="93"/>
      <c r="EI3" s="93"/>
      <c r="EJ3" s="93"/>
      <c r="EK3" s="93"/>
      <c r="EL3" s="93"/>
      <c r="EM3" s="93"/>
      <c r="EN3" s="93"/>
      <c r="EO3" s="93"/>
      <c r="EP3" s="93"/>
      <c r="EQ3" s="93"/>
      <c r="ER3" s="93"/>
      <c r="ES3" s="93"/>
      <c r="ET3" s="93"/>
      <c r="EU3" s="93"/>
      <c r="EV3" s="93"/>
      <c r="EW3" s="93"/>
      <c r="EX3" s="93"/>
      <c r="EY3" s="93"/>
      <c r="EZ3" s="93"/>
      <c r="FA3" s="93"/>
      <c r="FB3" s="93"/>
      <c r="FC3" s="93"/>
      <c r="FD3" s="93"/>
      <c r="FE3" s="93"/>
      <c r="FF3" s="93"/>
      <c r="FG3" s="93"/>
      <c r="FH3" s="93"/>
      <c r="FI3" s="93"/>
      <c r="FJ3" s="93"/>
      <c r="FK3" s="93"/>
      <c r="FL3" s="93"/>
      <c r="FM3" s="93"/>
      <c r="FN3" s="93"/>
      <c r="FO3" s="93"/>
      <c r="FP3" s="93"/>
      <c r="FQ3" s="93"/>
      <c r="FR3" s="93"/>
      <c r="FS3" s="93"/>
      <c r="FT3" s="93"/>
      <c r="FU3" s="93"/>
      <c r="FV3" s="93"/>
      <c r="FW3" s="93"/>
      <c r="FX3" s="93"/>
      <c r="FY3" s="93"/>
      <c r="FZ3" s="93"/>
      <c r="GA3" s="93"/>
      <c r="GB3" s="93"/>
      <c r="GC3" s="93"/>
      <c r="GD3" s="93"/>
      <c r="GE3" s="93"/>
      <c r="GF3" s="93"/>
      <c r="GG3" s="93"/>
      <c r="GH3" s="93"/>
      <c r="GI3" s="93"/>
      <c r="GJ3" s="93"/>
      <c r="GK3" s="93"/>
      <c r="GL3" s="93"/>
      <c r="GM3" s="93"/>
      <c r="GN3" s="93"/>
      <c r="GO3" s="93"/>
      <c r="GP3" s="93"/>
      <c r="GQ3" s="93"/>
      <c r="GR3" s="93"/>
      <c r="GS3" s="93"/>
      <c r="GT3" s="93"/>
      <c r="GU3" s="93"/>
      <c r="GV3" s="93"/>
      <c r="GW3" s="93"/>
      <c r="GX3" s="93"/>
      <c r="GY3" s="93"/>
      <c r="GZ3" s="93"/>
      <c r="HA3" s="93"/>
      <c r="HB3" s="93"/>
      <c r="HC3" s="93"/>
      <c r="HD3" s="93"/>
      <c r="HE3" s="93"/>
      <c r="HF3" s="93"/>
      <c r="HG3" s="93"/>
      <c r="HH3" s="93"/>
      <c r="HI3" s="93"/>
      <c r="HJ3" s="93"/>
      <c r="HK3" s="93"/>
      <c r="HL3" s="93"/>
      <c r="HM3" s="93"/>
      <c r="HN3" s="93"/>
      <c r="HO3" s="93"/>
      <c r="HP3" s="93"/>
      <c r="HQ3" s="93"/>
      <c r="HR3" s="93"/>
      <c r="HS3" s="93"/>
      <c r="HT3" s="93"/>
      <c r="HU3" s="93"/>
      <c r="HV3" s="93"/>
      <c r="HW3" s="93"/>
      <c r="HX3" s="93"/>
      <c r="HY3" s="93"/>
      <c r="HZ3" s="93"/>
      <c r="IA3" s="93"/>
      <c r="IB3" s="93"/>
      <c r="IC3" s="93"/>
      <c r="ID3" s="93"/>
      <c r="IE3" s="93"/>
      <c r="IF3" s="93"/>
      <c r="IG3" s="93"/>
      <c r="IH3" s="93"/>
      <c r="II3" s="93"/>
      <c r="IJ3" s="93"/>
      <c r="IK3" s="93"/>
      <c r="IL3" s="93"/>
      <c r="IM3" s="93"/>
      <c r="IN3" s="93"/>
      <c r="IO3" s="93"/>
      <c r="IP3" s="93"/>
      <c r="IQ3" s="93"/>
      <c r="IR3" s="93"/>
      <c r="IS3" s="93"/>
      <c r="IT3" s="93"/>
      <c r="IU3" s="93"/>
      <c r="IV3" s="93"/>
      <c r="IW3" s="93"/>
      <c r="IX3" s="93"/>
      <c r="IY3" s="93"/>
      <c r="IZ3" s="93"/>
      <c r="JA3" s="93"/>
    </row>
    <row r="4" spans="1:261" s="19" customFormat="1" ht="25.5" x14ac:dyDescent="0.2">
      <c r="A4" s="102">
        <v>44470</v>
      </c>
      <c r="B4" s="222" t="s">
        <v>2868</v>
      </c>
      <c r="C4" s="222" t="s">
        <v>221</v>
      </c>
      <c r="D4" s="222" t="s">
        <v>140</v>
      </c>
      <c r="E4" s="222" t="s">
        <v>2645</v>
      </c>
      <c r="F4" s="63">
        <v>44414</v>
      </c>
      <c r="G4" s="64">
        <v>2022</v>
      </c>
      <c r="H4" s="224" t="s">
        <v>0</v>
      </c>
      <c r="I4" s="224" t="str">
        <f t="shared" si="0"/>
        <v>LA</v>
      </c>
      <c r="J4" s="224" t="str">
        <f>RIGHT($H4,2)</f>
        <v>LA</v>
      </c>
      <c r="K4" s="230" t="str">
        <f>IF($L4=$M4,L4,CONCATENATE($L4,", ",IF(ISBLANK(N4),"",CONCATENATE(N4,", ")),$M4))</f>
        <v>South Central</v>
      </c>
      <c r="L4" s="224" t="str">
        <f>INDEX('State '!$A$1:$C$62,MATCH($I4,'State '!$B:$B,0),3)</f>
        <v>South Central</v>
      </c>
      <c r="M4" s="224" t="str">
        <f>INDEX('State '!$A$1:$C$62,MATCH($J4,'State '!$B:$B,0),3)</f>
        <v>South Central</v>
      </c>
      <c r="N4" s="224"/>
      <c r="O4" s="163">
        <v>143</v>
      </c>
      <c r="P4" s="177"/>
      <c r="Q4" s="164">
        <v>894</v>
      </c>
      <c r="R4" s="104"/>
      <c r="S4" s="224" t="s">
        <v>135</v>
      </c>
      <c r="T4" s="224" t="s">
        <v>381</v>
      </c>
      <c r="U4" s="224" t="s">
        <v>2866</v>
      </c>
      <c r="V4" s="224" t="s">
        <v>2177</v>
      </c>
      <c r="W4" s="222" t="s">
        <v>2867</v>
      </c>
      <c r="X4" s="222" t="s">
        <v>2840</v>
      </c>
      <c r="Y4" s="225"/>
      <c r="Z4" s="105"/>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IK4" s="93"/>
      <c r="IL4" s="93"/>
      <c r="IM4" s="93"/>
      <c r="IN4" s="93"/>
      <c r="IO4" s="93"/>
      <c r="IP4" s="93"/>
      <c r="IQ4" s="93"/>
      <c r="IR4" s="93"/>
      <c r="IS4" s="93"/>
      <c r="IT4" s="93"/>
      <c r="IU4" s="93"/>
      <c r="IV4" s="93"/>
      <c r="IW4" s="93"/>
      <c r="IX4" s="93"/>
      <c r="IY4" s="93"/>
      <c r="IZ4" s="93"/>
      <c r="JA4" s="93"/>
    </row>
    <row r="5" spans="1:261" s="19" customFormat="1" ht="25.5" x14ac:dyDescent="0.2">
      <c r="A5" s="102">
        <v>44344</v>
      </c>
      <c r="B5" s="222" t="s">
        <v>2392</v>
      </c>
      <c r="C5" s="222" t="s">
        <v>2393</v>
      </c>
      <c r="D5" s="222" t="s">
        <v>141</v>
      </c>
      <c r="E5" s="222" t="s">
        <v>419</v>
      </c>
      <c r="F5" s="63"/>
      <c r="G5" s="64">
        <v>2023</v>
      </c>
      <c r="H5" s="224" t="s">
        <v>7</v>
      </c>
      <c r="I5" s="224" t="str">
        <f t="shared" si="0"/>
        <v>PA</v>
      </c>
      <c r="J5" s="224" t="str">
        <f>RIGHT($H5,2)</f>
        <v>PA</v>
      </c>
      <c r="K5" s="230" t="str">
        <f>IF($L5=$M5,L5,CONCATENATE($L5,", ",IF(ISBLANK(N5),"",CONCATENATE(N5,", ")),$M5))</f>
        <v>Northeast</v>
      </c>
      <c r="L5" s="224" t="str">
        <f>INDEX('State '!$A$1:$C$62,MATCH($I5,'State '!$B:$B,0),3)</f>
        <v>Northeast</v>
      </c>
      <c r="M5" s="224" t="str">
        <f>INDEX('State '!$A$1:$C$62,MATCH($J5,'State '!$B:$B,0),3)</f>
        <v>Northeast</v>
      </c>
      <c r="N5" s="224"/>
      <c r="O5" s="163">
        <v>143</v>
      </c>
      <c r="P5" s="177">
        <v>4.75</v>
      </c>
      <c r="Q5" s="164">
        <v>250</v>
      </c>
      <c r="R5" s="104" t="s">
        <v>2400</v>
      </c>
      <c r="S5" s="224" t="s">
        <v>138</v>
      </c>
      <c r="T5" s="224" t="s">
        <v>381</v>
      </c>
      <c r="U5" s="224" t="s">
        <v>2399</v>
      </c>
      <c r="V5" s="224" t="s">
        <v>2177</v>
      </c>
      <c r="W5" s="222" t="s">
        <v>2850</v>
      </c>
      <c r="X5" s="222" t="s">
        <v>2849</v>
      </c>
      <c r="Y5" s="166" t="s">
        <v>2848</v>
      </c>
      <c r="Z5" s="105"/>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IK5" s="93"/>
      <c r="IL5" s="93"/>
      <c r="IM5" s="93"/>
      <c r="IN5" s="93"/>
      <c r="IO5" s="93"/>
      <c r="IP5" s="93"/>
      <c r="IQ5" s="93"/>
      <c r="IR5" s="93"/>
      <c r="IS5" s="93"/>
      <c r="IT5" s="93"/>
      <c r="IU5" s="93"/>
      <c r="IV5" s="93"/>
      <c r="IW5" s="93"/>
      <c r="IX5" s="93"/>
      <c r="IY5" s="93"/>
      <c r="IZ5" s="93"/>
      <c r="JA5" s="93"/>
    </row>
    <row r="6" spans="1:261" s="19" customFormat="1" ht="25.5" x14ac:dyDescent="0.2">
      <c r="A6" s="102">
        <v>44575</v>
      </c>
      <c r="B6" s="222" t="s">
        <v>3140</v>
      </c>
      <c r="C6" s="222" t="s">
        <v>3141</v>
      </c>
      <c r="D6" s="222" t="s">
        <v>134</v>
      </c>
      <c r="E6" s="222" t="s">
        <v>419</v>
      </c>
      <c r="F6" s="63"/>
      <c r="G6" s="64">
        <v>2022</v>
      </c>
      <c r="H6" s="224" t="s">
        <v>22</v>
      </c>
      <c r="I6" s="224" t="str">
        <f t="shared" si="0"/>
        <v>GA</v>
      </c>
      <c r="J6" s="224" t="s">
        <v>22</v>
      </c>
      <c r="K6" s="230" t="s">
        <v>15</v>
      </c>
      <c r="L6" s="224" t="s">
        <v>15</v>
      </c>
      <c r="M6" s="224" t="s">
        <v>15</v>
      </c>
      <c r="N6" s="224"/>
      <c r="O6" s="163">
        <v>22</v>
      </c>
      <c r="P6" s="177">
        <v>9.3000000000000007</v>
      </c>
      <c r="Q6" s="164">
        <v>11.8</v>
      </c>
      <c r="R6" s="104">
        <v>12</v>
      </c>
      <c r="S6" s="224" t="s">
        <v>138</v>
      </c>
      <c r="T6" s="224" t="s">
        <v>3142</v>
      </c>
      <c r="U6" s="224"/>
      <c r="V6" s="224" t="s">
        <v>2177</v>
      </c>
      <c r="W6" s="222" t="s">
        <v>3143</v>
      </c>
      <c r="X6" s="222" t="s">
        <v>2839</v>
      </c>
      <c r="Y6" s="166"/>
      <c r="Z6" s="105"/>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93"/>
      <c r="CR6" s="93"/>
      <c r="CS6" s="93"/>
      <c r="CT6" s="93"/>
      <c r="CU6" s="93"/>
      <c r="CV6" s="93"/>
      <c r="CW6" s="93"/>
      <c r="CX6" s="93"/>
      <c r="CY6" s="93"/>
      <c r="CZ6" s="93"/>
      <c r="DA6" s="93"/>
      <c r="DB6" s="93"/>
      <c r="DC6" s="93"/>
      <c r="DD6" s="93"/>
      <c r="DE6" s="93"/>
      <c r="DF6" s="93"/>
      <c r="DG6" s="93"/>
      <c r="DH6" s="93"/>
      <c r="DI6" s="93"/>
      <c r="DJ6" s="93"/>
      <c r="DK6" s="93"/>
      <c r="DL6" s="93"/>
      <c r="DM6" s="93"/>
      <c r="DN6" s="93"/>
      <c r="DO6" s="93"/>
      <c r="DP6" s="93"/>
      <c r="DQ6" s="93"/>
      <c r="DR6" s="93"/>
      <c r="DS6" s="93"/>
      <c r="DT6" s="93"/>
      <c r="DU6" s="93"/>
      <c r="DV6" s="93"/>
      <c r="DW6" s="93"/>
      <c r="DX6" s="93"/>
      <c r="DY6" s="93"/>
      <c r="DZ6" s="93"/>
      <c r="EA6" s="93"/>
      <c r="EB6" s="93"/>
      <c r="EC6" s="93"/>
      <c r="ED6" s="93"/>
      <c r="EE6" s="93"/>
      <c r="EF6" s="93"/>
      <c r="EG6" s="93"/>
      <c r="EH6" s="93"/>
      <c r="EI6" s="93"/>
      <c r="EJ6" s="93"/>
      <c r="EK6" s="93"/>
      <c r="EL6" s="93"/>
      <c r="EM6" s="93"/>
      <c r="EN6" s="93"/>
      <c r="EO6" s="93"/>
      <c r="EP6" s="93"/>
      <c r="EQ6" s="93"/>
      <c r="ER6" s="93"/>
      <c r="ES6" s="93"/>
      <c r="ET6" s="93"/>
      <c r="EU6" s="93"/>
      <c r="EV6" s="93"/>
      <c r="EW6" s="93"/>
      <c r="EX6" s="93"/>
      <c r="EY6" s="93"/>
      <c r="EZ6" s="93"/>
      <c r="FA6" s="93"/>
      <c r="FB6" s="93"/>
      <c r="FC6" s="93"/>
      <c r="FD6" s="93"/>
      <c r="FE6" s="93"/>
      <c r="FF6" s="93"/>
      <c r="FG6" s="93"/>
      <c r="FH6" s="93"/>
      <c r="FI6" s="93"/>
      <c r="FJ6" s="93"/>
      <c r="FK6" s="93"/>
      <c r="FL6" s="93"/>
      <c r="FM6" s="93"/>
      <c r="FN6" s="93"/>
      <c r="FO6" s="93"/>
      <c r="FP6" s="93"/>
      <c r="FQ6" s="93"/>
      <c r="FR6" s="93"/>
      <c r="FS6" s="93"/>
      <c r="FT6" s="93"/>
      <c r="FU6" s="93"/>
      <c r="FV6" s="93"/>
      <c r="FW6" s="93"/>
      <c r="FX6" s="93"/>
      <c r="FY6" s="93"/>
      <c r="FZ6" s="93"/>
      <c r="GA6" s="93"/>
      <c r="GB6" s="93"/>
      <c r="GC6" s="93"/>
      <c r="GD6" s="93"/>
      <c r="GE6" s="93"/>
      <c r="GF6" s="93"/>
      <c r="GG6" s="93"/>
      <c r="GH6" s="93"/>
      <c r="GI6" s="93"/>
      <c r="GJ6" s="93"/>
      <c r="GK6" s="93"/>
      <c r="GL6" s="93"/>
      <c r="GM6" s="93"/>
      <c r="GN6" s="93"/>
      <c r="GO6" s="93"/>
      <c r="GP6" s="93"/>
      <c r="GQ6" s="93"/>
      <c r="GR6" s="93"/>
      <c r="GS6" s="93"/>
      <c r="GT6" s="93"/>
      <c r="GU6" s="93"/>
      <c r="GV6" s="93"/>
      <c r="GW6" s="93"/>
      <c r="GX6" s="93"/>
      <c r="GY6" s="93"/>
      <c r="GZ6" s="93"/>
      <c r="HA6" s="93"/>
      <c r="HB6" s="93"/>
      <c r="HC6" s="93"/>
      <c r="HD6" s="93"/>
      <c r="HE6" s="93"/>
      <c r="HF6" s="93"/>
      <c r="HG6" s="93"/>
      <c r="HH6" s="93"/>
      <c r="HI6" s="93"/>
      <c r="HJ6" s="93"/>
      <c r="HK6" s="93"/>
      <c r="HL6" s="93"/>
      <c r="HM6" s="93"/>
      <c r="HN6" s="93"/>
      <c r="HO6" s="93"/>
      <c r="HP6" s="93"/>
      <c r="HQ6" s="93"/>
      <c r="HR6" s="93"/>
      <c r="HS6" s="93"/>
      <c r="HT6" s="93"/>
      <c r="HU6" s="93"/>
      <c r="HV6" s="93"/>
      <c r="HW6" s="93"/>
      <c r="HX6" s="93"/>
      <c r="HY6" s="93"/>
      <c r="HZ6" s="93"/>
      <c r="IA6" s="93"/>
      <c r="IB6" s="93"/>
      <c r="IC6" s="93"/>
      <c r="ID6" s="93"/>
      <c r="IE6" s="93"/>
      <c r="IF6" s="93"/>
      <c r="IG6" s="93"/>
      <c r="IH6" s="93"/>
      <c r="II6" s="93"/>
      <c r="IJ6" s="93"/>
      <c r="IK6" s="93"/>
      <c r="IL6" s="93"/>
      <c r="IM6" s="93"/>
      <c r="IN6" s="93"/>
      <c r="IO6" s="93"/>
      <c r="IP6" s="93"/>
      <c r="IQ6" s="93"/>
      <c r="IR6" s="93"/>
      <c r="IS6" s="93"/>
      <c r="IT6" s="93"/>
      <c r="IU6" s="93"/>
      <c r="IV6" s="93"/>
      <c r="IW6" s="93"/>
      <c r="IX6" s="93"/>
      <c r="IY6" s="93"/>
      <c r="IZ6" s="93"/>
      <c r="JA6" s="93"/>
    </row>
    <row r="7" spans="1:261" s="19" customFormat="1" ht="25.5" x14ac:dyDescent="0.2">
      <c r="A7" s="102">
        <v>44295</v>
      </c>
      <c r="B7" s="222" t="s">
        <v>2219</v>
      </c>
      <c r="C7" s="83" t="s">
        <v>2580</v>
      </c>
      <c r="D7" s="222" t="s">
        <v>136</v>
      </c>
      <c r="E7" s="222" t="s">
        <v>137</v>
      </c>
      <c r="F7" s="63"/>
      <c r="G7" s="64">
        <v>2025</v>
      </c>
      <c r="H7" s="224" t="s">
        <v>532</v>
      </c>
      <c r="I7" s="224" t="str">
        <f t="shared" si="0"/>
        <v>AK</v>
      </c>
      <c r="J7" s="224" t="str">
        <f>RIGHT($H7,2)</f>
        <v>AK</v>
      </c>
      <c r="K7" s="151" t="str">
        <f>IF($L7=$M7,L7,CONCATENATE($L7,", ",IF(ISBLANK(N7),"",CONCATENATE(N7,", ")),$M7))</f>
        <v>Pacific</v>
      </c>
      <c r="L7" s="224" t="str">
        <f>INDEX('State '!$A$1:$C$62,MATCH($I7,'State '!$B:$B,0),3)</f>
        <v>Pacific</v>
      </c>
      <c r="M7" s="224" t="str">
        <f>INDEX('State '!$A$1:$C$62,MATCH($J7,'State '!$B:$B,0),3)</f>
        <v>Pacific</v>
      </c>
      <c r="N7" s="224"/>
      <c r="O7" s="163">
        <v>45000</v>
      </c>
      <c r="P7" s="120">
        <v>805</v>
      </c>
      <c r="Q7" s="164">
        <v>3500</v>
      </c>
      <c r="R7" s="104">
        <v>42</v>
      </c>
      <c r="S7" s="224" t="s">
        <v>138</v>
      </c>
      <c r="T7" s="224" t="s">
        <v>381</v>
      </c>
      <c r="U7" s="114" t="s">
        <v>2615</v>
      </c>
      <c r="V7" s="224" t="s">
        <v>2177</v>
      </c>
      <c r="W7" s="222" t="s">
        <v>2616</v>
      </c>
      <c r="X7" s="222" t="s">
        <v>2840</v>
      </c>
      <c r="Y7" s="225"/>
      <c r="Z7" s="105"/>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93"/>
      <c r="BR7" s="93"/>
      <c r="BS7" s="93"/>
      <c r="BT7" s="93"/>
      <c r="BU7" s="93"/>
      <c r="BV7" s="93"/>
      <c r="BW7" s="93"/>
      <c r="BX7" s="93"/>
      <c r="BY7" s="93"/>
      <c r="BZ7" s="93"/>
      <c r="CA7" s="93"/>
      <c r="CB7" s="93"/>
      <c r="CC7" s="93"/>
      <c r="CD7" s="93"/>
      <c r="CE7" s="93"/>
      <c r="CF7" s="93"/>
      <c r="CG7" s="93"/>
      <c r="CH7" s="93"/>
      <c r="CI7" s="93"/>
      <c r="CJ7" s="93"/>
      <c r="CK7" s="93"/>
      <c r="CL7" s="93"/>
      <c r="CM7" s="93"/>
      <c r="CN7" s="93"/>
      <c r="CO7" s="93"/>
      <c r="CP7" s="93"/>
      <c r="CQ7" s="93"/>
      <c r="CR7" s="93"/>
      <c r="CS7" s="93"/>
      <c r="CT7" s="93"/>
      <c r="CU7" s="93"/>
      <c r="CV7" s="93"/>
      <c r="CW7" s="93"/>
      <c r="CX7" s="93"/>
      <c r="CY7" s="93"/>
      <c r="CZ7" s="93"/>
      <c r="DA7" s="93"/>
      <c r="DB7" s="93"/>
      <c r="DC7" s="93"/>
      <c r="DD7" s="93"/>
      <c r="DE7" s="93"/>
      <c r="DF7" s="93"/>
      <c r="DG7" s="93"/>
      <c r="DH7" s="93"/>
      <c r="DI7" s="93"/>
      <c r="DJ7" s="93"/>
      <c r="DK7" s="93"/>
      <c r="DL7" s="93"/>
      <c r="DM7" s="93"/>
      <c r="DN7" s="93"/>
      <c r="DO7" s="93"/>
      <c r="DP7" s="93"/>
      <c r="DQ7" s="93"/>
      <c r="DR7" s="93"/>
      <c r="DS7" s="93"/>
      <c r="DT7" s="93"/>
      <c r="DU7" s="93"/>
      <c r="DV7" s="93"/>
      <c r="DW7" s="93"/>
      <c r="DX7" s="93"/>
      <c r="DY7" s="93"/>
      <c r="DZ7" s="93"/>
      <c r="EA7" s="93"/>
      <c r="EB7" s="93"/>
      <c r="EC7" s="93"/>
      <c r="ED7" s="93"/>
      <c r="EE7" s="93"/>
      <c r="EF7" s="93"/>
      <c r="EG7" s="93"/>
      <c r="EH7" s="93"/>
      <c r="EI7" s="93"/>
      <c r="EJ7" s="93"/>
      <c r="EK7" s="93"/>
      <c r="EL7" s="93"/>
      <c r="EM7" s="93"/>
      <c r="EN7" s="93"/>
      <c r="EO7" s="93"/>
      <c r="EP7" s="93"/>
      <c r="EQ7" s="93"/>
      <c r="ER7" s="93"/>
      <c r="ES7" s="93"/>
      <c r="ET7" s="93"/>
      <c r="EU7" s="93"/>
      <c r="EV7" s="93"/>
      <c r="EW7" s="93"/>
      <c r="EX7" s="93"/>
      <c r="EY7" s="93"/>
      <c r="EZ7" s="93"/>
      <c r="FA7" s="93"/>
      <c r="FB7" s="93"/>
      <c r="FC7" s="93"/>
      <c r="FD7" s="93"/>
      <c r="FE7" s="93"/>
      <c r="FF7" s="93"/>
      <c r="FG7" s="93"/>
      <c r="FH7" s="93"/>
      <c r="FI7" s="93"/>
      <c r="FJ7" s="93"/>
      <c r="FK7" s="93"/>
      <c r="FL7" s="93"/>
      <c r="FM7" s="93"/>
      <c r="FN7" s="93"/>
      <c r="FO7" s="93"/>
      <c r="FP7" s="93"/>
      <c r="FQ7" s="93"/>
      <c r="FR7" s="93"/>
      <c r="FS7" s="93"/>
      <c r="FT7" s="93"/>
      <c r="FU7" s="93"/>
      <c r="FV7" s="93"/>
      <c r="FW7" s="93"/>
      <c r="FX7" s="93"/>
      <c r="FY7" s="93"/>
      <c r="FZ7" s="93"/>
      <c r="GA7" s="93"/>
      <c r="GB7" s="93"/>
      <c r="GC7" s="93"/>
      <c r="GD7" s="93"/>
      <c r="GE7" s="93"/>
      <c r="GF7" s="93"/>
      <c r="GG7" s="93"/>
      <c r="GH7" s="93"/>
      <c r="GI7" s="93"/>
      <c r="GJ7" s="93"/>
      <c r="GK7" s="93"/>
      <c r="GL7" s="93"/>
      <c r="GM7" s="93"/>
      <c r="GN7" s="93"/>
      <c r="GO7" s="93"/>
      <c r="GP7" s="93"/>
      <c r="GQ7" s="93"/>
      <c r="GR7" s="93"/>
      <c r="GS7" s="93"/>
      <c r="GT7" s="93"/>
      <c r="GU7" s="93"/>
      <c r="GV7" s="93"/>
      <c r="GW7" s="93"/>
      <c r="GX7" s="93"/>
      <c r="GY7" s="93"/>
      <c r="GZ7" s="93"/>
      <c r="HA7" s="93"/>
      <c r="HB7" s="93"/>
      <c r="HC7" s="93"/>
      <c r="HD7" s="93"/>
      <c r="HE7" s="93"/>
      <c r="HF7" s="93"/>
      <c r="HG7" s="93"/>
      <c r="HH7" s="93"/>
      <c r="HI7" s="93"/>
      <c r="HJ7" s="93"/>
      <c r="HK7" s="93"/>
      <c r="HL7" s="93"/>
      <c r="HM7" s="93"/>
      <c r="HN7" s="93"/>
      <c r="HO7" s="93"/>
      <c r="HP7" s="93"/>
      <c r="HQ7" s="93"/>
      <c r="HR7" s="93"/>
      <c r="HS7" s="93"/>
      <c r="HT7" s="93"/>
      <c r="HU7" s="93"/>
      <c r="HV7" s="93"/>
      <c r="HW7" s="93"/>
      <c r="HX7" s="93"/>
      <c r="HY7" s="93"/>
      <c r="HZ7" s="93"/>
      <c r="IA7" s="93"/>
      <c r="IB7" s="93"/>
      <c r="IC7" s="93"/>
      <c r="ID7" s="93"/>
      <c r="IE7" s="93"/>
      <c r="IF7" s="93"/>
      <c r="IG7" s="93"/>
      <c r="IH7" s="93"/>
      <c r="II7" s="93"/>
      <c r="IJ7" s="93"/>
      <c r="IK7" s="93"/>
      <c r="IL7" s="93"/>
      <c r="IM7" s="93"/>
      <c r="IN7" s="93"/>
      <c r="IO7" s="93"/>
      <c r="IP7" s="93"/>
      <c r="IQ7" s="93"/>
      <c r="IR7" s="93"/>
      <c r="IS7" s="93"/>
      <c r="IT7" s="93"/>
      <c r="IU7" s="93"/>
      <c r="IV7" s="93"/>
      <c r="IW7" s="93"/>
      <c r="IX7" s="93"/>
      <c r="IY7" s="93"/>
      <c r="IZ7" s="93"/>
      <c r="JA7" s="93"/>
    </row>
    <row r="8" spans="1:261" s="19" customFormat="1" ht="25.5" x14ac:dyDescent="0.2">
      <c r="A8" s="102">
        <v>44295</v>
      </c>
      <c r="B8" s="83" t="s">
        <v>2579</v>
      </c>
      <c r="C8" s="83" t="s">
        <v>2580</v>
      </c>
      <c r="D8" s="83" t="s">
        <v>136</v>
      </c>
      <c r="E8" s="111" t="s">
        <v>2223</v>
      </c>
      <c r="F8" s="65"/>
      <c r="G8" s="116">
        <v>2023</v>
      </c>
      <c r="H8" s="224" t="s">
        <v>532</v>
      </c>
      <c r="I8" s="224" t="str">
        <f t="shared" si="0"/>
        <v>AK</v>
      </c>
      <c r="J8" s="224" t="str">
        <f>RIGHT($H8,2)</f>
        <v>AK</v>
      </c>
      <c r="K8" s="230" t="str">
        <f>IF($L8=$M8,L8,CONCATENATE($L8,", ",IF(ISBLANK(N8),"",CONCATENATE(N8,", ")),$M8))</f>
        <v>Pacific</v>
      </c>
      <c r="L8" s="224" t="str">
        <f>INDEX('State '!$A$1:$C$62,MATCH($I8,'State '!$B:$B,0),3)</f>
        <v>Pacific</v>
      </c>
      <c r="M8" s="224" t="str">
        <f>INDEX('State '!$A$1:$C$62,MATCH($J8,'State '!$B:$B,0),3)</f>
        <v>Pacific</v>
      </c>
      <c r="N8" s="224"/>
      <c r="O8" s="163">
        <v>9970</v>
      </c>
      <c r="P8" s="64">
        <f>733+30</f>
        <v>763</v>
      </c>
      <c r="Q8" s="117">
        <v>500</v>
      </c>
      <c r="R8" s="66" t="s">
        <v>2581</v>
      </c>
      <c r="S8" s="112" t="s">
        <v>138</v>
      </c>
      <c r="T8" s="113"/>
      <c r="U8" s="114"/>
      <c r="V8" s="224" t="s">
        <v>2177</v>
      </c>
      <c r="W8" s="222" t="s">
        <v>2583</v>
      </c>
      <c r="X8" s="222"/>
      <c r="Y8" s="155" t="s">
        <v>2582</v>
      </c>
      <c r="Z8" s="105"/>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c r="CQ8" s="93"/>
      <c r="CR8" s="93"/>
      <c r="CS8" s="93"/>
      <c r="CT8" s="93"/>
      <c r="CU8" s="93"/>
      <c r="CV8" s="93"/>
      <c r="CW8" s="93"/>
      <c r="CX8" s="93"/>
      <c r="CY8" s="93"/>
      <c r="CZ8" s="93"/>
      <c r="DA8" s="93"/>
      <c r="DB8" s="93"/>
      <c r="DC8" s="93"/>
      <c r="DD8" s="93"/>
      <c r="DE8" s="93"/>
      <c r="DF8" s="93"/>
      <c r="DG8" s="93"/>
      <c r="DH8" s="93"/>
      <c r="DI8" s="93"/>
      <c r="DJ8" s="93"/>
      <c r="DK8" s="93"/>
      <c r="DL8" s="93"/>
      <c r="DM8" s="93"/>
      <c r="DN8" s="93"/>
      <c r="DO8" s="93"/>
      <c r="DP8" s="93"/>
      <c r="DQ8" s="93"/>
      <c r="DR8" s="93"/>
      <c r="DS8" s="93"/>
      <c r="DT8" s="93"/>
      <c r="DU8" s="93"/>
      <c r="DV8" s="93"/>
      <c r="DW8" s="93"/>
      <c r="DX8" s="93"/>
      <c r="DY8" s="93"/>
      <c r="DZ8" s="93"/>
      <c r="EA8" s="93"/>
      <c r="EB8" s="93"/>
      <c r="EC8" s="93"/>
      <c r="ED8" s="93"/>
      <c r="EE8" s="93"/>
      <c r="EF8" s="93"/>
      <c r="EG8" s="93"/>
      <c r="EH8" s="93"/>
      <c r="EI8" s="93"/>
      <c r="EJ8" s="93"/>
      <c r="EK8" s="93"/>
      <c r="EL8" s="93"/>
      <c r="EM8" s="93"/>
      <c r="EN8" s="93"/>
      <c r="EO8" s="93"/>
      <c r="EP8" s="93"/>
      <c r="EQ8" s="93"/>
      <c r="ER8" s="93"/>
      <c r="ES8" s="93"/>
      <c r="ET8" s="93"/>
      <c r="EU8" s="93"/>
      <c r="EV8" s="93"/>
      <c r="EW8" s="93"/>
      <c r="EX8" s="93"/>
      <c r="EY8" s="93"/>
      <c r="EZ8" s="93"/>
      <c r="FA8" s="93"/>
      <c r="FB8" s="93"/>
      <c r="FC8" s="93"/>
      <c r="FD8" s="93"/>
      <c r="FE8" s="93"/>
      <c r="FF8" s="93"/>
      <c r="FG8" s="93"/>
      <c r="FH8" s="93"/>
      <c r="FI8" s="93"/>
      <c r="FJ8" s="93"/>
      <c r="FK8" s="93"/>
      <c r="FL8" s="93"/>
      <c r="FM8" s="93"/>
      <c r="FN8" s="93"/>
      <c r="FO8" s="93"/>
      <c r="FP8" s="93"/>
      <c r="FQ8" s="93"/>
      <c r="FR8" s="93"/>
      <c r="FS8" s="93"/>
      <c r="FT8" s="93"/>
      <c r="FU8" s="93"/>
      <c r="FV8" s="93"/>
      <c r="FW8" s="93"/>
      <c r="FX8" s="93"/>
      <c r="FY8" s="93"/>
      <c r="FZ8" s="93"/>
      <c r="GA8" s="93"/>
      <c r="GB8" s="93"/>
      <c r="GC8" s="93"/>
      <c r="GD8" s="93"/>
      <c r="GE8" s="93"/>
      <c r="GF8" s="93"/>
      <c r="GG8" s="93"/>
      <c r="GH8" s="93"/>
      <c r="GI8" s="93"/>
      <c r="GJ8" s="93"/>
      <c r="GK8" s="93"/>
      <c r="GL8" s="93"/>
      <c r="GM8" s="93"/>
      <c r="GN8" s="93"/>
      <c r="GO8" s="93"/>
      <c r="GP8" s="93"/>
      <c r="GQ8" s="93"/>
      <c r="GR8" s="93"/>
      <c r="GS8" s="93"/>
      <c r="GT8" s="93"/>
      <c r="GU8" s="93"/>
      <c r="GV8" s="93"/>
      <c r="GW8" s="93"/>
      <c r="GX8" s="93"/>
      <c r="GY8" s="93"/>
      <c r="GZ8" s="93"/>
      <c r="HA8" s="93"/>
      <c r="HB8" s="93"/>
      <c r="HC8" s="93"/>
      <c r="HD8" s="93"/>
      <c r="HE8" s="93"/>
      <c r="HF8" s="93"/>
      <c r="HG8" s="93"/>
      <c r="HH8" s="93"/>
      <c r="HI8" s="93"/>
      <c r="HJ8" s="93"/>
      <c r="HK8" s="93"/>
      <c r="HL8" s="93"/>
      <c r="HM8" s="93"/>
      <c r="HN8" s="93"/>
      <c r="HO8" s="93"/>
      <c r="HP8" s="93"/>
      <c r="HQ8" s="93"/>
      <c r="HR8" s="93"/>
      <c r="HS8" s="93"/>
      <c r="HT8" s="93"/>
      <c r="HU8" s="93"/>
      <c r="HV8" s="93"/>
      <c r="HW8" s="93"/>
      <c r="HX8" s="93"/>
      <c r="HY8" s="93"/>
      <c r="HZ8" s="93"/>
      <c r="IA8" s="93"/>
      <c r="IB8" s="93"/>
      <c r="IC8" s="93"/>
      <c r="ID8" s="93"/>
      <c r="IE8" s="93"/>
      <c r="IF8" s="93"/>
      <c r="IG8" s="93"/>
      <c r="IH8" s="93"/>
      <c r="II8" s="93"/>
      <c r="IJ8" s="93"/>
      <c r="IK8" s="93"/>
      <c r="IL8" s="93"/>
      <c r="IM8" s="93"/>
      <c r="IN8" s="93"/>
      <c r="IO8" s="93"/>
      <c r="IP8" s="93"/>
      <c r="IQ8" s="93"/>
      <c r="IR8" s="93"/>
      <c r="IS8" s="93"/>
      <c r="IT8" s="93"/>
      <c r="IU8" s="93"/>
      <c r="IV8" s="93"/>
      <c r="IW8" s="93"/>
      <c r="IX8" s="93"/>
      <c r="IY8" s="93"/>
      <c r="IZ8" s="93"/>
      <c r="JA8" s="93"/>
    </row>
    <row r="9" spans="1:261" s="19" customFormat="1" ht="51" x14ac:dyDescent="0.2">
      <c r="A9" s="102">
        <v>44006</v>
      </c>
      <c r="B9" s="83" t="s">
        <v>3002</v>
      </c>
      <c r="C9" s="83" t="s">
        <v>2918</v>
      </c>
      <c r="D9" s="83" t="s">
        <v>140</v>
      </c>
      <c r="E9" s="111" t="s">
        <v>137</v>
      </c>
      <c r="F9" s="65"/>
      <c r="G9" s="116">
        <v>2022</v>
      </c>
      <c r="H9" s="224" t="s">
        <v>3004</v>
      </c>
      <c r="I9" s="224" t="str">
        <f t="shared" si="0"/>
        <v>MI</v>
      </c>
      <c r="J9" s="224" t="str">
        <f>RIGHT($H9,2)</f>
        <v>LA</v>
      </c>
      <c r="K9" s="230" t="str">
        <f>IF($L9=$M9,L9,CONCATENATE($L9,", ",IF(ISBLANK(N9),"",CONCATENATE(N9,", ")),$M9))</f>
        <v>Midwest, South Central</v>
      </c>
      <c r="L9" s="224" t="str">
        <f>INDEX('State '!$A$1:$C$62,MATCH($I9,'State '!$B:$B,0),3)</f>
        <v>Midwest</v>
      </c>
      <c r="M9" s="224" t="str">
        <f>INDEX('State '!$A$1:$C$62,MATCH($J9,'State '!$B:$B,0),3)</f>
        <v>South Central</v>
      </c>
      <c r="N9" s="224"/>
      <c r="O9" s="163">
        <v>81.099999999999994</v>
      </c>
      <c r="P9" s="177"/>
      <c r="Q9" s="117">
        <v>165</v>
      </c>
      <c r="R9" s="66"/>
      <c r="S9" s="112" t="s">
        <v>135</v>
      </c>
      <c r="T9" s="113" t="s">
        <v>381</v>
      </c>
      <c r="U9" s="114" t="s">
        <v>3071</v>
      </c>
      <c r="V9" s="224" t="s">
        <v>2180</v>
      </c>
      <c r="W9" s="222" t="s">
        <v>3003</v>
      </c>
      <c r="X9" s="222" t="s">
        <v>2840</v>
      </c>
      <c r="Y9" s="155"/>
      <c r="Z9" s="105"/>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c r="CT9" s="93"/>
      <c r="CU9" s="93"/>
      <c r="CV9" s="93"/>
      <c r="CW9" s="93"/>
      <c r="CX9" s="93"/>
      <c r="CY9" s="93"/>
      <c r="CZ9" s="93"/>
      <c r="DA9" s="93"/>
      <c r="DB9" s="93"/>
      <c r="DC9" s="93"/>
      <c r="DD9" s="93"/>
      <c r="DE9" s="93"/>
      <c r="DF9" s="93"/>
      <c r="DG9" s="93"/>
      <c r="DH9" s="93"/>
      <c r="DI9" s="93"/>
      <c r="DJ9" s="93"/>
      <c r="DK9" s="93"/>
      <c r="DL9" s="93"/>
      <c r="DM9" s="93"/>
      <c r="DN9" s="93"/>
      <c r="DO9" s="93"/>
      <c r="DP9" s="93"/>
      <c r="DQ9" s="93"/>
      <c r="DR9" s="93"/>
      <c r="DS9" s="93"/>
      <c r="DT9" s="93"/>
      <c r="DU9" s="93"/>
      <c r="DV9" s="93"/>
      <c r="DW9" s="93"/>
      <c r="DX9" s="93"/>
      <c r="DY9" s="93"/>
      <c r="DZ9" s="93"/>
      <c r="EA9" s="93"/>
      <c r="EB9" s="93"/>
      <c r="EC9" s="93"/>
      <c r="ED9" s="93"/>
      <c r="EE9" s="93"/>
      <c r="EF9" s="93"/>
      <c r="EG9" s="93"/>
      <c r="EH9" s="93"/>
      <c r="EI9" s="93"/>
      <c r="EJ9" s="93"/>
      <c r="EK9" s="93"/>
      <c r="EL9" s="93"/>
      <c r="EM9" s="93"/>
      <c r="EN9" s="93"/>
      <c r="EO9" s="93"/>
      <c r="EP9" s="93"/>
      <c r="EQ9" s="93"/>
      <c r="ER9" s="93"/>
      <c r="ES9" s="93"/>
      <c r="ET9" s="93"/>
      <c r="EU9" s="93"/>
      <c r="EV9" s="93"/>
      <c r="EW9" s="93"/>
      <c r="EX9" s="93"/>
      <c r="EY9" s="93"/>
      <c r="EZ9" s="93"/>
      <c r="FA9" s="93"/>
      <c r="FB9" s="93"/>
      <c r="FC9" s="93"/>
      <c r="FD9" s="93"/>
      <c r="FE9" s="93"/>
      <c r="FF9" s="93"/>
      <c r="FG9" s="93"/>
      <c r="FH9" s="93"/>
      <c r="FI9" s="93"/>
      <c r="FJ9" s="93"/>
      <c r="FK9" s="93"/>
      <c r="FL9" s="93"/>
      <c r="FM9" s="93"/>
      <c r="FN9" s="93"/>
      <c r="FO9" s="93"/>
      <c r="FP9" s="93"/>
      <c r="FQ9" s="93"/>
      <c r="FR9" s="93"/>
      <c r="FS9" s="93"/>
      <c r="FT9" s="93"/>
      <c r="FU9" s="93"/>
      <c r="FV9" s="93"/>
      <c r="FW9" s="93"/>
      <c r="FX9" s="93"/>
      <c r="FY9" s="93"/>
      <c r="FZ9" s="93"/>
      <c r="GA9" s="93"/>
      <c r="GB9" s="93"/>
      <c r="GC9" s="93"/>
      <c r="GD9" s="93"/>
      <c r="GE9" s="93"/>
      <c r="GF9" s="93"/>
      <c r="GG9" s="93"/>
      <c r="GH9" s="93"/>
      <c r="GI9" s="93"/>
      <c r="GJ9" s="93"/>
      <c r="GK9" s="93"/>
      <c r="GL9" s="93"/>
      <c r="GM9" s="93"/>
      <c r="GN9" s="93"/>
      <c r="GO9" s="93"/>
      <c r="GP9" s="93"/>
      <c r="GQ9" s="93"/>
      <c r="GR9" s="93"/>
      <c r="GS9" s="93"/>
      <c r="GT9" s="93"/>
      <c r="GU9" s="93"/>
      <c r="GV9" s="93"/>
      <c r="GW9" s="93"/>
      <c r="GX9" s="93"/>
      <c r="GY9" s="93"/>
      <c r="GZ9" s="93"/>
      <c r="HA9" s="93"/>
      <c r="HB9" s="93"/>
      <c r="HC9" s="93"/>
      <c r="HD9" s="93"/>
      <c r="HE9" s="93"/>
      <c r="HF9" s="93"/>
      <c r="HG9" s="93"/>
      <c r="HH9" s="93"/>
      <c r="HI9" s="93"/>
      <c r="HJ9" s="93"/>
      <c r="HK9" s="93"/>
      <c r="HL9" s="93"/>
      <c r="HM9" s="93"/>
      <c r="HN9" s="93"/>
      <c r="HO9" s="93"/>
      <c r="HP9" s="93"/>
      <c r="HQ9" s="93"/>
      <c r="HR9" s="93"/>
      <c r="HS9" s="93"/>
      <c r="HT9" s="93"/>
      <c r="HU9" s="93"/>
      <c r="HV9" s="93"/>
      <c r="HW9" s="93"/>
      <c r="HX9" s="93"/>
      <c r="HY9" s="93"/>
      <c r="HZ9" s="93"/>
      <c r="IA9" s="93"/>
      <c r="IB9" s="93"/>
      <c r="IC9" s="93"/>
      <c r="ID9" s="93"/>
      <c r="IE9" s="93"/>
      <c r="IF9" s="93"/>
      <c r="IG9" s="93"/>
      <c r="IH9" s="93"/>
      <c r="II9" s="93"/>
      <c r="IJ9" s="93"/>
      <c r="IK9" s="93"/>
      <c r="IL9" s="93"/>
      <c r="IM9" s="93"/>
      <c r="IN9" s="93"/>
      <c r="IO9" s="93"/>
      <c r="IP9" s="93"/>
      <c r="IQ9" s="93"/>
      <c r="IR9" s="93"/>
      <c r="IS9" s="93"/>
      <c r="IT9" s="93"/>
      <c r="IU9" s="93"/>
      <c r="IV9" s="93"/>
      <c r="IW9" s="93"/>
      <c r="IX9" s="93"/>
      <c r="IY9" s="93"/>
      <c r="IZ9" s="93"/>
      <c r="JA9" s="93"/>
    </row>
    <row r="10" spans="1:261" s="19" customFormat="1" ht="38.25" x14ac:dyDescent="0.2">
      <c r="A10" s="102">
        <v>44586</v>
      </c>
      <c r="B10" s="222" t="s">
        <v>3321</v>
      </c>
      <c r="C10" s="222" t="s">
        <v>260</v>
      </c>
      <c r="D10" s="222" t="s">
        <v>142</v>
      </c>
      <c r="E10" s="111" t="s">
        <v>137</v>
      </c>
      <c r="F10" s="63"/>
      <c r="G10" s="64">
        <v>2023</v>
      </c>
      <c r="H10" s="224" t="s">
        <v>42</v>
      </c>
      <c r="I10" s="224" t="str">
        <f t="shared" si="0"/>
        <v>IA</v>
      </c>
      <c r="J10" s="224" t="str">
        <f>RIGHT($H10,2)</f>
        <v>IA</v>
      </c>
      <c r="K10" s="230" t="str">
        <f>IF($L10=$M10,L10,CONCATENATE($L10,", ",IF(ISBLANK(N10),"",CONCATENATE(N10,", ")),$M10))</f>
        <v>Midwest</v>
      </c>
      <c r="L10" s="224" t="str">
        <f>INDEX('State '!$A$1:$C$62,MATCH($I10,'State '!$B:$B,0),3)</f>
        <v>Midwest</v>
      </c>
      <c r="M10" s="224" t="str">
        <f>INDEX('State '!$A$1:$C$62,MATCH($J10,'State '!$B:$B,0),3)</f>
        <v>Midwest</v>
      </c>
      <c r="N10" s="224"/>
      <c r="O10" s="163">
        <v>31.2</v>
      </c>
      <c r="P10" s="242">
        <v>6</v>
      </c>
      <c r="Q10" s="164">
        <v>0</v>
      </c>
      <c r="R10" s="104"/>
      <c r="S10" s="224" t="s">
        <v>135</v>
      </c>
      <c r="T10" s="224" t="s">
        <v>381</v>
      </c>
      <c r="U10" s="224" t="s">
        <v>3322</v>
      </c>
      <c r="V10" s="224" t="s">
        <v>2177</v>
      </c>
      <c r="W10" s="222" t="s">
        <v>3323</v>
      </c>
      <c r="X10" s="222"/>
      <c r="Y10" s="155"/>
      <c r="Z10" s="105"/>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c r="BU10" s="93"/>
      <c r="BV10" s="93"/>
      <c r="BW10" s="93"/>
      <c r="BX10" s="93"/>
      <c r="BY10" s="93"/>
      <c r="BZ10" s="93"/>
      <c r="CA10" s="93"/>
      <c r="CB10" s="93"/>
      <c r="CC10" s="93"/>
      <c r="CD10" s="93"/>
      <c r="CE10" s="93"/>
      <c r="CF10" s="93"/>
      <c r="CG10" s="93"/>
      <c r="CH10" s="93"/>
      <c r="CI10" s="93"/>
      <c r="CJ10" s="93"/>
      <c r="CK10" s="93"/>
      <c r="CL10" s="93"/>
      <c r="CM10" s="93"/>
      <c r="CN10" s="93"/>
      <c r="CO10" s="93"/>
      <c r="CP10" s="93"/>
      <c r="CQ10" s="93"/>
      <c r="CR10" s="93"/>
      <c r="CS10" s="93"/>
      <c r="CT10" s="93"/>
      <c r="CU10" s="93"/>
      <c r="CV10" s="93"/>
      <c r="CW10" s="93"/>
      <c r="CX10" s="93"/>
      <c r="CY10" s="93"/>
      <c r="CZ10" s="93"/>
      <c r="DA10" s="93"/>
      <c r="DB10" s="93"/>
      <c r="DC10" s="93"/>
      <c r="DD10" s="93"/>
      <c r="DE10" s="93"/>
      <c r="DF10" s="93"/>
      <c r="DG10" s="93"/>
      <c r="DH10" s="93"/>
      <c r="DI10" s="93"/>
      <c r="DJ10" s="93"/>
      <c r="DK10" s="93"/>
      <c r="DL10" s="93"/>
      <c r="DM10" s="93"/>
      <c r="DN10" s="93"/>
      <c r="DO10" s="93"/>
      <c r="DP10" s="93"/>
      <c r="DQ10" s="93"/>
      <c r="DR10" s="93"/>
      <c r="DS10" s="93"/>
      <c r="DT10" s="93"/>
      <c r="DU10" s="93"/>
      <c r="DV10" s="93"/>
      <c r="DW10" s="93"/>
      <c r="DX10" s="93"/>
      <c r="DY10" s="93"/>
      <c r="DZ10" s="93"/>
      <c r="EA10" s="93"/>
      <c r="EB10" s="93"/>
      <c r="EC10" s="93"/>
      <c r="ED10" s="93"/>
      <c r="EE10" s="93"/>
      <c r="EF10" s="93"/>
      <c r="EG10" s="93"/>
      <c r="EH10" s="93"/>
      <c r="EI10" s="93"/>
      <c r="EJ10" s="93"/>
      <c r="EK10" s="93"/>
      <c r="EL10" s="93"/>
      <c r="EM10" s="93"/>
      <c r="EN10" s="93"/>
      <c r="EO10" s="93"/>
      <c r="EP10" s="93"/>
      <c r="EQ10" s="93"/>
      <c r="ER10" s="93"/>
      <c r="ES10" s="93"/>
      <c r="ET10" s="93"/>
      <c r="EU10" s="93"/>
      <c r="EV10" s="93"/>
      <c r="EW10" s="93"/>
      <c r="EX10" s="93"/>
      <c r="EY10" s="93"/>
      <c r="EZ10" s="93"/>
      <c r="FA10" s="93"/>
      <c r="FB10" s="93"/>
      <c r="FC10" s="93"/>
      <c r="FD10" s="93"/>
      <c r="FE10" s="93"/>
      <c r="FF10" s="93"/>
      <c r="FG10" s="93"/>
      <c r="FH10" s="93"/>
      <c r="FI10" s="93"/>
      <c r="FJ10" s="93"/>
      <c r="FK10" s="93"/>
      <c r="FL10" s="93"/>
      <c r="FM10" s="93"/>
      <c r="FN10" s="93"/>
      <c r="FO10" s="93"/>
      <c r="FP10" s="93"/>
      <c r="FQ10" s="93"/>
      <c r="FR10" s="93"/>
      <c r="FS10" s="93"/>
      <c r="FT10" s="93"/>
      <c r="FU10" s="93"/>
      <c r="FV10" s="93"/>
      <c r="FW10" s="93"/>
      <c r="FX10" s="93"/>
      <c r="FY10" s="93"/>
      <c r="FZ10" s="93"/>
      <c r="GA10" s="93"/>
      <c r="GB10" s="93"/>
      <c r="GC10" s="93"/>
      <c r="GD10" s="93"/>
      <c r="GE10" s="93"/>
      <c r="GF10" s="93"/>
      <c r="GG10" s="93"/>
      <c r="GH10" s="93"/>
      <c r="GI10" s="93"/>
      <c r="GJ10" s="93"/>
      <c r="GK10" s="93"/>
      <c r="GL10" s="93"/>
      <c r="GM10" s="93"/>
      <c r="GN10" s="93"/>
      <c r="GO10" s="93"/>
      <c r="GP10" s="93"/>
      <c r="GQ10" s="93"/>
      <c r="GR10" s="93"/>
      <c r="GS10" s="93"/>
      <c r="GT10" s="93"/>
      <c r="GU10" s="93"/>
      <c r="GV10" s="93"/>
      <c r="GW10" s="93"/>
      <c r="GX10" s="93"/>
      <c r="GY10" s="93"/>
      <c r="GZ10" s="93"/>
      <c r="HA10" s="93"/>
      <c r="HB10" s="93"/>
      <c r="HC10" s="93"/>
      <c r="HD10" s="93"/>
      <c r="HE10" s="93"/>
      <c r="HF10" s="93"/>
      <c r="HG10" s="93"/>
      <c r="HH10" s="93"/>
      <c r="HI10" s="93"/>
      <c r="HJ10" s="93"/>
      <c r="HK10" s="93"/>
      <c r="HL10" s="93"/>
      <c r="HM10" s="93"/>
      <c r="HN10" s="93"/>
      <c r="HO10" s="93"/>
      <c r="HP10" s="93"/>
      <c r="HQ10" s="93"/>
      <c r="HR10" s="93"/>
      <c r="HS10" s="93"/>
      <c r="HT10" s="93"/>
      <c r="HU10" s="93"/>
      <c r="HV10" s="93"/>
      <c r="HW10" s="93"/>
      <c r="HX10" s="93"/>
      <c r="HY10" s="93"/>
      <c r="HZ10" s="93"/>
      <c r="IA10" s="93"/>
      <c r="IB10" s="93"/>
      <c r="IC10" s="93"/>
      <c r="ID10" s="93"/>
      <c r="IE10" s="93"/>
      <c r="IF10" s="93"/>
      <c r="IG10" s="93"/>
      <c r="IH10" s="93"/>
      <c r="II10" s="93"/>
      <c r="IJ10" s="93"/>
      <c r="IK10" s="93"/>
      <c r="IL10" s="93"/>
      <c r="IM10" s="93"/>
      <c r="IN10" s="93"/>
      <c r="IO10" s="93"/>
      <c r="IP10" s="93"/>
      <c r="IQ10" s="93"/>
      <c r="IR10" s="93"/>
      <c r="IS10" s="93"/>
      <c r="IT10" s="93"/>
      <c r="IU10" s="93"/>
      <c r="IV10" s="93"/>
      <c r="IW10" s="93"/>
      <c r="IX10" s="93"/>
      <c r="IY10" s="93"/>
      <c r="IZ10" s="93"/>
      <c r="JA10" s="93"/>
    </row>
    <row r="11" spans="1:261" s="19" customFormat="1" ht="25.5" x14ac:dyDescent="0.2">
      <c r="A11" s="102">
        <v>44372</v>
      </c>
      <c r="B11" s="83" t="s">
        <v>3198</v>
      </c>
      <c r="C11" s="219" t="s">
        <v>199</v>
      </c>
      <c r="D11" s="219" t="s">
        <v>142</v>
      </c>
      <c r="E11" s="219" t="s">
        <v>419</v>
      </c>
      <c r="F11" s="219"/>
      <c r="G11" s="64">
        <v>2022</v>
      </c>
      <c r="H11" s="224" t="s">
        <v>33</v>
      </c>
      <c r="I11" s="227" t="str">
        <f>RIGHT($H11,2)</f>
        <v>WV</v>
      </c>
      <c r="J11" s="227" t="str">
        <f>RIGHT($H11,2)</f>
        <v>WV</v>
      </c>
      <c r="K11" s="230" t="s">
        <v>5</v>
      </c>
      <c r="L11" s="224" t="str">
        <f>INDEX('State '!$A$1:$C$62,MATCH($I11,'State '!$B:$B,0),3)</f>
        <v>Northeast</v>
      </c>
      <c r="M11" s="224" t="str">
        <f>INDEX('State '!$A$1:$C$62,MATCH($J11,'State '!$B:$B,0),3)</f>
        <v>Northeast</v>
      </c>
      <c r="N11" s="198"/>
      <c r="O11" s="163">
        <v>30.5</v>
      </c>
      <c r="P11" s="234">
        <v>1.47</v>
      </c>
      <c r="Q11" s="164">
        <v>0</v>
      </c>
      <c r="R11" s="104" t="s">
        <v>535</v>
      </c>
      <c r="S11" s="224" t="s">
        <v>135</v>
      </c>
      <c r="T11" s="224" t="s">
        <v>381</v>
      </c>
      <c r="U11" s="224" t="s">
        <v>3199</v>
      </c>
      <c r="V11" s="224" t="s">
        <v>2177</v>
      </c>
      <c r="W11" s="222" t="s">
        <v>3200</v>
      </c>
      <c r="X11" s="83"/>
      <c r="Y11" s="166"/>
      <c r="Z11" s="105"/>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c r="BO11" s="93"/>
      <c r="BP11" s="93"/>
      <c r="BQ11" s="93"/>
      <c r="BR11" s="93"/>
      <c r="BS11" s="93"/>
      <c r="BT11" s="93"/>
      <c r="BU11" s="93"/>
      <c r="BV11" s="93"/>
      <c r="BW11" s="93"/>
      <c r="BX11" s="93"/>
      <c r="BY11" s="93"/>
      <c r="BZ11" s="93"/>
      <c r="CA11" s="93"/>
      <c r="CB11" s="93"/>
      <c r="CC11" s="93"/>
      <c r="CD11" s="93"/>
      <c r="CE11" s="93"/>
      <c r="CF11" s="93"/>
      <c r="CG11" s="93"/>
      <c r="CH11" s="93"/>
      <c r="CI11" s="93"/>
      <c r="CJ11" s="93"/>
      <c r="CK11" s="93"/>
      <c r="CL11" s="93"/>
      <c r="CM11" s="93"/>
      <c r="CN11" s="93"/>
      <c r="CO11" s="93"/>
      <c r="CP11" s="93"/>
      <c r="CQ11" s="93"/>
      <c r="CR11" s="93"/>
      <c r="CS11" s="93"/>
      <c r="CT11" s="93"/>
      <c r="CU11" s="93"/>
      <c r="CV11" s="93"/>
      <c r="CW11" s="93"/>
      <c r="CX11" s="93"/>
      <c r="CY11" s="93"/>
      <c r="CZ11" s="93"/>
      <c r="DA11" s="93"/>
      <c r="DB11" s="93"/>
      <c r="DC11" s="93"/>
      <c r="DD11" s="93"/>
      <c r="DE11" s="93"/>
      <c r="DF11" s="93"/>
      <c r="DG11" s="93"/>
      <c r="DH11" s="93"/>
      <c r="DI11" s="93"/>
      <c r="DJ11" s="93"/>
      <c r="DK11" s="93"/>
      <c r="DL11" s="93"/>
      <c r="DM11" s="93"/>
      <c r="DN11" s="93"/>
      <c r="DO11" s="93"/>
      <c r="DP11" s="93"/>
      <c r="DQ11" s="93"/>
      <c r="DR11" s="93"/>
      <c r="DS11" s="93"/>
      <c r="DT11" s="93"/>
      <c r="DU11" s="93"/>
      <c r="DV11" s="93"/>
      <c r="DW11" s="93"/>
      <c r="DX11" s="93"/>
      <c r="DY11" s="93"/>
      <c r="DZ11" s="93"/>
      <c r="EA11" s="93"/>
      <c r="EB11" s="93"/>
      <c r="EC11" s="93"/>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c r="GS11" s="93"/>
      <c r="GT11" s="93"/>
      <c r="GU11" s="93"/>
      <c r="GV11" s="93"/>
      <c r="GW11" s="93"/>
      <c r="GX11" s="93"/>
      <c r="GY11" s="93"/>
      <c r="GZ11" s="93"/>
      <c r="HA11" s="93"/>
      <c r="HB11" s="93"/>
      <c r="HC11" s="93"/>
      <c r="HD11" s="93"/>
      <c r="HE11" s="93"/>
      <c r="HF11" s="93"/>
      <c r="HG11" s="93"/>
      <c r="HH11" s="93"/>
      <c r="HI11" s="93"/>
      <c r="HJ11" s="93"/>
      <c r="HK11" s="93"/>
      <c r="HL11" s="93"/>
      <c r="HM11" s="93"/>
      <c r="HN11" s="93"/>
      <c r="HO11" s="93"/>
      <c r="HP11" s="93"/>
      <c r="HQ11" s="93"/>
      <c r="HR11" s="93"/>
      <c r="HS11" s="93"/>
      <c r="HT11" s="93"/>
      <c r="HU11" s="93"/>
      <c r="HV11" s="93"/>
      <c r="HW11" s="93"/>
      <c r="HX11" s="93"/>
      <c r="HY11" s="93"/>
      <c r="HZ11" s="93"/>
      <c r="IA11" s="93"/>
      <c r="IB11" s="93"/>
      <c r="IC11" s="93"/>
      <c r="ID11" s="93"/>
      <c r="IE11" s="93"/>
      <c r="IF11" s="93"/>
      <c r="IG11" s="93"/>
      <c r="IH11" s="93"/>
      <c r="II11" s="93"/>
      <c r="IJ11" s="93"/>
      <c r="IK11" s="93"/>
      <c r="IL11" s="93"/>
      <c r="IM11" s="93"/>
      <c r="IN11" s="93"/>
      <c r="IO11" s="93"/>
      <c r="IP11" s="93"/>
      <c r="IQ11" s="93"/>
      <c r="IR11" s="93"/>
      <c r="IS11" s="93"/>
      <c r="IT11" s="93"/>
      <c r="IU11" s="93"/>
      <c r="IV11" s="93"/>
      <c r="IW11" s="93"/>
      <c r="IX11" s="93"/>
      <c r="IY11" s="93"/>
      <c r="IZ11" s="93"/>
      <c r="JA11" s="93"/>
    </row>
    <row r="12" spans="1:261" s="19" customFormat="1" ht="38.25" x14ac:dyDescent="0.2">
      <c r="A12" s="102">
        <v>44239</v>
      </c>
      <c r="B12" s="222" t="s">
        <v>3165</v>
      </c>
      <c r="C12" s="83" t="s">
        <v>235</v>
      </c>
      <c r="D12" s="222" t="s">
        <v>140</v>
      </c>
      <c r="E12" s="111" t="s">
        <v>137</v>
      </c>
      <c r="F12" s="63"/>
      <c r="G12" s="64">
        <v>2023</v>
      </c>
      <c r="H12" s="224" t="s">
        <v>18</v>
      </c>
      <c r="I12" s="224" t="s">
        <v>18</v>
      </c>
      <c r="J12" s="224" t="s">
        <v>18</v>
      </c>
      <c r="K12" s="151" t="s">
        <v>15</v>
      </c>
      <c r="L12" s="230" t="s">
        <v>15</v>
      </c>
      <c r="M12" s="230" t="s">
        <v>15</v>
      </c>
      <c r="N12" s="224"/>
      <c r="O12" s="163">
        <v>38</v>
      </c>
      <c r="P12" s="242">
        <v>3.2</v>
      </c>
      <c r="Q12" s="164">
        <v>29</v>
      </c>
      <c r="R12" s="104">
        <v>36</v>
      </c>
      <c r="S12" s="224" t="s">
        <v>138</v>
      </c>
      <c r="T12" s="224" t="s">
        <v>381</v>
      </c>
      <c r="U12" s="224" t="s">
        <v>3166</v>
      </c>
      <c r="V12" s="103" t="s">
        <v>2177</v>
      </c>
      <c r="W12" s="82" t="s">
        <v>3167</v>
      </c>
      <c r="X12" s="222" t="s">
        <v>2843</v>
      </c>
      <c r="Y12" s="194"/>
    </row>
    <row r="13" spans="1:261" s="19" customFormat="1" ht="25.5" x14ac:dyDescent="0.2">
      <c r="A13" s="102">
        <v>44126</v>
      </c>
      <c r="B13" s="222" t="s">
        <v>2811</v>
      </c>
      <c r="C13" s="222" t="s">
        <v>2812</v>
      </c>
      <c r="D13" s="222" t="s">
        <v>136</v>
      </c>
      <c r="E13" s="111" t="s">
        <v>2889</v>
      </c>
      <c r="F13" s="63"/>
      <c r="G13" s="64" t="s">
        <v>382</v>
      </c>
      <c r="H13" s="224" t="s">
        <v>6</v>
      </c>
      <c r="I13" s="224" t="str">
        <f>LEFT($H13,2)</f>
        <v>TX</v>
      </c>
      <c r="J13" s="224" t="str">
        <f>RIGHT($H13,2)</f>
        <v>TX</v>
      </c>
      <c r="K13" s="151" t="str">
        <f t="shared" ref="K13:K23" si="1">IF($L13=$M13,L13,CONCATENATE($L13,", ",IF(ISBLANK(N13),"",CONCATENATE(N13,", ")),$M13))</f>
        <v>South Central</v>
      </c>
      <c r="L13" s="224" t="str">
        <f>INDEX('State '!$A$1:$C$62,MATCH($I13,'State '!$B:$B,0),3)</f>
        <v>South Central</v>
      </c>
      <c r="M13" s="224" t="str">
        <f>INDEX('State '!$A$1:$C$62,MATCH($J13,'State '!$B:$B,0),3)</f>
        <v>South Central</v>
      </c>
      <c r="N13" s="224"/>
      <c r="O13" s="163"/>
      <c r="P13" s="177"/>
      <c r="Q13" s="164">
        <v>2000</v>
      </c>
      <c r="R13" s="104"/>
      <c r="S13" s="224" t="s">
        <v>138</v>
      </c>
      <c r="T13" s="224" t="s">
        <v>2608</v>
      </c>
      <c r="U13" s="224"/>
      <c r="V13" s="224" t="s">
        <v>2177</v>
      </c>
      <c r="W13" s="222" t="s">
        <v>2813</v>
      </c>
      <c r="X13" s="222"/>
      <c r="Y13" s="225"/>
    </row>
    <row r="14" spans="1:261" s="19" customFormat="1" ht="25.5" x14ac:dyDescent="0.2">
      <c r="A14" s="102">
        <v>44274</v>
      </c>
      <c r="B14" s="222" t="s">
        <v>2743</v>
      </c>
      <c r="C14" s="83" t="s">
        <v>2744</v>
      </c>
      <c r="D14" s="222" t="s">
        <v>140</v>
      </c>
      <c r="E14" s="222" t="s">
        <v>419</v>
      </c>
      <c r="F14" s="63"/>
      <c r="G14" s="64">
        <v>2022</v>
      </c>
      <c r="H14" s="224" t="s">
        <v>8</v>
      </c>
      <c r="I14" s="224" t="str">
        <f>LEFT($H14,2)</f>
        <v>OH</v>
      </c>
      <c r="J14" s="224" t="str">
        <f>RIGHT($H14,2)</f>
        <v>OH</v>
      </c>
      <c r="K14" s="230" t="str">
        <f t="shared" si="1"/>
        <v>Northeast</v>
      </c>
      <c r="L14" s="224" t="str">
        <f>INDEX('State '!$A$1:$C$62,MATCH($I14,'State '!$B:$B,0),3)</f>
        <v>Northeast</v>
      </c>
      <c r="M14" s="224" t="str">
        <f>INDEX('State '!$A$1:$C$62,MATCH($J14,'State '!$B:$B,0),3)</f>
        <v>Northeast</v>
      </c>
      <c r="N14" s="224"/>
      <c r="O14" s="163"/>
      <c r="P14" s="177">
        <v>12</v>
      </c>
      <c r="Q14" s="164">
        <v>1.032</v>
      </c>
      <c r="R14" s="104">
        <v>20</v>
      </c>
      <c r="S14" s="224" t="s">
        <v>138</v>
      </c>
      <c r="T14" s="224" t="s">
        <v>2745</v>
      </c>
      <c r="U14" s="224"/>
      <c r="V14" s="224" t="s">
        <v>2177</v>
      </c>
      <c r="W14" s="222" t="s">
        <v>2746</v>
      </c>
      <c r="X14" s="222" t="s">
        <v>2841</v>
      </c>
      <c r="Y14" s="166" t="s">
        <v>2887</v>
      </c>
    </row>
    <row r="15" spans="1:261" s="19" customFormat="1" ht="25.5" x14ac:dyDescent="0.2">
      <c r="A15" s="102">
        <v>44568</v>
      </c>
      <c r="B15" s="222" t="s">
        <v>3259</v>
      </c>
      <c r="C15" s="222" t="s">
        <v>260</v>
      </c>
      <c r="D15" s="222" t="s">
        <v>142</v>
      </c>
      <c r="E15" s="222" t="s">
        <v>137</v>
      </c>
      <c r="F15" s="63"/>
      <c r="G15" s="120">
        <v>2023</v>
      </c>
      <c r="H15" s="224" t="s">
        <v>42</v>
      </c>
      <c r="I15" s="224" t="str">
        <f>LEFT($H15,2)</f>
        <v>IA</v>
      </c>
      <c r="J15" s="224" t="str">
        <f>RIGHT($H15,2)</f>
        <v>IA</v>
      </c>
      <c r="K15" s="151" t="str">
        <f t="shared" si="1"/>
        <v>Midwest</v>
      </c>
      <c r="L15" s="103" t="str">
        <f>INDEX('State '!$A$1:$C$62,MATCH($I15,'State '!$B:$B,0),3)</f>
        <v>Midwest</v>
      </c>
      <c r="M15" s="103" t="str">
        <f>INDEX('State '!$A$1:$C$62,MATCH($J15,'State '!$B:$B,0),3)</f>
        <v>Midwest</v>
      </c>
      <c r="N15" s="103"/>
      <c r="O15" s="163">
        <v>37</v>
      </c>
      <c r="P15" s="198">
        <v>14</v>
      </c>
      <c r="Q15" s="164">
        <v>0</v>
      </c>
      <c r="R15" s="104">
        <v>20</v>
      </c>
      <c r="S15" s="224" t="s">
        <v>135</v>
      </c>
      <c r="T15" s="224" t="s">
        <v>381</v>
      </c>
      <c r="U15" s="224" t="s">
        <v>3260</v>
      </c>
      <c r="V15" s="103" t="s">
        <v>2177</v>
      </c>
      <c r="W15" s="82" t="s">
        <v>3261</v>
      </c>
      <c r="X15" s="222"/>
      <c r="Y15" s="225"/>
    </row>
    <row r="16" spans="1:261" s="19" customFormat="1" ht="25.5" x14ac:dyDescent="0.2">
      <c r="A16" s="102">
        <v>44552</v>
      </c>
      <c r="B16" s="222" t="s">
        <v>3255</v>
      </c>
      <c r="C16" s="222" t="s">
        <v>3256</v>
      </c>
      <c r="D16" s="222" t="s">
        <v>140</v>
      </c>
      <c r="E16" s="222" t="s">
        <v>137</v>
      </c>
      <c r="F16" s="63"/>
      <c r="G16" s="64">
        <v>2022</v>
      </c>
      <c r="H16" s="224" t="s">
        <v>17</v>
      </c>
      <c r="I16" s="224" t="s">
        <v>17</v>
      </c>
      <c r="J16" s="224" t="s">
        <v>17</v>
      </c>
      <c r="K16" s="230" t="str">
        <f t="shared" si="1"/>
        <v>South Central</v>
      </c>
      <c r="L16" s="224" t="str">
        <f>INDEX('State '!$A$1:$C$62,MATCH($I16,'State '!$B:$B,0),3)</f>
        <v>South Central</v>
      </c>
      <c r="M16" s="224" t="str">
        <f>INDEX('State '!$A$1:$C$62,MATCH($J16,'State '!$B:$B,0),3)</f>
        <v>South Central</v>
      </c>
      <c r="N16" s="224"/>
      <c r="O16" s="163">
        <v>15.1</v>
      </c>
      <c r="P16" s="177">
        <v>2.2000000000000002</v>
      </c>
      <c r="Q16" s="164">
        <v>25</v>
      </c>
      <c r="R16" s="104">
        <v>8</v>
      </c>
      <c r="S16" s="224" t="s">
        <v>135</v>
      </c>
      <c r="T16" s="224" t="s">
        <v>381</v>
      </c>
      <c r="U16" s="224" t="s">
        <v>3257</v>
      </c>
      <c r="V16" s="224" t="s">
        <v>2177</v>
      </c>
      <c r="W16" s="222" t="s">
        <v>3258</v>
      </c>
      <c r="X16" s="222" t="s">
        <v>2843</v>
      </c>
      <c r="Y16" s="225"/>
    </row>
    <row r="17" spans="1:261" s="19" customFormat="1" x14ac:dyDescent="0.2">
      <c r="A17" s="102">
        <v>44204</v>
      </c>
      <c r="B17" s="222" t="s">
        <v>2764</v>
      </c>
      <c r="C17" s="222" t="s">
        <v>2765</v>
      </c>
      <c r="D17" s="222" t="s">
        <v>140</v>
      </c>
      <c r="E17" s="222" t="s">
        <v>2645</v>
      </c>
      <c r="F17" s="63">
        <v>44183</v>
      </c>
      <c r="G17" s="120">
        <v>2022</v>
      </c>
      <c r="H17" s="224" t="s">
        <v>6</v>
      </c>
      <c r="I17" s="224" t="str">
        <f t="shared" ref="I17:I23" si="2">LEFT($H17,2)</f>
        <v>TX</v>
      </c>
      <c r="J17" s="224" t="str">
        <f t="shared" ref="J17:J27" si="3">RIGHT($H17,2)</f>
        <v>TX</v>
      </c>
      <c r="K17" s="230" t="str">
        <f t="shared" si="1"/>
        <v>South Central</v>
      </c>
      <c r="L17" s="224" t="str">
        <f>INDEX('State '!$A$1:$C$62,MATCH($I17,'State '!$B:$B,0),3)</f>
        <v>South Central</v>
      </c>
      <c r="M17" s="224" t="str">
        <f>INDEX('State '!$A$1:$C$62,MATCH($J17,'State '!$B:$B,0),3)</f>
        <v>South Central</v>
      </c>
      <c r="N17" s="224"/>
      <c r="O17" s="163"/>
      <c r="P17" s="177">
        <v>21</v>
      </c>
      <c r="Q17" s="164">
        <v>1530</v>
      </c>
      <c r="R17" s="104">
        <v>42</v>
      </c>
      <c r="S17" s="224" t="s">
        <v>135</v>
      </c>
      <c r="T17" s="224" t="s">
        <v>381</v>
      </c>
      <c r="U17" s="224" t="s">
        <v>2767</v>
      </c>
      <c r="V17" s="224" t="s">
        <v>2177</v>
      </c>
      <c r="W17" s="222" t="s">
        <v>2766</v>
      </c>
      <c r="X17" s="222" t="s">
        <v>2840</v>
      </c>
      <c r="Y17" s="225"/>
    </row>
    <row r="18" spans="1:261" ht="25.5" x14ac:dyDescent="0.2">
      <c r="A18" s="102">
        <v>44581</v>
      </c>
      <c r="B18" s="222" t="s">
        <v>3056</v>
      </c>
      <c r="C18" s="222" t="s">
        <v>280</v>
      </c>
      <c r="D18" s="222" t="s">
        <v>136</v>
      </c>
      <c r="E18" s="222" t="s">
        <v>137</v>
      </c>
      <c r="F18" s="63"/>
      <c r="G18" s="64">
        <v>2022</v>
      </c>
      <c r="H18" s="224" t="s">
        <v>3057</v>
      </c>
      <c r="I18" s="224" t="str">
        <f t="shared" si="2"/>
        <v>ID</v>
      </c>
      <c r="J18" s="224" t="str">
        <f t="shared" si="3"/>
        <v>WY</v>
      </c>
      <c r="K18" s="151" t="str">
        <f t="shared" si="1"/>
        <v>Mountain</v>
      </c>
      <c r="L18" s="103" t="str">
        <f>INDEX('State '!$A$1:$C$62,MATCH($I18,'State '!$B:$B,0),3)</f>
        <v>Mountain</v>
      </c>
      <c r="M18" s="103" t="str">
        <f>INDEX('State '!$A$1:$C$62,MATCH($J18,'State '!$B:$B,0),3)</f>
        <v>Mountain</v>
      </c>
      <c r="N18" s="103"/>
      <c r="O18" s="163"/>
      <c r="P18" s="177">
        <v>49</v>
      </c>
      <c r="Q18" s="164">
        <v>2</v>
      </c>
      <c r="R18" s="104">
        <v>24</v>
      </c>
      <c r="S18" s="224" t="s">
        <v>135</v>
      </c>
      <c r="T18" s="224" t="s">
        <v>381</v>
      </c>
      <c r="U18" s="224" t="s">
        <v>3058</v>
      </c>
      <c r="V18" s="103" t="s">
        <v>2180</v>
      </c>
      <c r="W18" s="82" t="s">
        <v>3059</v>
      </c>
      <c r="X18" s="222" t="s">
        <v>2846</v>
      </c>
      <c r="Y18" s="166" t="s">
        <v>3060</v>
      </c>
      <c r="Z18" s="93"/>
    </row>
    <row r="19" spans="1:261" ht="38.25" x14ac:dyDescent="0.2">
      <c r="A19" s="102">
        <v>44057</v>
      </c>
      <c r="B19" s="222" t="s">
        <v>2814</v>
      </c>
      <c r="C19" s="222" t="s">
        <v>2598</v>
      </c>
      <c r="D19" s="222" t="s">
        <v>136</v>
      </c>
      <c r="E19" s="222" t="s">
        <v>2223</v>
      </c>
      <c r="F19" s="63"/>
      <c r="G19" s="64" t="s">
        <v>382</v>
      </c>
      <c r="H19" s="224" t="s">
        <v>0</v>
      </c>
      <c r="I19" s="224" t="str">
        <f t="shared" si="2"/>
        <v>LA</v>
      </c>
      <c r="J19" s="224" t="str">
        <f t="shared" si="3"/>
        <v>LA</v>
      </c>
      <c r="K19" s="151" t="str">
        <f t="shared" si="1"/>
        <v>South Central</v>
      </c>
      <c r="L19" s="224" t="str">
        <f>INDEX('State '!$A$1:$C$62,MATCH($I19,'State '!$B:$B,0),3)</f>
        <v>South Central</v>
      </c>
      <c r="M19" s="224" t="str">
        <f>INDEX('State '!$A$1:$C$62,MATCH($J19,'State '!$B:$B,0),3)</f>
        <v>South Central</v>
      </c>
      <c r="N19" s="103"/>
      <c r="O19" s="163"/>
      <c r="P19" s="177"/>
      <c r="Q19" s="164">
        <v>2000</v>
      </c>
      <c r="R19" s="104"/>
      <c r="S19" s="224" t="s">
        <v>138</v>
      </c>
      <c r="T19" s="224"/>
      <c r="U19" s="224"/>
      <c r="V19" s="103" t="s">
        <v>2177</v>
      </c>
      <c r="W19" s="82" t="s">
        <v>3112</v>
      </c>
      <c r="X19" s="82"/>
      <c r="Y19" s="225"/>
      <c r="Z19" s="93"/>
    </row>
    <row r="20" spans="1:261" s="19" customFormat="1" ht="25.5" x14ac:dyDescent="0.2">
      <c r="A20" s="102">
        <v>43605</v>
      </c>
      <c r="B20" s="83" t="s">
        <v>2793</v>
      </c>
      <c r="C20" s="83" t="s">
        <v>2794</v>
      </c>
      <c r="D20" s="83" t="s">
        <v>136</v>
      </c>
      <c r="E20" s="111" t="s">
        <v>159</v>
      </c>
      <c r="F20" s="65"/>
      <c r="G20" s="116">
        <v>2024</v>
      </c>
      <c r="H20" s="224" t="s">
        <v>0</v>
      </c>
      <c r="I20" s="224" t="str">
        <f t="shared" si="2"/>
        <v>LA</v>
      </c>
      <c r="J20" s="224" t="str">
        <f t="shared" si="3"/>
        <v>LA</v>
      </c>
      <c r="K20" s="151" t="str">
        <f t="shared" si="1"/>
        <v>South Central</v>
      </c>
      <c r="L20" s="224" t="str">
        <f>INDEX('State '!$A$1:$C$62,MATCH($I20,'State '!$B:$B,0),3)</f>
        <v>South Central</v>
      </c>
      <c r="M20" s="224" t="str">
        <f>INDEX('State '!$A$1:$C$62,MATCH($J20,'State '!$B:$B,0),3)</f>
        <v>South Central</v>
      </c>
      <c r="N20" s="103"/>
      <c r="O20" s="163"/>
      <c r="P20" s="64">
        <v>281</v>
      </c>
      <c r="Q20" s="117"/>
      <c r="R20" s="66">
        <v>42</v>
      </c>
      <c r="S20" s="112" t="s">
        <v>135</v>
      </c>
      <c r="T20" s="113" t="s">
        <v>381</v>
      </c>
      <c r="U20" s="114" t="s">
        <v>2795</v>
      </c>
      <c r="V20" s="103" t="s">
        <v>2177</v>
      </c>
      <c r="W20" s="222" t="s">
        <v>2796</v>
      </c>
      <c r="X20" s="222" t="s">
        <v>2840</v>
      </c>
      <c r="Y20" s="166" t="s">
        <v>2908</v>
      </c>
      <c r="Z20" s="105"/>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c r="CA20" s="93"/>
      <c r="CB20" s="93"/>
      <c r="CC20" s="93"/>
      <c r="CD20" s="93"/>
      <c r="CE20" s="93"/>
      <c r="CF20" s="93"/>
      <c r="CG20" s="93"/>
      <c r="CH20" s="93"/>
      <c r="CI20" s="93"/>
      <c r="CJ20" s="93"/>
      <c r="CK20" s="93"/>
      <c r="CL20" s="93"/>
      <c r="CM20" s="93"/>
      <c r="CN20" s="93"/>
      <c r="CO20" s="93"/>
      <c r="CP20" s="93"/>
      <c r="CQ20" s="93"/>
      <c r="CR20" s="93"/>
      <c r="CS20" s="93"/>
      <c r="CT20" s="93"/>
      <c r="CU20" s="93"/>
      <c r="CV20" s="93"/>
      <c r="CW20" s="93"/>
      <c r="CX20" s="93"/>
      <c r="CY20" s="93"/>
      <c r="CZ20" s="93"/>
      <c r="DA20" s="93"/>
      <c r="DB20" s="93"/>
      <c r="DC20" s="93"/>
      <c r="DD20" s="93"/>
      <c r="DE20" s="93"/>
      <c r="DF20" s="93"/>
      <c r="DG20" s="93"/>
      <c r="DH20" s="93"/>
      <c r="DI20" s="93"/>
      <c r="DJ20" s="93"/>
      <c r="DK20" s="93"/>
      <c r="DL20" s="93"/>
      <c r="DM20" s="93"/>
      <c r="DN20" s="93"/>
      <c r="DO20" s="93"/>
      <c r="DP20" s="93"/>
      <c r="DQ20" s="93"/>
      <c r="DR20" s="93"/>
      <c r="DS20" s="93"/>
      <c r="DT20" s="93"/>
      <c r="DU20" s="93"/>
      <c r="DV20" s="93"/>
      <c r="DW20" s="93"/>
      <c r="DX20" s="93"/>
      <c r="DY20" s="93"/>
      <c r="DZ20" s="93"/>
      <c r="EA20" s="93"/>
      <c r="EB20" s="93"/>
      <c r="EC20" s="93"/>
      <c r="ED20" s="93"/>
      <c r="EE20" s="93"/>
      <c r="EF20" s="93"/>
      <c r="EG20" s="93"/>
      <c r="EH20" s="93"/>
      <c r="EI20" s="93"/>
      <c r="EJ20" s="93"/>
      <c r="EK20" s="93"/>
      <c r="EL20" s="93"/>
      <c r="EM20" s="93"/>
      <c r="EN20" s="93"/>
      <c r="EO20" s="93"/>
      <c r="EP20" s="93"/>
      <c r="EQ20" s="93"/>
      <c r="ER20" s="93"/>
      <c r="ES20" s="93"/>
      <c r="ET20" s="93"/>
      <c r="EU20" s="93"/>
      <c r="EV20" s="93"/>
      <c r="EW20" s="93"/>
      <c r="EX20" s="93"/>
      <c r="EY20" s="93"/>
      <c r="EZ20" s="93"/>
      <c r="FA20" s="93"/>
      <c r="FB20" s="93"/>
      <c r="FC20" s="93"/>
      <c r="FD20" s="93"/>
      <c r="FE20" s="93"/>
      <c r="FF20" s="93"/>
      <c r="FG20" s="93"/>
      <c r="FH20" s="93"/>
      <c r="FI20" s="93"/>
      <c r="FJ20" s="93"/>
      <c r="FK20" s="93"/>
      <c r="FL20" s="93"/>
      <c r="FM20" s="93"/>
      <c r="FN20" s="93"/>
      <c r="FO20" s="93"/>
      <c r="FP20" s="93"/>
      <c r="FQ20" s="93"/>
      <c r="FR20" s="93"/>
      <c r="FS20" s="93"/>
      <c r="FT20" s="93"/>
      <c r="FU20" s="93"/>
      <c r="FV20" s="93"/>
      <c r="FW20" s="93"/>
      <c r="FX20" s="93"/>
      <c r="FY20" s="93"/>
      <c r="FZ20" s="93"/>
      <c r="GA20" s="93"/>
      <c r="GB20" s="93"/>
      <c r="GC20" s="93"/>
      <c r="GD20" s="93"/>
      <c r="GE20" s="93"/>
      <c r="GF20" s="93"/>
      <c r="GG20" s="93"/>
      <c r="GH20" s="93"/>
      <c r="GI20" s="93"/>
      <c r="GJ20" s="93"/>
      <c r="GK20" s="93"/>
      <c r="GL20" s="93"/>
      <c r="GM20" s="93"/>
      <c r="GN20" s="93"/>
      <c r="GO20" s="93"/>
      <c r="GP20" s="93"/>
      <c r="GQ20" s="93"/>
      <c r="GR20" s="93"/>
      <c r="GS20" s="93"/>
      <c r="GT20" s="93"/>
      <c r="GU20" s="93"/>
      <c r="GV20" s="93"/>
      <c r="GW20" s="93"/>
      <c r="GX20" s="93"/>
      <c r="GY20" s="93"/>
      <c r="GZ20" s="93"/>
      <c r="HA20" s="93"/>
      <c r="HB20" s="93"/>
      <c r="HC20" s="93"/>
      <c r="HD20" s="93"/>
      <c r="HE20" s="93"/>
      <c r="HF20" s="93"/>
      <c r="HG20" s="93"/>
      <c r="HH20" s="93"/>
      <c r="HI20" s="93"/>
      <c r="HJ20" s="93"/>
      <c r="HK20" s="93"/>
      <c r="HL20" s="93"/>
      <c r="HM20" s="93"/>
      <c r="HN20" s="93"/>
      <c r="HO20" s="93"/>
      <c r="HP20" s="93"/>
      <c r="HQ20" s="93"/>
      <c r="HR20" s="93"/>
      <c r="HS20" s="93"/>
      <c r="HT20" s="93"/>
      <c r="HU20" s="93"/>
      <c r="HV20" s="93"/>
      <c r="HW20" s="93"/>
      <c r="HX20" s="93"/>
      <c r="HY20" s="93"/>
      <c r="HZ20" s="93"/>
      <c r="IA20" s="93"/>
      <c r="IB20" s="93"/>
      <c r="IC20" s="93"/>
      <c r="ID20" s="93"/>
      <c r="IE20" s="93"/>
      <c r="IF20" s="93"/>
      <c r="IG20" s="93"/>
      <c r="IH20" s="93"/>
      <c r="II20" s="93"/>
      <c r="IJ20" s="93"/>
      <c r="IK20" s="93"/>
      <c r="IL20" s="93"/>
      <c r="IM20" s="93"/>
      <c r="IN20" s="93"/>
      <c r="IO20" s="93"/>
      <c r="IP20" s="93"/>
      <c r="IQ20" s="93"/>
      <c r="IR20" s="93"/>
      <c r="IS20" s="93"/>
      <c r="IT20" s="93"/>
      <c r="IU20" s="93"/>
      <c r="IV20" s="93"/>
      <c r="IW20" s="93"/>
      <c r="IX20" s="93"/>
      <c r="IY20" s="93"/>
      <c r="IZ20" s="93"/>
      <c r="JA20" s="93"/>
    </row>
    <row r="21" spans="1:261" ht="38.25" x14ac:dyDescent="0.2">
      <c r="A21" s="102">
        <v>44323</v>
      </c>
      <c r="B21" s="222" t="s">
        <v>553</v>
      </c>
      <c r="C21" s="222" t="s">
        <v>3078</v>
      </c>
      <c r="D21" s="222" t="s">
        <v>134</v>
      </c>
      <c r="E21" s="222" t="s">
        <v>137</v>
      </c>
      <c r="F21" s="63"/>
      <c r="G21" s="64">
        <v>2024</v>
      </c>
      <c r="H21" s="224" t="s">
        <v>21</v>
      </c>
      <c r="I21" s="224" t="str">
        <f t="shared" si="2"/>
        <v>UT</v>
      </c>
      <c r="J21" s="224" t="str">
        <f t="shared" si="3"/>
        <v>UT</v>
      </c>
      <c r="K21" s="151" t="str">
        <f t="shared" si="1"/>
        <v>Mountain</v>
      </c>
      <c r="L21" s="224" t="str">
        <f>INDEX('State '!$A$1:$C$62,MATCH($I21,'State '!$B:$B,0),3)</f>
        <v>Mountain</v>
      </c>
      <c r="M21" s="224" t="str">
        <f>INDEX('State '!$A$1:$C$62,MATCH($J21,'State '!$B:$B,0),3)</f>
        <v>Mountain</v>
      </c>
      <c r="N21" s="224"/>
      <c r="O21" s="163">
        <v>93.1</v>
      </c>
      <c r="P21" s="177">
        <v>35</v>
      </c>
      <c r="Q21" s="164">
        <v>140</v>
      </c>
      <c r="R21" s="104">
        <v>24</v>
      </c>
      <c r="S21" s="224" t="s">
        <v>135</v>
      </c>
      <c r="T21" s="224" t="s">
        <v>381</v>
      </c>
      <c r="U21" s="224" t="s">
        <v>3079</v>
      </c>
      <c r="V21" s="103" t="s">
        <v>2177</v>
      </c>
      <c r="W21" s="82" t="s">
        <v>3238</v>
      </c>
      <c r="X21" s="222" t="s">
        <v>2841</v>
      </c>
      <c r="Y21" s="155" t="s">
        <v>3237</v>
      </c>
      <c r="Z21" s="93"/>
    </row>
    <row r="22" spans="1:261" x14ac:dyDescent="0.2">
      <c r="A22" s="102">
        <v>43756</v>
      </c>
      <c r="B22" s="222" t="s">
        <v>1935</v>
      </c>
      <c r="C22" s="222" t="s">
        <v>1875</v>
      </c>
      <c r="D22" s="222" t="s">
        <v>140</v>
      </c>
      <c r="E22" s="222" t="s">
        <v>2889</v>
      </c>
      <c r="F22" s="63"/>
      <c r="G22" s="64" t="s">
        <v>382</v>
      </c>
      <c r="H22" s="224" t="s">
        <v>388</v>
      </c>
      <c r="I22" s="224" t="str">
        <f t="shared" si="2"/>
        <v>PA</v>
      </c>
      <c r="J22" s="224" t="str">
        <f t="shared" si="3"/>
        <v>NY</v>
      </c>
      <c r="K22" s="151" t="str">
        <f t="shared" si="1"/>
        <v>Northeast</v>
      </c>
      <c r="L22" s="224" t="str">
        <f>INDEX('State '!$A$1:$C$62,MATCH($I22,'State '!$B:$B,0),3)</f>
        <v>Northeast</v>
      </c>
      <c r="M22" s="224" t="str">
        <f>INDEX('State '!$A$1:$C$62,MATCH($J22,'State '!$B:$B,0),3)</f>
        <v>Northeast</v>
      </c>
      <c r="N22" s="103"/>
      <c r="O22" s="163">
        <v>800</v>
      </c>
      <c r="P22" s="120">
        <v>50</v>
      </c>
      <c r="Q22" s="164">
        <v>1000</v>
      </c>
      <c r="R22" s="104"/>
      <c r="S22" s="224" t="s">
        <v>135</v>
      </c>
      <c r="T22" s="224" t="s">
        <v>381</v>
      </c>
      <c r="U22" s="224" t="s">
        <v>382</v>
      </c>
      <c r="V22" s="103" t="s">
        <v>2180</v>
      </c>
      <c r="W22" s="82" t="s">
        <v>2890</v>
      </c>
      <c r="X22" s="222"/>
      <c r="Y22" s="225"/>
      <c r="Z22" s="93"/>
    </row>
    <row r="23" spans="1:261" s="19" customFormat="1" x14ac:dyDescent="0.2">
      <c r="A23" s="102">
        <v>43872</v>
      </c>
      <c r="B23" s="222" t="s">
        <v>2989</v>
      </c>
      <c r="C23" s="222" t="s">
        <v>2990</v>
      </c>
      <c r="D23" s="222" t="s">
        <v>136</v>
      </c>
      <c r="E23" s="222" t="s">
        <v>389</v>
      </c>
      <c r="F23" s="63"/>
      <c r="G23" s="64">
        <v>2024</v>
      </c>
      <c r="H23" s="224" t="s">
        <v>532</v>
      </c>
      <c r="I23" s="224" t="str">
        <f t="shared" si="2"/>
        <v>AK</v>
      </c>
      <c r="J23" s="224" t="str">
        <f t="shared" si="3"/>
        <v>AK</v>
      </c>
      <c r="K23" s="230" t="str">
        <f t="shared" si="1"/>
        <v>Pacific</v>
      </c>
      <c r="L23" s="224" t="str">
        <f>INDEX('State '!$A$1:$C$62,MATCH($I23,'State '!$B:$B,0),3)</f>
        <v>Pacific</v>
      </c>
      <c r="M23" s="224" t="str">
        <f>INDEX('State '!$A$1:$C$62,MATCH($J23,'State '!$B:$B,0),3)</f>
        <v>Pacific</v>
      </c>
      <c r="N23" s="224"/>
      <c r="O23" s="163">
        <v>783.2</v>
      </c>
      <c r="P23" s="120">
        <v>208</v>
      </c>
      <c r="Q23" s="164">
        <v>73</v>
      </c>
      <c r="R23" s="104">
        <v>14</v>
      </c>
      <c r="S23" s="224" t="s">
        <v>138</v>
      </c>
      <c r="T23" s="224" t="s">
        <v>2991</v>
      </c>
      <c r="U23" s="224"/>
      <c r="V23" s="224" t="s">
        <v>2177</v>
      </c>
      <c r="W23" s="222" t="s">
        <v>2992</v>
      </c>
      <c r="X23" s="118" t="s">
        <v>2839</v>
      </c>
      <c r="Y23" s="194"/>
    </row>
    <row r="24" spans="1:261" s="19" customFormat="1" ht="63.75" x14ac:dyDescent="0.2">
      <c r="A24" s="102">
        <v>44372</v>
      </c>
      <c r="B24" s="222" t="s">
        <v>3189</v>
      </c>
      <c r="C24" s="223" t="s">
        <v>2271</v>
      </c>
      <c r="D24" s="222" t="s">
        <v>136</v>
      </c>
      <c r="E24" s="222" t="s">
        <v>137</v>
      </c>
      <c r="F24" s="63"/>
      <c r="G24" s="64">
        <v>2024</v>
      </c>
      <c r="H24" s="224" t="s">
        <v>0</v>
      </c>
      <c r="I24" s="224" t="s">
        <v>0</v>
      </c>
      <c r="J24" s="224" t="str">
        <f t="shared" si="3"/>
        <v>LA</v>
      </c>
      <c r="K24" s="151" t="s">
        <v>2469</v>
      </c>
      <c r="L24" s="224" t="str">
        <f>INDEX('State '!$A$1:$C$62,MATCH($I24,'State '!$B:$B,0),3)</f>
        <v>South Central</v>
      </c>
      <c r="M24" s="224" t="str">
        <f>INDEX('State '!$A$1:$C$62,MATCH($J24,'State '!$B:$B,0),3)</f>
        <v>South Central</v>
      </c>
      <c r="N24" s="103"/>
      <c r="O24" s="163">
        <v>426</v>
      </c>
      <c r="P24" s="177">
        <v>6</v>
      </c>
      <c r="Q24" s="164">
        <v>2400</v>
      </c>
      <c r="R24" s="104">
        <v>42</v>
      </c>
      <c r="S24" s="224" t="s">
        <v>138</v>
      </c>
      <c r="T24" s="224" t="s">
        <v>381</v>
      </c>
      <c r="U24" s="224"/>
      <c r="V24" s="103" t="s">
        <v>2177</v>
      </c>
      <c r="W24" s="82" t="s">
        <v>3192</v>
      </c>
      <c r="X24" s="118" t="s">
        <v>2840</v>
      </c>
      <c r="Y24" s="165"/>
    </row>
    <row r="25" spans="1:261" s="19" customFormat="1" ht="38.25" x14ac:dyDescent="0.2">
      <c r="A25" s="102">
        <v>44372</v>
      </c>
      <c r="B25" s="222" t="s">
        <v>3190</v>
      </c>
      <c r="C25" s="223" t="s">
        <v>2271</v>
      </c>
      <c r="D25" s="222" t="s">
        <v>136</v>
      </c>
      <c r="E25" s="222" t="s">
        <v>137</v>
      </c>
      <c r="F25" s="63"/>
      <c r="G25" s="64">
        <v>2026</v>
      </c>
      <c r="H25" s="224" t="s">
        <v>0</v>
      </c>
      <c r="I25" s="224" t="s">
        <v>0</v>
      </c>
      <c r="J25" s="224" t="str">
        <f t="shared" si="3"/>
        <v>LA</v>
      </c>
      <c r="K25" s="151" t="s">
        <v>2469</v>
      </c>
      <c r="L25" s="224" t="str">
        <f>INDEX('State '!$A$1:$C$62,MATCH($I25,'State '!$B:$B,0),3)</f>
        <v>South Central</v>
      </c>
      <c r="M25" s="224" t="str">
        <f>INDEX('State '!$A$1:$C$62,MATCH($J25,'State '!$B:$B,0),3)</f>
        <v>South Central</v>
      </c>
      <c r="N25" s="103"/>
      <c r="O25" s="163">
        <v>426</v>
      </c>
      <c r="P25" s="177">
        <v>0</v>
      </c>
      <c r="Q25" s="164">
        <v>800</v>
      </c>
      <c r="R25" s="104"/>
      <c r="S25" s="224" t="s">
        <v>138</v>
      </c>
      <c r="T25" s="224" t="s">
        <v>381</v>
      </c>
      <c r="U25" s="224"/>
      <c r="V25" s="103" t="s">
        <v>2177</v>
      </c>
      <c r="W25" s="82" t="s">
        <v>3193</v>
      </c>
      <c r="X25" s="222" t="s">
        <v>2840</v>
      </c>
      <c r="Y25" s="225"/>
    </row>
    <row r="26" spans="1:261" ht="38.25" x14ac:dyDescent="0.2">
      <c r="A26" s="102">
        <v>44372</v>
      </c>
      <c r="B26" s="222" t="s">
        <v>3191</v>
      </c>
      <c r="C26" s="223" t="s">
        <v>2271</v>
      </c>
      <c r="D26" s="222" t="s">
        <v>136</v>
      </c>
      <c r="E26" s="222" t="s">
        <v>137</v>
      </c>
      <c r="F26" s="63"/>
      <c r="G26" s="64">
        <v>2026</v>
      </c>
      <c r="H26" s="224" t="s">
        <v>0</v>
      </c>
      <c r="I26" s="224" t="s">
        <v>0</v>
      </c>
      <c r="J26" s="224" t="str">
        <f t="shared" si="3"/>
        <v>LA</v>
      </c>
      <c r="K26" s="151" t="s">
        <v>2469</v>
      </c>
      <c r="L26" s="103" t="str">
        <f>INDEX('State '!$A$1:$C$62,MATCH($I26,'State '!$B:$B,0),3)</f>
        <v>South Central</v>
      </c>
      <c r="M26" s="103" t="str">
        <f>INDEX('State '!$A$1:$C$62,MATCH($J26,'State '!$B:$B,0),3)</f>
        <v>South Central</v>
      </c>
      <c r="N26" s="103"/>
      <c r="O26" s="163">
        <v>426</v>
      </c>
      <c r="P26" s="177">
        <v>31</v>
      </c>
      <c r="Q26" s="164">
        <v>1400</v>
      </c>
      <c r="R26" s="104">
        <v>42</v>
      </c>
      <c r="S26" s="224" t="s">
        <v>138</v>
      </c>
      <c r="T26" s="224" t="s">
        <v>381</v>
      </c>
      <c r="U26" s="224"/>
      <c r="V26" s="103" t="s">
        <v>2177</v>
      </c>
      <c r="W26" s="82" t="s">
        <v>3194</v>
      </c>
      <c r="X26" s="222" t="s">
        <v>2840</v>
      </c>
      <c r="Y26" s="165"/>
    </row>
    <row r="27" spans="1:261" ht="25.5" x14ac:dyDescent="0.2">
      <c r="A27" s="102">
        <v>44519</v>
      </c>
      <c r="B27" s="223" t="s">
        <v>2271</v>
      </c>
      <c r="C27" s="223" t="s">
        <v>2271</v>
      </c>
      <c r="D27" s="223" t="s">
        <v>136</v>
      </c>
      <c r="E27" s="223" t="s">
        <v>389</v>
      </c>
      <c r="F27" s="226"/>
      <c r="G27" s="115">
        <v>2024</v>
      </c>
      <c r="H27" s="227" t="s">
        <v>0</v>
      </c>
      <c r="I27" s="227" t="str">
        <f>LEFT($H27,2)</f>
        <v>LA</v>
      </c>
      <c r="J27" s="227" t="str">
        <f t="shared" si="3"/>
        <v>LA</v>
      </c>
      <c r="K27" s="230" t="str">
        <f>IF($L27=$M27,L27,CONCATENATE($L27,", ",IF(ISBLANK(N27),"",CONCATENATE(N27,", ")),$M27))</f>
        <v>South Central</v>
      </c>
      <c r="L27" s="224" t="str">
        <f>INDEX('State '!$A$1:$C$62,MATCH($I27,'State '!$B:$B,0),3)</f>
        <v>South Central</v>
      </c>
      <c r="M27" s="224" t="str">
        <f>INDEX('State '!$A$1:$C$62,MATCH($J27,'State '!$B:$B,0),3)</f>
        <v>South Central</v>
      </c>
      <c r="N27" s="224"/>
      <c r="O27" s="163"/>
      <c r="P27" s="232">
        <v>96</v>
      </c>
      <c r="Q27" s="231">
        <v>5700</v>
      </c>
      <c r="R27" s="228"/>
      <c r="S27" s="227" t="s">
        <v>138</v>
      </c>
      <c r="T27" s="227" t="s">
        <v>381</v>
      </c>
      <c r="U27" s="227" t="s">
        <v>2272</v>
      </c>
      <c r="V27" s="224" t="s">
        <v>2177</v>
      </c>
      <c r="W27" s="222" t="s">
        <v>2740</v>
      </c>
      <c r="X27" s="222" t="s">
        <v>2840</v>
      </c>
      <c r="Y27" s="165"/>
    </row>
    <row r="28" spans="1:261" ht="63.75" x14ac:dyDescent="0.2">
      <c r="A28" s="102">
        <v>44099</v>
      </c>
      <c r="B28" s="83" t="s">
        <v>3123</v>
      </c>
      <c r="C28" s="219" t="s">
        <v>1955</v>
      </c>
      <c r="D28" s="219" t="s">
        <v>134</v>
      </c>
      <c r="E28" s="219" t="s">
        <v>137</v>
      </c>
      <c r="F28" s="219"/>
      <c r="G28" s="64">
        <v>2023</v>
      </c>
      <c r="H28" s="224" t="s">
        <v>0</v>
      </c>
      <c r="I28" s="224" t="s">
        <v>0</v>
      </c>
      <c r="J28" s="224" t="s">
        <v>0</v>
      </c>
      <c r="K28" s="230" t="s">
        <v>2469</v>
      </c>
      <c r="L28" s="230" t="s">
        <v>2469</v>
      </c>
      <c r="M28" s="230" t="s">
        <v>2469</v>
      </c>
      <c r="N28" s="198"/>
      <c r="O28" s="163">
        <v>363.8</v>
      </c>
      <c r="P28" s="177">
        <v>8</v>
      </c>
      <c r="Q28" s="164">
        <v>183</v>
      </c>
      <c r="R28" s="104">
        <v>30</v>
      </c>
      <c r="S28" s="224" t="s">
        <v>138</v>
      </c>
      <c r="T28" s="224" t="s">
        <v>381</v>
      </c>
      <c r="U28" s="224" t="s">
        <v>3125</v>
      </c>
      <c r="V28" s="224" t="s">
        <v>2177</v>
      </c>
      <c r="W28" s="222" t="s">
        <v>3124</v>
      </c>
      <c r="X28" s="83"/>
      <c r="Y28" s="194"/>
    </row>
    <row r="29" spans="1:261" ht="25.5" x14ac:dyDescent="0.2">
      <c r="A29" s="102">
        <v>44025</v>
      </c>
      <c r="B29" s="223" t="s">
        <v>2554</v>
      </c>
      <c r="C29" s="223" t="s">
        <v>261</v>
      </c>
      <c r="D29" s="223" t="s">
        <v>134</v>
      </c>
      <c r="E29" s="223" t="s">
        <v>2223</v>
      </c>
      <c r="F29" s="226"/>
      <c r="G29" s="115">
        <v>2023</v>
      </c>
      <c r="H29" s="227" t="s">
        <v>3096</v>
      </c>
      <c r="I29" s="227" t="str">
        <f>LEFT($H29,2)</f>
        <v>PA</v>
      </c>
      <c r="J29" s="227" t="str">
        <f>RIGHT($H29,2)</f>
        <v>WV</v>
      </c>
      <c r="K29" s="230" t="str">
        <f>IF($L29=$M29,L29,CONCATENATE($L29,", ",IF(ISBLANK(N29),"",CONCATENATE(N29,", ")),$M29))</f>
        <v>Northeast</v>
      </c>
      <c r="L29" s="224" t="str">
        <f>INDEX('State '!$A$1:$C$62,MATCH($I29,'State '!$B:$B,0),3)</f>
        <v>Northeast</v>
      </c>
      <c r="M29" s="224" t="str">
        <f>INDEX('State '!$A$1:$C$62,MATCH($J29,'State '!$B:$B,0),3)</f>
        <v>Northeast</v>
      </c>
      <c r="N29" s="224"/>
      <c r="O29" s="163">
        <v>24.97</v>
      </c>
      <c r="P29" s="235">
        <v>3.37</v>
      </c>
      <c r="Q29" s="231">
        <v>47.5</v>
      </c>
      <c r="R29" s="228">
        <v>8</v>
      </c>
      <c r="S29" s="224" t="s">
        <v>135</v>
      </c>
      <c r="T29" s="224" t="s">
        <v>381</v>
      </c>
      <c r="U29" s="227" t="s">
        <v>2555</v>
      </c>
      <c r="V29" s="224" t="s">
        <v>2180</v>
      </c>
      <c r="W29" s="222" t="s">
        <v>2892</v>
      </c>
      <c r="X29" s="222" t="s">
        <v>2843</v>
      </c>
      <c r="Y29" s="194" t="s">
        <v>2891</v>
      </c>
    </row>
    <row r="30" spans="1:261" s="19" customFormat="1" ht="25.5" x14ac:dyDescent="0.2">
      <c r="A30" s="102">
        <v>44042</v>
      </c>
      <c r="B30" s="83" t="s">
        <v>3106</v>
      </c>
      <c r="C30" s="83" t="s">
        <v>2918</v>
      </c>
      <c r="D30" s="83" t="s">
        <v>142</v>
      </c>
      <c r="E30" s="83" t="s">
        <v>139</v>
      </c>
      <c r="F30" s="222"/>
      <c r="G30" s="64">
        <v>2022</v>
      </c>
      <c r="H30" s="224" t="s">
        <v>28</v>
      </c>
      <c r="I30" s="113" t="s">
        <v>28</v>
      </c>
      <c r="J30" s="113" t="s">
        <v>28</v>
      </c>
      <c r="K30" s="151" t="s">
        <v>9</v>
      </c>
      <c r="L30" s="113" t="s">
        <v>9</v>
      </c>
      <c r="M30" s="113" t="s">
        <v>9</v>
      </c>
      <c r="N30" s="113"/>
      <c r="O30" s="163">
        <v>400</v>
      </c>
      <c r="P30" s="177"/>
      <c r="Q30" s="164">
        <v>125</v>
      </c>
      <c r="R30" s="104"/>
      <c r="S30" s="224" t="s">
        <v>138</v>
      </c>
      <c r="T30" s="113"/>
      <c r="U30" s="113"/>
      <c r="V30" s="113" t="s">
        <v>2177</v>
      </c>
      <c r="W30" s="83" t="s">
        <v>3107</v>
      </c>
      <c r="X30" s="83" t="s">
        <v>2841</v>
      </c>
      <c r="Y30" s="194"/>
    </row>
    <row r="31" spans="1:261" ht="25.5" x14ac:dyDescent="0.2">
      <c r="A31" s="229">
        <v>43872</v>
      </c>
      <c r="B31" s="223" t="s">
        <v>2982</v>
      </c>
      <c r="C31" s="223" t="s">
        <v>206</v>
      </c>
      <c r="D31" s="223" t="s">
        <v>140</v>
      </c>
      <c r="E31" s="223" t="s">
        <v>137</v>
      </c>
      <c r="F31" s="226"/>
      <c r="G31" s="228">
        <v>2022</v>
      </c>
      <c r="H31" s="227" t="s">
        <v>0</v>
      </c>
      <c r="I31" s="227" t="str">
        <f t="shared" ref="I31:I47" si="4">LEFT($H31,2)</f>
        <v>LA</v>
      </c>
      <c r="J31" s="227" t="str">
        <f t="shared" ref="J31:J47" si="5">RIGHT($H31,2)</f>
        <v>LA</v>
      </c>
      <c r="K31" s="230" t="str">
        <f t="shared" ref="K31:K41" si="6">IF($L31=$M31,L31,CONCATENATE($L31,", ",IF(ISBLANK(N31),"",CONCATENATE(N31,", ")),$M31))</f>
        <v>South Central</v>
      </c>
      <c r="L31" s="224" t="str">
        <f>INDEX('State '!$A$1:$C$62,MATCH($I31,'State '!$B:$B,0),3)</f>
        <v>South Central</v>
      </c>
      <c r="M31" s="224" t="str">
        <f>INDEX('State '!$A$1:$C$62,MATCH($J31,'State '!$B:$B,0),3)</f>
        <v>South Central</v>
      </c>
      <c r="N31" s="224"/>
      <c r="O31" s="163">
        <v>261.7</v>
      </c>
      <c r="P31" s="238">
        <f>9.1+4</f>
        <v>13.1</v>
      </c>
      <c r="Q31" s="231">
        <v>1100</v>
      </c>
      <c r="R31" s="228">
        <v>36</v>
      </c>
      <c r="S31" s="227" t="s">
        <v>135</v>
      </c>
      <c r="T31" s="227" t="s">
        <v>381</v>
      </c>
      <c r="U31" s="227" t="s">
        <v>2983</v>
      </c>
      <c r="V31" s="224" t="s">
        <v>2177</v>
      </c>
      <c r="W31" s="222" t="s">
        <v>2984</v>
      </c>
      <c r="X31" s="222" t="s">
        <v>2840</v>
      </c>
      <c r="Y31" s="155"/>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c r="IF31" s="19"/>
      <c r="IG31" s="19"/>
      <c r="IH31" s="19"/>
      <c r="II31" s="19"/>
      <c r="IJ31" s="19"/>
      <c r="IK31" s="19"/>
      <c r="IL31" s="19"/>
      <c r="IM31" s="19"/>
      <c r="IN31" s="19"/>
      <c r="IO31" s="19"/>
      <c r="IP31" s="19"/>
      <c r="IQ31" s="19"/>
      <c r="IR31" s="19"/>
      <c r="IS31" s="19"/>
      <c r="IT31" s="19"/>
      <c r="IU31" s="19"/>
      <c r="IV31" s="19"/>
      <c r="IW31" s="19"/>
      <c r="IX31" s="19"/>
      <c r="IY31" s="19"/>
      <c r="IZ31" s="19"/>
      <c r="JA31" s="19"/>
    </row>
    <row r="32" spans="1:261" ht="38.25" x14ac:dyDescent="0.2">
      <c r="A32" s="102">
        <v>43767</v>
      </c>
      <c r="B32" s="223" t="s">
        <v>2276</v>
      </c>
      <c r="C32" s="83" t="s">
        <v>2275</v>
      </c>
      <c r="D32" s="223" t="s">
        <v>134</v>
      </c>
      <c r="E32" s="223" t="s">
        <v>389</v>
      </c>
      <c r="F32" s="226"/>
      <c r="G32" s="115">
        <v>2022</v>
      </c>
      <c r="H32" s="227" t="s">
        <v>0</v>
      </c>
      <c r="I32" s="227" t="str">
        <f t="shared" si="4"/>
        <v>LA</v>
      </c>
      <c r="J32" s="227" t="str">
        <f t="shared" si="5"/>
        <v>LA</v>
      </c>
      <c r="K32" s="151" t="str">
        <f t="shared" si="6"/>
        <v>South Central</v>
      </c>
      <c r="L32" s="224" t="str">
        <f>INDEX('State '!$A$1:$C$62,MATCH($I32,'State '!$B:$B,0),3)</f>
        <v>South Central</v>
      </c>
      <c r="M32" s="224" t="str">
        <f>INDEX('State '!$A$1:$C$62,MATCH($J32,'State '!$B:$B,0),3)</f>
        <v>South Central</v>
      </c>
      <c r="N32" s="224"/>
      <c r="O32" s="163"/>
      <c r="P32" s="239">
        <v>15</v>
      </c>
      <c r="Q32" s="231">
        <v>1970</v>
      </c>
      <c r="R32" s="228">
        <v>42</v>
      </c>
      <c r="S32" s="227" t="s">
        <v>135</v>
      </c>
      <c r="T32" s="227" t="s">
        <v>381</v>
      </c>
      <c r="U32" s="227" t="s">
        <v>2278</v>
      </c>
      <c r="V32" s="224" t="s">
        <v>2177</v>
      </c>
      <c r="W32" s="222" t="s">
        <v>2907</v>
      </c>
      <c r="X32" s="222" t="s">
        <v>2840</v>
      </c>
      <c r="Y32" s="166" t="s">
        <v>2826</v>
      </c>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c r="IF32" s="19"/>
      <c r="IG32" s="19"/>
      <c r="IH32" s="19"/>
      <c r="II32" s="19"/>
      <c r="IJ32" s="19"/>
      <c r="IK32" s="19"/>
      <c r="IL32" s="19"/>
      <c r="IM32" s="19"/>
      <c r="IN32" s="19"/>
      <c r="IO32" s="19"/>
      <c r="IP32" s="19"/>
      <c r="IQ32" s="19"/>
      <c r="IR32" s="19"/>
      <c r="IS32" s="19"/>
      <c r="IT32" s="19"/>
      <c r="IU32" s="19"/>
      <c r="IV32" s="19"/>
      <c r="IW32" s="19"/>
      <c r="IX32" s="19"/>
      <c r="IY32" s="19"/>
      <c r="IZ32" s="19"/>
      <c r="JA32" s="19"/>
    </row>
    <row r="33" spans="1:261" s="19" customFormat="1" ht="25.5" x14ac:dyDescent="0.2">
      <c r="A33" s="102">
        <v>43767</v>
      </c>
      <c r="B33" s="223" t="s">
        <v>2277</v>
      </c>
      <c r="C33" s="83" t="s">
        <v>2275</v>
      </c>
      <c r="D33" s="83" t="s">
        <v>140</v>
      </c>
      <c r="E33" s="223" t="s">
        <v>389</v>
      </c>
      <c r="F33" s="65"/>
      <c r="G33" s="116">
        <v>2023</v>
      </c>
      <c r="H33" s="224" t="s">
        <v>0</v>
      </c>
      <c r="I33" s="224" t="str">
        <f t="shared" si="4"/>
        <v>LA</v>
      </c>
      <c r="J33" s="224" t="str">
        <f t="shared" si="5"/>
        <v>LA</v>
      </c>
      <c r="K33" s="151" t="str">
        <f t="shared" si="6"/>
        <v>South Central</v>
      </c>
      <c r="L33" s="224" t="str">
        <f>INDEX('State '!$A$1:$C$62,MATCH($I33,'State '!$B:$B,0),3)</f>
        <v>South Central</v>
      </c>
      <c r="M33" s="224" t="str">
        <f>INDEX('State '!$A$1:$C$62,MATCH($J33,'State '!$B:$B,0),3)</f>
        <v>South Central</v>
      </c>
      <c r="N33" s="224"/>
      <c r="O33" s="163"/>
      <c r="P33" s="64">
        <v>12</v>
      </c>
      <c r="Q33" s="117">
        <v>1970</v>
      </c>
      <c r="R33" s="66">
        <v>42</v>
      </c>
      <c r="S33" s="112" t="s">
        <v>135</v>
      </c>
      <c r="T33" s="227" t="s">
        <v>381</v>
      </c>
      <c r="U33" s="227" t="s">
        <v>2278</v>
      </c>
      <c r="V33" s="103" t="s">
        <v>2177</v>
      </c>
      <c r="W33" s="222" t="s">
        <v>2827</v>
      </c>
      <c r="X33" s="222" t="s">
        <v>2840</v>
      </c>
      <c r="Y33" s="166" t="s">
        <v>2826</v>
      </c>
    </row>
    <row r="34" spans="1:261" s="19" customFormat="1" ht="38.25" x14ac:dyDescent="0.2">
      <c r="A34" s="102">
        <v>44575</v>
      </c>
      <c r="B34" s="223" t="s">
        <v>2985</v>
      </c>
      <c r="C34" s="83" t="s">
        <v>2988</v>
      </c>
      <c r="D34" s="83" t="s">
        <v>136</v>
      </c>
      <c r="E34" s="223" t="s">
        <v>419</v>
      </c>
      <c r="F34" s="65"/>
      <c r="G34" s="116">
        <v>2022</v>
      </c>
      <c r="H34" s="224" t="s">
        <v>6</v>
      </c>
      <c r="I34" s="224" t="str">
        <f t="shared" si="4"/>
        <v>TX</v>
      </c>
      <c r="J34" s="224" t="str">
        <f t="shared" si="5"/>
        <v>TX</v>
      </c>
      <c r="K34" s="230" t="str">
        <f t="shared" si="6"/>
        <v>South Central</v>
      </c>
      <c r="L34" s="224" t="str">
        <f>INDEX('State '!$A$1:$C$62,MATCH($I34,'State '!$B:$B,0),3)</f>
        <v>South Central</v>
      </c>
      <c r="M34" s="224" t="str">
        <f>INDEX('State '!$A$1:$C$62,MATCH($J34,'State '!$B:$B,0),3)</f>
        <v>South Central</v>
      </c>
      <c r="N34" s="224"/>
      <c r="O34" s="163"/>
      <c r="P34" s="199">
        <v>150</v>
      </c>
      <c r="Q34" s="117">
        <v>1500</v>
      </c>
      <c r="R34" s="66">
        <v>36</v>
      </c>
      <c r="S34" s="112" t="s">
        <v>138</v>
      </c>
      <c r="T34" s="227" t="s">
        <v>2608</v>
      </c>
      <c r="U34" s="227"/>
      <c r="V34" s="224" t="s">
        <v>2177</v>
      </c>
      <c r="W34" s="222" t="s">
        <v>2987</v>
      </c>
      <c r="X34" s="222"/>
      <c r="Y34" s="166" t="s">
        <v>2986</v>
      </c>
    </row>
    <row r="35" spans="1:261" s="19" customFormat="1" x14ac:dyDescent="0.2">
      <c r="A35" s="102">
        <v>43966</v>
      </c>
      <c r="B35" s="222" t="s">
        <v>2361</v>
      </c>
      <c r="C35" s="222" t="s">
        <v>2362</v>
      </c>
      <c r="D35" s="222" t="s">
        <v>140</v>
      </c>
      <c r="E35" s="222" t="s">
        <v>419</v>
      </c>
      <c r="F35" s="63"/>
      <c r="G35" s="64">
        <v>2022</v>
      </c>
      <c r="H35" s="224" t="s">
        <v>2207</v>
      </c>
      <c r="I35" s="224" t="str">
        <f t="shared" si="4"/>
        <v>LA</v>
      </c>
      <c r="J35" s="224" t="str">
        <f t="shared" si="5"/>
        <v>TX</v>
      </c>
      <c r="K35" s="230" t="str">
        <f t="shared" si="6"/>
        <v>South Central</v>
      </c>
      <c r="L35" s="224" t="str">
        <f>INDEX('State '!$A$1:$C$62,MATCH($I35,'State '!$B:$B,0),3)</f>
        <v>South Central</v>
      </c>
      <c r="M35" s="224" t="str">
        <f>INDEX('State '!$A$1:$C$62,MATCH($J35,'State '!$B:$B,0),3)</f>
        <v>South Central</v>
      </c>
      <c r="N35" s="224"/>
      <c r="O35" s="163">
        <v>383</v>
      </c>
      <c r="P35" s="177">
        <v>69</v>
      </c>
      <c r="Q35" s="164">
        <v>2500</v>
      </c>
      <c r="R35" s="104">
        <v>42</v>
      </c>
      <c r="S35" s="224" t="s">
        <v>135</v>
      </c>
      <c r="T35" s="224" t="s">
        <v>381</v>
      </c>
      <c r="U35" s="224" t="s">
        <v>2256</v>
      </c>
      <c r="V35" s="224" t="s">
        <v>2180</v>
      </c>
      <c r="W35" s="222" t="s">
        <v>2894</v>
      </c>
      <c r="X35" s="222" t="s">
        <v>2840</v>
      </c>
      <c r="Y35" s="155" t="s">
        <v>2895</v>
      </c>
    </row>
    <row r="36" spans="1:261" ht="25.5" x14ac:dyDescent="0.2">
      <c r="A36" s="102">
        <v>43349</v>
      </c>
      <c r="B36" s="222" t="s">
        <v>2654</v>
      </c>
      <c r="C36" s="222" t="s">
        <v>199</v>
      </c>
      <c r="D36" s="222" t="s">
        <v>140</v>
      </c>
      <c r="E36" s="222" t="s">
        <v>139</v>
      </c>
      <c r="F36" s="63"/>
      <c r="G36" s="64">
        <v>2022</v>
      </c>
      <c r="H36" s="224" t="s">
        <v>7</v>
      </c>
      <c r="I36" s="224" t="str">
        <f t="shared" si="4"/>
        <v>PA</v>
      </c>
      <c r="J36" s="224" t="str">
        <f t="shared" si="5"/>
        <v>PA</v>
      </c>
      <c r="K36" s="151" t="str">
        <f t="shared" si="6"/>
        <v>Northeast</v>
      </c>
      <c r="L36" s="224" t="str">
        <f>INDEX('State '!$A$1:$C$62,MATCH($I36,'State '!$B:$B,0),3)</f>
        <v>Northeast</v>
      </c>
      <c r="M36" s="224" t="str">
        <f>INDEX('State '!$A$1:$C$62,MATCH($J36,'State '!$B:$B,0),3)</f>
        <v>Northeast</v>
      </c>
      <c r="N36" s="224"/>
      <c r="O36" s="163"/>
      <c r="P36" s="198"/>
      <c r="Q36" s="164">
        <v>475</v>
      </c>
      <c r="R36" s="104"/>
      <c r="S36" s="224" t="s">
        <v>138</v>
      </c>
      <c r="T36" s="224"/>
      <c r="U36" s="224"/>
      <c r="V36" s="224" t="s">
        <v>2177</v>
      </c>
      <c r="W36" s="222" t="s">
        <v>2656</v>
      </c>
      <c r="X36" s="222" t="s">
        <v>2842</v>
      </c>
      <c r="Y36" s="155" t="s">
        <v>2655</v>
      </c>
    </row>
    <row r="37" spans="1:261" ht="51" x14ac:dyDescent="0.2">
      <c r="A37" s="102">
        <v>44568</v>
      </c>
      <c r="B37" s="222" t="s">
        <v>2800</v>
      </c>
      <c r="C37" s="222" t="s">
        <v>2458</v>
      </c>
      <c r="D37" s="222" t="s">
        <v>140</v>
      </c>
      <c r="E37" s="222" t="s">
        <v>419</v>
      </c>
      <c r="F37" s="63"/>
      <c r="G37" s="64">
        <v>2022</v>
      </c>
      <c r="H37" s="224" t="s">
        <v>33</v>
      </c>
      <c r="I37" s="224" t="str">
        <f t="shared" si="4"/>
        <v>WV</v>
      </c>
      <c r="J37" s="224" t="str">
        <f t="shared" si="5"/>
        <v>WV</v>
      </c>
      <c r="K37" s="151" t="str">
        <f t="shared" si="6"/>
        <v>Northeast</v>
      </c>
      <c r="L37" s="224" t="str">
        <f>INDEX('State '!$A$1:$C$62,MATCH($I37,'State '!$B:$B,0),3)</f>
        <v>Northeast</v>
      </c>
      <c r="M37" s="224" t="str">
        <f>INDEX('State '!$A$1:$C$62,MATCH($J37,'State '!$B:$B,0),3)</f>
        <v>Northeast</v>
      </c>
      <c r="N37" s="224"/>
      <c r="O37" s="163">
        <v>28</v>
      </c>
      <c r="P37" s="177"/>
      <c r="Q37" s="164">
        <v>1000</v>
      </c>
      <c r="R37" s="104"/>
      <c r="S37" s="224" t="s">
        <v>135</v>
      </c>
      <c r="T37" s="224" t="s">
        <v>381</v>
      </c>
      <c r="U37" s="224" t="s">
        <v>2801</v>
      </c>
      <c r="V37" s="224" t="s">
        <v>2177</v>
      </c>
      <c r="W37" s="222" t="s">
        <v>3233</v>
      </c>
      <c r="X37" s="222"/>
      <c r="Y37" s="155"/>
    </row>
    <row r="38" spans="1:261" s="19" customFormat="1" ht="25.5" x14ac:dyDescent="0.2">
      <c r="A38" s="102">
        <v>44477</v>
      </c>
      <c r="B38" s="222" t="s">
        <v>2917</v>
      </c>
      <c r="C38" s="222" t="s">
        <v>2918</v>
      </c>
      <c r="D38" s="222" t="s">
        <v>140</v>
      </c>
      <c r="E38" s="222" t="s">
        <v>137</v>
      </c>
      <c r="F38" s="63"/>
      <c r="G38" s="64">
        <v>2023</v>
      </c>
      <c r="H38" s="224" t="s">
        <v>2919</v>
      </c>
      <c r="I38" s="224" t="str">
        <f t="shared" si="4"/>
        <v>BC</v>
      </c>
      <c r="J38" s="224" t="str">
        <f t="shared" si="5"/>
        <v>OR</v>
      </c>
      <c r="K38" s="151" t="str">
        <f t="shared" si="6"/>
        <v>Canada, Mountain, Pacific</v>
      </c>
      <c r="L38" s="224" t="str">
        <f>INDEX('State '!$A$1:$C$62,MATCH($I38,'State '!$B:$B,0),3)</f>
        <v>Canada</v>
      </c>
      <c r="M38" s="224" t="str">
        <f>INDEX('State '!$A$1:$C$62,MATCH($J38,'State '!$B:$B,0),3)</f>
        <v>Pacific</v>
      </c>
      <c r="N38" s="224" t="s">
        <v>2467</v>
      </c>
      <c r="O38" s="163">
        <v>75.099999999999994</v>
      </c>
      <c r="P38" s="198"/>
      <c r="Q38" s="164">
        <v>150</v>
      </c>
      <c r="R38" s="104"/>
      <c r="S38" s="224" t="s">
        <v>135</v>
      </c>
      <c r="T38" s="224" t="s">
        <v>381</v>
      </c>
      <c r="U38" s="224" t="s">
        <v>3229</v>
      </c>
      <c r="V38" s="224" t="s">
        <v>2180</v>
      </c>
      <c r="W38" s="222" t="s">
        <v>2920</v>
      </c>
      <c r="X38" s="222"/>
      <c r="Y38" s="155"/>
      <c r="Z38" s="105"/>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c r="CT38" s="93"/>
      <c r="CU38" s="93"/>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c r="GS38" s="93"/>
      <c r="GT38" s="93"/>
      <c r="GU38" s="93"/>
      <c r="GV38" s="93"/>
      <c r="GW38" s="93"/>
      <c r="GX38" s="93"/>
      <c r="GY38" s="93"/>
      <c r="GZ38" s="93"/>
      <c r="HA38" s="93"/>
      <c r="HB38" s="93"/>
      <c r="HC38" s="93"/>
      <c r="HD38" s="93"/>
      <c r="HE38" s="93"/>
      <c r="HF38" s="93"/>
      <c r="HG38" s="93"/>
      <c r="HH38" s="93"/>
      <c r="HI38" s="93"/>
      <c r="HJ38" s="93"/>
      <c r="HK38" s="93"/>
      <c r="HL38" s="93"/>
      <c r="HM38" s="93"/>
      <c r="HN38" s="93"/>
      <c r="HO38" s="93"/>
      <c r="HP38" s="93"/>
      <c r="HQ38" s="93"/>
      <c r="HR38" s="93"/>
      <c r="HS38" s="93"/>
      <c r="HT38" s="93"/>
      <c r="HU38" s="93"/>
      <c r="HV38" s="93"/>
      <c r="HW38" s="93"/>
      <c r="HX38" s="93"/>
      <c r="HY38" s="93"/>
      <c r="HZ38" s="93"/>
      <c r="IA38" s="93"/>
      <c r="IB38" s="93"/>
      <c r="IC38" s="93"/>
      <c r="ID38" s="93"/>
      <c r="IE38" s="93"/>
      <c r="IF38" s="93"/>
      <c r="IG38" s="93"/>
      <c r="IH38" s="93"/>
      <c r="II38" s="93"/>
      <c r="IJ38" s="93"/>
      <c r="IK38" s="93"/>
      <c r="IL38" s="93"/>
      <c r="IM38" s="93"/>
      <c r="IN38" s="93"/>
      <c r="IO38" s="93"/>
      <c r="IP38" s="93"/>
      <c r="IQ38" s="93"/>
      <c r="IR38" s="93"/>
      <c r="IS38" s="93"/>
      <c r="IT38" s="93"/>
      <c r="IU38" s="93"/>
      <c r="IV38" s="93"/>
      <c r="IW38" s="93"/>
      <c r="IX38" s="93"/>
      <c r="IY38" s="93"/>
      <c r="IZ38" s="93"/>
      <c r="JA38" s="93"/>
    </row>
    <row r="39" spans="1:261" s="19" customFormat="1" ht="25.5" x14ac:dyDescent="0.2">
      <c r="A39" s="102">
        <v>44351</v>
      </c>
      <c r="B39" s="222" t="s">
        <v>2659</v>
      </c>
      <c r="C39" s="83" t="s">
        <v>2403</v>
      </c>
      <c r="D39" s="83" t="s">
        <v>136</v>
      </c>
      <c r="E39" s="222" t="s">
        <v>389</v>
      </c>
      <c r="F39" s="63"/>
      <c r="G39" s="64">
        <v>2023</v>
      </c>
      <c r="H39" s="224" t="s">
        <v>0</v>
      </c>
      <c r="I39" s="224" t="str">
        <f t="shared" si="4"/>
        <v>LA</v>
      </c>
      <c r="J39" s="224" t="str">
        <f t="shared" si="5"/>
        <v>LA</v>
      </c>
      <c r="K39" s="151" t="str">
        <f t="shared" si="6"/>
        <v>South Central</v>
      </c>
      <c r="L39" s="224" t="str">
        <f>INDEX('State '!$A$1:$C$62,MATCH($I39,'State '!$B:$B,0),3)</f>
        <v>South Central</v>
      </c>
      <c r="M39" s="224" t="str">
        <f>INDEX('State '!$A$1:$C$62,MATCH($J39,'State '!$B:$B,0),3)</f>
        <v>South Central</v>
      </c>
      <c r="N39" s="224"/>
      <c r="O39" s="163">
        <v>540</v>
      </c>
      <c r="P39" s="120">
        <v>134</v>
      </c>
      <c r="Q39" s="164">
        <v>1650</v>
      </c>
      <c r="R39" s="104"/>
      <c r="S39" s="224" t="s">
        <v>135</v>
      </c>
      <c r="T39" s="224" t="s">
        <v>381</v>
      </c>
      <c r="U39" s="224" t="s">
        <v>3005</v>
      </c>
      <c r="V39" s="224" t="s">
        <v>2177</v>
      </c>
      <c r="W39" s="222" t="s">
        <v>2660</v>
      </c>
      <c r="X39" s="222" t="s">
        <v>2840</v>
      </c>
      <c r="Y39" s="155" t="s">
        <v>2786</v>
      </c>
      <c r="Z39" s="105"/>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3"/>
      <c r="DZ39" s="93"/>
      <c r="EA39" s="93"/>
      <c r="EB39" s="93"/>
      <c r="EC39" s="93"/>
      <c r="ED39" s="93"/>
      <c r="EE39" s="93"/>
      <c r="EF39" s="93"/>
      <c r="EG39" s="93"/>
      <c r="EH39" s="93"/>
      <c r="EI39" s="93"/>
      <c r="EJ39" s="93"/>
      <c r="EK39" s="93"/>
      <c r="EL39" s="93"/>
      <c r="EM39" s="93"/>
      <c r="EN39" s="93"/>
      <c r="EO39" s="93"/>
      <c r="EP39" s="93"/>
      <c r="EQ39" s="93"/>
      <c r="ER39" s="93"/>
      <c r="ES39" s="93"/>
      <c r="ET39" s="93"/>
      <c r="EU39" s="93"/>
      <c r="EV39" s="93"/>
      <c r="EW39" s="93"/>
      <c r="EX39" s="93"/>
      <c r="EY39" s="93"/>
      <c r="EZ39" s="93"/>
      <c r="FA39" s="93"/>
      <c r="FB39" s="93"/>
      <c r="FC39" s="93"/>
      <c r="FD39" s="93"/>
      <c r="FE39" s="93"/>
      <c r="FF39" s="93"/>
      <c r="FG39" s="93"/>
      <c r="FH39" s="93"/>
      <c r="FI39" s="93"/>
      <c r="FJ39" s="93"/>
      <c r="FK39" s="93"/>
      <c r="FL39" s="93"/>
      <c r="FM39" s="93"/>
      <c r="FN39" s="93"/>
      <c r="FO39" s="93"/>
      <c r="FP39" s="93"/>
      <c r="FQ39" s="93"/>
      <c r="FR39" s="93"/>
      <c r="FS39" s="93"/>
      <c r="FT39" s="93"/>
      <c r="FU39" s="93"/>
      <c r="FV39" s="93"/>
      <c r="FW39" s="93"/>
      <c r="FX39" s="93"/>
      <c r="FY39" s="93"/>
      <c r="FZ39" s="93"/>
      <c r="GA39" s="93"/>
      <c r="GB39" s="93"/>
      <c r="GC39" s="93"/>
      <c r="GD39" s="93"/>
      <c r="GE39" s="93"/>
      <c r="GF39" s="93"/>
      <c r="GG39" s="93"/>
      <c r="GH39" s="93"/>
      <c r="GI39" s="93"/>
      <c r="GJ39" s="93"/>
      <c r="GK39" s="93"/>
      <c r="GL39" s="93"/>
      <c r="GM39" s="93"/>
      <c r="GN39" s="93"/>
      <c r="GO39" s="93"/>
      <c r="GP39" s="93"/>
      <c r="GQ39" s="93"/>
      <c r="GR39" s="93"/>
      <c r="GS39" s="93"/>
      <c r="GT39" s="93"/>
      <c r="GU39" s="93"/>
      <c r="GV39" s="93"/>
      <c r="GW39" s="93"/>
      <c r="GX39" s="93"/>
      <c r="GY39" s="93"/>
      <c r="GZ39" s="93"/>
      <c r="HA39" s="93"/>
      <c r="HB39" s="93"/>
      <c r="HC39" s="93"/>
      <c r="HD39" s="93"/>
      <c r="HE39" s="93"/>
      <c r="HF39" s="93"/>
      <c r="HG39" s="93"/>
      <c r="HH39" s="93"/>
      <c r="HI39" s="93"/>
      <c r="HJ39" s="93"/>
      <c r="HK39" s="93"/>
      <c r="HL39" s="93"/>
      <c r="HM39" s="93"/>
      <c r="HN39" s="93"/>
      <c r="HO39" s="93"/>
      <c r="HP39" s="93"/>
      <c r="HQ39" s="93"/>
      <c r="HR39" s="93"/>
      <c r="HS39" s="93"/>
      <c r="HT39" s="93"/>
      <c r="HU39" s="93"/>
      <c r="HV39" s="93"/>
      <c r="HW39" s="93"/>
      <c r="HX39" s="93"/>
      <c r="HY39" s="93"/>
      <c r="HZ39" s="93"/>
      <c r="IA39" s="93"/>
      <c r="IB39" s="93"/>
      <c r="IC39" s="93"/>
      <c r="ID39" s="93"/>
      <c r="IE39" s="93"/>
      <c r="IF39" s="93"/>
      <c r="IG39" s="93"/>
      <c r="IH39" s="93"/>
      <c r="II39" s="93"/>
      <c r="IJ39" s="93"/>
      <c r="IK39" s="93"/>
      <c r="IL39" s="93"/>
      <c r="IM39" s="93"/>
      <c r="IN39" s="93"/>
      <c r="IO39" s="93"/>
      <c r="IP39" s="93"/>
      <c r="IQ39" s="93"/>
      <c r="IR39" s="93"/>
      <c r="IS39" s="93"/>
      <c r="IT39" s="93"/>
      <c r="IU39" s="93"/>
      <c r="IV39" s="93"/>
      <c r="IW39" s="93"/>
      <c r="IX39" s="93"/>
      <c r="IY39" s="93"/>
      <c r="IZ39" s="93"/>
      <c r="JA39" s="93"/>
    </row>
    <row r="40" spans="1:261" s="19" customFormat="1" ht="25.5" x14ac:dyDescent="0.2">
      <c r="A40" s="102">
        <v>44372</v>
      </c>
      <c r="B40" s="222" t="s">
        <v>2802</v>
      </c>
      <c r="C40" s="222" t="s">
        <v>2803</v>
      </c>
      <c r="D40" s="222" t="s">
        <v>140</v>
      </c>
      <c r="E40" s="222" t="s">
        <v>419</v>
      </c>
      <c r="F40" s="63"/>
      <c r="G40" s="104">
        <v>2022</v>
      </c>
      <c r="H40" s="224" t="s">
        <v>513</v>
      </c>
      <c r="I40" s="224" t="str">
        <f t="shared" si="4"/>
        <v>AL</v>
      </c>
      <c r="J40" s="224" t="str">
        <f t="shared" si="5"/>
        <v>FL</v>
      </c>
      <c r="K40" s="151" t="str">
        <f t="shared" si="6"/>
        <v>South Central, Southeast</v>
      </c>
      <c r="L40" s="224" t="str">
        <f>INDEX('State '!$A$1:$C$62,MATCH($I40,'State '!$B:$B,0),3)</f>
        <v>South Central</v>
      </c>
      <c r="M40" s="224" t="str">
        <f>INDEX('State '!$A$1:$C$62,MATCH($J40,'State '!$B:$B,0),3)</f>
        <v>Southeast</v>
      </c>
      <c r="N40" s="224"/>
      <c r="O40" s="163">
        <v>154.6</v>
      </c>
      <c r="P40" s="120">
        <v>4</v>
      </c>
      <c r="Q40" s="164">
        <v>78</v>
      </c>
      <c r="R40" s="104">
        <v>36</v>
      </c>
      <c r="S40" s="224" t="s">
        <v>135</v>
      </c>
      <c r="T40" s="224" t="s">
        <v>381</v>
      </c>
      <c r="U40" s="224" t="s">
        <v>2804</v>
      </c>
      <c r="V40" s="224" t="s">
        <v>2180</v>
      </c>
      <c r="W40" s="222" t="s">
        <v>2805</v>
      </c>
      <c r="X40" s="222" t="s">
        <v>2841</v>
      </c>
      <c r="Y40" s="155"/>
      <c r="Z40" s="105"/>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3"/>
      <c r="DO40" s="93"/>
      <c r="DP40" s="93"/>
      <c r="DQ40" s="93"/>
      <c r="DR40" s="93"/>
      <c r="DS40" s="93"/>
      <c r="DT40" s="93"/>
      <c r="DU40" s="93"/>
      <c r="DV40" s="93"/>
      <c r="DW40" s="93"/>
      <c r="DX40" s="93"/>
      <c r="DY40" s="93"/>
      <c r="DZ40" s="93"/>
      <c r="EA40" s="93"/>
      <c r="EB40" s="93"/>
      <c r="EC40" s="93"/>
      <c r="ED40" s="93"/>
      <c r="EE40" s="93"/>
      <c r="EF40" s="93"/>
      <c r="EG40" s="93"/>
      <c r="EH40" s="93"/>
      <c r="EI40" s="93"/>
      <c r="EJ40" s="93"/>
      <c r="EK40" s="93"/>
      <c r="EL40" s="93"/>
      <c r="EM40" s="93"/>
      <c r="EN40" s="93"/>
      <c r="EO40" s="93"/>
      <c r="EP40" s="93"/>
      <c r="EQ40" s="93"/>
      <c r="ER40" s="93"/>
      <c r="ES40" s="93"/>
      <c r="ET40" s="93"/>
      <c r="EU40" s="93"/>
      <c r="EV40" s="93"/>
      <c r="EW40" s="93"/>
      <c r="EX40" s="93"/>
      <c r="EY40" s="93"/>
      <c r="EZ40" s="93"/>
      <c r="FA40" s="93"/>
      <c r="FB40" s="93"/>
      <c r="FC40" s="93"/>
      <c r="FD40" s="93"/>
      <c r="FE40" s="93"/>
      <c r="FF40" s="93"/>
      <c r="FG40" s="93"/>
      <c r="FH40" s="93"/>
      <c r="FI40" s="93"/>
      <c r="FJ40" s="93"/>
      <c r="FK40" s="93"/>
      <c r="FL40" s="93"/>
      <c r="FM40" s="93"/>
      <c r="FN40" s="93"/>
      <c r="FO40" s="93"/>
      <c r="FP40" s="93"/>
      <c r="FQ40" s="93"/>
      <c r="FR40" s="93"/>
      <c r="FS40" s="93"/>
      <c r="FT40" s="93"/>
      <c r="FU40" s="93"/>
      <c r="FV40" s="93"/>
      <c r="FW40" s="93"/>
      <c r="FX40" s="93"/>
      <c r="FY40" s="93"/>
      <c r="FZ40" s="93"/>
      <c r="GA40" s="93"/>
      <c r="GB40" s="93"/>
      <c r="GC40" s="93"/>
      <c r="GD40" s="93"/>
      <c r="GE40" s="93"/>
      <c r="GF40" s="93"/>
      <c r="GG40" s="93"/>
      <c r="GH40" s="93"/>
      <c r="GI40" s="93"/>
      <c r="GJ40" s="93"/>
      <c r="GK40" s="93"/>
      <c r="GL40" s="93"/>
      <c r="GM40" s="93"/>
      <c r="GN40" s="93"/>
      <c r="GO40" s="93"/>
      <c r="GP40" s="93"/>
      <c r="GQ40" s="93"/>
      <c r="GR40" s="93"/>
      <c r="GS40" s="93"/>
      <c r="GT40" s="93"/>
      <c r="GU40" s="93"/>
      <c r="GV40" s="93"/>
      <c r="GW40" s="93"/>
      <c r="GX40" s="93"/>
      <c r="GY40" s="93"/>
      <c r="GZ40" s="93"/>
      <c r="HA40" s="93"/>
      <c r="HB40" s="93"/>
      <c r="HC40" s="93"/>
      <c r="HD40" s="93"/>
      <c r="HE40" s="93"/>
      <c r="HF40" s="93"/>
      <c r="HG40" s="93"/>
      <c r="HH40" s="93"/>
      <c r="HI40" s="93"/>
      <c r="HJ40" s="93"/>
      <c r="HK40" s="93"/>
      <c r="HL40" s="93"/>
      <c r="HM40" s="93"/>
      <c r="HN40" s="93"/>
      <c r="HO40" s="93"/>
      <c r="HP40" s="93"/>
      <c r="HQ40" s="93"/>
      <c r="HR40" s="93"/>
      <c r="HS40" s="93"/>
      <c r="HT40" s="93"/>
      <c r="HU40" s="93"/>
      <c r="HV40" s="93"/>
      <c r="HW40" s="93"/>
      <c r="HX40" s="93"/>
      <c r="HY40" s="93"/>
      <c r="HZ40" s="93"/>
      <c r="IA40" s="93"/>
      <c r="IB40" s="93"/>
      <c r="IC40" s="93"/>
      <c r="ID40" s="93"/>
      <c r="IE40" s="93"/>
      <c r="IF40" s="93"/>
      <c r="IG40" s="93"/>
      <c r="IH40" s="93"/>
      <c r="II40" s="93"/>
      <c r="IJ40" s="93"/>
      <c r="IK40" s="93"/>
      <c r="IL40" s="93"/>
      <c r="IM40" s="93"/>
      <c r="IN40" s="93"/>
      <c r="IO40" s="93"/>
      <c r="IP40" s="93"/>
      <c r="IQ40" s="93"/>
      <c r="IR40" s="93"/>
      <c r="IS40" s="93"/>
      <c r="IT40" s="93"/>
      <c r="IU40" s="93"/>
      <c r="IV40" s="93"/>
      <c r="IW40" s="93"/>
      <c r="IX40" s="93"/>
      <c r="IY40" s="93"/>
      <c r="IZ40" s="93"/>
      <c r="JA40" s="93"/>
    </row>
    <row r="41" spans="1:261" s="19" customFormat="1" ht="38.25" x14ac:dyDescent="0.2">
      <c r="A41" s="102">
        <v>44057</v>
      </c>
      <c r="B41" s="222" t="s">
        <v>2817</v>
      </c>
      <c r="C41" s="222" t="s">
        <v>2598</v>
      </c>
      <c r="D41" s="222" t="s">
        <v>136</v>
      </c>
      <c r="E41" s="222" t="s">
        <v>2223</v>
      </c>
      <c r="F41" s="63"/>
      <c r="G41" s="104" t="s">
        <v>382</v>
      </c>
      <c r="H41" s="224" t="s">
        <v>0</v>
      </c>
      <c r="I41" s="224" t="str">
        <f t="shared" si="4"/>
        <v>LA</v>
      </c>
      <c r="J41" s="224" t="str">
        <f t="shared" si="5"/>
        <v>LA</v>
      </c>
      <c r="K41" s="230" t="str">
        <f t="shared" si="6"/>
        <v>South Central</v>
      </c>
      <c r="L41" s="224" t="str">
        <f>INDEX('State '!$A$1:$C$62,MATCH($I41,'State '!$B:$B,0),3)</f>
        <v>South Central</v>
      </c>
      <c r="M41" s="224" t="str">
        <f>INDEX('State '!$A$1:$C$62,MATCH($J41,'State '!$B:$B,0),3)</f>
        <v>South Central</v>
      </c>
      <c r="N41" s="224"/>
      <c r="O41" s="163"/>
      <c r="P41" s="177"/>
      <c r="Q41" s="164">
        <v>2000</v>
      </c>
      <c r="R41" s="104"/>
      <c r="S41" s="224" t="s">
        <v>138</v>
      </c>
      <c r="T41" s="224"/>
      <c r="U41" s="224"/>
      <c r="V41" s="224" t="s">
        <v>2177</v>
      </c>
      <c r="W41" s="222" t="s">
        <v>3113</v>
      </c>
      <c r="X41" s="222"/>
      <c r="Y41" s="155"/>
      <c r="Z41" s="105"/>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c r="CA41" s="93"/>
      <c r="CB41" s="93"/>
      <c r="CC41" s="93"/>
      <c r="CD41" s="93"/>
      <c r="CE41" s="93"/>
      <c r="CF41" s="93"/>
      <c r="CG41" s="93"/>
      <c r="CH41" s="93"/>
      <c r="CI41" s="93"/>
      <c r="CJ41" s="93"/>
      <c r="CK41" s="93"/>
      <c r="CL41" s="93"/>
      <c r="CM41" s="93"/>
      <c r="CN41" s="93"/>
      <c r="CO41" s="93"/>
      <c r="CP41" s="93"/>
      <c r="CQ41" s="93"/>
      <c r="CR41" s="93"/>
      <c r="CS41" s="93"/>
      <c r="CT41" s="93"/>
      <c r="CU41" s="93"/>
      <c r="CV41" s="93"/>
      <c r="CW41" s="93"/>
      <c r="CX41" s="93"/>
      <c r="CY41" s="93"/>
      <c r="CZ41" s="93"/>
      <c r="DA41" s="93"/>
      <c r="DB41" s="93"/>
      <c r="DC41" s="93"/>
      <c r="DD41" s="93"/>
      <c r="DE41" s="93"/>
      <c r="DF41" s="93"/>
      <c r="DG41" s="93"/>
      <c r="DH41" s="93"/>
      <c r="DI41" s="93"/>
      <c r="DJ41" s="93"/>
      <c r="DK41" s="93"/>
      <c r="DL41" s="93"/>
      <c r="DM41" s="93"/>
      <c r="DN41" s="93"/>
      <c r="DO41" s="93"/>
      <c r="DP41" s="93"/>
      <c r="DQ41" s="93"/>
      <c r="DR41" s="93"/>
      <c r="DS41" s="93"/>
      <c r="DT41" s="93"/>
      <c r="DU41" s="93"/>
      <c r="DV41" s="93"/>
      <c r="DW41" s="93"/>
      <c r="DX41" s="93"/>
      <c r="DY41" s="93"/>
      <c r="DZ41" s="93"/>
      <c r="EA41" s="93"/>
      <c r="EB41" s="93"/>
      <c r="EC41" s="93"/>
      <c r="ED41" s="93"/>
      <c r="EE41" s="93"/>
      <c r="EF41" s="93"/>
      <c r="EG41" s="93"/>
      <c r="EH41" s="93"/>
      <c r="EI41" s="93"/>
      <c r="EJ41" s="93"/>
      <c r="EK41" s="93"/>
      <c r="EL41" s="93"/>
      <c r="EM41" s="93"/>
      <c r="EN41" s="93"/>
      <c r="EO41" s="93"/>
      <c r="EP41" s="93"/>
      <c r="EQ41" s="93"/>
      <c r="ER41" s="93"/>
      <c r="ES41" s="93"/>
      <c r="ET41" s="93"/>
      <c r="EU41" s="93"/>
      <c r="EV41" s="93"/>
      <c r="EW41" s="93"/>
      <c r="EX41" s="93"/>
      <c r="EY41" s="93"/>
      <c r="EZ41" s="93"/>
      <c r="FA41" s="93"/>
      <c r="FB41" s="93"/>
      <c r="FC41" s="93"/>
      <c r="FD41" s="93"/>
      <c r="FE41" s="93"/>
      <c r="FF41" s="93"/>
      <c r="FG41" s="93"/>
      <c r="FH41" s="93"/>
      <c r="FI41" s="93"/>
      <c r="FJ41" s="93"/>
      <c r="FK41" s="93"/>
      <c r="FL41" s="93"/>
      <c r="FM41" s="93"/>
      <c r="FN41" s="93"/>
      <c r="FO41" s="93"/>
      <c r="FP41" s="93"/>
      <c r="FQ41" s="93"/>
      <c r="FR41" s="93"/>
      <c r="FS41" s="93"/>
      <c r="FT41" s="93"/>
      <c r="FU41" s="93"/>
      <c r="FV41" s="93"/>
      <c r="FW41" s="93"/>
      <c r="FX41" s="93"/>
      <c r="FY41" s="93"/>
      <c r="FZ41" s="93"/>
      <c r="GA41" s="93"/>
      <c r="GB41" s="93"/>
      <c r="GC41" s="93"/>
      <c r="GD41" s="93"/>
      <c r="GE41" s="93"/>
      <c r="GF41" s="93"/>
      <c r="GG41" s="93"/>
      <c r="GH41" s="93"/>
      <c r="GI41" s="93"/>
      <c r="GJ41" s="93"/>
      <c r="GK41" s="93"/>
      <c r="GL41" s="93"/>
      <c r="GM41" s="93"/>
      <c r="GN41" s="93"/>
      <c r="GO41" s="93"/>
      <c r="GP41" s="93"/>
      <c r="GQ41" s="93"/>
      <c r="GR41" s="93"/>
      <c r="GS41" s="93"/>
      <c r="GT41" s="93"/>
      <c r="GU41" s="93"/>
      <c r="GV41" s="93"/>
      <c r="GW41" s="93"/>
      <c r="GX41" s="93"/>
      <c r="GY41" s="93"/>
      <c r="GZ41" s="93"/>
      <c r="HA41" s="93"/>
      <c r="HB41" s="93"/>
      <c r="HC41" s="93"/>
      <c r="HD41" s="93"/>
      <c r="HE41" s="93"/>
      <c r="HF41" s="93"/>
      <c r="HG41" s="93"/>
      <c r="HH41" s="93"/>
      <c r="HI41" s="93"/>
      <c r="HJ41" s="93"/>
      <c r="HK41" s="93"/>
      <c r="HL41" s="93"/>
      <c r="HM41" s="93"/>
      <c r="HN41" s="93"/>
      <c r="HO41" s="93"/>
      <c r="HP41" s="93"/>
      <c r="HQ41" s="93"/>
      <c r="HR41" s="93"/>
      <c r="HS41" s="93"/>
      <c r="HT41" s="93"/>
      <c r="HU41" s="93"/>
      <c r="HV41" s="93"/>
      <c r="HW41" s="93"/>
      <c r="HX41" s="93"/>
      <c r="HY41" s="93"/>
      <c r="HZ41" s="93"/>
      <c r="IA41" s="93"/>
      <c r="IB41" s="93"/>
      <c r="IC41" s="93"/>
      <c r="ID41" s="93"/>
      <c r="IE41" s="93"/>
      <c r="IF41" s="93"/>
      <c r="IG41" s="93"/>
      <c r="IH41" s="93"/>
      <c r="II41" s="93"/>
      <c r="IJ41" s="93"/>
      <c r="IK41" s="93"/>
      <c r="IL41" s="93"/>
      <c r="IM41" s="93"/>
      <c r="IN41" s="93"/>
      <c r="IO41" s="93"/>
      <c r="IP41" s="93"/>
      <c r="IQ41" s="93"/>
      <c r="IR41" s="93"/>
      <c r="IS41" s="93"/>
      <c r="IT41" s="93"/>
      <c r="IU41" s="93"/>
      <c r="IV41" s="93"/>
      <c r="IW41" s="93"/>
      <c r="IX41" s="93"/>
      <c r="IY41" s="93"/>
      <c r="IZ41" s="93"/>
      <c r="JA41" s="93"/>
    </row>
    <row r="42" spans="1:261" s="19" customFormat="1" ht="25.5" x14ac:dyDescent="0.2">
      <c r="A42" s="102">
        <v>44379</v>
      </c>
      <c r="B42" s="222" t="s">
        <v>3201</v>
      </c>
      <c r="C42" s="83" t="s">
        <v>1940</v>
      </c>
      <c r="D42" s="222" t="s">
        <v>134</v>
      </c>
      <c r="E42" s="111" t="s">
        <v>137</v>
      </c>
      <c r="F42" s="63"/>
      <c r="G42" s="64">
        <v>2024</v>
      </c>
      <c r="H42" s="224" t="s">
        <v>3202</v>
      </c>
      <c r="I42" s="224" t="str">
        <f t="shared" si="4"/>
        <v>KY</v>
      </c>
      <c r="J42" s="224" t="str">
        <f t="shared" si="5"/>
        <v>IN</v>
      </c>
      <c r="K42" s="151" t="s">
        <v>9</v>
      </c>
      <c r="L42" s="224" t="str">
        <f>INDEX('State '!$A$1:$C$62,MATCH($I42,'State '!$B:$B,0),3)</f>
        <v>Midwest</v>
      </c>
      <c r="M42" s="224" t="str">
        <f>INDEX('State '!$A$1:$C$62,MATCH($J42,'State '!$B:$B,0),3)</f>
        <v>Midwest</v>
      </c>
      <c r="N42" s="224"/>
      <c r="O42" s="163"/>
      <c r="P42" s="244">
        <v>24</v>
      </c>
      <c r="Q42" s="164">
        <v>220</v>
      </c>
      <c r="R42" s="104">
        <v>20</v>
      </c>
      <c r="S42" s="224" t="s">
        <v>135</v>
      </c>
      <c r="T42" s="224" t="s">
        <v>381</v>
      </c>
      <c r="U42" s="224" t="s">
        <v>3203</v>
      </c>
      <c r="V42" s="224" t="s">
        <v>2180</v>
      </c>
      <c r="W42" s="222" t="s">
        <v>3204</v>
      </c>
      <c r="X42" s="222" t="s">
        <v>2841</v>
      </c>
      <c r="Y42" s="246" t="s">
        <v>3236</v>
      </c>
      <c r="Z42" s="105"/>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3"/>
      <c r="DO42" s="93"/>
      <c r="DP42" s="93"/>
      <c r="DQ42" s="93"/>
      <c r="DR42" s="93"/>
      <c r="DS42" s="93"/>
      <c r="DT42" s="93"/>
      <c r="DU42" s="93"/>
      <c r="DV42" s="93"/>
      <c r="DW42" s="93"/>
      <c r="DX42" s="93"/>
      <c r="DY42" s="93"/>
      <c r="DZ42" s="93"/>
      <c r="EA42" s="93"/>
      <c r="EB42" s="93"/>
      <c r="EC42" s="93"/>
      <c r="ED42" s="93"/>
      <c r="EE42" s="93"/>
      <c r="EF42" s="93"/>
      <c r="EG42" s="93"/>
      <c r="EH42" s="93"/>
      <c r="EI42" s="93"/>
      <c r="EJ42" s="93"/>
      <c r="EK42" s="93"/>
      <c r="EL42" s="93"/>
      <c r="EM42" s="93"/>
      <c r="EN42" s="93"/>
      <c r="EO42" s="93"/>
      <c r="EP42" s="93"/>
      <c r="EQ42" s="93"/>
      <c r="ER42" s="93"/>
      <c r="ES42" s="93"/>
      <c r="ET42" s="93"/>
      <c r="EU42" s="93"/>
      <c r="EV42" s="93"/>
      <c r="EW42" s="93"/>
      <c r="EX42" s="93"/>
      <c r="EY42" s="93"/>
      <c r="EZ42" s="93"/>
      <c r="FA42" s="93"/>
      <c r="FB42" s="93"/>
      <c r="FC42" s="93"/>
      <c r="FD42" s="93"/>
      <c r="FE42" s="93"/>
      <c r="FF42" s="93"/>
      <c r="FG42" s="93"/>
      <c r="FH42" s="93"/>
      <c r="FI42" s="93"/>
      <c r="FJ42" s="93"/>
      <c r="FK42" s="93"/>
      <c r="FL42" s="93"/>
      <c r="FM42" s="93"/>
      <c r="FN42" s="93"/>
      <c r="FO42" s="93"/>
      <c r="FP42" s="93"/>
      <c r="FQ42" s="93"/>
      <c r="FR42" s="93"/>
      <c r="FS42" s="93"/>
      <c r="FT42" s="93"/>
      <c r="FU42" s="93"/>
      <c r="FV42" s="93"/>
      <c r="FW42" s="93"/>
      <c r="FX42" s="93"/>
      <c r="FY42" s="93"/>
      <c r="FZ42" s="93"/>
      <c r="GA42" s="93"/>
      <c r="GB42" s="93"/>
      <c r="GC42" s="93"/>
      <c r="GD42" s="93"/>
      <c r="GE42" s="93"/>
      <c r="GF42" s="93"/>
      <c r="GG42" s="93"/>
      <c r="GH42" s="93"/>
      <c r="GI42" s="93"/>
      <c r="GJ42" s="93"/>
      <c r="GK42" s="93"/>
      <c r="GL42" s="93"/>
      <c r="GM42" s="93"/>
      <c r="GN42" s="93"/>
      <c r="GO42" s="93"/>
      <c r="GP42" s="93"/>
      <c r="GQ42" s="93"/>
      <c r="GR42" s="93"/>
      <c r="GS42" s="93"/>
      <c r="GT42" s="93"/>
      <c r="GU42" s="93"/>
      <c r="GV42" s="93"/>
      <c r="GW42" s="93"/>
      <c r="GX42" s="93"/>
      <c r="GY42" s="93"/>
      <c r="GZ42" s="93"/>
      <c r="HA42" s="93"/>
      <c r="HB42" s="93"/>
      <c r="HC42" s="93"/>
      <c r="HD42" s="93"/>
      <c r="HE42" s="93"/>
      <c r="HF42" s="93"/>
      <c r="HG42" s="93"/>
      <c r="HH42" s="93"/>
      <c r="HI42" s="93"/>
      <c r="HJ42" s="93"/>
      <c r="HK42" s="93"/>
      <c r="HL42" s="93"/>
      <c r="HM42" s="93"/>
      <c r="HN42" s="93"/>
      <c r="HO42" s="93"/>
      <c r="HP42" s="93"/>
      <c r="HQ42" s="93"/>
      <c r="HR42" s="93"/>
      <c r="HS42" s="93"/>
      <c r="HT42" s="93"/>
      <c r="HU42" s="93"/>
      <c r="HV42" s="93"/>
      <c r="HW42" s="93"/>
      <c r="HX42" s="93"/>
      <c r="HY42" s="93"/>
      <c r="HZ42" s="93"/>
      <c r="IA42" s="93"/>
      <c r="IB42" s="93"/>
      <c r="IC42" s="93"/>
      <c r="ID42" s="93"/>
      <c r="IE42" s="93"/>
      <c r="IF42" s="93"/>
      <c r="IG42" s="93"/>
      <c r="IH42" s="93"/>
      <c r="II42" s="93"/>
      <c r="IJ42" s="93"/>
      <c r="IK42" s="93"/>
      <c r="IL42" s="93"/>
      <c r="IM42" s="93"/>
      <c r="IN42" s="93"/>
      <c r="IO42" s="93"/>
      <c r="IP42" s="93"/>
      <c r="IQ42" s="93"/>
      <c r="IR42" s="93"/>
      <c r="IS42" s="93"/>
      <c r="IT42" s="93"/>
      <c r="IU42" s="93"/>
      <c r="IV42" s="93"/>
      <c r="IW42" s="93"/>
      <c r="IX42" s="93"/>
      <c r="IY42" s="93"/>
      <c r="IZ42" s="93"/>
      <c r="JA42" s="93"/>
    </row>
    <row r="43" spans="1:261" s="19" customFormat="1" x14ac:dyDescent="0.2">
      <c r="A43" s="102">
        <v>44302</v>
      </c>
      <c r="B43" s="222" t="s">
        <v>1920</v>
      </c>
      <c r="C43" s="222" t="s">
        <v>1875</v>
      </c>
      <c r="D43" s="222" t="s">
        <v>140</v>
      </c>
      <c r="E43" s="111" t="s">
        <v>389</v>
      </c>
      <c r="F43" s="63"/>
      <c r="G43" s="64">
        <v>2023</v>
      </c>
      <c r="H43" s="224" t="s">
        <v>17</v>
      </c>
      <c r="I43" s="224" t="str">
        <f t="shared" si="4"/>
        <v>AL</v>
      </c>
      <c r="J43" s="224" t="str">
        <f t="shared" si="5"/>
        <v>AL</v>
      </c>
      <c r="K43" s="151" t="str">
        <f>IF($L43=$M43,L43,CONCATENATE($L43,", ",IF(ISBLANK(N43),"",CONCATENATE(N43,", ")),$M43))</f>
        <v>South Central</v>
      </c>
      <c r="L43" s="224" t="str">
        <f>INDEX('State '!$A$1:$C$62,MATCH($I43,'State '!$B:$B,0),3)</f>
        <v>South Central</v>
      </c>
      <c r="M43" s="224" t="str">
        <f>INDEX('State '!$A$1:$C$62,MATCH($J43,'State '!$B:$B,0),3)</f>
        <v>South Central</v>
      </c>
      <c r="N43" s="224"/>
      <c r="O43" s="163">
        <v>15</v>
      </c>
      <c r="P43" s="120">
        <v>13</v>
      </c>
      <c r="Q43" s="164">
        <v>106</v>
      </c>
      <c r="R43" s="104">
        <v>42</v>
      </c>
      <c r="S43" s="224" t="s">
        <v>135</v>
      </c>
      <c r="T43" s="224" t="s">
        <v>381</v>
      </c>
      <c r="U43" s="224" t="s">
        <v>1921</v>
      </c>
      <c r="V43" s="224" t="s">
        <v>2177</v>
      </c>
      <c r="W43" s="222"/>
      <c r="X43" s="222"/>
      <c r="Y43" s="165"/>
      <c r="Z43" s="105"/>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c r="CA43" s="93"/>
      <c r="CB43" s="93"/>
      <c r="CC43" s="93"/>
      <c r="CD43" s="93"/>
      <c r="CE43" s="93"/>
      <c r="CF43" s="93"/>
      <c r="CG43" s="93"/>
      <c r="CH43" s="93"/>
      <c r="CI43" s="93"/>
      <c r="CJ43" s="93"/>
      <c r="CK43" s="93"/>
      <c r="CL43" s="93"/>
      <c r="CM43" s="93"/>
      <c r="CN43" s="93"/>
      <c r="CO43" s="93"/>
      <c r="CP43" s="93"/>
      <c r="CQ43" s="93"/>
      <c r="CR43" s="93"/>
      <c r="CS43" s="93"/>
      <c r="CT43" s="93"/>
      <c r="CU43" s="93"/>
      <c r="CV43" s="93"/>
      <c r="CW43" s="93"/>
      <c r="CX43" s="93"/>
      <c r="CY43" s="93"/>
      <c r="CZ43" s="93"/>
      <c r="DA43" s="93"/>
      <c r="DB43" s="93"/>
      <c r="DC43" s="93"/>
      <c r="DD43" s="93"/>
      <c r="DE43" s="93"/>
      <c r="DF43" s="93"/>
      <c r="DG43" s="93"/>
      <c r="DH43" s="93"/>
      <c r="DI43" s="93"/>
      <c r="DJ43" s="93"/>
      <c r="DK43" s="93"/>
      <c r="DL43" s="93"/>
      <c r="DM43" s="93"/>
      <c r="DN43" s="93"/>
      <c r="DO43" s="93"/>
      <c r="DP43" s="93"/>
      <c r="DQ43" s="93"/>
      <c r="DR43" s="93"/>
      <c r="DS43" s="93"/>
      <c r="DT43" s="93"/>
      <c r="DU43" s="93"/>
      <c r="DV43" s="93"/>
      <c r="DW43" s="93"/>
      <c r="DX43" s="93"/>
      <c r="DY43" s="93"/>
      <c r="DZ43" s="93"/>
      <c r="EA43" s="93"/>
      <c r="EB43" s="93"/>
      <c r="EC43" s="93"/>
      <c r="ED43" s="93"/>
      <c r="EE43" s="93"/>
      <c r="EF43" s="93"/>
      <c r="EG43" s="93"/>
      <c r="EH43" s="93"/>
      <c r="EI43" s="93"/>
      <c r="EJ43" s="93"/>
      <c r="EK43" s="93"/>
      <c r="EL43" s="93"/>
      <c r="EM43" s="93"/>
      <c r="EN43" s="93"/>
      <c r="EO43" s="93"/>
      <c r="EP43" s="93"/>
      <c r="EQ43" s="93"/>
      <c r="ER43" s="93"/>
      <c r="ES43" s="93"/>
      <c r="ET43" s="93"/>
      <c r="EU43" s="93"/>
      <c r="EV43" s="93"/>
      <c r="EW43" s="93"/>
      <c r="EX43" s="93"/>
      <c r="EY43" s="93"/>
      <c r="EZ43" s="93"/>
      <c r="FA43" s="93"/>
      <c r="FB43" s="93"/>
      <c r="FC43" s="93"/>
      <c r="FD43" s="93"/>
      <c r="FE43" s="93"/>
      <c r="FF43" s="93"/>
      <c r="FG43" s="93"/>
      <c r="FH43" s="93"/>
      <c r="FI43" s="93"/>
      <c r="FJ43" s="93"/>
      <c r="FK43" s="93"/>
      <c r="FL43" s="93"/>
      <c r="FM43" s="93"/>
      <c r="FN43" s="93"/>
      <c r="FO43" s="93"/>
      <c r="FP43" s="93"/>
      <c r="FQ43" s="93"/>
      <c r="FR43" s="93"/>
      <c r="FS43" s="93"/>
      <c r="FT43" s="93"/>
      <c r="FU43" s="93"/>
      <c r="FV43" s="93"/>
      <c r="FW43" s="93"/>
      <c r="FX43" s="93"/>
      <c r="FY43" s="93"/>
      <c r="FZ43" s="93"/>
      <c r="GA43" s="93"/>
      <c r="GB43" s="93"/>
      <c r="GC43" s="93"/>
      <c r="GD43" s="93"/>
      <c r="GE43" s="93"/>
      <c r="GF43" s="93"/>
      <c r="GG43" s="93"/>
      <c r="GH43" s="93"/>
      <c r="GI43" s="93"/>
      <c r="GJ43" s="93"/>
      <c r="GK43" s="93"/>
      <c r="GL43" s="93"/>
      <c r="GM43" s="93"/>
      <c r="GN43" s="93"/>
      <c r="GO43" s="93"/>
      <c r="GP43" s="93"/>
      <c r="GQ43" s="93"/>
      <c r="GR43" s="93"/>
      <c r="GS43" s="93"/>
      <c r="GT43" s="93"/>
      <c r="GU43" s="93"/>
      <c r="GV43" s="93"/>
      <c r="GW43" s="93"/>
      <c r="GX43" s="93"/>
      <c r="GY43" s="93"/>
      <c r="GZ43" s="93"/>
      <c r="HA43" s="93"/>
      <c r="HB43" s="93"/>
      <c r="HC43" s="93"/>
      <c r="HD43" s="93"/>
      <c r="HE43" s="93"/>
      <c r="HF43" s="93"/>
      <c r="HG43" s="93"/>
      <c r="HH43" s="93"/>
      <c r="HI43" s="93"/>
      <c r="HJ43" s="93"/>
      <c r="HK43" s="93"/>
      <c r="HL43" s="93"/>
      <c r="HM43" s="93"/>
      <c r="HN43" s="93"/>
      <c r="HO43" s="93"/>
      <c r="HP43" s="93"/>
      <c r="HQ43" s="93"/>
      <c r="HR43" s="93"/>
      <c r="HS43" s="93"/>
      <c r="HT43" s="93"/>
      <c r="HU43" s="93"/>
      <c r="HV43" s="93"/>
      <c r="HW43" s="93"/>
      <c r="HX43" s="93"/>
      <c r="HY43" s="93"/>
      <c r="HZ43" s="93"/>
      <c r="IA43" s="93"/>
      <c r="IB43" s="93"/>
      <c r="IC43" s="93"/>
      <c r="ID43" s="93"/>
      <c r="IE43" s="93"/>
      <c r="IF43" s="93"/>
      <c r="IG43" s="93"/>
      <c r="IH43" s="93"/>
      <c r="II43" s="93"/>
      <c r="IJ43" s="93"/>
      <c r="IK43" s="93"/>
      <c r="IL43" s="93"/>
      <c r="IM43" s="93"/>
      <c r="IN43" s="93"/>
      <c r="IO43" s="93"/>
      <c r="IP43" s="93"/>
      <c r="IQ43" s="93"/>
      <c r="IR43" s="93"/>
      <c r="IS43" s="93"/>
      <c r="IT43" s="93"/>
      <c r="IU43" s="93"/>
      <c r="IV43" s="93"/>
      <c r="IW43" s="93"/>
      <c r="IX43" s="93"/>
      <c r="IY43" s="93"/>
      <c r="IZ43" s="93"/>
      <c r="JA43" s="93"/>
    </row>
    <row r="44" spans="1:261" s="19" customFormat="1" ht="25.5" x14ac:dyDescent="0.2">
      <c r="A44" s="102">
        <v>43873</v>
      </c>
      <c r="B44" s="222" t="s">
        <v>2993</v>
      </c>
      <c r="C44" s="222" t="s">
        <v>205</v>
      </c>
      <c r="D44" s="222" t="s">
        <v>140</v>
      </c>
      <c r="E44" s="222" t="s">
        <v>137</v>
      </c>
      <c r="F44" s="63"/>
      <c r="G44" s="64">
        <v>2023</v>
      </c>
      <c r="H44" s="224" t="s">
        <v>2994</v>
      </c>
      <c r="I44" s="224" t="str">
        <f t="shared" si="4"/>
        <v>QU</v>
      </c>
      <c r="J44" s="224" t="str">
        <f t="shared" si="5"/>
        <v>CT</v>
      </c>
      <c r="K44" s="230" t="str">
        <f>IF($L44=$M44,L44,CONCATENATE($L44,", ",IF(ISBLANK(N44),"",CONCATENATE(N44,", ")),$M44))</f>
        <v>Canada, Northeast</v>
      </c>
      <c r="L44" s="224" t="str">
        <f>INDEX('State '!$A$1:$C$62,MATCH($I44,'State '!$B:$B,0),3)</f>
        <v>Canada</v>
      </c>
      <c r="M44" s="224" t="str">
        <f>INDEX('State '!$A$1:$C$62,MATCH($J44,'State '!$B:$B,0),3)</f>
        <v>Northeast</v>
      </c>
      <c r="N44" s="224"/>
      <c r="O44" s="163">
        <v>272</v>
      </c>
      <c r="P44" s="198"/>
      <c r="Q44" s="164">
        <v>125</v>
      </c>
      <c r="R44" s="104"/>
      <c r="S44" s="224" t="s">
        <v>135</v>
      </c>
      <c r="T44" s="224" t="s">
        <v>381</v>
      </c>
      <c r="U44" s="224" t="s">
        <v>2995</v>
      </c>
      <c r="V44" s="224" t="s">
        <v>2180</v>
      </c>
      <c r="W44" s="222" t="s">
        <v>2996</v>
      </c>
      <c r="X44" s="222"/>
      <c r="Y44" s="165"/>
      <c r="Z44" s="105"/>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3"/>
      <c r="BS44" s="93"/>
      <c r="BT44" s="93"/>
      <c r="BU44" s="93"/>
      <c r="BV44" s="93"/>
      <c r="BW44" s="93"/>
      <c r="BX44" s="93"/>
      <c r="BY44" s="93"/>
      <c r="BZ44" s="93"/>
      <c r="CA44" s="93"/>
      <c r="CB44" s="93"/>
      <c r="CC44" s="93"/>
      <c r="CD44" s="93"/>
      <c r="CE44" s="93"/>
      <c r="CF44" s="93"/>
      <c r="CG44" s="93"/>
      <c r="CH44" s="93"/>
      <c r="CI44" s="93"/>
      <c r="CJ44" s="93"/>
      <c r="CK44" s="93"/>
      <c r="CL44" s="93"/>
      <c r="CM44" s="93"/>
      <c r="CN44" s="93"/>
      <c r="CO44" s="93"/>
      <c r="CP44" s="93"/>
      <c r="CQ44" s="93"/>
      <c r="CR44" s="93"/>
      <c r="CS44" s="93"/>
      <c r="CT44" s="93"/>
      <c r="CU44" s="93"/>
      <c r="CV44" s="93"/>
      <c r="CW44" s="93"/>
      <c r="CX44" s="93"/>
      <c r="CY44" s="93"/>
      <c r="CZ44" s="93"/>
      <c r="DA44" s="93"/>
      <c r="DB44" s="93"/>
      <c r="DC44" s="93"/>
      <c r="DD44" s="93"/>
      <c r="DE44" s="93"/>
      <c r="DF44" s="93"/>
      <c r="DG44" s="93"/>
      <c r="DH44" s="93"/>
      <c r="DI44" s="93"/>
      <c r="DJ44" s="93"/>
      <c r="DK44" s="93"/>
      <c r="DL44" s="93"/>
      <c r="DM44" s="93"/>
      <c r="DN44" s="93"/>
      <c r="DO44" s="93"/>
      <c r="DP44" s="93"/>
      <c r="DQ44" s="93"/>
      <c r="DR44" s="93"/>
      <c r="DS44" s="93"/>
      <c r="DT44" s="93"/>
      <c r="DU44" s="93"/>
      <c r="DV44" s="93"/>
      <c r="DW44" s="93"/>
      <c r="DX44" s="93"/>
      <c r="DY44" s="93"/>
      <c r="DZ44" s="93"/>
      <c r="EA44" s="93"/>
      <c r="EB44" s="93"/>
      <c r="EC44" s="93"/>
      <c r="ED44" s="93"/>
      <c r="EE44" s="93"/>
      <c r="EF44" s="93"/>
      <c r="EG44" s="93"/>
      <c r="EH44" s="93"/>
      <c r="EI44" s="93"/>
      <c r="EJ44" s="93"/>
      <c r="EK44" s="93"/>
      <c r="EL44" s="93"/>
      <c r="EM44" s="93"/>
      <c r="EN44" s="93"/>
      <c r="EO44" s="93"/>
      <c r="EP44" s="93"/>
      <c r="EQ44" s="93"/>
      <c r="ER44" s="93"/>
      <c r="ES44" s="93"/>
      <c r="ET44" s="93"/>
      <c r="EU44" s="93"/>
      <c r="EV44" s="93"/>
      <c r="EW44" s="93"/>
      <c r="EX44" s="93"/>
      <c r="EY44" s="93"/>
      <c r="EZ44" s="93"/>
      <c r="FA44" s="93"/>
      <c r="FB44" s="93"/>
      <c r="FC44" s="93"/>
      <c r="FD44" s="93"/>
      <c r="FE44" s="93"/>
      <c r="FF44" s="93"/>
      <c r="FG44" s="93"/>
      <c r="FH44" s="93"/>
      <c r="FI44" s="93"/>
      <c r="FJ44" s="93"/>
      <c r="FK44" s="93"/>
      <c r="FL44" s="93"/>
      <c r="FM44" s="93"/>
      <c r="FN44" s="93"/>
      <c r="FO44" s="93"/>
      <c r="FP44" s="93"/>
      <c r="FQ44" s="93"/>
      <c r="FR44" s="93"/>
      <c r="FS44" s="93"/>
      <c r="FT44" s="93"/>
      <c r="FU44" s="93"/>
      <c r="FV44" s="93"/>
      <c r="FW44" s="93"/>
      <c r="FX44" s="93"/>
      <c r="FY44" s="93"/>
      <c r="FZ44" s="93"/>
      <c r="GA44" s="93"/>
      <c r="GB44" s="93"/>
      <c r="GC44" s="93"/>
      <c r="GD44" s="93"/>
      <c r="GE44" s="93"/>
      <c r="GF44" s="93"/>
      <c r="GG44" s="93"/>
      <c r="GH44" s="93"/>
      <c r="GI44" s="93"/>
      <c r="GJ44" s="93"/>
      <c r="GK44" s="93"/>
      <c r="GL44" s="93"/>
      <c r="GM44" s="93"/>
      <c r="GN44" s="93"/>
      <c r="GO44" s="93"/>
      <c r="GP44" s="93"/>
      <c r="GQ44" s="93"/>
      <c r="GR44" s="93"/>
      <c r="GS44" s="93"/>
      <c r="GT44" s="93"/>
      <c r="GU44" s="93"/>
      <c r="GV44" s="93"/>
      <c r="GW44" s="93"/>
      <c r="GX44" s="93"/>
      <c r="GY44" s="93"/>
      <c r="GZ44" s="93"/>
      <c r="HA44" s="93"/>
      <c r="HB44" s="93"/>
      <c r="HC44" s="93"/>
      <c r="HD44" s="93"/>
      <c r="HE44" s="93"/>
      <c r="HF44" s="93"/>
      <c r="HG44" s="93"/>
      <c r="HH44" s="93"/>
      <c r="HI44" s="93"/>
      <c r="HJ44" s="93"/>
      <c r="HK44" s="93"/>
      <c r="HL44" s="93"/>
      <c r="HM44" s="93"/>
      <c r="HN44" s="93"/>
      <c r="HO44" s="93"/>
      <c r="HP44" s="93"/>
      <c r="HQ44" s="93"/>
      <c r="HR44" s="93"/>
      <c r="HS44" s="93"/>
      <c r="HT44" s="93"/>
      <c r="HU44" s="93"/>
      <c r="HV44" s="93"/>
      <c r="HW44" s="93"/>
      <c r="HX44" s="93"/>
      <c r="HY44" s="93"/>
      <c r="HZ44" s="93"/>
      <c r="IA44" s="93"/>
      <c r="IB44" s="93"/>
      <c r="IC44" s="93"/>
      <c r="ID44" s="93"/>
      <c r="IE44" s="93"/>
      <c r="IF44" s="93"/>
      <c r="IG44" s="93"/>
      <c r="IH44" s="93"/>
      <c r="II44" s="93"/>
      <c r="IJ44" s="93"/>
      <c r="IK44" s="93"/>
      <c r="IL44" s="93"/>
      <c r="IM44" s="93"/>
      <c r="IN44" s="93"/>
      <c r="IO44" s="93"/>
      <c r="IP44" s="93"/>
      <c r="IQ44" s="93"/>
      <c r="IR44" s="93"/>
      <c r="IS44" s="93"/>
      <c r="IT44" s="93"/>
      <c r="IU44" s="93"/>
      <c r="IV44" s="93"/>
      <c r="IW44" s="93"/>
      <c r="IX44" s="93"/>
      <c r="IY44" s="93"/>
      <c r="IZ44" s="93"/>
      <c r="JA44" s="93"/>
    </row>
    <row r="45" spans="1:261" s="19" customFormat="1" ht="25.5" x14ac:dyDescent="0.2">
      <c r="A45" s="102">
        <v>44519</v>
      </c>
      <c r="B45" s="222" t="s">
        <v>2225</v>
      </c>
      <c r="C45" s="222" t="s">
        <v>256</v>
      </c>
      <c r="D45" s="222" t="s">
        <v>134</v>
      </c>
      <c r="E45" s="222" t="s">
        <v>2377</v>
      </c>
      <c r="F45" s="63"/>
      <c r="G45" s="64">
        <v>2022</v>
      </c>
      <c r="H45" s="224" t="s">
        <v>50</v>
      </c>
      <c r="I45" s="224" t="str">
        <f t="shared" si="4"/>
        <v>WA</v>
      </c>
      <c r="J45" s="224" t="str">
        <f t="shared" si="5"/>
        <v>WA</v>
      </c>
      <c r="K45" s="230" t="str">
        <f>IF($L45=$M45,L45,CONCATENATE($L45,", ",IF(ISBLANK(N45),"",CONCATENATE(N45,", ")),$M45))</f>
        <v>Pacific</v>
      </c>
      <c r="L45" s="224" t="str">
        <f>INDEX('State '!$A$1:$C$62,MATCH($I45,'State '!$B:$B,0),3)</f>
        <v>Pacific</v>
      </c>
      <c r="M45" s="224" t="str">
        <f>INDEX('State '!$A$1:$C$62,MATCH($J45,'State '!$B:$B,0),3)</f>
        <v>Pacific</v>
      </c>
      <c r="N45" s="224"/>
      <c r="O45" s="163">
        <v>22.8</v>
      </c>
      <c r="P45" s="177">
        <v>3</v>
      </c>
      <c r="Q45" s="164"/>
      <c r="R45" s="104">
        <v>24</v>
      </c>
      <c r="S45" s="108" t="s">
        <v>135</v>
      </c>
      <c r="T45" s="224" t="s">
        <v>381</v>
      </c>
      <c r="U45" s="224" t="s">
        <v>2226</v>
      </c>
      <c r="V45" s="224" t="s">
        <v>2177</v>
      </c>
      <c r="W45" s="222" t="s">
        <v>2897</v>
      </c>
      <c r="X45" s="222"/>
      <c r="Y45" s="165"/>
      <c r="Z45" s="105"/>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c r="BS45" s="93"/>
      <c r="BT45" s="93"/>
      <c r="BU45" s="93"/>
      <c r="BV45" s="93"/>
      <c r="BW45" s="93"/>
      <c r="BX45" s="93"/>
      <c r="BY45" s="93"/>
      <c r="BZ45" s="93"/>
      <c r="CA45" s="93"/>
      <c r="CB45" s="93"/>
      <c r="CC45" s="93"/>
      <c r="CD45" s="93"/>
      <c r="CE45" s="93"/>
      <c r="CF45" s="93"/>
      <c r="CG45" s="93"/>
      <c r="CH45" s="93"/>
      <c r="CI45" s="93"/>
      <c r="CJ45" s="93"/>
      <c r="CK45" s="93"/>
      <c r="CL45" s="93"/>
      <c r="CM45" s="93"/>
      <c r="CN45" s="93"/>
      <c r="CO45" s="93"/>
      <c r="CP45" s="93"/>
      <c r="CQ45" s="93"/>
      <c r="CR45" s="93"/>
      <c r="CS45" s="93"/>
      <c r="CT45" s="93"/>
      <c r="CU45" s="93"/>
      <c r="CV45" s="93"/>
      <c r="CW45" s="93"/>
      <c r="CX45" s="93"/>
      <c r="CY45" s="93"/>
      <c r="CZ45" s="93"/>
      <c r="DA45" s="93"/>
      <c r="DB45" s="93"/>
      <c r="DC45" s="93"/>
      <c r="DD45" s="93"/>
      <c r="DE45" s="93"/>
      <c r="DF45" s="93"/>
      <c r="DG45" s="93"/>
      <c r="DH45" s="93"/>
      <c r="DI45" s="93"/>
      <c r="DJ45" s="93"/>
      <c r="DK45" s="93"/>
      <c r="DL45" s="93"/>
      <c r="DM45" s="93"/>
      <c r="DN45" s="93"/>
      <c r="DO45" s="93"/>
      <c r="DP45" s="93"/>
      <c r="DQ45" s="93"/>
      <c r="DR45" s="93"/>
      <c r="DS45" s="93"/>
      <c r="DT45" s="93"/>
      <c r="DU45" s="93"/>
      <c r="DV45" s="93"/>
      <c r="DW45" s="93"/>
      <c r="DX45" s="93"/>
      <c r="DY45" s="93"/>
      <c r="DZ45" s="93"/>
      <c r="EA45" s="93"/>
      <c r="EB45" s="93"/>
      <c r="EC45" s="93"/>
      <c r="ED45" s="93"/>
      <c r="EE45" s="93"/>
      <c r="EF45" s="93"/>
      <c r="EG45" s="93"/>
      <c r="EH45" s="93"/>
      <c r="EI45" s="93"/>
      <c r="EJ45" s="93"/>
      <c r="EK45" s="93"/>
      <c r="EL45" s="93"/>
      <c r="EM45" s="93"/>
      <c r="EN45" s="93"/>
      <c r="EO45" s="93"/>
      <c r="EP45" s="93"/>
      <c r="EQ45" s="93"/>
      <c r="ER45" s="93"/>
      <c r="ES45" s="93"/>
      <c r="ET45" s="93"/>
      <c r="EU45" s="93"/>
      <c r="EV45" s="93"/>
      <c r="EW45" s="93"/>
      <c r="EX45" s="93"/>
      <c r="EY45" s="93"/>
      <c r="EZ45" s="93"/>
      <c r="FA45" s="93"/>
      <c r="FB45" s="93"/>
      <c r="FC45" s="93"/>
      <c r="FD45" s="93"/>
      <c r="FE45" s="93"/>
      <c r="FF45" s="93"/>
      <c r="FG45" s="93"/>
      <c r="FH45" s="93"/>
      <c r="FI45" s="93"/>
      <c r="FJ45" s="93"/>
      <c r="FK45" s="93"/>
      <c r="FL45" s="93"/>
      <c r="FM45" s="93"/>
      <c r="FN45" s="93"/>
      <c r="FO45" s="93"/>
      <c r="FP45" s="93"/>
      <c r="FQ45" s="93"/>
      <c r="FR45" s="93"/>
      <c r="FS45" s="93"/>
      <c r="FT45" s="93"/>
      <c r="FU45" s="93"/>
      <c r="FV45" s="93"/>
      <c r="FW45" s="93"/>
      <c r="FX45" s="93"/>
      <c r="FY45" s="93"/>
      <c r="FZ45" s="93"/>
      <c r="GA45" s="93"/>
      <c r="GB45" s="93"/>
      <c r="GC45" s="93"/>
      <c r="GD45" s="93"/>
      <c r="GE45" s="93"/>
      <c r="GF45" s="93"/>
      <c r="GG45" s="93"/>
      <c r="GH45" s="93"/>
      <c r="GI45" s="93"/>
      <c r="GJ45" s="93"/>
      <c r="GK45" s="93"/>
      <c r="GL45" s="93"/>
      <c r="GM45" s="93"/>
      <c r="GN45" s="93"/>
      <c r="GO45" s="93"/>
      <c r="GP45" s="93"/>
      <c r="GQ45" s="93"/>
      <c r="GR45" s="93"/>
      <c r="GS45" s="93"/>
      <c r="GT45" s="93"/>
      <c r="GU45" s="93"/>
      <c r="GV45" s="93"/>
      <c r="GW45" s="93"/>
      <c r="GX45" s="93"/>
      <c r="GY45" s="93"/>
      <c r="GZ45" s="93"/>
      <c r="HA45" s="93"/>
      <c r="HB45" s="93"/>
      <c r="HC45" s="93"/>
      <c r="HD45" s="93"/>
      <c r="HE45" s="93"/>
      <c r="HF45" s="93"/>
      <c r="HG45" s="93"/>
      <c r="HH45" s="93"/>
      <c r="HI45" s="93"/>
      <c r="HJ45" s="93"/>
      <c r="HK45" s="93"/>
      <c r="HL45" s="93"/>
      <c r="HM45" s="93"/>
      <c r="HN45" s="93"/>
      <c r="HO45" s="93"/>
      <c r="HP45" s="93"/>
      <c r="HQ45" s="93"/>
      <c r="HR45" s="93"/>
      <c r="HS45" s="93"/>
      <c r="HT45" s="93"/>
      <c r="HU45" s="93"/>
      <c r="HV45" s="93"/>
      <c r="HW45" s="93"/>
      <c r="HX45" s="93"/>
      <c r="HY45" s="93"/>
      <c r="HZ45" s="93"/>
      <c r="IA45" s="93"/>
      <c r="IB45" s="93"/>
      <c r="IC45" s="93"/>
      <c r="ID45" s="93"/>
      <c r="IE45" s="93"/>
      <c r="IF45" s="93"/>
      <c r="IG45" s="93"/>
      <c r="IH45" s="93"/>
      <c r="II45" s="93"/>
      <c r="IJ45" s="93"/>
      <c r="IK45" s="93"/>
      <c r="IL45" s="93"/>
      <c r="IM45" s="93"/>
      <c r="IN45" s="93"/>
      <c r="IO45" s="93"/>
      <c r="IP45" s="93"/>
      <c r="IQ45" s="93"/>
      <c r="IR45" s="93"/>
      <c r="IS45" s="93"/>
      <c r="IT45" s="93"/>
      <c r="IU45" s="93"/>
      <c r="IV45" s="93"/>
      <c r="IW45" s="93"/>
      <c r="IX45" s="93"/>
      <c r="IY45" s="93"/>
      <c r="IZ45" s="93"/>
      <c r="JA45" s="93"/>
    </row>
    <row r="46" spans="1:261" s="19" customFormat="1" ht="25.5" x14ac:dyDescent="0.2">
      <c r="A46" s="102">
        <v>44568</v>
      </c>
      <c r="B46" s="222" t="s">
        <v>3262</v>
      </c>
      <c r="C46" s="222" t="s">
        <v>3226</v>
      </c>
      <c r="D46" s="222" t="s">
        <v>142</v>
      </c>
      <c r="E46" s="222" t="s">
        <v>137</v>
      </c>
      <c r="F46" s="63"/>
      <c r="G46" s="120">
        <v>2022</v>
      </c>
      <c r="H46" s="224" t="s">
        <v>8</v>
      </c>
      <c r="I46" s="224" t="str">
        <f t="shared" si="4"/>
        <v>OH</v>
      </c>
      <c r="J46" s="224" t="str">
        <f t="shared" si="5"/>
        <v>OH</v>
      </c>
      <c r="K46" s="230" t="str">
        <f>IF($L46=$M46,L46,CONCATENATE($L46,", ",IF(ISBLANK(N46),"",CONCATENATE(N46,", ")),$M46))</f>
        <v>Northeast</v>
      </c>
      <c r="L46" s="224" t="str">
        <f>INDEX('State '!$A$1:$C$62,MATCH($I46,'State '!$B:$B,0),3)</f>
        <v>Northeast</v>
      </c>
      <c r="M46" s="224" t="str">
        <f>INDEX('State '!$A$1:$C$62,MATCH($J46,'State '!$B:$B,0),3)</f>
        <v>Northeast</v>
      </c>
      <c r="N46" s="224"/>
      <c r="O46" s="163">
        <v>2.15</v>
      </c>
      <c r="P46" s="198">
        <v>1.2878799999999999E-2</v>
      </c>
      <c r="Q46" s="164">
        <v>0</v>
      </c>
      <c r="R46" s="104" t="s">
        <v>2594</v>
      </c>
      <c r="S46" s="224" t="s">
        <v>135</v>
      </c>
      <c r="T46" s="224" t="s">
        <v>381</v>
      </c>
      <c r="U46" s="224" t="s">
        <v>3263</v>
      </c>
      <c r="V46" s="224" t="s">
        <v>2177</v>
      </c>
      <c r="W46" s="222" t="s">
        <v>3264</v>
      </c>
      <c r="X46" s="222"/>
      <c r="Y46" s="165"/>
      <c r="Z46" s="105"/>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93"/>
      <c r="BK46" s="93"/>
      <c r="BL46" s="93"/>
      <c r="BM46" s="93"/>
      <c r="BN46" s="93"/>
      <c r="BO46" s="93"/>
      <c r="BP46" s="93"/>
      <c r="BQ46" s="93"/>
      <c r="BR46" s="93"/>
      <c r="BS46" s="93"/>
      <c r="BT46" s="93"/>
      <c r="BU46" s="93"/>
      <c r="BV46" s="93"/>
      <c r="BW46" s="93"/>
      <c r="BX46" s="93"/>
      <c r="BY46" s="93"/>
      <c r="BZ46" s="93"/>
      <c r="CA46" s="93"/>
      <c r="CB46" s="93"/>
      <c r="CC46" s="93"/>
      <c r="CD46" s="93"/>
      <c r="CE46" s="93"/>
      <c r="CF46" s="93"/>
      <c r="CG46" s="93"/>
      <c r="CH46" s="93"/>
      <c r="CI46" s="93"/>
      <c r="CJ46" s="93"/>
      <c r="CK46" s="93"/>
      <c r="CL46" s="93"/>
      <c r="CM46" s="93"/>
      <c r="CN46" s="93"/>
      <c r="CO46" s="93"/>
      <c r="CP46" s="93"/>
      <c r="CQ46" s="93"/>
      <c r="CR46" s="93"/>
      <c r="CS46" s="93"/>
      <c r="CT46" s="93"/>
      <c r="CU46" s="93"/>
      <c r="CV46" s="93"/>
      <c r="CW46" s="93"/>
      <c r="CX46" s="93"/>
      <c r="CY46" s="93"/>
      <c r="CZ46" s="93"/>
      <c r="DA46" s="93"/>
      <c r="DB46" s="93"/>
      <c r="DC46" s="93"/>
      <c r="DD46" s="93"/>
      <c r="DE46" s="93"/>
      <c r="DF46" s="93"/>
      <c r="DG46" s="93"/>
      <c r="DH46" s="93"/>
      <c r="DI46" s="93"/>
      <c r="DJ46" s="93"/>
      <c r="DK46" s="93"/>
      <c r="DL46" s="93"/>
      <c r="DM46" s="93"/>
      <c r="DN46" s="93"/>
      <c r="DO46" s="93"/>
      <c r="DP46" s="93"/>
      <c r="DQ46" s="93"/>
      <c r="DR46" s="93"/>
      <c r="DS46" s="93"/>
      <c r="DT46" s="93"/>
      <c r="DU46" s="93"/>
      <c r="DV46" s="93"/>
      <c r="DW46" s="93"/>
      <c r="DX46" s="93"/>
      <c r="DY46" s="93"/>
      <c r="DZ46" s="93"/>
      <c r="EA46" s="93"/>
      <c r="EB46" s="93"/>
      <c r="EC46" s="93"/>
      <c r="ED46" s="93"/>
      <c r="EE46" s="93"/>
      <c r="EF46" s="93"/>
      <c r="EG46" s="93"/>
      <c r="EH46" s="93"/>
      <c r="EI46" s="93"/>
      <c r="EJ46" s="93"/>
      <c r="EK46" s="93"/>
      <c r="EL46" s="93"/>
      <c r="EM46" s="93"/>
      <c r="EN46" s="93"/>
      <c r="EO46" s="93"/>
      <c r="EP46" s="93"/>
      <c r="EQ46" s="93"/>
      <c r="ER46" s="93"/>
      <c r="ES46" s="93"/>
      <c r="ET46" s="93"/>
      <c r="EU46" s="93"/>
      <c r="EV46" s="93"/>
      <c r="EW46" s="93"/>
      <c r="EX46" s="93"/>
      <c r="EY46" s="93"/>
      <c r="EZ46" s="93"/>
      <c r="FA46" s="93"/>
      <c r="FB46" s="93"/>
      <c r="FC46" s="93"/>
      <c r="FD46" s="93"/>
      <c r="FE46" s="93"/>
      <c r="FF46" s="93"/>
      <c r="FG46" s="93"/>
      <c r="FH46" s="93"/>
      <c r="FI46" s="93"/>
      <c r="FJ46" s="93"/>
      <c r="FK46" s="93"/>
      <c r="FL46" s="93"/>
      <c r="FM46" s="93"/>
      <c r="FN46" s="93"/>
      <c r="FO46" s="93"/>
      <c r="FP46" s="93"/>
      <c r="FQ46" s="93"/>
      <c r="FR46" s="93"/>
      <c r="FS46" s="93"/>
      <c r="FT46" s="93"/>
      <c r="FU46" s="93"/>
      <c r="FV46" s="93"/>
      <c r="FW46" s="93"/>
      <c r="FX46" s="93"/>
      <c r="FY46" s="93"/>
      <c r="FZ46" s="93"/>
      <c r="GA46" s="93"/>
      <c r="GB46" s="93"/>
      <c r="GC46" s="93"/>
      <c r="GD46" s="93"/>
      <c r="GE46" s="93"/>
      <c r="GF46" s="93"/>
      <c r="GG46" s="93"/>
      <c r="GH46" s="93"/>
      <c r="GI46" s="93"/>
      <c r="GJ46" s="93"/>
      <c r="GK46" s="93"/>
      <c r="GL46" s="93"/>
      <c r="GM46" s="93"/>
      <c r="GN46" s="93"/>
      <c r="GO46" s="93"/>
      <c r="GP46" s="93"/>
      <c r="GQ46" s="93"/>
      <c r="GR46" s="93"/>
      <c r="GS46" s="93"/>
      <c r="GT46" s="93"/>
      <c r="GU46" s="93"/>
      <c r="GV46" s="93"/>
      <c r="GW46" s="93"/>
      <c r="GX46" s="93"/>
      <c r="GY46" s="93"/>
      <c r="GZ46" s="93"/>
      <c r="HA46" s="93"/>
      <c r="HB46" s="93"/>
      <c r="HC46" s="93"/>
      <c r="HD46" s="93"/>
      <c r="HE46" s="93"/>
      <c r="HF46" s="93"/>
      <c r="HG46" s="93"/>
      <c r="HH46" s="93"/>
      <c r="HI46" s="93"/>
      <c r="HJ46" s="93"/>
      <c r="HK46" s="93"/>
      <c r="HL46" s="93"/>
      <c r="HM46" s="93"/>
      <c r="HN46" s="93"/>
      <c r="HO46" s="93"/>
      <c r="HP46" s="93"/>
      <c r="HQ46" s="93"/>
      <c r="HR46" s="93"/>
      <c r="HS46" s="93"/>
      <c r="HT46" s="93"/>
      <c r="HU46" s="93"/>
      <c r="HV46" s="93"/>
      <c r="HW46" s="93"/>
      <c r="HX46" s="93"/>
      <c r="HY46" s="93"/>
      <c r="HZ46" s="93"/>
      <c r="IA46" s="93"/>
      <c r="IB46" s="93"/>
      <c r="IC46" s="93"/>
      <c r="ID46" s="93"/>
      <c r="IE46" s="93"/>
      <c r="IF46" s="93"/>
      <c r="IG46" s="93"/>
      <c r="IH46" s="93"/>
      <c r="II46" s="93"/>
      <c r="IJ46" s="93"/>
      <c r="IK46" s="93"/>
      <c r="IL46" s="93"/>
      <c r="IM46" s="93"/>
      <c r="IN46" s="93"/>
      <c r="IO46" s="93"/>
      <c r="IP46" s="93"/>
      <c r="IQ46" s="93"/>
      <c r="IR46" s="93"/>
      <c r="IS46" s="93"/>
      <c r="IT46" s="93"/>
      <c r="IU46" s="93"/>
      <c r="IV46" s="93"/>
      <c r="IW46" s="93"/>
      <c r="IX46" s="93"/>
      <c r="IY46" s="93"/>
      <c r="IZ46" s="93"/>
      <c r="JA46" s="93"/>
    </row>
    <row r="47" spans="1:261" s="19" customFormat="1" x14ac:dyDescent="0.2">
      <c r="A47" s="102">
        <v>44313</v>
      </c>
      <c r="B47" s="222" t="s">
        <v>2421</v>
      </c>
      <c r="C47" s="222" t="s">
        <v>275</v>
      </c>
      <c r="D47" s="222" t="s">
        <v>1878</v>
      </c>
      <c r="E47" s="222" t="s">
        <v>2201</v>
      </c>
      <c r="F47" s="63"/>
      <c r="G47" s="120">
        <v>2026</v>
      </c>
      <c r="H47" s="224" t="s">
        <v>0</v>
      </c>
      <c r="I47" s="224" t="str">
        <f t="shared" si="4"/>
        <v>LA</v>
      </c>
      <c r="J47" s="224" t="str">
        <f t="shared" si="5"/>
        <v>LA</v>
      </c>
      <c r="K47" s="230" t="str">
        <f>IF($L47=$M47,L47,CONCATENATE($L47,", ",IF(ISBLANK(N47),"",CONCATENATE(N47,", ")),$M47))</f>
        <v>South Central</v>
      </c>
      <c r="L47" s="224" t="str">
        <f>INDEX('State '!$A$1:$C$62,MATCH($I47,'State '!$B:$B,0),3)</f>
        <v>South Central</v>
      </c>
      <c r="M47" s="224" t="str">
        <f>INDEX('State '!$A$1:$C$62,MATCH($J47,'State '!$B:$B,0),3)</f>
        <v>South Central</v>
      </c>
      <c r="N47" s="224"/>
      <c r="O47" s="163">
        <v>202</v>
      </c>
      <c r="P47" s="198"/>
      <c r="Q47" s="164">
        <v>1362</v>
      </c>
      <c r="R47" s="104"/>
      <c r="S47" s="224" t="s">
        <v>135</v>
      </c>
      <c r="T47" s="224" t="s">
        <v>381</v>
      </c>
      <c r="U47" s="224" t="s">
        <v>2222</v>
      </c>
      <c r="V47" s="224" t="s">
        <v>2177</v>
      </c>
      <c r="W47" s="222"/>
      <c r="X47" s="222" t="s">
        <v>2840</v>
      </c>
      <c r="Y47" s="225"/>
      <c r="Z47" s="105"/>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ER47" s="93"/>
      <c r="ES47" s="93"/>
      <c r="ET47" s="93"/>
      <c r="EU47" s="93"/>
      <c r="EV47" s="93"/>
      <c r="EW47" s="93"/>
      <c r="EX47" s="93"/>
      <c r="EY47" s="93"/>
      <c r="EZ47" s="93"/>
      <c r="FA47" s="93"/>
      <c r="FB47" s="93"/>
      <c r="FC47" s="93"/>
      <c r="FD47" s="93"/>
      <c r="FE47" s="93"/>
      <c r="FF47" s="93"/>
      <c r="FG47" s="93"/>
      <c r="FH47" s="93"/>
      <c r="FI47" s="93"/>
      <c r="FJ47" s="93"/>
      <c r="FK47" s="93"/>
      <c r="FL47" s="93"/>
      <c r="FM47" s="93"/>
      <c r="FN47" s="93"/>
      <c r="FO47" s="93"/>
      <c r="FP47" s="93"/>
      <c r="FQ47" s="93"/>
      <c r="FR47" s="93"/>
      <c r="FS47" s="93"/>
      <c r="FT47" s="93"/>
      <c r="FU47" s="93"/>
      <c r="FV47" s="93"/>
      <c r="FW47" s="93"/>
      <c r="FX47" s="93"/>
      <c r="FY47" s="93"/>
      <c r="FZ47" s="93"/>
      <c r="GA47" s="93"/>
      <c r="GB47" s="93"/>
      <c r="GC47" s="93"/>
      <c r="GD47" s="93"/>
      <c r="GE47" s="93"/>
      <c r="GF47" s="93"/>
      <c r="GG47" s="93"/>
      <c r="GH47" s="93"/>
      <c r="GI47" s="93"/>
      <c r="GJ47" s="93"/>
      <c r="GK47" s="93"/>
      <c r="GL47" s="93"/>
      <c r="GM47" s="93"/>
      <c r="GN47" s="93"/>
      <c r="GO47" s="93"/>
      <c r="GP47" s="93"/>
      <c r="GQ47" s="93"/>
      <c r="GR47" s="93"/>
      <c r="GS47" s="93"/>
      <c r="GT47" s="93"/>
      <c r="GU47" s="93"/>
      <c r="GV47" s="93"/>
      <c r="GW47" s="93"/>
      <c r="GX47" s="93"/>
      <c r="GY47" s="93"/>
      <c r="GZ47" s="93"/>
      <c r="HA47" s="93"/>
      <c r="HB47" s="93"/>
      <c r="HC47" s="93"/>
      <c r="HD47" s="93"/>
      <c r="HE47" s="93"/>
      <c r="HF47" s="93"/>
      <c r="HG47" s="93"/>
      <c r="HH47" s="93"/>
      <c r="HI47" s="93"/>
      <c r="HJ47" s="93"/>
      <c r="HK47" s="93"/>
      <c r="HL47" s="93"/>
      <c r="HM47" s="93"/>
      <c r="HN47" s="93"/>
      <c r="HO47" s="93"/>
      <c r="HP47" s="93"/>
      <c r="HQ47" s="93"/>
      <c r="HR47" s="93"/>
      <c r="HS47" s="93"/>
      <c r="HT47" s="93"/>
      <c r="HU47" s="93"/>
      <c r="HV47" s="93"/>
      <c r="HW47" s="93"/>
      <c r="HX47" s="93"/>
      <c r="HY47" s="93"/>
      <c r="HZ47" s="93"/>
      <c r="IA47" s="93"/>
      <c r="IB47" s="93"/>
      <c r="IC47" s="93"/>
      <c r="ID47" s="93"/>
      <c r="IE47" s="93"/>
      <c r="IF47" s="93"/>
      <c r="IG47" s="93"/>
      <c r="IH47" s="93"/>
      <c r="II47" s="93"/>
      <c r="IJ47" s="93"/>
      <c r="IK47" s="93"/>
      <c r="IL47" s="93"/>
      <c r="IM47" s="93"/>
      <c r="IN47" s="93"/>
      <c r="IO47" s="93"/>
      <c r="IP47" s="93"/>
      <c r="IQ47" s="93"/>
      <c r="IR47" s="93"/>
      <c r="IS47" s="93"/>
      <c r="IT47" s="93"/>
      <c r="IU47" s="93"/>
      <c r="IV47" s="93"/>
      <c r="IW47" s="93"/>
      <c r="IX47" s="93"/>
      <c r="IY47" s="93"/>
      <c r="IZ47" s="93"/>
      <c r="JA47" s="93"/>
    </row>
    <row r="48" spans="1:261" s="19" customFormat="1" ht="38.25" x14ac:dyDescent="0.2">
      <c r="A48" s="102">
        <v>44425</v>
      </c>
      <c r="B48" s="222" t="s">
        <v>3118</v>
      </c>
      <c r="C48" s="222" t="s">
        <v>260</v>
      </c>
      <c r="D48" s="222" t="s">
        <v>142</v>
      </c>
      <c r="E48" s="222" t="s">
        <v>419</v>
      </c>
      <c r="F48" s="63"/>
      <c r="G48" s="104">
        <v>2022</v>
      </c>
      <c r="H48" s="224" t="s">
        <v>42</v>
      </c>
      <c r="I48" s="224" t="s">
        <v>42</v>
      </c>
      <c r="J48" s="224" t="s">
        <v>42</v>
      </c>
      <c r="K48" s="224" t="s">
        <v>9</v>
      </c>
      <c r="L48" s="224" t="str">
        <f>INDEX('State '!$A$1:$C$62,MATCH($I48,'State '!$B:$B,0),3)</f>
        <v>Midwest</v>
      </c>
      <c r="M48" s="224" t="str">
        <f>INDEX('State '!$A$1:$C$62,MATCH($J48,'State '!$B:$B,0),3)</f>
        <v>Midwest</v>
      </c>
      <c r="N48" s="224"/>
      <c r="O48" s="163">
        <v>19.8</v>
      </c>
      <c r="P48" s="234">
        <v>9.1999999999999993</v>
      </c>
      <c r="Q48" s="164">
        <v>0</v>
      </c>
      <c r="R48" s="104">
        <v>6</v>
      </c>
      <c r="S48" s="224" t="s">
        <v>138</v>
      </c>
      <c r="T48" s="224" t="s">
        <v>381</v>
      </c>
      <c r="U48" s="224" t="s">
        <v>3119</v>
      </c>
      <c r="V48" s="224" t="s">
        <v>2177</v>
      </c>
      <c r="W48" s="83" t="s">
        <v>3120</v>
      </c>
      <c r="X48" s="83"/>
      <c r="Y48" s="83"/>
      <c r="Z48" s="105"/>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93"/>
      <c r="BP48" s="93"/>
      <c r="BQ48" s="93"/>
      <c r="BR48" s="93"/>
      <c r="BS48" s="93"/>
      <c r="BT48" s="93"/>
      <c r="BU48" s="93"/>
      <c r="BV48" s="93"/>
      <c r="BW48" s="93"/>
      <c r="BX48" s="93"/>
      <c r="BY48" s="93"/>
      <c r="BZ48" s="93"/>
      <c r="CA48" s="93"/>
      <c r="CB48" s="93"/>
      <c r="CC48" s="93"/>
      <c r="CD48" s="93"/>
      <c r="CE48" s="93"/>
      <c r="CF48" s="93"/>
      <c r="CG48" s="93"/>
      <c r="CH48" s="93"/>
      <c r="CI48" s="93"/>
      <c r="CJ48" s="93"/>
      <c r="CK48" s="93"/>
      <c r="CL48" s="93"/>
      <c r="CM48" s="93"/>
      <c r="CN48" s="93"/>
      <c r="CO48" s="93"/>
      <c r="CP48" s="93"/>
      <c r="CQ48" s="93"/>
      <c r="CR48" s="93"/>
      <c r="CS48" s="93"/>
      <c r="CT48" s="93"/>
      <c r="CU48" s="93"/>
      <c r="CV48" s="93"/>
      <c r="CW48" s="93"/>
      <c r="CX48" s="93"/>
      <c r="CY48" s="93"/>
      <c r="CZ48" s="93"/>
      <c r="DA48" s="93"/>
      <c r="DB48" s="93"/>
      <c r="DC48" s="93"/>
      <c r="DD48" s="93"/>
      <c r="DE48" s="93"/>
      <c r="DF48" s="93"/>
      <c r="DG48" s="93"/>
      <c r="DH48" s="93"/>
      <c r="DI48" s="93"/>
      <c r="DJ48" s="93"/>
      <c r="DK48" s="93"/>
      <c r="DL48" s="93"/>
      <c r="DM48" s="93"/>
      <c r="DN48" s="93"/>
      <c r="DO48" s="93"/>
      <c r="DP48" s="93"/>
      <c r="DQ48" s="93"/>
      <c r="DR48" s="93"/>
      <c r="DS48" s="93"/>
      <c r="DT48" s="93"/>
      <c r="DU48" s="93"/>
      <c r="DV48" s="93"/>
      <c r="DW48" s="93"/>
      <c r="DX48" s="93"/>
      <c r="DY48" s="93"/>
      <c r="DZ48" s="93"/>
      <c r="EA48" s="93"/>
      <c r="EB48" s="93"/>
      <c r="EC48" s="93"/>
      <c r="ED48" s="93"/>
      <c r="EE48" s="93"/>
      <c r="EF48" s="93"/>
      <c r="EG48" s="93"/>
      <c r="EH48" s="93"/>
      <c r="EI48" s="93"/>
      <c r="EJ48" s="93"/>
      <c r="EK48" s="93"/>
      <c r="EL48" s="93"/>
      <c r="EM48" s="93"/>
      <c r="EN48" s="93"/>
      <c r="EO48" s="93"/>
      <c r="EP48" s="93"/>
      <c r="EQ48" s="93"/>
      <c r="ER48" s="93"/>
      <c r="ES48" s="93"/>
      <c r="ET48" s="93"/>
      <c r="EU48" s="93"/>
      <c r="EV48" s="93"/>
      <c r="EW48" s="93"/>
      <c r="EX48" s="93"/>
      <c r="EY48" s="93"/>
      <c r="EZ48" s="93"/>
      <c r="FA48" s="93"/>
      <c r="FB48" s="93"/>
      <c r="FC48" s="93"/>
      <c r="FD48" s="93"/>
      <c r="FE48" s="93"/>
      <c r="FF48" s="93"/>
      <c r="FG48" s="93"/>
      <c r="FH48" s="93"/>
      <c r="FI48" s="93"/>
      <c r="FJ48" s="93"/>
      <c r="FK48" s="93"/>
      <c r="FL48" s="93"/>
      <c r="FM48" s="93"/>
      <c r="FN48" s="93"/>
      <c r="FO48" s="93"/>
      <c r="FP48" s="93"/>
      <c r="FQ48" s="93"/>
      <c r="FR48" s="93"/>
      <c r="FS48" s="93"/>
      <c r="FT48" s="93"/>
      <c r="FU48" s="93"/>
      <c r="FV48" s="93"/>
      <c r="FW48" s="93"/>
      <c r="FX48" s="93"/>
      <c r="FY48" s="93"/>
      <c r="FZ48" s="93"/>
      <c r="GA48" s="93"/>
      <c r="GB48" s="93"/>
      <c r="GC48" s="93"/>
      <c r="GD48" s="93"/>
      <c r="GE48" s="93"/>
      <c r="GF48" s="93"/>
      <c r="GG48" s="93"/>
      <c r="GH48" s="93"/>
      <c r="GI48" s="93"/>
      <c r="GJ48" s="93"/>
      <c r="GK48" s="93"/>
      <c r="GL48" s="93"/>
      <c r="GM48" s="93"/>
      <c r="GN48" s="93"/>
      <c r="GO48" s="93"/>
      <c r="GP48" s="93"/>
      <c r="GQ48" s="93"/>
      <c r="GR48" s="93"/>
      <c r="GS48" s="93"/>
      <c r="GT48" s="93"/>
      <c r="GU48" s="93"/>
      <c r="GV48" s="93"/>
      <c r="GW48" s="93"/>
      <c r="GX48" s="93"/>
      <c r="GY48" s="93"/>
      <c r="GZ48" s="93"/>
      <c r="HA48" s="93"/>
      <c r="HB48" s="93"/>
      <c r="HC48" s="93"/>
      <c r="HD48" s="93"/>
      <c r="HE48" s="93"/>
      <c r="HF48" s="93"/>
      <c r="HG48" s="93"/>
      <c r="HH48" s="93"/>
      <c r="HI48" s="93"/>
      <c r="HJ48" s="93"/>
      <c r="HK48" s="93"/>
      <c r="HL48" s="93"/>
      <c r="HM48" s="93"/>
      <c r="HN48" s="93"/>
      <c r="HO48" s="93"/>
      <c r="HP48" s="93"/>
      <c r="HQ48" s="93"/>
      <c r="HR48" s="93"/>
      <c r="HS48" s="93"/>
      <c r="HT48" s="93"/>
      <c r="HU48" s="93"/>
      <c r="HV48" s="93"/>
      <c r="HW48" s="93"/>
      <c r="HX48" s="93"/>
      <c r="HY48" s="93"/>
      <c r="HZ48" s="93"/>
      <c r="IA48" s="93"/>
      <c r="IB48" s="93"/>
      <c r="IC48" s="93"/>
      <c r="ID48" s="93"/>
      <c r="IE48" s="93"/>
      <c r="IF48" s="93"/>
      <c r="IG48" s="93"/>
      <c r="IH48" s="93"/>
      <c r="II48" s="93"/>
      <c r="IJ48" s="93"/>
      <c r="IK48" s="93"/>
      <c r="IL48" s="93"/>
      <c r="IM48" s="93"/>
      <c r="IN48" s="93"/>
      <c r="IO48" s="93"/>
      <c r="IP48" s="93"/>
      <c r="IQ48" s="93"/>
      <c r="IR48" s="93"/>
      <c r="IS48" s="93"/>
      <c r="IT48" s="93"/>
      <c r="IU48" s="93"/>
      <c r="IV48" s="93"/>
      <c r="IW48" s="93"/>
      <c r="IX48" s="93"/>
      <c r="IY48" s="93"/>
      <c r="IZ48" s="93"/>
      <c r="JA48" s="93"/>
    </row>
    <row r="49" spans="1:261" ht="38.25" x14ac:dyDescent="0.2">
      <c r="A49" s="229">
        <v>44575</v>
      </c>
      <c r="B49" s="223" t="s">
        <v>2647</v>
      </c>
      <c r="C49" s="223" t="s">
        <v>2648</v>
      </c>
      <c r="D49" s="223" t="s">
        <v>134</v>
      </c>
      <c r="E49" s="223" t="s">
        <v>419</v>
      </c>
      <c r="F49" s="226"/>
      <c r="G49" s="228">
        <v>2022</v>
      </c>
      <c r="H49" s="227" t="s">
        <v>34</v>
      </c>
      <c r="I49" s="227" t="str">
        <f>LEFT($H49,2)</f>
        <v>WI</v>
      </c>
      <c r="J49" s="227" t="str">
        <f>RIGHT($H49,2)</f>
        <v>WI</v>
      </c>
      <c r="K49" s="230" t="str">
        <f>IF($L49=$M49,L49,CONCATENATE($L49,", ",IF(ISBLANK(N49),"",CONCATENATE(N49,", ")),$M49))</f>
        <v>Midwest</v>
      </c>
      <c r="L49" s="224" t="str">
        <f>INDEX('State '!$A$1:$C$62,MATCH($I49,'State '!$B:$B,0),3)</f>
        <v>Midwest</v>
      </c>
      <c r="M49" s="224" t="str">
        <f>INDEX('State '!$A$1:$C$62,MATCH($J49,'State '!$B:$B,0),3)</f>
        <v>Midwest</v>
      </c>
      <c r="N49" s="224"/>
      <c r="O49" s="163">
        <v>144.30000000000001</v>
      </c>
      <c r="P49" s="239">
        <v>49</v>
      </c>
      <c r="Q49" s="231"/>
      <c r="R49" s="228">
        <v>24</v>
      </c>
      <c r="S49" s="112" t="s">
        <v>138</v>
      </c>
      <c r="T49" s="113" t="s">
        <v>2650</v>
      </c>
      <c r="U49" s="227"/>
      <c r="V49" s="224" t="s">
        <v>2177</v>
      </c>
      <c r="W49" s="222" t="s">
        <v>2651</v>
      </c>
      <c r="X49" s="222" t="s">
        <v>2843</v>
      </c>
      <c r="Y49" s="225" t="s">
        <v>2653</v>
      </c>
      <c r="Z49" s="93"/>
    </row>
    <row r="50" spans="1:261" ht="25.5" x14ac:dyDescent="0.2">
      <c r="A50" s="229">
        <v>44313</v>
      </c>
      <c r="B50" s="223" t="s">
        <v>3087</v>
      </c>
      <c r="C50" s="223" t="s">
        <v>2534</v>
      </c>
      <c r="D50" s="223" t="s">
        <v>140</v>
      </c>
      <c r="E50" s="223" t="s">
        <v>389</v>
      </c>
      <c r="F50" s="226"/>
      <c r="G50" s="228">
        <v>2022</v>
      </c>
      <c r="H50" s="227" t="s">
        <v>388</v>
      </c>
      <c r="I50" s="227" t="str">
        <f>LEFT($H50,2)</f>
        <v>PA</v>
      </c>
      <c r="J50" s="227" t="str">
        <f>RIGHT($H50,2)</f>
        <v>NY</v>
      </c>
      <c r="K50" s="230" t="str">
        <f>IF($L50=$M50,L50,CONCATENATE($L50,", ",IF(ISBLANK(N50),"",CONCATENATE(N50,", ")),$M50))</f>
        <v>Northeast</v>
      </c>
      <c r="L50" s="224" t="str">
        <f>INDEX('State '!$A$1:$C$62,MATCH($I50,'State '!$B:$B,0),3)</f>
        <v>Northeast</v>
      </c>
      <c r="M50" s="224" t="str">
        <f>INDEX('State '!$A$1:$C$62,MATCH($J50,'State '!$B:$B,0),3)</f>
        <v>Northeast</v>
      </c>
      <c r="N50" s="224"/>
      <c r="O50" s="163"/>
      <c r="P50" s="177"/>
      <c r="Q50" s="231">
        <v>10</v>
      </c>
      <c r="R50" s="228"/>
      <c r="S50" s="112" t="s">
        <v>135</v>
      </c>
      <c r="T50" s="113" t="s">
        <v>381</v>
      </c>
      <c r="U50" s="227" t="s">
        <v>3064</v>
      </c>
      <c r="V50" s="224" t="s">
        <v>2180</v>
      </c>
      <c r="W50" s="222" t="s">
        <v>3065</v>
      </c>
      <c r="X50" s="222"/>
      <c r="Y50" s="225"/>
      <c r="Z50" s="93"/>
    </row>
    <row r="51" spans="1:261" ht="25.5" x14ac:dyDescent="0.2">
      <c r="A51" s="102">
        <v>43872</v>
      </c>
      <c r="B51" s="223" t="s">
        <v>2979</v>
      </c>
      <c r="C51" s="222" t="s">
        <v>2980</v>
      </c>
      <c r="D51" s="222" t="s">
        <v>140</v>
      </c>
      <c r="E51" s="222" t="s">
        <v>389</v>
      </c>
      <c r="F51" s="63"/>
      <c r="G51" s="64">
        <v>2024</v>
      </c>
      <c r="H51" s="224" t="s">
        <v>13</v>
      </c>
      <c r="I51" s="224" t="str">
        <f>LEFT($H51,2)</f>
        <v>CA</v>
      </c>
      <c r="J51" s="224" t="str">
        <f>RIGHT($H51,2)</f>
        <v>CA</v>
      </c>
      <c r="K51" s="151" t="str">
        <f>IF($L51=$M51,L51,CONCATENATE($L51,", ",IF(ISBLANK(N51),"",CONCATENATE(N51,", ")),$M51))</f>
        <v>Pacific</v>
      </c>
      <c r="L51" s="224" t="str">
        <f>INDEX('State '!$A$1:$C$62,MATCH($I51,'State '!$B:$B,0),3)</f>
        <v>Pacific</v>
      </c>
      <c r="M51" s="224" t="str">
        <f>INDEX('State '!$A$1:$C$62,MATCH($J51,'State '!$B:$B,0),3)</f>
        <v>Pacific</v>
      </c>
      <c r="N51" s="224"/>
      <c r="O51" s="163">
        <v>677</v>
      </c>
      <c r="P51" s="120">
        <v>49</v>
      </c>
      <c r="Q51" s="164">
        <v>200</v>
      </c>
      <c r="R51" s="104">
        <v>36</v>
      </c>
      <c r="S51" s="224" t="s">
        <v>138</v>
      </c>
      <c r="T51" s="224" t="s">
        <v>2380</v>
      </c>
      <c r="U51" s="224"/>
      <c r="V51" s="224" t="s">
        <v>2177</v>
      </c>
      <c r="W51" s="222" t="s">
        <v>2981</v>
      </c>
      <c r="X51" s="222"/>
      <c r="Y51" s="225"/>
      <c r="Z51" s="93"/>
    </row>
    <row r="52" spans="1:261" ht="25.5" x14ac:dyDescent="0.2">
      <c r="A52" s="102">
        <v>44589</v>
      </c>
      <c r="B52" s="223" t="s">
        <v>3324</v>
      </c>
      <c r="C52" s="83" t="s">
        <v>2275</v>
      </c>
      <c r="D52" s="83" t="s">
        <v>140</v>
      </c>
      <c r="E52" s="223" t="s">
        <v>137</v>
      </c>
      <c r="F52" s="65"/>
      <c r="G52" s="116">
        <v>2023</v>
      </c>
      <c r="H52" s="224" t="s">
        <v>0</v>
      </c>
      <c r="I52" s="224" t="str">
        <f>LEFT($H52,2)</f>
        <v>LA</v>
      </c>
      <c r="J52" s="224" t="str">
        <f>RIGHT($H52,2)</f>
        <v>LA</v>
      </c>
      <c r="K52" s="230" t="str">
        <f>IF($L52=$M52,L52,CONCATENATE($L52,", ",IF(ISBLANK(N52),"",CONCATENATE(N52,", ")),$M52))</f>
        <v>South Central</v>
      </c>
      <c r="L52" s="224" t="str">
        <f>INDEX('State '!$A$1:$C$62,MATCH($I52,'State '!$B:$B,0),3)</f>
        <v>South Central</v>
      </c>
      <c r="M52" s="224" t="str">
        <f>INDEX('State '!$A$1:$C$62,MATCH($J52,'State '!$B:$B,0),3)</f>
        <v>South Central</v>
      </c>
      <c r="N52" s="224"/>
      <c r="O52" s="163">
        <v>30.6</v>
      </c>
      <c r="P52" s="64">
        <v>26.8</v>
      </c>
      <c r="Q52" s="117"/>
      <c r="R52" s="66"/>
      <c r="S52" s="112" t="s">
        <v>135</v>
      </c>
      <c r="T52" s="227" t="s">
        <v>381</v>
      </c>
      <c r="U52" s="227" t="s">
        <v>3325</v>
      </c>
      <c r="V52" s="224" t="s">
        <v>2177</v>
      </c>
      <c r="W52" s="222" t="s">
        <v>3326</v>
      </c>
      <c r="X52" s="222"/>
      <c r="Y52" s="166"/>
      <c r="Z52" s="93"/>
    </row>
    <row r="53" spans="1:261" ht="51" x14ac:dyDescent="0.2">
      <c r="A53" s="102">
        <v>44239</v>
      </c>
      <c r="B53" s="222" t="s">
        <v>3146</v>
      </c>
      <c r="C53" s="83" t="s">
        <v>2918</v>
      </c>
      <c r="D53" s="83" t="s">
        <v>142</v>
      </c>
      <c r="E53" s="222" t="s">
        <v>2645</v>
      </c>
      <c r="F53" s="63">
        <v>43688</v>
      </c>
      <c r="G53" s="64">
        <v>2023</v>
      </c>
      <c r="H53" s="224" t="s">
        <v>54</v>
      </c>
      <c r="I53" s="224" t="s">
        <v>54</v>
      </c>
      <c r="J53" s="224" t="s">
        <v>54</v>
      </c>
      <c r="K53" s="230" t="s">
        <v>5</v>
      </c>
      <c r="L53" s="224" t="s">
        <v>5</v>
      </c>
      <c r="M53" s="224" t="s">
        <v>5</v>
      </c>
      <c r="N53" s="224"/>
      <c r="O53" s="163"/>
      <c r="P53" s="236">
        <v>14.2</v>
      </c>
      <c r="Q53" s="164">
        <v>0</v>
      </c>
      <c r="R53" s="104" t="s">
        <v>3147</v>
      </c>
      <c r="S53" s="224" t="s">
        <v>138</v>
      </c>
      <c r="T53" s="224" t="s">
        <v>381</v>
      </c>
      <c r="U53" s="224" t="s">
        <v>3148</v>
      </c>
      <c r="V53" s="224" t="s">
        <v>2177</v>
      </c>
      <c r="W53" s="222" t="s">
        <v>3150</v>
      </c>
      <c r="X53" s="222"/>
      <c r="Y53" s="155" t="s">
        <v>3149</v>
      </c>
      <c r="Z53" s="93"/>
    </row>
    <row r="54" spans="1:261" ht="38.25" x14ac:dyDescent="0.2">
      <c r="A54" s="102">
        <v>43755</v>
      </c>
      <c r="B54" s="222" t="s">
        <v>2872</v>
      </c>
      <c r="C54" s="222" t="s">
        <v>2737</v>
      </c>
      <c r="D54" s="222" t="s">
        <v>134</v>
      </c>
      <c r="E54" s="111" t="s">
        <v>137</v>
      </c>
      <c r="F54" s="63"/>
      <c r="G54" s="64">
        <v>2022</v>
      </c>
      <c r="H54" s="224" t="s">
        <v>8</v>
      </c>
      <c r="I54" s="224" t="str">
        <f>LEFT($H54,2)</f>
        <v>OH</v>
      </c>
      <c r="J54" s="224" t="str">
        <f>RIGHT($H54,2)</f>
        <v>OH</v>
      </c>
      <c r="K54" s="230" t="str">
        <f>IF($L54=$M54,L54,CONCATENATE($L54,", ",IF(ISBLANK(N54),"",CONCATENATE(N54,", ")),$M54))</f>
        <v>Northeast</v>
      </c>
      <c r="L54" s="224" t="str">
        <f>INDEX('State '!$A$1:$C$62,MATCH($I54,'State '!$B:$B,0),3)</f>
        <v>Northeast</v>
      </c>
      <c r="M54" s="224" t="str">
        <f>INDEX('State '!$A$1:$C$62,MATCH($J54,'State '!$B:$B,0),3)</f>
        <v>Northeast</v>
      </c>
      <c r="N54" s="224"/>
      <c r="O54" s="163">
        <v>130</v>
      </c>
      <c r="P54" s="198">
        <f>9963/5280</f>
        <v>1.8869318181818182</v>
      </c>
      <c r="Q54" s="164"/>
      <c r="R54" s="104">
        <v>12</v>
      </c>
      <c r="S54" s="224" t="s">
        <v>138</v>
      </c>
      <c r="T54" s="224" t="s">
        <v>2873</v>
      </c>
      <c r="U54" s="224"/>
      <c r="V54" s="224" t="s">
        <v>2177</v>
      </c>
      <c r="W54" s="222" t="s">
        <v>2874</v>
      </c>
      <c r="X54" s="222" t="s">
        <v>2841</v>
      </c>
      <c r="Y54" s="225"/>
      <c r="Z54" s="93"/>
    </row>
    <row r="55" spans="1:261" ht="38.25" x14ac:dyDescent="0.2">
      <c r="A55" s="102">
        <v>44120</v>
      </c>
      <c r="B55" s="222" t="s">
        <v>3023</v>
      </c>
      <c r="C55" s="222" t="s">
        <v>2410</v>
      </c>
      <c r="D55" s="222" t="s">
        <v>140</v>
      </c>
      <c r="E55" s="111" t="s">
        <v>389</v>
      </c>
      <c r="F55" s="63"/>
      <c r="G55" s="64">
        <v>2024</v>
      </c>
      <c r="H55" s="224" t="s">
        <v>0</v>
      </c>
      <c r="I55" s="224" t="str">
        <f>LEFT($H55,2)</f>
        <v>LA</v>
      </c>
      <c r="J55" s="224" t="str">
        <f>RIGHT($H55,2)</f>
        <v>LA</v>
      </c>
      <c r="K55" s="151" t="str">
        <f>IF($L55=$M55,L55,CONCATENATE($L55,", ",IF(ISBLANK(N55),"",CONCATENATE(N55,", ")),$M55))</f>
        <v>South Central</v>
      </c>
      <c r="L55" s="224" t="str">
        <f>INDEX('State '!$A$1:$C$62,MATCH($I55,'State '!$B:$B,0),3)</f>
        <v>South Central</v>
      </c>
      <c r="M55" s="224" t="str">
        <f>INDEX('State '!$A$1:$C$62,MATCH($J55,'State '!$B:$B,0),3)</f>
        <v>South Central</v>
      </c>
      <c r="N55" s="224"/>
      <c r="O55" s="163">
        <v>88.897000000000006</v>
      </c>
      <c r="P55" s="177"/>
      <c r="Q55" s="164">
        <v>70</v>
      </c>
      <c r="R55" s="104"/>
      <c r="S55" s="224" t="s">
        <v>135</v>
      </c>
      <c r="T55" s="224" t="s">
        <v>381</v>
      </c>
      <c r="U55" s="224" t="s">
        <v>3024</v>
      </c>
      <c r="V55" s="224" t="s">
        <v>2177</v>
      </c>
      <c r="W55" s="222" t="s">
        <v>3025</v>
      </c>
      <c r="X55" s="222" t="s">
        <v>2840</v>
      </c>
      <c r="Y55" s="225"/>
      <c r="Z55" s="93"/>
    </row>
    <row r="56" spans="1:261" ht="25.5" x14ac:dyDescent="0.2">
      <c r="A56" s="102">
        <v>43756</v>
      </c>
      <c r="B56" s="223" t="s">
        <v>3026</v>
      </c>
      <c r="C56" s="223" t="s">
        <v>2410</v>
      </c>
      <c r="D56" s="84" t="s">
        <v>136</v>
      </c>
      <c r="E56" s="223" t="s">
        <v>389</v>
      </c>
      <c r="F56" s="226"/>
      <c r="G56" s="228">
        <v>2023</v>
      </c>
      <c r="H56" s="227" t="s">
        <v>2207</v>
      </c>
      <c r="I56" s="227" t="str">
        <f>LEFT($H56,2)</f>
        <v>LA</v>
      </c>
      <c r="J56" s="227" t="str">
        <f>RIGHT($H56,2)</f>
        <v>TX</v>
      </c>
      <c r="K56" s="230" t="str">
        <f>IF($L56=$M56,L56,CONCATENATE($L56,", ",IF(ISBLANK(N56),"",CONCATENATE(N56,", ")),$M56))</f>
        <v>South Central</v>
      </c>
      <c r="L56" s="224" t="str">
        <f>INDEX('State '!$A$1:$C$62,MATCH($I56,'State '!$B:$B,0),3)</f>
        <v>South Central</v>
      </c>
      <c r="M56" s="224" t="str">
        <f>INDEX('State '!$A$1:$C$62,MATCH($J56,'State '!$B:$B,0),3)</f>
        <v>South Central</v>
      </c>
      <c r="N56" s="224"/>
      <c r="O56" s="163">
        <v>1207</v>
      </c>
      <c r="P56" s="239">
        <v>131</v>
      </c>
      <c r="Q56" s="231">
        <v>2000</v>
      </c>
      <c r="R56" s="228">
        <v>42</v>
      </c>
      <c r="S56" s="227" t="s">
        <v>135</v>
      </c>
      <c r="T56" s="227" t="s">
        <v>381</v>
      </c>
      <c r="U56" s="227" t="s">
        <v>2411</v>
      </c>
      <c r="V56" s="224" t="s">
        <v>2180</v>
      </c>
      <c r="W56" s="222" t="s">
        <v>2731</v>
      </c>
      <c r="X56" s="222" t="s">
        <v>2840</v>
      </c>
      <c r="Y56" s="155" t="s">
        <v>2788</v>
      </c>
      <c r="Z56" s="93"/>
    </row>
    <row r="57" spans="1:261" s="19" customFormat="1" ht="25.5" x14ac:dyDescent="0.2">
      <c r="A57" s="102">
        <v>44568</v>
      </c>
      <c r="B57" s="222" t="s">
        <v>2820</v>
      </c>
      <c r="C57" s="222" t="s">
        <v>1955</v>
      </c>
      <c r="D57" s="222" t="s">
        <v>140</v>
      </c>
      <c r="E57" s="111" t="s">
        <v>3240</v>
      </c>
      <c r="F57" s="63"/>
      <c r="G57" s="64">
        <v>2022</v>
      </c>
      <c r="H57" s="224" t="s">
        <v>1993</v>
      </c>
      <c r="I57" s="224" t="str">
        <f>LEFT($H57,2)</f>
        <v>KY</v>
      </c>
      <c r="J57" s="224" t="str">
        <f>RIGHT($H57,2)</f>
        <v>LA</v>
      </c>
      <c r="K57" s="230" t="str">
        <f>IF($L57=$M57,L57,CONCATENATE($L57,", ",IF(ISBLANK(N57),"",CONCATENATE(N57,", ")),$M57))</f>
        <v>Midwest, South Central</v>
      </c>
      <c r="L57" s="224" t="str">
        <f>INDEX('State '!$A$1:$C$62,MATCH($I57,'State '!$B:$B,0),3)</f>
        <v>Midwest</v>
      </c>
      <c r="M57" s="224" t="str">
        <f>INDEX('State '!$A$1:$C$62,MATCH($J57,'State '!$B:$B,0),3)</f>
        <v>South Central</v>
      </c>
      <c r="N57" s="224"/>
      <c r="O57" s="163">
        <v>472</v>
      </c>
      <c r="P57" s="177"/>
      <c r="Q57" s="164">
        <v>493</v>
      </c>
      <c r="R57" s="104"/>
      <c r="S57" s="224" t="s">
        <v>135</v>
      </c>
      <c r="T57" s="224" t="s">
        <v>381</v>
      </c>
      <c r="U57" s="224" t="s">
        <v>2821</v>
      </c>
      <c r="V57" s="103" t="s">
        <v>2180</v>
      </c>
      <c r="W57" s="222" t="s">
        <v>2822</v>
      </c>
      <c r="X57" s="222"/>
      <c r="Y57" s="165"/>
      <c r="Z57" s="105"/>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3"/>
      <c r="BN57" s="93"/>
      <c r="BO57" s="93"/>
      <c r="BP57" s="93"/>
      <c r="BQ57" s="93"/>
      <c r="BR57" s="93"/>
      <c r="BS57" s="93"/>
      <c r="BT57" s="93"/>
      <c r="BU57" s="93"/>
      <c r="BV57" s="93"/>
      <c r="BW57" s="93"/>
      <c r="BX57" s="93"/>
      <c r="BY57" s="93"/>
      <c r="BZ57" s="93"/>
      <c r="CA57" s="93"/>
      <c r="CB57" s="93"/>
      <c r="CC57" s="93"/>
      <c r="CD57" s="93"/>
      <c r="CE57" s="93"/>
      <c r="CF57" s="93"/>
      <c r="CG57" s="93"/>
      <c r="CH57" s="93"/>
      <c r="CI57" s="93"/>
      <c r="CJ57" s="93"/>
      <c r="CK57" s="93"/>
      <c r="CL57" s="93"/>
      <c r="CM57" s="93"/>
      <c r="CN57" s="93"/>
      <c r="CO57" s="93"/>
      <c r="CP57" s="93"/>
      <c r="CQ57" s="93"/>
      <c r="CR57" s="93"/>
      <c r="CS57" s="93"/>
      <c r="CT57" s="93"/>
      <c r="CU57" s="93"/>
      <c r="CV57" s="93"/>
      <c r="CW57" s="93"/>
      <c r="CX57" s="93"/>
      <c r="CY57" s="93"/>
      <c r="CZ57" s="93"/>
      <c r="DA57" s="93"/>
      <c r="DB57" s="93"/>
      <c r="DC57" s="93"/>
      <c r="DD57" s="93"/>
      <c r="DE57" s="93"/>
      <c r="DF57" s="93"/>
      <c r="DG57" s="93"/>
      <c r="DH57" s="93"/>
      <c r="DI57" s="93"/>
      <c r="DJ57" s="93"/>
      <c r="DK57" s="93"/>
      <c r="DL57" s="93"/>
      <c r="DM57" s="93"/>
      <c r="DN57" s="93"/>
      <c r="DO57" s="93"/>
      <c r="DP57" s="93"/>
      <c r="DQ57" s="93"/>
      <c r="DR57" s="93"/>
      <c r="DS57" s="93"/>
      <c r="DT57" s="93"/>
      <c r="DU57" s="93"/>
      <c r="DV57" s="93"/>
      <c r="DW57" s="93"/>
      <c r="DX57" s="93"/>
      <c r="DY57" s="93"/>
      <c r="DZ57" s="93"/>
      <c r="EA57" s="93"/>
      <c r="EB57" s="93"/>
      <c r="EC57" s="93"/>
      <c r="ED57" s="93"/>
      <c r="EE57" s="93"/>
      <c r="EF57" s="93"/>
      <c r="EG57" s="93"/>
      <c r="EH57" s="93"/>
      <c r="EI57" s="93"/>
      <c r="EJ57" s="93"/>
      <c r="EK57" s="93"/>
      <c r="EL57" s="93"/>
      <c r="EM57" s="93"/>
      <c r="EN57" s="93"/>
      <c r="EO57" s="93"/>
      <c r="EP57" s="93"/>
      <c r="EQ57" s="93"/>
      <c r="ER57" s="93"/>
      <c r="ES57" s="93"/>
      <c r="ET57" s="93"/>
      <c r="EU57" s="93"/>
      <c r="EV57" s="93"/>
      <c r="EW57" s="93"/>
      <c r="EX57" s="93"/>
      <c r="EY57" s="93"/>
      <c r="EZ57" s="93"/>
      <c r="FA57" s="93"/>
      <c r="FB57" s="93"/>
      <c r="FC57" s="93"/>
      <c r="FD57" s="93"/>
      <c r="FE57" s="93"/>
      <c r="FF57" s="93"/>
      <c r="FG57" s="93"/>
      <c r="FH57" s="93"/>
      <c r="FI57" s="93"/>
      <c r="FJ57" s="93"/>
      <c r="FK57" s="93"/>
      <c r="FL57" s="93"/>
      <c r="FM57" s="93"/>
      <c r="FN57" s="93"/>
      <c r="FO57" s="93"/>
      <c r="FP57" s="93"/>
      <c r="FQ57" s="93"/>
      <c r="FR57" s="93"/>
      <c r="FS57" s="93"/>
      <c r="FT57" s="93"/>
      <c r="FU57" s="93"/>
      <c r="FV57" s="93"/>
      <c r="FW57" s="93"/>
      <c r="FX57" s="93"/>
      <c r="FY57" s="93"/>
      <c r="FZ57" s="93"/>
      <c r="GA57" s="93"/>
      <c r="GB57" s="93"/>
      <c r="GC57" s="93"/>
      <c r="GD57" s="93"/>
      <c r="GE57" s="93"/>
      <c r="GF57" s="93"/>
      <c r="GG57" s="93"/>
      <c r="GH57" s="93"/>
      <c r="GI57" s="93"/>
      <c r="GJ57" s="93"/>
      <c r="GK57" s="93"/>
      <c r="GL57" s="93"/>
      <c r="GM57" s="93"/>
      <c r="GN57" s="93"/>
      <c r="GO57" s="93"/>
      <c r="GP57" s="93"/>
      <c r="GQ57" s="93"/>
      <c r="GR57" s="93"/>
      <c r="GS57" s="93"/>
      <c r="GT57" s="93"/>
      <c r="GU57" s="93"/>
      <c r="GV57" s="93"/>
      <c r="GW57" s="93"/>
      <c r="GX57" s="93"/>
      <c r="GY57" s="93"/>
      <c r="GZ57" s="93"/>
      <c r="HA57" s="93"/>
      <c r="HB57" s="93"/>
      <c r="HC57" s="93"/>
      <c r="HD57" s="93"/>
      <c r="HE57" s="93"/>
      <c r="HF57" s="93"/>
      <c r="HG57" s="93"/>
      <c r="HH57" s="93"/>
      <c r="HI57" s="93"/>
      <c r="HJ57" s="93"/>
      <c r="HK57" s="93"/>
      <c r="HL57" s="93"/>
      <c r="HM57" s="93"/>
      <c r="HN57" s="93"/>
      <c r="HO57" s="93"/>
      <c r="HP57" s="93"/>
      <c r="HQ57" s="93"/>
      <c r="HR57" s="93"/>
      <c r="HS57" s="93"/>
      <c r="HT57" s="93"/>
      <c r="HU57" s="93"/>
      <c r="HV57" s="93"/>
      <c r="HW57" s="93"/>
      <c r="HX57" s="93"/>
      <c r="HY57" s="93"/>
      <c r="HZ57" s="93"/>
      <c r="IA57" s="93"/>
      <c r="IB57" s="93"/>
      <c r="IC57" s="93"/>
      <c r="ID57" s="93"/>
      <c r="IE57" s="93"/>
      <c r="IF57" s="93"/>
      <c r="IG57" s="93"/>
      <c r="IH57" s="93"/>
      <c r="II57" s="93"/>
      <c r="IJ57" s="93"/>
      <c r="IK57" s="93"/>
      <c r="IL57" s="93"/>
      <c r="IM57" s="93"/>
      <c r="IN57" s="93"/>
      <c r="IO57" s="93"/>
      <c r="IP57" s="93"/>
      <c r="IQ57" s="93"/>
      <c r="IR57" s="93"/>
      <c r="IS57" s="93"/>
      <c r="IT57" s="93"/>
      <c r="IU57" s="93"/>
      <c r="IV57" s="93"/>
      <c r="IW57" s="93"/>
      <c r="IX57" s="93"/>
      <c r="IY57" s="93"/>
      <c r="IZ57" s="93"/>
      <c r="JA57" s="93"/>
    </row>
    <row r="58" spans="1:261" s="19" customFormat="1" ht="25.5" x14ac:dyDescent="0.2">
      <c r="A58" s="102">
        <v>43762</v>
      </c>
      <c r="B58" s="222" t="s">
        <v>2904</v>
      </c>
      <c r="C58" s="222" t="s">
        <v>1981</v>
      </c>
      <c r="D58" s="222" t="s">
        <v>134</v>
      </c>
      <c r="E58" s="111" t="s">
        <v>137</v>
      </c>
      <c r="F58" s="63"/>
      <c r="G58" s="64">
        <v>2022</v>
      </c>
      <c r="H58" s="224" t="s">
        <v>17</v>
      </c>
      <c r="I58" s="224" t="str">
        <f>LEFT($H58,2)</f>
        <v>AL</v>
      </c>
      <c r="J58" s="224" t="str">
        <f>RIGHT($H58,2)</f>
        <v>AL</v>
      </c>
      <c r="K58" s="230" t="str">
        <f>IF($L58=$M58,L58,CONCATENATE($L58,", ",IF(ISBLANK(N58),"",CONCATENATE(N58,", ")),$M58))</f>
        <v>South Central</v>
      </c>
      <c r="L58" s="224" t="str">
        <f>INDEX('State '!$A$1:$C$62,MATCH($I58,'State '!$B:$B,0),3)</f>
        <v>South Central</v>
      </c>
      <c r="M58" s="224" t="str">
        <f>INDEX('State '!$A$1:$C$62,MATCH($J58,'State '!$B:$B,0),3)</f>
        <v>South Central</v>
      </c>
      <c r="N58" s="224"/>
      <c r="O58" s="163"/>
      <c r="P58" s="120">
        <v>50</v>
      </c>
      <c r="Q58" s="164"/>
      <c r="R58" s="104">
        <v>16</v>
      </c>
      <c r="S58" s="224" t="s">
        <v>138</v>
      </c>
      <c r="T58" s="224" t="s">
        <v>2906</v>
      </c>
      <c r="U58" s="224"/>
      <c r="V58" s="224" t="s">
        <v>2177</v>
      </c>
      <c r="W58" s="222" t="s">
        <v>2905</v>
      </c>
      <c r="X58" s="222" t="s">
        <v>2841</v>
      </c>
      <c r="Y58" s="225"/>
      <c r="Z58" s="105"/>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c r="CA58" s="93"/>
      <c r="CB58" s="93"/>
      <c r="CC58" s="93"/>
      <c r="CD58" s="93"/>
      <c r="CE58" s="93"/>
      <c r="CF58" s="93"/>
      <c r="CG58" s="93"/>
      <c r="CH58" s="93"/>
      <c r="CI58" s="93"/>
      <c r="CJ58" s="93"/>
      <c r="CK58" s="93"/>
      <c r="CL58" s="93"/>
      <c r="CM58" s="93"/>
      <c r="CN58" s="93"/>
      <c r="CO58" s="93"/>
      <c r="CP58" s="93"/>
      <c r="CQ58" s="93"/>
      <c r="CR58" s="93"/>
      <c r="CS58" s="93"/>
      <c r="CT58" s="93"/>
      <c r="CU58" s="93"/>
      <c r="CV58" s="93"/>
      <c r="CW58" s="93"/>
      <c r="CX58" s="93"/>
      <c r="CY58" s="93"/>
      <c r="CZ58" s="93"/>
      <c r="DA58" s="93"/>
      <c r="DB58" s="93"/>
      <c r="DC58" s="93"/>
      <c r="DD58" s="93"/>
      <c r="DE58" s="93"/>
      <c r="DF58" s="93"/>
      <c r="DG58" s="93"/>
      <c r="DH58" s="93"/>
      <c r="DI58" s="93"/>
      <c r="DJ58" s="93"/>
      <c r="DK58" s="93"/>
      <c r="DL58" s="93"/>
      <c r="DM58" s="93"/>
      <c r="DN58" s="93"/>
      <c r="DO58" s="93"/>
      <c r="DP58" s="93"/>
      <c r="DQ58" s="93"/>
      <c r="DR58" s="93"/>
      <c r="DS58" s="93"/>
      <c r="DT58" s="93"/>
      <c r="DU58" s="93"/>
      <c r="DV58" s="93"/>
      <c r="DW58" s="93"/>
      <c r="DX58" s="93"/>
      <c r="DY58" s="93"/>
      <c r="DZ58" s="93"/>
      <c r="EA58" s="93"/>
      <c r="EB58" s="93"/>
      <c r="EC58" s="93"/>
      <c r="ED58" s="93"/>
      <c r="EE58" s="93"/>
      <c r="EF58" s="93"/>
      <c r="EG58" s="93"/>
      <c r="EH58" s="93"/>
      <c r="EI58" s="93"/>
      <c r="EJ58" s="93"/>
      <c r="EK58" s="93"/>
      <c r="EL58" s="93"/>
      <c r="EM58" s="93"/>
      <c r="EN58" s="93"/>
      <c r="EO58" s="93"/>
      <c r="EP58" s="93"/>
      <c r="EQ58" s="93"/>
      <c r="ER58" s="93"/>
      <c r="ES58" s="93"/>
      <c r="ET58" s="93"/>
      <c r="EU58" s="93"/>
      <c r="EV58" s="93"/>
      <c r="EW58" s="93"/>
      <c r="EX58" s="93"/>
      <c r="EY58" s="93"/>
      <c r="EZ58" s="93"/>
      <c r="FA58" s="93"/>
      <c r="FB58" s="93"/>
      <c r="FC58" s="93"/>
      <c r="FD58" s="93"/>
      <c r="FE58" s="93"/>
      <c r="FF58" s="93"/>
      <c r="FG58" s="93"/>
      <c r="FH58" s="93"/>
      <c r="FI58" s="93"/>
      <c r="FJ58" s="93"/>
      <c r="FK58" s="93"/>
      <c r="FL58" s="93"/>
      <c r="FM58" s="93"/>
      <c r="FN58" s="93"/>
      <c r="FO58" s="93"/>
      <c r="FP58" s="93"/>
      <c r="FQ58" s="93"/>
      <c r="FR58" s="93"/>
      <c r="FS58" s="93"/>
      <c r="FT58" s="93"/>
      <c r="FU58" s="93"/>
      <c r="FV58" s="93"/>
      <c r="FW58" s="93"/>
      <c r="FX58" s="93"/>
      <c r="FY58" s="93"/>
      <c r="FZ58" s="93"/>
      <c r="GA58" s="93"/>
      <c r="GB58" s="93"/>
      <c r="GC58" s="93"/>
      <c r="GD58" s="93"/>
      <c r="GE58" s="93"/>
      <c r="GF58" s="93"/>
      <c r="GG58" s="93"/>
      <c r="GH58" s="93"/>
      <c r="GI58" s="93"/>
      <c r="GJ58" s="93"/>
      <c r="GK58" s="93"/>
      <c r="GL58" s="93"/>
      <c r="GM58" s="93"/>
      <c r="GN58" s="93"/>
      <c r="GO58" s="93"/>
      <c r="GP58" s="93"/>
      <c r="GQ58" s="93"/>
      <c r="GR58" s="93"/>
      <c r="GS58" s="93"/>
      <c r="GT58" s="93"/>
      <c r="GU58" s="93"/>
      <c r="GV58" s="93"/>
      <c r="GW58" s="93"/>
      <c r="GX58" s="93"/>
      <c r="GY58" s="93"/>
      <c r="GZ58" s="93"/>
      <c r="HA58" s="93"/>
      <c r="HB58" s="93"/>
      <c r="HC58" s="93"/>
      <c r="HD58" s="93"/>
      <c r="HE58" s="93"/>
      <c r="HF58" s="93"/>
      <c r="HG58" s="93"/>
      <c r="HH58" s="93"/>
      <c r="HI58" s="93"/>
      <c r="HJ58" s="93"/>
      <c r="HK58" s="93"/>
      <c r="HL58" s="93"/>
      <c r="HM58" s="93"/>
      <c r="HN58" s="93"/>
      <c r="HO58" s="93"/>
      <c r="HP58" s="93"/>
      <c r="HQ58" s="93"/>
      <c r="HR58" s="93"/>
      <c r="HS58" s="93"/>
      <c r="HT58" s="93"/>
      <c r="HU58" s="93"/>
      <c r="HV58" s="93"/>
      <c r="HW58" s="93"/>
      <c r="HX58" s="93"/>
      <c r="HY58" s="93"/>
      <c r="HZ58" s="93"/>
      <c r="IA58" s="93"/>
      <c r="IB58" s="93"/>
      <c r="IC58" s="93"/>
      <c r="ID58" s="93"/>
      <c r="IE58" s="93"/>
      <c r="IF58" s="93"/>
      <c r="IG58" s="93"/>
      <c r="IH58" s="93"/>
      <c r="II58" s="93"/>
      <c r="IJ58" s="93"/>
      <c r="IK58" s="93"/>
      <c r="IL58" s="93"/>
      <c r="IM58" s="93"/>
      <c r="IN58" s="93"/>
      <c r="IO58" s="93"/>
      <c r="IP58" s="93"/>
      <c r="IQ58" s="93"/>
      <c r="IR58" s="93"/>
      <c r="IS58" s="93"/>
      <c r="IT58" s="93"/>
      <c r="IU58" s="93"/>
      <c r="IV58" s="93"/>
      <c r="IW58" s="93"/>
      <c r="IX58" s="93"/>
      <c r="IY58" s="93"/>
      <c r="IZ58" s="93"/>
      <c r="JA58" s="93"/>
    </row>
    <row r="59" spans="1:261" ht="38.25" x14ac:dyDescent="0.2">
      <c r="A59" s="102">
        <v>44568</v>
      </c>
      <c r="B59" s="223" t="s">
        <v>3102</v>
      </c>
      <c r="C59" s="223" t="s">
        <v>261</v>
      </c>
      <c r="D59" s="223" t="s">
        <v>142</v>
      </c>
      <c r="E59" s="223" t="s">
        <v>137</v>
      </c>
      <c r="F59" s="226"/>
      <c r="G59" s="115">
        <v>2022</v>
      </c>
      <c r="H59" s="227" t="s">
        <v>23</v>
      </c>
      <c r="I59" s="227" t="s">
        <v>23</v>
      </c>
      <c r="J59" s="227" t="s">
        <v>23</v>
      </c>
      <c r="K59" s="230" t="s">
        <v>9</v>
      </c>
      <c r="L59" s="224" t="s">
        <v>9</v>
      </c>
      <c r="M59" s="224" t="s">
        <v>9</v>
      </c>
      <c r="N59" s="224"/>
      <c r="O59" s="163">
        <v>18.899999999999999</v>
      </c>
      <c r="P59" s="234">
        <v>0.5</v>
      </c>
      <c r="Q59" s="231"/>
      <c r="R59" s="228">
        <v>30</v>
      </c>
      <c r="S59" s="224" t="s">
        <v>138</v>
      </c>
      <c r="T59" s="224" t="s">
        <v>381</v>
      </c>
      <c r="U59" s="227" t="s">
        <v>3103</v>
      </c>
      <c r="V59" s="224" t="s">
        <v>2177</v>
      </c>
      <c r="W59" s="222" t="s">
        <v>3104</v>
      </c>
      <c r="X59" s="222"/>
      <c r="Y59" s="166"/>
    </row>
    <row r="60" spans="1:261" s="19" customFormat="1" ht="25.5" x14ac:dyDescent="0.2">
      <c r="A60" s="229">
        <v>44575</v>
      </c>
      <c r="B60" s="223" t="s">
        <v>3126</v>
      </c>
      <c r="C60" s="223" t="s">
        <v>199</v>
      </c>
      <c r="D60" s="223" t="s">
        <v>142</v>
      </c>
      <c r="E60" s="223" t="s">
        <v>419</v>
      </c>
      <c r="F60" s="226"/>
      <c r="G60" s="228">
        <v>2022</v>
      </c>
      <c r="H60" s="227" t="s">
        <v>33</v>
      </c>
      <c r="I60" s="227" t="str">
        <f>LEFT($H60,2)</f>
        <v>WV</v>
      </c>
      <c r="J60" s="227" t="str">
        <f>RIGHT($H60,2)</f>
        <v>WV</v>
      </c>
      <c r="K60" s="230" t="s">
        <v>5</v>
      </c>
      <c r="L60" s="224" t="s">
        <v>5</v>
      </c>
      <c r="M60" s="224" t="s">
        <v>5</v>
      </c>
      <c r="N60" s="224"/>
      <c r="O60" s="163">
        <v>77</v>
      </c>
      <c r="P60" s="177"/>
      <c r="Q60" s="231"/>
      <c r="R60" s="228" t="s">
        <v>1179</v>
      </c>
      <c r="S60" s="112" t="s">
        <v>138</v>
      </c>
      <c r="T60" s="113" t="s">
        <v>381</v>
      </c>
      <c r="U60" s="227" t="s">
        <v>3127</v>
      </c>
      <c r="V60" s="224" t="s">
        <v>2177</v>
      </c>
      <c r="W60" s="222" t="s">
        <v>3128</v>
      </c>
      <c r="X60" s="222"/>
      <c r="Y60" s="166"/>
      <c r="Z60" s="105"/>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c r="CA60" s="93"/>
      <c r="CB60" s="93"/>
      <c r="CC60" s="93"/>
      <c r="CD60" s="93"/>
      <c r="CE60" s="93"/>
      <c r="CF60" s="93"/>
      <c r="CG60" s="93"/>
      <c r="CH60" s="93"/>
      <c r="CI60" s="93"/>
      <c r="CJ60" s="93"/>
      <c r="CK60" s="93"/>
      <c r="CL60" s="93"/>
      <c r="CM60" s="93"/>
      <c r="CN60" s="93"/>
      <c r="CO60" s="93"/>
      <c r="CP60" s="93"/>
      <c r="CQ60" s="93"/>
      <c r="CR60" s="93"/>
      <c r="CS60" s="93"/>
      <c r="CT60" s="93"/>
      <c r="CU60" s="93"/>
      <c r="CV60" s="93"/>
      <c r="CW60" s="93"/>
      <c r="CX60" s="93"/>
      <c r="CY60" s="93"/>
      <c r="CZ60" s="93"/>
      <c r="DA60" s="93"/>
      <c r="DB60" s="93"/>
      <c r="DC60" s="93"/>
      <c r="DD60" s="93"/>
      <c r="DE60" s="93"/>
      <c r="DF60" s="93"/>
      <c r="DG60" s="93"/>
      <c r="DH60" s="93"/>
      <c r="DI60" s="93"/>
      <c r="DJ60" s="93"/>
      <c r="DK60" s="93"/>
      <c r="DL60" s="93"/>
      <c r="DM60" s="93"/>
      <c r="DN60" s="93"/>
      <c r="DO60" s="93"/>
      <c r="DP60" s="93"/>
      <c r="DQ60" s="93"/>
      <c r="DR60" s="93"/>
      <c r="DS60" s="93"/>
      <c r="DT60" s="93"/>
      <c r="DU60" s="93"/>
      <c r="DV60" s="93"/>
      <c r="DW60" s="93"/>
      <c r="DX60" s="93"/>
      <c r="DY60" s="93"/>
      <c r="DZ60" s="93"/>
      <c r="EA60" s="93"/>
      <c r="EB60" s="93"/>
      <c r="EC60" s="93"/>
      <c r="ED60" s="93"/>
      <c r="EE60" s="93"/>
      <c r="EF60" s="93"/>
      <c r="EG60" s="93"/>
      <c r="EH60" s="93"/>
      <c r="EI60" s="93"/>
      <c r="EJ60" s="93"/>
      <c r="EK60" s="93"/>
      <c r="EL60" s="93"/>
      <c r="EM60" s="93"/>
      <c r="EN60" s="93"/>
      <c r="EO60" s="93"/>
      <c r="EP60" s="93"/>
      <c r="EQ60" s="93"/>
      <c r="ER60" s="93"/>
      <c r="ES60" s="93"/>
      <c r="ET60" s="93"/>
      <c r="EU60" s="93"/>
      <c r="EV60" s="93"/>
      <c r="EW60" s="93"/>
      <c r="EX60" s="93"/>
      <c r="EY60" s="93"/>
      <c r="EZ60" s="93"/>
      <c r="FA60" s="93"/>
      <c r="FB60" s="93"/>
      <c r="FC60" s="93"/>
      <c r="FD60" s="93"/>
      <c r="FE60" s="93"/>
      <c r="FF60" s="93"/>
      <c r="FG60" s="93"/>
      <c r="FH60" s="93"/>
      <c r="FI60" s="93"/>
      <c r="FJ60" s="93"/>
      <c r="FK60" s="93"/>
      <c r="FL60" s="93"/>
      <c r="FM60" s="93"/>
      <c r="FN60" s="93"/>
      <c r="FO60" s="93"/>
      <c r="FP60" s="93"/>
      <c r="FQ60" s="93"/>
      <c r="FR60" s="93"/>
      <c r="FS60" s="93"/>
      <c r="FT60" s="93"/>
      <c r="FU60" s="93"/>
      <c r="FV60" s="93"/>
      <c r="FW60" s="93"/>
      <c r="FX60" s="93"/>
      <c r="FY60" s="93"/>
      <c r="FZ60" s="93"/>
      <c r="GA60" s="93"/>
      <c r="GB60" s="93"/>
      <c r="GC60" s="93"/>
      <c r="GD60" s="93"/>
      <c r="GE60" s="93"/>
      <c r="GF60" s="93"/>
      <c r="GG60" s="93"/>
      <c r="GH60" s="93"/>
      <c r="GI60" s="93"/>
      <c r="GJ60" s="93"/>
      <c r="GK60" s="93"/>
      <c r="GL60" s="93"/>
      <c r="GM60" s="93"/>
      <c r="GN60" s="93"/>
      <c r="GO60" s="93"/>
      <c r="GP60" s="93"/>
      <c r="GQ60" s="93"/>
      <c r="GR60" s="93"/>
      <c r="GS60" s="93"/>
      <c r="GT60" s="93"/>
      <c r="GU60" s="93"/>
      <c r="GV60" s="93"/>
      <c r="GW60" s="93"/>
      <c r="GX60" s="93"/>
      <c r="GY60" s="93"/>
      <c r="GZ60" s="93"/>
      <c r="HA60" s="93"/>
      <c r="HB60" s="93"/>
      <c r="HC60" s="93"/>
      <c r="HD60" s="93"/>
      <c r="HE60" s="93"/>
      <c r="HF60" s="93"/>
      <c r="HG60" s="93"/>
      <c r="HH60" s="93"/>
      <c r="HI60" s="93"/>
      <c r="HJ60" s="93"/>
      <c r="HK60" s="93"/>
      <c r="HL60" s="93"/>
      <c r="HM60" s="93"/>
      <c r="HN60" s="93"/>
      <c r="HO60" s="93"/>
      <c r="HP60" s="93"/>
      <c r="HQ60" s="93"/>
      <c r="HR60" s="93"/>
      <c r="HS60" s="93"/>
      <c r="HT60" s="93"/>
      <c r="HU60" s="93"/>
      <c r="HV60" s="93"/>
      <c r="HW60" s="93"/>
      <c r="HX60" s="93"/>
      <c r="HY60" s="93"/>
      <c r="HZ60" s="93"/>
      <c r="IA60" s="93"/>
      <c r="IB60" s="93"/>
      <c r="IC60" s="93"/>
      <c r="ID60" s="93"/>
      <c r="IE60" s="93"/>
      <c r="IF60" s="93"/>
      <c r="IG60" s="93"/>
      <c r="IH60" s="93"/>
      <c r="II60" s="93"/>
      <c r="IJ60" s="93"/>
      <c r="IK60" s="93"/>
      <c r="IL60" s="93"/>
      <c r="IM60" s="93"/>
      <c r="IN60" s="93"/>
      <c r="IO60" s="93"/>
      <c r="IP60" s="93"/>
      <c r="IQ60" s="93"/>
      <c r="IR60" s="93"/>
      <c r="IS60" s="93"/>
      <c r="IT60" s="93"/>
      <c r="IU60" s="93"/>
      <c r="IV60" s="93"/>
      <c r="IW60" s="93"/>
      <c r="IX60" s="93"/>
      <c r="IY60" s="93"/>
      <c r="IZ60" s="93"/>
      <c r="JA60" s="93"/>
    </row>
    <row r="61" spans="1:261" s="19" customFormat="1" ht="25.5" x14ac:dyDescent="0.2">
      <c r="A61" s="102">
        <v>44078</v>
      </c>
      <c r="B61" s="83" t="s">
        <v>3121</v>
      </c>
      <c r="C61" s="83" t="s">
        <v>309</v>
      </c>
      <c r="D61" s="83" t="s">
        <v>140</v>
      </c>
      <c r="E61" s="83" t="s">
        <v>389</v>
      </c>
      <c r="F61" s="222"/>
      <c r="G61" s="64">
        <v>2023</v>
      </c>
      <c r="H61" s="224" t="s">
        <v>8</v>
      </c>
      <c r="I61" s="113" t="s">
        <v>8</v>
      </c>
      <c r="J61" s="113" t="s">
        <v>8</v>
      </c>
      <c r="K61" s="151" t="s">
        <v>9</v>
      </c>
      <c r="L61" s="113" t="s">
        <v>9</v>
      </c>
      <c r="M61" s="113" t="s">
        <v>9</v>
      </c>
      <c r="N61" s="113"/>
      <c r="O61" s="163">
        <v>28</v>
      </c>
      <c r="P61" s="235">
        <v>2.1800000000000002</v>
      </c>
      <c r="Q61" s="164"/>
      <c r="R61" s="104">
        <v>12</v>
      </c>
      <c r="S61" s="224" t="s">
        <v>138</v>
      </c>
      <c r="T61" s="113" t="s">
        <v>2873</v>
      </c>
      <c r="U61" s="113"/>
      <c r="V61" s="113" t="s">
        <v>2177</v>
      </c>
      <c r="W61" s="83" t="s">
        <v>3122</v>
      </c>
      <c r="X61" s="83" t="s">
        <v>2843</v>
      </c>
      <c r="Y61" s="194"/>
      <c r="Z61" s="105"/>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c r="BO61" s="93"/>
      <c r="BP61" s="93"/>
      <c r="BQ61" s="93"/>
      <c r="BR61" s="93"/>
      <c r="BS61" s="93"/>
      <c r="BT61" s="93"/>
      <c r="BU61" s="93"/>
      <c r="BV61" s="93"/>
      <c r="BW61" s="93"/>
      <c r="BX61" s="93"/>
      <c r="BY61" s="93"/>
      <c r="BZ61" s="93"/>
      <c r="CA61" s="93"/>
      <c r="CB61" s="93"/>
      <c r="CC61" s="93"/>
      <c r="CD61" s="93"/>
      <c r="CE61" s="93"/>
      <c r="CF61" s="93"/>
      <c r="CG61" s="93"/>
      <c r="CH61" s="93"/>
      <c r="CI61" s="93"/>
      <c r="CJ61" s="93"/>
      <c r="CK61" s="93"/>
      <c r="CL61" s="93"/>
      <c r="CM61" s="93"/>
      <c r="CN61" s="93"/>
      <c r="CO61" s="93"/>
      <c r="CP61" s="93"/>
      <c r="CQ61" s="93"/>
      <c r="CR61" s="93"/>
      <c r="CS61" s="93"/>
      <c r="CT61" s="93"/>
      <c r="CU61" s="93"/>
      <c r="CV61" s="93"/>
      <c r="CW61" s="93"/>
      <c r="CX61" s="93"/>
      <c r="CY61" s="93"/>
      <c r="CZ61" s="93"/>
      <c r="DA61" s="93"/>
      <c r="DB61" s="93"/>
      <c r="DC61" s="93"/>
      <c r="DD61" s="93"/>
      <c r="DE61" s="93"/>
      <c r="DF61" s="93"/>
      <c r="DG61" s="93"/>
      <c r="DH61" s="93"/>
      <c r="DI61" s="93"/>
      <c r="DJ61" s="93"/>
      <c r="DK61" s="93"/>
      <c r="DL61" s="93"/>
      <c r="DM61" s="93"/>
      <c r="DN61" s="93"/>
      <c r="DO61" s="93"/>
      <c r="DP61" s="93"/>
      <c r="DQ61" s="93"/>
      <c r="DR61" s="93"/>
      <c r="DS61" s="93"/>
      <c r="DT61" s="93"/>
      <c r="DU61" s="93"/>
      <c r="DV61" s="93"/>
      <c r="DW61" s="93"/>
      <c r="DX61" s="93"/>
      <c r="DY61" s="93"/>
      <c r="DZ61" s="93"/>
      <c r="EA61" s="93"/>
      <c r="EB61" s="93"/>
      <c r="EC61" s="93"/>
      <c r="ED61" s="93"/>
      <c r="EE61" s="93"/>
      <c r="EF61" s="93"/>
      <c r="EG61" s="93"/>
      <c r="EH61" s="93"/>
      <c r="EI61" s="93"/>
      <c r="EJ61" s="93"/>
      <c r="EK61" s="93"/>
      <c r="EL61" s="93"/>
      <c r="EM61" s="93"/>
      <c r="EN61" s="93"/>
      <c r="EO61" s="93"/>
      <c r="EP61" s="93"/>
      <c r="EQ61" s="93"/>
      <c r="ER61" s="93"/>
      <c r="ES61" s="93"/>
      <c r="ET61" s="93"/>
      <c r="EU61" s="93"/>
      <c r="EV61" s="93"/>
      <c r="EW61" s="93"/>
      <c r="EX61" s="93"/>
      <c r="EY61" s="93"/>
      <c r="EZ61" s="93"/>
      <c r="FA61" s="93"/>
      <c r="FB61" s="93"/>
      <c r="FC61" s="93"/>
      <c r="FD61" s="93"/>
      <c r="FE61" s="93"/>
      <c r="FF61" s="93"/>
      <c r="FG61" s="93"/>
      <c r="FH61" s="93"/>
      <c r="FI61" s="93"/>
      <c r="FJ61" s="93"/>
      <c r="FK61" s="93"/>
      <c r="FL61" s="93"/>
      <c r="FM61" s="93"/>
      <c r="FN61" s="93"/>
      <c r="FO61" s="93"/>
      <c r="FP61" s="93"/>
      <c r="FQ61" s="93"/>
      <c r="FR61" s="93"/>
      <c r="FS61" s="93"/>
      <c r="FT61" s="93"/>
      <c r="FU61" s="93"/>
      <c r="FV61" s="93"/>
      <c r="FW61" s="93"/>
      <c r="FX61" s="93"/>
      <c r="FY61" s="93"/>
      <c r="FZ61" s="93"/>
      <c r="GA61" s="93"/>
      <c r="GB61" s="93"/>
      <c r="GC61" s="93"/>
      <c r="GD61" s="93"/>
      <c r="GE61" s="93"/>
      <c r="GF61" s="93"/>
      <c r="GG61" s="93"/>
      <c r="GH61" s="93"/>
      <c r="GI61" s="93"/>
      <c r="GJ61" s="93"/>
      <c r="GK61" s="93"/>
      <c r="GL61" s="93"/>
      <c r="GM61" s="93"/>
      <c r="GN61" s="93"/>
      <c r="GO61" s="93"/>
      <c r="GP61" s="93"/>
      <c r="GQ61" s="93"/>
      <c r="GR61" s="93"/>
      <c r="GS61" s="93"/>
      <c r="GT61" s="93"/>
      <c r="GU61" s="93"/>
      <c r="GV61" s="93"/>
      <c r="GW61" s="93"/>
      <c r="GX61" s="93"/>
      <c r="GY61" s="93"/>
      <c r="GZ61" s="93"/>
      <c r="HA61" s="93"/>
      <c r="HB61" s="93"/>
      <c r="HC61" s="93"/>
      <c r="HD61" s="93"/>
      <c r="HE61" s="93"/>
      <c r="HF61" s="93"/>
      <c r="HG61" s="93"/>
      <c r="HH61" s="93"/>
      <c r="HI61" s="93"/>
      <c r="HJ61" s="93"/>
      <c r="HK61" s="93"/>
      <c r="HL61" s="93"/>
      <c r="HM61" s="93"/>
      <c r="HN61" s="93"/>
      <c r="HO61" s="93"/>
      <c r="HP61" s="93"/>
      <c r="HQ61" s="93"/>
      <c r="HR61" s="93"/>
      <c r="HS61" s="93"/>
      <c r="HT61" s="93"/>
      <c r="HU61" s="93"/>
      <c r="HV61" s="93"/>
      <c r="HW61" s="93"/>
      <c r="HX61" s="93"/>
      <c r="HY61" s="93"/>
      <c r="HZ61" s="93"/>
      <c r="IA61" s="93"/>
      <c r="IB61" s="93"/>
      <c r="IC61" s="93"/>
      <c r="ID61" s="93"/>
      <c r="IE61" s="93"/>
      <c r="IF61" s="93"/>
      <c r="IG61" s="93"/>
      <c r="IH61" s="93"/>
      <c r="II61" s="93"/>
      <c r="IJ61" s="93"/>
      <c r="IK61" s="93"/>
      <c r="IL61" s="93"/>
      <c r="IM61" s="93"/>
      <c r="IN61" s="93"/>
      <c r="IO61" s="93"/>
      <c r="IP61" s="93"/>
      <c r="IQ61" s="93"/>
      <c r="IR61" s="93"/>
      <c r="IS61" s="93"/>
      <c r="IT61" s="93"/>
      <c r="IU61" s="93"/>
      <c r="IV61" s="93"/>
      <c r="IW61" s="93"/>
      <c r="IX61" s="93"/>
      <c r="IY61" s="93"/>
      <c r="IZ61" s="93"/>
      <c r="JA61" s="93"/>
    </row>
    <row r="62" spans="1:261" s="19" customFormat="1" x14ac:dyDescent="0.2">
      <c r="A62" s="102">
        <v>44575</v>
      </c>
      <c r="B62" s="83" t="s">
        <v>2926</v>
      </c>
      <c r="C62" s="222" t="s">
        <v>2403</v>
      </c>
      <c r="D62" s="83" t="s">
        <v>140</v>
      </c>
      <c r="E62" s="111" t="s">
        <v>419</v>
      </c>
      <c r="F62" s="65"/>
      <c r="G62" s="116">
        <v>2022</v>
      </c>
      <c r="H62" s="224" t="s">
        <v>37</v>
      </c>
      <c r="I62" s="224" t="str">
        <f t="shared" ref="I62:I90" si="7">LEFT($H62,2)</f>
        <v>OK</v>
      </c>
      <c r="J62" s="224" t="str">
        <f t="shared" ref="J62:J90" si="8">RIGHT($H62,2)</f>
        <v>OK</v>
      </c>
      <c r="K62" s="230" t="str">
        <f>IF($L62=$M62,L62,CONCATENATE($L62,", ",IF(ISBLANK(N62),"",CONCATENATE(N62,", ")),$M62))</f>
        <v>South Central</v>
      </c>
      <c r="L62" s="224" t="str">
        <f>INDEX('State '!$A$1:$C$62,MATCH($I62,'State '!$B:$B,0),3)</f>
        <v>South Central</v>
      </c>
      <c r="M62" s="224" t="str">
        <f>INDEX('State '!$A$1:$C$62,MATCH($J62,'State '!$B:$B,0),3)</f>
        <v>South Central</v>
      </c>
      <c r="N62" s="224"/>
      <c r="O62" s="163">
        <v>35.9</v>
      </c>
      <c r="P62" s="234">
        <v>1.5</v>
      </c>
      <c r="Q62" s="117">
        <v>100</v>
      </c>
      <c r="R62" s="66"/>
      <c r="S62" s="112" t="s">
        <v>135</v>
      </c>
      <c r="T62" s="113" t="s">
        <v>381</v>
      </c>
      <c r="U62" s="114" t="s">
        <v>3086</v>
      </c>
      <c r="V62" s="224" t="s">
        <v>2177</v>
      </c>
      <c r="W62" s="222" t="s">
        <v>2927</v>
      </c>
      <c r="X62" s="222"/>
      <c r="Y62" s="166" t="s">
        <v>3081</v>
      </c>
      <c r="Z62" s="105"/>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93"/>
      <c r="BK62" s="93"/>
      <c r="BL62" s="93"/>
      <c r="BM62" s="93"/>
      <c r="BN62" s="93"/>
      <c r="BO62" s="93"/>
      <c r="BP62" s="93"/>
      <c r="BQ62" s="93"/>
      <c r="BR62" s="93"/>
      <c r="BS62" s="93"/>
      <c r="BT62" s="93"/>
      <c r="BU62" s="93"/>
      <c r="BV62" s="93"/>
      <c r="BW62" s="93"/>
      <c r="BX62" s="93"/>
      <c r="BY62" s="93"/>
      <c r="BZ62" s="93"/>
      <c r="CA62" s="93"/>
      <c r="CB62" s="93"/>
      <c r="CC62" s="93"/>
      <c r="CD62" s="93"/>
      <c r="CE62" s="93"/>
      <c r="CF62" s="93"/>
      <c r="CG62" s="93"/>
      <c r="CH62" s="93"/>
      <c r="CI62" s="93"/>
      <c r="CJ62" s="93"/>
      <c r="CK62" s="93"/>
      <c r="CL62" s="93"/>
      <c r="CM62" s="93"/>
      <c r="CN62" s="93"/>
      <c r="CO62" s="93"/>
      <c r="CP62" s="93"/>
      <c r="CQ62" s="93"/>
      <c r="CR62" s="93"/>
      <c r="CS62" s="93"/>
      <c r="CT62" s="93"/>
      <c r="CU62" s="93"/>
      <c r="CV62" s="93"/>
      <c r="CW62" s="93"/>
      <c r="CX62" s="93"/>
      <c r="CY62" s="93"/>
      <c r="CZ62" s="93"/>
      <c r="DA62" s="93"/>
      <c r="DB62" s="93"/>
      <c r="DC62" s="93"/>
      <c r="DD62" s="93"/>
      <c r="DE62" s="93"/>
      <c r="DF62" s="93"/>
      <c r="DG62" s="93"/>
      <c r="DH62" s="93"/>
      <c r="DI62" s="93"/>
      <c r="DJ62" s="93"/>
      <c r="DK62" s="93"/>
      <c r="DL62" s="93"/>
      <c r="DM62" s="93"/>
      <c r="DN62" s="93"/>
      <c r="DO62" s="93"/>
      <c r="DP62" s="93"/>
      <c r="DQ62" s="93"/>
      <c r="DR62" s="93"/>
      <c r="DS62" s="93"/>
      <c r="DT62" s="93"/>
      <c r="DU62" s="93"/>
      <c r="DV62" s="93"/>
      <c r="DW62" s="93"/>
      <c r="DX62" s="93"/>
      <c r="DY62" s="93"/>
      <c r="DZ62" s="93"/>
      <c r="EA62" s="93"/>
      <c r="EB62" s="93"/>
      <c r="EC62" s="93"/>
      <c r="ED62" s="93"/>
      <c r="EE62" s="93"/>
      <c r="EF62" s="93"/>
      <c r="EG62" s="93"/>
      <c r="EH62" s="93"/>
      <c r="EI62" s="93"/>
      <c r="EJ62" s="93"/>
      <c r="EK62" s="93"/>
      <c r="EL62" s="93"/>
      <c r="EM62" s="93"/>
      <c r="EN62" s="93"/>
      <c r="EO62" s="93"/>
      <c r="EP62" s="93"/>
      <c r="EQ62" s="93"/>
      <c r="ER62" s="93"/>
      <c r="ES62" s="93"/>
      <c r="ET62" s="93"/>
      <c r="EU62" s="93"/>
      <c r="EV62" s="93"/>
      <c r="EW62" s="93"/>
      <c r="EX62" s="93"/>
      <c r="EY62" s="93"/>
      <c r="EZ62" s="93"/>
      <c r="FA62" s="93"/>
      <c r="FB62" s="93"/>
      <c r="FC62" s="93"/>
      <c r="FD62" s="93"/>
      <c r="FE62" s="93"/>
      <c r="FF62" s="93"/>
      <c r="FG62" s="93"/>
      <c r="FH62" s="93"/>
      <c r="FI62" s="93"/>
      <c r="FJ62" s="93"/>
      <c r="FK62" s="93"/>
      <c r="FL62" s="93"/>
      <c r="FM62" s="93"/>
      <c r="FN62" s="93"/>
      <c r="FO62" s="93"/>
      <c r="FP62" s="93"/>
      <c r="FQ62" s="93"/>
      <c r="FR62" s="93"/>
      <c r="FS62" s="93"/>
      <c r="FT62" s="93"/>
      <c r="FU62" s="93"/>
      <c r="FV62" s="93"/>
      <c r="FW62" s="93"/>
      <c r="FX62" s="93"/>
      <c r="FY62" s="93"/>
      <c r="FZ62" s="93"/>
      <c r="GA62" s="93"/>
      <c r="GB62" s="93"/>
      <c r="GC62" s="93"/>
      <c r="GD62" s="93"/>
      <c r="GE62" s="93"/>
      <c r="GF62" s="93"/>
      <c r="GG62" s="93"/>
      <c r="GH62" s="93"/>
      <c r="GI62" s="93"/>
      <c r="GJ62" s="93"/>
      <c r="GK62" s="93"/>
      <c r="GL62" s="93"/>
      <c r="GM62" s="93"/>
      <c r="GN62" s="93"/>
      <c r="GO62" s="93"/>
      <c r="GP62" s="93"/>
      <c r="GQ62" s="93"/>
      <c r="GR62" s="93"/>
      <c r="GS62" s="93"/>
      <c r="GT62" s="93"/>
      <c r="GU62" s="93"/>
      <c r="GV62" s="93"/>
      <c r="GW62" s="93"/>
      <c r="GX62" s="93"/>
      <c r="GY62" s="93"/>
      <c r="GZ62" s="93"/>
      <c r="HA62" s="93"/>
      <c r="HB62" s="93"/>
      <c r="HC62" s="93"/>
      <c r="HD62" s="93"/>
      <c r="HE62" s="93"/>
      <c r="HF62" s="93"/>
      <c r="HG62" s="93"/>
      <c r="HH62" s="93"/>
      <c r="HI62" s="93"/>
      <c r="HJ62" s="93"/>
      <c r="HK62" s="93"/>
      <c r="HL62" s="93"/>
      <c r="HM62" s="93"/>
      <c r="HN62" s="93"/>
      <c r="HO62" s="93"/>
      <c r="HP62" s="93"/>
      <c r="HQ62" s="93"/>
      <c r="HR62" s="93"/>
      <c r="HS62" s="93"/>
      <c r="HT62" s="93"/>
      <c r="HU62" s="93"/>
      <c r="HV62" s="93"/>
      <c r="HW62" s="93"/>
      <c r="HX62" s="93"/>
      <c r="HY62" s="93"/>
      <c r="HZ62" s="93"/>
      <c r="IA62" s="93"/>
      <c r="IB62" s="93"/>
      <c r="IC62" s="93"/>
      <c r="ID62" s="93"/>
      <c r="IE62" s="93"/>
      <c r="IF62" s="93"/>
      <c r="IG62" s="93"/>
      <c r="IH62" s="93"/>
      <c r="II62" s="93"/>
      <c r="IJ62" s="93"/>
      <c r="IK62" s="93"/>
      <c r="IL62" s="93"/>
      <c r="IM62" s="93"/>
      <c r="IN62" s="93"/>
      <c r="IO62" s="93"/>
      <c r="IP62" s="93"/>
      <c r="IQ62" s="93"/>
      <c r="IR62" s="93"/>
      <c r="IS62" s="93"/>
      <c r="IT62" s="93"/>
      <c r="IU62" s="93"/>
      <c r="IV62" s="93"/>
      <c r="IW62" s="93"/>
      <c r="IX62" s="93"/>
      <c r="IY62" s="93"/>
      <c r="IZ62" s="93"/>
      <c r="JA62" s="93"/>
    </row>
    <row r="63" spans="1:261" s="19" customFormat="1" ht="51" x14ac:dyDescent="0.2">
      <c r="A63" s="102">
        <v>44292</v>
      </c>
      <c r="B63" s="222" t="s">
        <v>3173</v>
      </c>
      <c r="C63" s="222" t="s">
        <v>3175</v>
      </c>
      <c r="D63" s="222" t="s">
        <v>140</v>
      </c>
      <c r="E63" s="222" t="s">
        <v>137</v>
      </c>
      <c r="F63" s="63"/>
      <c r="G63" s="64">
        <v>2022</v>
      </c>
      <c r="H63" s="224" t="s">
        <v>3174</v>
      </c>
      <c r="I63" s="224" t="str">
        <f t="shared" si="7"/>
        <v>PA</v>
      </c>
      <c r="J63" s="224" t="str">
        <f t="shared" si="8"/>
        <v>VA</v>
      </c>
      <c r="K63" s="230" t="s">
        <v>5</v>
      </c>
      <c r="L63" s="224" t="s">
        <v>5</v>
      </c>
      <c r="M63" s="224" t="s">
        <v>5</v>
      </c>
      <c r="N63" s="224"/>
      <c r="O63" s="163"/>
      <c r="P63" s="177">
        <v>0</v>
      </c>
      <c r="Q63" s="164">
        <v>25</v>
      </c>
      <c r="R63" s="104"/>
      <c r="S63" s="224" t="s">
        <v>135</v>
      </c>
      <c r="T63" s="224" t="s">
        <v>381</v>
      </c>
      <c r="U63" s="224" t="s">
        <v>3176</v>
      </c>
      <c r="V63" s="224" t="s">
        <v>2180</v>
      </c>
      <c r="W63" s="222" t="s">
        <v>3177</v>
      </c>
      <c r="X63" s="222"/>
      <c r="Y63" s="225"/>
      <c r="Z63" s="105"/>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c r="BO63" s="93"/>
      <c r="BP63" s="93"/>
      <c r="BQ63" s="93"/>
      <c r="BR63" s="93"/>
      <c r="BS63" s="93"/>
      <c r="BT63" s="93"/>
      <c r="BU63" s="93"/>
      <c r="BV63" s="93"/>
      <c r="BW63" s="93"/>
      <c r="BX63" s="93"/>
      <c r="BY63" s="93"/>
      <c r="BZ63" s="93"/>
      <c r="CA63" s="93"/>
      <c r="CB63" s="93"/>
      <c r="CC63" s="93"/>
      <c r="CD63" s="93"/>
      <c r="CE63" s="93"/>
      <c r="CF63" s="93"/>
      <c r="CG63" s="93"/>
      <c r="CH63" s="93"/>
      <c r="CI63" s="93"/>
      <c r="CJ63" s="93"/>
      <c r="CK63" s="93"/>
      <c r="CL63" s="93"/>
      <c r="CM63" s="93"/>
      <c r="CN63" s="93"/>
      <c r="CO63" s="93"/>
      <c r="CP63" s="93"/>
      <c r="CQ63" s="93"/>
      <c r="CR63" s="93"/>
      <c r="CS63" s="93"/>
      <c r="CT63" s="93"/>
      <c r="CU63" s="93"/>
      <c r="CV63" s="93"/>
      <c r="CW63" s="93"/>
      <c r="CX63" s="93"/>
      <c r="CY63" s="93"/>
      <c r="CZ63" s="93"/>
      <c r="DA63" s="93"/>
      <c r="DB63" s="93"/>
      <c r="DC63" s="93"/>
      <c r="DD63" s="93"/>
      <c r="DE63" s="93"/>
      <c r="DF63" s="93"/>
      <c r="DG63" s="93"/>
      <c r="DH63" s="93"/>
      <c r="DI63" s="93"/>
      <c r="DJ63" s="93"/>
      <c r="DK63" s="93"/>
      <c r="DL63" s="93"/>
      <c r="DM63" s="93"/>
      <c r="DN63" s="93"/>
      <c r="DO63" s="93"/>
      <c r="DP63" s="93"/>
      <c r="DQ63" s="93"/>
      <c r="DR63" s="93"/>
      <c r="DS63" s="93"/>
      <c r="DT63" s="93"/>
      <c r="DU63" s="93"/>
      <c r="DV63" s="93"/>
      <c r="DW63" s="93"/>
      <c r="DX63" s="93"/>
      <c r="DY63" s="93"/>
      <c r="DZ63" s="93"/>
      <c r="EA63" s="93"/>
      <c r="EB63" s="93"/>
      <c r="EC63" s="93"/>
      <c r="ED63" s="93"/>
      <c r="EE63" s="93"/>
      <c r="EF63" s="93"/>
      <c r="EG63" s="93"/>
      <c r="EH63" s="93"/>
      <c r="EI63" s="93"/>
      <c r="EJ63" s="93"/>
      <c r="EK63" s="93"/>
      <c r="EL63" s="93"/>
      <c r="EM63" s="93"/>
      <c r="EN63" s="93"/>
      <c r="EO63" s="93"/>
      <c r="EP63" s="93"/>
      <c r="EQ63" s="93"/>
      <c r="ER63" s="93"/>
      <c r="ES63" s="93"/>
      <c r="ET63" s="93"/>
      <c r="EU63" s="93"/>
      <c r="EV63" s="93"/>
      <c r="EW63" s="93"/>
      <c r="EX63" s="93"/>
      <c r="EY63" s="93"/>
      <c r="EZ63" s="93"/>
      <c r="FA63" s="93"/>
      <c r="FB63" s="93"/>
      <c r="FC63" s="93"/>
      <c r="FD63" s="93"/>
      <c r="FE63" s="93"/>
      <c r="FF63" s="93"/>
      <c r="FG63" s="93"/>
      <c r="FH63" s="93"/>
      <c r="FI63" s="93"/>
      <c r="FJ63" s="93"/>
      <c r="FK63" s="93"/>
      <c r="FL63" s="93"/>
      <c r="FM63" s="93"/>
      <c r="FN63" s="93"/>
      <c r="FO63" s="93"/>
      <c r="FP63" s="93"/>
      <c r="FQ63" s="93"/>
      <c r="FR63" s="93"/>
      <c r="FS63" s="93"/>
      <c r="FT63" s="93"/>
      <c r="FU63" s="93"/>
      <c r="FV63" s="93"/>
      <c r="FW63" s="93"/>
      <c r="FX63" s="93"/>
      <c r="FY63" s="93"/>
      <c r="FZ63" s="93"/>
      <c r="GA63" s="93"/>
      <c r="GB63" s="93"/>
      <c r="GC63" s="93"/>
      <c r="GD63" s="93"/>
      <c r="GE63" s="93"/>
      <c r="GF63" s="93"/>
      <c r="GG63" s="93"/>
      <c r="GH63" s="93"/>
      <c r="GI63" s="93"/>
      <c r="GJ63" s="93"/>
      <c r="GK63" s="93"/>
      <c r="GL63" s="93"/>
      <c r="GM63" s="93"/>
      <c r="GN63" s="93"/>
      <c r="GO63" s="93"/>
      <c r="GP63" s="93"/>
      <c r="GQ63" s="93"/>
      <c r="GR63" s="93"/>
      <c r="GS63" s="93"/>
      <c r="GT63" s="93"/>
      <c r="GU63" s="93"/>
      <c r="GV63" s="93"/>
      <c r="GW63" s="93"/>
      <c r="GX63" s="93"/>
      <c r="GY63" s="93"/>
      <c r="GZ63" s="93"/>
      <c r="HA63" s="93"/>
      <c r="HB63" s="93"/>
      <c r="HC63" s="93"/>
      <c r="HD63" s="93"/>
      <c r="HE63" s="93"/>
      <c r="HF63" s="93"/>
      <c r="HG63" s="93"/>
      <c r="HH63" s="93"/>
      <c r="HI63" s="93"/>
      <c r="HJ63" s="93"/>
      <c r="HK63" s="93"/>
      <c r="HL63" s="93"/>
      <c r="HM63" s="93"/>
      <c r="HN63" s="93"/>
      <c r="HO63" s="93"/>
      <c r="HP63" s="93"/>
      <c r="HQ63" s="93"/>
      <c r="HR63" s="93"/>
      <c r="HS63" s="93"/>
      <c r="HT63" s="93"/>
      <c r="HU63" s="93"/>
      <c r="HV63" s="93"/>
      <c r="HW63" s="93"/>
      <c r="HX63" s="93"/>
      <c r="HY63" s="93"/>
      <c r="HZ63" s="93"/>
      <c r="IA63" s="93"/>
      <c r="IB63" s="93"/>
      <c r="IC63" s="93"/>
      <c r="ID63" s="93"/>
      <c r="IE63" s="93"/>
      <c r="IF63" s="93"/>
      <c r="IG63" s="93"/>
      <c r="IH63" s="93"/>
      <c r="II63" s="93"/>
      <c r="IJ63" s="93"/>
      <c r="IK63" s="93"/>
      <c r="IL63" s="93"/>
      <c r="IM63" s="93"/>
      <c r="IN63" s="93"/>
      <c r="IO63" s="93"/>
      <c r="IP63" s="93"/>
      <c r="IQ63" s="93"/>
      <c r="IR63" s="93"/>
      <c r="IS63" s="93"/>
      <c r="IT63" s="93"/>
      <c r="IU63" s="93"/>
      <c r="IV63" s="93"/>
      <c r="IW63" s="93"/>
      <c r="IX63" s="93"/>
      <c r="IY63" s="93"/>
      <c r="IZ63" s="93"/>
      <c r="JA63" s="93"/>
    </row>
    <row r="64" spans="1:261" s="19" customFormat="1" ht="25.5" x14ac:dyDescent="0.2">
      <c r="A64" s="102">
        <v>44575</v>
      </c>
      <c r="B64" s="83" t="s">
        <v>2928</v>
      </c>
      <c r="C64" s="222" t="s">
        <v>1992</v>
      </c>
      <c r="D64" s="83" t="s">
        <v>140</v>
      </c>
      <c r="E64" s="111" t="s">
        <v>389</v>
      </c>
      <c r="F64" s="65"/>
      <c r="G64" s="116">
        <v>2022</v>
      </c>
      <c r="H64" s="224" t="s">
        <v>46</v>
      </c>
      <c r="I64" s="224" t="str">
        <f t="shared" si="7"/>
        <v>KS</v>
      </c>
      <c r="J64" s="224" t="str">
        <f t="shared" si="8"/>
        <v>KS</v>
      </c>
      <c r="K64" s="230" t="str">
        <f t="shared" ref="K64:K94" si="9">IF($L64=$M64,L64,CONCATENATE($L64,", ",IF(ISBLANK(N64),"",CONCATENATE(N64,", ")),$M64))</f>
        <v>South Central</v>
      </c>
      <c r="L64" s="224" t="str">
        <f>INDEX('State '!$A$1:$C$62,MATCH($I64,'State '!$B:$B,0),3)</f>
        <v>South Central</v>
      </c>
      <c r="M64" s="224" t="str">
        <f>INDEX('State '!$A$1:$C$62,MATCH($J64,'State '!$B:$B,0),3)</f>
        <v>South Central</v>
      </c>
      <c r="N64" s="224"/>
      <c r="O64" s="163">
        <v>3</v>
      </c>
      <c r="P64" s="177"/>
      <c r="Q64" s="117">
        <v>40</v>
      </c>
      <c r="R64" s="66"/>
      <c r="S64" s="112" t="s">
        <v>135</v>
      </c>
      <c r="T64" s="113" t="s">
        <v>381</v>
      </c>
      <c r="U64" s="114" t="s">
        <v>2929</v>
      </c>
      <c r="V64" s="224" t="s">
        <v>2177</v>
      </c>
      <c r="W64" s="222" t="s">
        <v>2931</v>
      </c>
      <c r="X64" s="222"/>
      <c r="Y64" s="225"/>
      <c r="Z64" s="105"/>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93"/>
      <c r="BK64" s="93"/>
      <c r="BL64" s="93"/>
      <c r="BM64" s="93"/>
      <c r="BN64" s="93"/>
      <c r="BO64" s="93"/>
      <c r="BP64" s="93"/>
      <c r="BQ64" s="93"/>
      <c r="BR64" s="93"/>
      <c r="BS64" s="93"/>
      <c r="BT64" s="93"/>
      <c r="BU64" s="93"/>
      <c r="BV64" s="93"/>
      <c r="BW64" s="93"/>
      <c r="BX64" s="93"/>
      <c r="BY64" s="93"/>
      <c r="BZ64" s="93"/>
      <c r="CA64" s="93"/>
      <c r="CB64" s="93"/>
      <c r="CC64" s="93"/>
      <c r="CD64" s="93"/>
      <c r="CE64" s="93"/>
      <c r="CF64" s="93"/>
      <c r="CG64" s="93"/>
      <c r="CH64" s="93"/>
      <c r="CI64" s="93"/>
      <c r="CJ64" s="93"/>
      <c r="CK64" s="93"/>
      <c r="CL64" s="93"/>
      <c r="CM64" s="93"/>
      <c r="CN64" s="93"/>
      <c r="CO64" s="93"/>
      <c r="CP64" s="93"/>
      <c r="CQ64" s="93"/>
      <c r="CR64" s="93"/>
      <c r="CS64" s="93"/>
      <c r="CT64" s="93"/>
      <c r="CU64" s="93"/>
      <c r="CV64" s="93"/>
      <c r="CW64" s="93"/>
      <c r="CX64" s="93"/>
      <c r="CY64" s="93"/>
      <c r="CZ64" s="93"/>
      <c r="DA64" s="93"/>
      <c r="DB64" s="93"/>
      <c r="DC64" s="93"/>
      <c r="DD64" s="93"/>
      <c r="DE64" s="93"/>
      <c r="DF64" s="93"/>
      <c r="DG64" s="93"/>
      <c r="DH64" s="93"/>
      <c r="DI64" s="93"/>
      <c r="DJ64" s="93"/>
      <c r="DK64" s="93"/>
      <c r="DL64" s="93"/>
      <c r="DM64" s="93"/>
      <c r="DN64" s="93"/>
      <c r="DO64" s="93"/>
      <c r="DP64" s="93"/>
      <c r="DQ64" s="93"/>
      <c r="DR64" s="93"/>
      <c r="DS64" s="93"/>
      <c r="DT64" s="93"/>
      <c r="DU64" s="93"/>
      <c r="DV64" s="93"/>
      <c r="DW64" s="93"/>
      <c r="DX64" s="93"/>
      <c r="DY64" s="93"/>
      <c r="DZ64" s="93"/>
      <c r="EA64" s="93"/>
      <c r="EB64" s="93"/>
      <c r="EC64" s="93"/>
      <c r="ED64" s="93"/>
      <c r="EE64" s="93"/>
      <c r="EF64" s="93"/>
      <c r="EG64" s="93"/>
      <c r="EH64" s="93"/>
      <c r="EI64" s="93"/>
      <c r="EJ64" s="93"/>
      <c r="EK64" s="93"/>
      <c r="EL64" s="93"/>
      <c r="EM64" s="93"/>
      <c r="EN64" s="93"/>
      <c r="EO64" s="93"/>
      <c r="EP64" s="93"/>
      <c r="EQ64" s="93"/>
      <c r="ER64" s="93"/>
      <c r="ES64" s="93"/>
      <c r="ET64" s="93"/>
      <c r="EU64" s="93"/>
      <c r="EV64" s="93"/>
      <c r="EW64" s="93"/>
      <c r="EX64" s="93"/>
      <c r="EY64" s="93"/>
      <c r="EZ64" s="93"/>
      <c r="FA64" s="93"/>
      <c r="FB64" s="93"/>
      <c r="FC64" s="93"/>
      <c r="FD64" s="93"/>
      <c r="FE64" s="93"/>
      <c r="FF64" s="93"/>
      <c r="FG64" s="93"/>
      <c r="FH64" s="93"/>
      <c r="FI64" s="93"/>
      <c r="FJ64" s="93"/>
      <c r="FK64" s="93"/>
      <c r="FL64" s="93"/>
      <c r="FM64" s="93"/>
      <c r="FN64" s="93"/>
      <c r="FO64" s="93"/>
      <c r="FP64" s="93"/>
      <c r="FQ64" s="93"/>
      <c r="FR64" s="93"/>
      <c r="FS64" s="93"/>
      <c r="FT64" s="93"/>
      <c r="FU64" s="93"/>
      <c r="FV64" s="93"/>
      <c r="FW64" s="93"/>
      <c r="FX64" s="93"/>
      <c r="FY64" s="93"/>
      <c r="FZ64" s="93"/>
      <c r="GA64" s="93"/>
      <c r="GB64" s="93"/>
      <c r="GC64" s="93"/>
      <c r="GD64" s="93"/>
      <c r="GE64" s="93"/>
      <c r="GF64" s="93"/>
      <c r="GG64" s="93"/>
      <c r="GH64" s="93"/>
      <c r="GI64" s="93"/>
      <c r="GJ64" s="93"/>
      <c r="GK64" s="93"/>
      <c r="GL64" s="93"/>
      <c r="GM64" s="93"/>
      <c r="GN64" s="93"/>
      <c r="GO64" s="93"/>
      <c r="GP64" s="93"/>
      <c r="GQ64" s="93"/>
      <c r="GR64" s="93"/>
      <c r="GS64" s="93"/>
      <c r="GT64" s="93"/>
      <c r="GU64" s="93"/>
      <c r="GV64" s="93"/>
      <c r="GW64" s="93"/>
      <c r="GX64" s="93"/>
      <c r="GY64" s="93"/>
      <c r="GZ64" s="93"/>
      <c r="HA64" s="93"/>
      <c r="HB64" s="93"/>
      <c r="HC64" s="93"/>
      <c r="HD64" s="93"/>
      <c r="HE64" s="93"/>
      <c r="HF64" s="93"/>
      <c r="HG64" s="93"/>
      <c r="HH64" s="93"/>
      <c r="HI64" s="93"/>
      <c r="HJ64" s="93"/>
      <c r="HK64" s="93"/>
      <c r="HL64" s="93"/>
      <c r="HM64" s="93"/>
      <c r="HN64" s="93"/>
      <c r="HO64" s="93"/>
      <c r="HP64" s="93"/>
      <c r="HQ64" s="93"/>
      <c r="HR64" s="93"/>
      <c r="HS64" s="93"/>
      <c r="HT64" s="93"/>
      <c r="HU64" s="93"/>
      <c r="HV64" s="93"/>
      <c r="HW64" s="93"/>
      <c r="HX64" s="93"/>
      <c r="HY64" s="93"/>
      <c r="HZ64" s="93"/>
      <c r="IA64" s="93"/>
      <c r="IB64" s="93"/>
      <c r="IC64" s="93"/>
      <c r="ID64" s="93"/>
      <c r="IE64" s="93"/>
      <c r="IF64" s="93"/>
      <c r="IG64" s="93"/>
      <c r="IH64" s="93"/>
      <c r="II64" s="93"/>
      <c r="IJ64" s="93"/>
      <c r="IK64" s="93"/>
      <c r="IL64" s="93"/>
      <c r="IM64" s="93"/>
      <c r="IN64" s="93"/>
      <c r="IO64" s="93"/>
      <c r="IP64" s="93"/>
      <c r="IQ64" s="93"/>
      <c r="IR64" s="93"/>
      <c r="IS64" s="93"/>
      <c r="IT64" s="93"/>
      <c r="IU64" s="93"/>
      <c r="IV64" s="93"/>
      <c r="IW64" s="93"/>
      <c r="IX64" s="93"/>
      <c r="IY64" s="93"/>
      <c r="IZ64" s="93"/>
      <c r="JA64" s="93"/>
    </row>
    <row r="65" spans="1:261" s="19" customFormat="1" ht="51" x14ac:dyDescent="0.2">
      <c r="A65" s="102">
        <v>44519</v>
      </c>
      <c r="B65" s="223" t="s">
        <v>3246</v>
      </c>
      <c r="C65" s="223" t="s">
        <v>235</v>
      </c>
      <c r="D65" s="223" t="s">
        <v>140</v>
      </c>
      <c r="E65" s="223" t="s">
        <v>137</v>
      </c>
      <c r="F65" s="226"/>
      <c r="G65" s="115">
        <v>2022</v>
      </c>
      <c r="H65" s="227" t="s">
        <v>2947</v>
      </c>
      <c r="I65" s="227" t="str">
        <f t="shared" si="7"/>
        <v>MS</v>
      </c>
      <c r="J65" s="227" t="str">
        <f t="shared" si="8"/>
        <v>AL</v>
      </c>
      <c r="K65" s="151" t="str">
        <f t="shared" si="9"/>
        <v>South Central</v>
      </c>
      <c r="L65" s="224" t="str">
        <f>INDEX('State '!$A$1:$C$62,MATCH($I65,'State '!$B:$B,0),3)</f>
        <v>South Central</v>
      </c>
      <c r="M65" s="224" t="str">
        <f>INDEX('State '!$A$1:$C$62,MATCH($J65,'State '!$B:$B,0),3)</f>
        <v>South Central</v>
      </c>
      <c r="N65" s="224"/>
      <c r="O65" s="247">
        <v>0.32</v>
      </c>
      <c r="P65" s="232"/>
      <c r="Q65" s="231">
        <v>175</v>
      </c>
      <c r="R65" s="228"/>
      <c r="S65" s="227" t="s">
        <v>135</v>
      </c>
      <c r="T65" s="227" t="s">
        <v>381</v>
      </c>
      <c r="U65" s="227" t="s">
        <v>3247</v>
      </c>
      <c r="V65" s="103" t="s">
        <v>2180</v>
      </c>
      <c r="W65" s="82" t="s">
        <v>3248</v>
      </c>
      <c r="X65" s="222"/>
      <c r="Y65" s="225"/>
    </row>
    <row r="66" spans="1:261" s="19" customFormat="1" ht="25.5" x14ac:dyDescent="0.2">
      <c r="A66" s="102">
        <v>44313</v>
      </c>
      <c r="B66" s="222" t="s">
        <v>3181</v>
      </c>
      <c r="C66" s="222" t="s">
        <v>2940</v>
      </c>
      <c r="D66" s="222" t="s">
        <v>140</v>
      </c>
      <c r="E66" s="111" t="s">
        <v>139</v>
      </c>
      <c r="F66" s="63"/>
      <c r="G66" s="64">
        <v>2022</v>
      </c>
      <c r="H66" s="224" t="s">
        <v>39</v>
      </c>
      <c r="I66" s="224" t="str">
        <f t="shared" si="7"/>
        <v>MO</v>
      </c>
      <c r="J66" s="224" t="str">
        <f t="shared" si="8"/>
        <v>MO</v>
      </c>
      <c r="K66" s="151" t="str">
        <f t="shared" si="9"/>
        <v>Midwest</v>
      </c>
      <c r="L66" s="224" t="str">
        <f>INDEX('State '!$A$1:$C$62,MATCH($I66,'State '!$B:$B,0),3)</f>
        <v>Midwest</v>
      </c>
      <c r="M66" s="224" t="str">
        <f>INDEX('State '!$A$1:$C$62,MATCH($J66,'State '!$B:$B,0),3)</f>
        <v>Midwest</v>
      </c>
      <c r="N66" s="224"/>
      <c r="O66" s="163"/>
      <c r="P66" s="198"/>
      <c r="Q66" s="164">
        <v>75</v>
      </c>
      <c r="R66" s="104"/>
      <c r="S66" s="224" t="s">
        <v>135</v>
      </c>
      <c r="T66" s="224" t="s">
        <v>381</v>
      </c>
      <c r="U66" s="224"/>
      <c r="V66" s="224" t="s">
        <v>2177</v>
      </c>
      <c r="W66" s="222" t="s">
        <v>2939</v>
      </c>
      <c r="X66" s="222"/>
      <c r="Y66" s="155"/>
    </row>
    <row r="67" spans="1:261" s="19" customFormat="1" ht="38.25" x14ac:dyDescent="0.2">
      <c r="A67" s="102">
        <v>44575</v>
      </c>
      <c r="B67" s="222" t="s">
        <v>3208</v>
      </c>
      <c r="C67" s="222" t="s">
        <v>3175</v>
      </c>
      <c r="D67" s="222" t="s">
        <v>140</v>
      </c>
      <c r="E67" s="111" t="s">
        <v>2377</v>
      </c>
      <c r="F67" s="63"/>
      <c r="G67" s="64" t="s">
        <v>382</v>
      </c>
      <c r="H67" s="224" t="s">
        <v>33</v>
      </c>
      <c r="I67" s="224" t="str">
        <f t="shared" si="7"/>
        <v>WV</v>
      </c>
      <c r="J67" s="224" t="str">
        <f t="shared" si="8"/>
        <v>WV</v>
      </c>
      <c r="K67" s="230" t="str">
        <f t="shared" si="9"/>
        <v>Northeast</v>
      </c>
      <c r="L67" s="224" t="str">
        <f>INDEX('State '!$A$1:$C$62,MATCH($I67,'State '!$B:$B,0),3)</f>
        <v>Northeast</v>
      </c>
      <c r="M67" s="224" t="str">
        <f>INDEX('State '!$A$1:$C$62,MATCH($J67,'State '!$B:$B,0),3)</f>
        <v>Northeast</v>
      </c>
      <c r="N67" s="224"/>
      <c r="O67" s="163">
        <v>190.8</v>
      </c>
      <c r="P67" s="198">
        <v>21</v>
      </c>
      <c r="Q67" s="164">
        <v>240</v>
      </c>
      <c r="R67" s="104"/>
      <c r="S67" s="224" t="s">
        <v>135</v>
      </c>
      <c r="T67" s="224" t="s">
        <v>381</v>
      </c>
      <c r="U67" s="224" t="s">
        <v>3209</v>
      </c>
      <c r="V67" s="224" t="s">
        <v>2177</v>
      </c>
      <c r="W67" s="222" t="s">
        <v>3210</v>
      </c>
      <c r="X67" s="222"/>
      <c r="Y67" s="155" t="s">
        <v>3213</v>
      </c>
    </row>
    <row r="68" spans="1:261" s="19" customFormat="1" ht="25.5" x14ac:dyDescent="0.2">
      <c r="A68" s="102">
        <v>44321</v>
      </c>
      <c r="B68" s="222" t="s">
        <v>1974</v>
      </c>
      <c r="C68" s="222" t="s">
        <v>2458</v>
      </c>
      <c r="D68" s="222" t="s">
        <v>136</v>
      </c>
      <c r="E68" s="111" t="s">
        <v>419</v>
      </c>
      <c r="F68" s="63"/>
      <c r="G68" s="64">
        <v>2022</v>
      </c>
      <c r="H68" s="224" t="s">
        <v>2397</v>
      </c>
      <c r="I68" s="224" t="str">
        <f t="shared" si="7"/>
        <v>WV</v>
      </c>
      <c r="J68" s="224" t="str">
        <f t="shared" si="8"/>
        <v>VA</v>
      </c>
      <c r="K68" s="230" t="str">
        <f t="shared" si="9"/>
        <v>Northeast</v>
      </c>
      <c r="L68" s="224" t="str">
        <f>INDEX('State '!$A$1:$C$62,MATCH($I68,'State '!$B:$B,0),3)</f>
        <v>Northeast</v>
      </c>
      <c r="M68" s="224" t="str">
        <f>INDEX('State '!$A$1:$C$62,MATCH($J68,'State '!$B:$B,0),3)</f>
        <v>Northeast</v>
      </c>
      <c r="N68" s="224"/>
      <c r="O68" s="163">
        <v>6200</v>
      </c>
      <c r="P68" s="234">
        <v>303.5</v>
      </c>
      <c r="Q68" s="164">
        <v>2000</v>
      </c>
      <c r="R68" s="104">
        <v>42</v>
      </c>
      <c r="S68" s="224" t="s">
        <v>135</v>
      </c>
      <c r="T68" s="224" t="s">
        <v>381</v>
      </c>
      <c r="U68" s="224" t="s">
        <v>2097</v>
      </c>
      <c r="V68" s="224" t="s">
        <v>2180</v>
      </c>
      <c r="W68" s="222" t="s">
        <v>2423</v>
      </c>
      <c r="X68" s="222"/>
      <c r="Y68" s="155" t="s">
        <v>2506</v>
      </c>
    </row>
    <row r="69" spans="1:261" ht="25.5" x14ac:dyDescent="0.2">
      <c r="A69" s="102">
        <v>44321</v>
      </c>
      <c r="B69" s="222" t="s">
        <v>2457</v>
      </c>
      <c r="C69" s="222" t="s">
        <v>2458</v>
      </c>
      <c r="D69" s="222" t="s">
        <v>136</v>
      </c>
      <c r="E69" s="111" t="s">
        <v>389</v>
      </c>
      <c r="F69" s="63"/>
      <c r="G69" s="64">
        <v>2023</v>
      </c>
      <c r="H69" s="224" t="s">
        <v>740</v>
      </c>
      <c r="I69" s="224" t="str">
        <f t="shared" si="7"/>
        <v>VA</v>
      </c>
      <c r="J69" s="224" t="str">
        <f t="shared" si="8"/>
        <v>NC</v>
      </c>
      <c r="K69" s="230" t="str">
        <f t="shared" si="9"/>
        <v>Northeast, Southeast</v>
      </c>
      <c r="L69" s="224" t="str">
        <f>INDEX('State '!$A$1:$C$62,MATCH($I69,'State '!$B:$B,0),3)</f>
        <v>Northeast</v>
      </c>
      <c r="M69" s="224" t="str">
        <f>INDEX('State '!$A$1:$C$62,MATCH($J69,'State '!$B:$B,0),3)</f>
        <v>Southeast</v>
      </c>
      <c r="N69" s="224"/>
      <c r="O69" s="163">
        <v>440</v>
      </c>
      <c r="P69" s="177">
        <v>73</v>
      </c>
      <c r="Q69" s="164">
        <v>375</v>
      </c>
      <c r="R69" s="104" t="s">
        <v>3270</v>
      </c>
      <c r="S69" s="224" t="s">
        <v>135</v>
      </c>
      <c r="T69" s="224" t="s">
        <v>381</v>
      </c>
      <c r="U69" s="224" t="s">
        <v>2668</v>
      </c>
      <c r="V69" s="224" t="s">
        <v>2180</v>
      </c>
      <c r="W69" s="222" t="s">
        <v>2459</v>
      </c>
      <c r="X69" s="222"/>
      <c r="Y69" s="155" t="s">
        <v>2508</v>
      </c>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c r="FZ69" s="19"/>
      <c r="GA69" s="19"/>
      <c r="GB69" s="19"/>
      <c r="GC69" s="19"/>
      <c r="GD69" s="19"/>
      <c r="GE69" s="19"/>
      <c r="GF69" s="19"/>
      <c r="GG69" s="19"/>
      <c r="GH69" s="19"/>
      <c r="GI69" s="19"/>
      <c r="GJ69" s="19"/>
      <c r="GK69" s="19"/>
      <c r="GL69" s="19"/>
      <c r="GM69" s="19"/>
      <c r="GN69" s="19"/>
      <c r="GO69" s="19"/>
      <c r="GP69" s="19"/>
      <c r="GQ69" s="19"/>
      <c r="GR69" s="19"/>
      <c r="GS69" s="19"/>
      <c r="GT69" s="19"/>
      <c r="GU69" s="19"/>
      <c r="GV69" s="19"/>
      <c r="GW69" s="19"/>
      <c r="GX69" s="19"/>
      <c r="GY69" s="19"/>
      <c r="GZ69" s="19"/>
      <c r="HA69" s="19"/>
      <c r="HB69" s="19"/>
      <c r="HC69" s="19"/>
      <c r="HD69" s="19"/>
      <c r="HE69" s="19"/>
      <c r="HF69" s="19"/>
      <c r="HG69" s="19"/>
      <c r="HH69" s="19"/>
      <c r="HI69" s="19"/>
      <c r="HJ69" s="19"/>
      <c r="HK69" s="19"/>
      <c r="HL69" s="19"/>
      <c r="HM69" s="19"/>
      <c r="HN69" s="19"/>
      <c r="HO69" s="19"/>
      <c r="HP69" s="19"/>
      <c r="HQ69" s="19"/>
      <c r="HR69" s="19"/>
      <c r="HS69" s="19"/>
      <c r="HT69" s="19"/>
      <c r="HU69" s="19"/>
      <c r="HV69" s="19"/>
      <c r="HW69" s="19"/>
      <c r="HX69" s="19"/>
      <c r="HY69" s="19"/>
      <c r="HZ69" s="19"/>
      <c r="IA69" s="19"/>
      <c r="IB69" s="19"/>
      <c r="IC69" s="19"/>
      <c r="ID69" s="19"/>
      <c r="IE69" s="19"/>
      <c r="IF69" s="19"/>
      <c r="IG69" s="19"/>
      <c r="IH69" s="19"/>
      <c r="II69" s="19"/>
      <c r="IJ69" s="19"/>
      <c r="IK69" s="19"/>
      <c r="IL69" s="19"/>
      <c r="IM69" s="19"/>
      <c r="IN69" s="19"/>
      <c r="IO69" s="19"/>
      <c r="IP69" s="19"/>
      <c r="IQ69" s="19"/>
      <c r="IR69" s="19"/>
      <c r="IS69" s="19"/>
      <c r="IT69" s="19"/>
      <c r="IU69" s="19"/>
      <c r="IV69" s="19"/>
      <c r="IW69" s="19"/>
      <c r="IX69" s="19"/>
      <c r="IY69" s="19"/>
      <c r="IZ69" s="19"/>
      <c r="JA69" s="19"/>
    </row>
    <row r="70" spans="1:261" ht="38.25" x14ac:dyDescent="0.2">
      <c r="A70" s="102">
        <v>44575</v>
      </c>
      <c r="B70" s="222" t="s">
        <v>2818</v>
      </c>
      <c r="C70" s="222" t="s">
        <v>2068</v>
      </c>
      <c r="D70" s="222" t="s">
        <v>1878</v>
      </c>
      <c r="E70" s="222" t="s">
        <v>139</v>
      </c>
      <c r="F70" s="63"/>
      <c r="G70" s="64">
        <v>2022</v>
      </c>
      <c r="H70" s="224" t="s">
        <v>2819</v>
      </c>
      <c r="I70" s="224" t="str">
        <f t="shared" si="7"/>
        <v>IA</v>
      </c>
      <c r="J70" s="224" t="str">
        <f t="shared" si="8"/>
        <v>TX</v>
      </c>
      <c r="K70" s="230" t="str">
        <f t="shared" si="9"/>
        <v>Midwest, South Central</v>
      </c>
      <c r="L70" s="224" t="str">
        <f>INDEX('State '!$A$1:$C$62,MATCH($I70,'State '!$B:$B,0),3)</f>
        <v>Midwest</v>
      </c>
      <c r="M70" s="224" t="str">
        <f>INDEX('State '!$A$1:$C$62,MATCH($J70,'State '!$B:$B,0),3)</f>
        <v>South Central</v>
      </c>
      <c r="N70" s="224"/>
      <c r="O70" s="163">
        <v>145</v>
      </c>
      <c r="P70" s="177"/>
      <c r="Q70" s="164">
        <v>260</v>
      </c>
      <c r="R70" s="104"/>
      <c r="S70" s="224" t="s">
        <v>135</v>
      </c>
      <c r="T70" s="224" t="s">
        <v>381</v>
      </c>
      <c r="U70" s="224"/>
      <c r="V70" s="224" t="s">
        <v>2180</v>
      </c>
      <c r="W70" s="222" t="s">
        <v>2779</v>
      </c>
      <c r="X70" s="222" t="s">
        <v>2840</v>
      </c>
      <c r="Y70" s="225"/>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c r="FZ70" s="19"/>
      <c r="GA70" s="19"/>
      <c r="GB70" s="19"/>
      <c r="GC70" s="19"/>
      <c r="GD70" s="19"/>
      <c r="GE70" s="19"/>
      <c r="GF70" s="19"/>
      <c r="GG70" s="19"/>
      <c r="GH70" s="19"/>
      <c r="GI70" s="19"/>
      <c r="GJ70" s="19"/>
      <c r="GK70" s="19"/>
      <c r="GL70" s="19"/>
      <c r="GM70" s="19"/>
      <c r="GN70" s="19"/>
      <c r="GO70" s="19"/>
      <c r="GP70" s="19"/>
      <c r="GQ70" s="19"/>
      <c r="GR70" s="19"/>
      <c r="GS70" s="19"/>
      <c r="GT70" s="19"/>
      <c r="GU70" s="19"/>
      <c r="GV70" s="19"/>
      <c r="GW70" s="19"/>
      <c r="GX70" s="19"/>
      <c r="GY70" s="19"/>
      <c r="GZ70" s="19"/>
      <c r="HA70" s="19"/>
      <c r="HB70" s="19"/>
      <c r="HC70" s="19"/>
      <c r="HD70" s="19"/>
      <c r="HE70" s="19"/>
      <c r="HF70" s="19"/>
      <c r="HG70" s="19"/>
      <c r="HH70" s="19"/>
      <c r="HI70" s="19"/>
      <c r="HJ70" s="19"/>
      <c r="HK70" s="19"/>
      <c r="HL70" s="19"/>
      <c r="HM70" s="19"/>
      <c r="HN70" s="19"/>
      <c r="HO70" s="19"/>
      <c r="HP70" s="19"/>
      <c r="HQ70" s="19"/>
      <c r="HR70" s="19"/>
      <c r="HS70" s="19"/>
      <c r="HT70" s="19"/>
      <c r="HU70" s="19"/>
      <c r="HV70" s="19"/>
      <c r="HW70" s="19"/>
      <c r="HX70" s="19"/>
      <c r="HY70" s="19"/>
      <c r="HZ70" s="19"/>
      <c r="IA70" s="19"/>
      <c r="IB70" s="19"/>
      <c r="IC70" s="19"/>
      <c r="ID70" s="19"/>
      <c r="IE70" s="19"/>
      <c r="IF70" s="19"/>
      <c r="IG70" s="19"/>
      <c r="IH70" s="19"/>
      <c r="II70" s="19"/>
      <c r="IJ70" s="19"/>
      <c r="IK70" s="19"/>
      <c r="IL70" s="19"/>
      <c r="IM70" s="19"/>
      <c r="IN70" s="19"/>
      <c r="IO70" s="19"/>
      <c r="IP70" s="19"/>
      <c r="IQ70" s="19"/>
      <c r="IR70" s="19"/>
      <c r="IS70" s="19"/>
      <c r="IT70" s="19"/>
      <c r="IU70" s="19"/>
      <c r="IV70" s="19"/>
      <c r="IW70" s="19"/>
      <c r="IX70" s="19"/>
      <c r="IY70" s="19"/>
      <c r="IZ70" s="19"/>
      <c r="JA70" s="19"/>
    </row>
    <row r="71" spans="1:261" ht="25.5" x14ac:dyDescent="0.2">
      <c r="A71" s="102">
        <v>43882</v>
      </c>
      <c r="B71" s="222" t="s">
        <v>2998</v>
      </c>
      <c r="C71" s="222" t="s">
        <v>1725</v>
      </c>
      <c r="D71" s="222" t="s">
        <v>134</v>
      </c>
      <c r="E71" s="222" t="s">
        <v>139</v>
      </c>
      <c r="F71" s="63"/>
      <c r="G71" s="64">
        <v>2022</v>
      </c>
      <c r="H71" s="224" t="s">
        <v>41</v>
      </c>
      <c r="I71" s="224" t="str">
        <f t="shared" si="7"/>
        <v>MI</v>
      </c>
      <c r="J71" s="224" t="str">
        <f t="shared" si="8"/>
        <v>MI</v>
      </c>
      <c r="K71" s="230" t="str">
        <f t="shared" si="9"/>
        <v>Midwest</v>
      </c>
      <c r="L71" s="224" t="str">
        <f>INDEX('State '!$A$1:$C$62,MATCH($I71,'State '!$B:$B,0),3)</f>
        <v>Midwest</v>
      </c>
      <c r="M71" s="224" t="str">
        <f>INDEX('State '!$A$1:$C$62,MATCH($J71,'State '!$B:$B,0),3)</f>
        <v>Midwest</v>
      </c>
      <c r="N71" s="224"/>
      <c r="O71" s="163"/>
      <c r="P71" s="198"/>
      <c r="Q71" s="164"/>
      <c r="R71" s="104"/>
      <c r="S71" s="224" t="s">
        <v>135</v>
      </c>
      <c r="T71" s="224" t="s">
        <v>381</v>
      </c>
      <c r="U71" s="224"/>
      <c r="V71" s="224" t="s">
        <v>2177</v>
      </c>
      <c r="W71" s="222" t="s">
        <v>2999</v>
      </c>
      <c r="X71" s="222" t="s">
        <v>2841</v>
      </c>
      <c r="Y71" s="225"/>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c r="HG71" s="19"/>
      <c r="HH71" s="19"/>
      <c r="HI71" s="19"/>
      <c r="HJ71" s="19"/>
      <c r="HK71" s="19"/>
      <c r="HL71" s="19"/>
      <c r="HM71" s="19"/>
      <c r="HN71" s="19"/>
      <c r="HO71" s="19"/>
      <c r="HP71" s="19"/>
      <c r="HQ71" s="19"/>
      <c r="HR71" s="19"/>
      <c r="HS71" s="19"/>
      <c r="HT71" s="19"/>
      <c r="HU71" s="19"/>
      <c r="HV71" s="19"/>
      <c r="HW71" s="19"/>
      <c r="HX71" s="19"/>
      <c r="HY71" s="19"/>
      <c r="HZ71" s="19"/>
      <c r="IA71" s="19"/>
      <c r="IB71" s="19"/>
      <c r="IC71" s="19"/>
      <c r="ID71" s="19"/>
      <c r="IE71" s="19"/>
      <c r="IF71" s="19"/>
      <c r="IG71" s="19"/>
      <c r="IH71" s="19"/>
      <c r="II71" s="19"/>
      <c r="IJ71" s="19"/>
      <c r="IK71" s="19"/>
      <c r="IL71" s="19"/>
      <c r="IM71" s="19"/>
      <c r="IN71" s="19"/>
      <c r="IO71" s="19"/>
      <c r="IP71" s="19"/>
      <c r="IQ71" s="19"/>
      <c r="IR71" s="19"/>
      <c r="IS71" s="19"/>
      <c r="IT71" s="19"/>
      <c r="IU71" s="19"/>
      <c r="IV71" s="19"/>
      <c r="IW71" s="19"/>
      <c r="IX71" s="19"/>
      <c r="IY71" s="19"/>
      <c r="IZ71" s="19"/>
      <c r="JA71" s="19"/>
    </row>
    <row r="72" spans="1:261" ht="25.5" x14ac:dyDescent="0.2">
      <c r="A72" s="102">
        <v>43948</v>
      </c>
      <c r="B72" s="222" t="s">
        <v>2997</v>
      </c>
      <c r="C72" s="222" t="s">
        <v>2918</v>
      </c>
      <c r="D72" s="222" t="s">
        <v>140</v>
      </c>
      <c r="E72" s="222" t="s">
        <v>137</v>
      </c>
      <c r="F72" s="63"/>
      <c r="G72" s="64">
        <v>2022</v>
      </c>
      <c r="H72" s="224" t="s">
        <v>1305</v>
      </c>
      <c r="I72" s="224" t="str">
        <f t="shared" si="7"/>
        <v>AZ</v>
      </c>
      <c r="J72" s="224" t="str">
        <f t="shared" si="8"/>
        <v>MX</v>
      </c>
      <c r="K72" s="151" t="str">
        <f t="shared" si="9"/>
        <v>Mountain, Pacific, Mexico</v>
      </c>
      <c r="L72" s="103" t="str">
        <f>INDEX('State '!$A$1:$C$62,MATCH($I72,'State '!$B:$B,0),3)</f>
        <v>Mountain</v>
      </c>
      <c r="M72" s="103" t="str">
        <f>INDEX('State '!$A$1:$C$62,MATCH($J72,'State '!$B:$B,0),3)</f>
        <v>Mexico</v>
      </c>
      <c r="N72" s="103" t="s">
        <v>2468</v>
      </c>
      <c r="O72" s="163">
        <v>127.2</v>
      </c>
      <c r="P72" s="177"/>
      <c r="Q72" s="164">
        <v>450</v>
      </c>
      <c r="R72" s="104"/>
      <c r="S72" s="224" t="s">
        <v>135</v>
      </c>
      <c r="T72" s="224" t="s">
        <v>381</v>
      </c>
      <c r="U72" s="224" t="s">
        <v>3000</v>
      </c>
      <c r="V72" s="103" t="s">
        <v>2180</v>
      </c>
      <c r="W72" s="82" t="s">
        <v>3001</v>
      </c>
      <c r="X72" s="222" t="s">
        <v>2840</v>
      </c>
      <c r="Y72" s="166" t="s">
        <v>3036</v>
      </c>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c r="FZ72" s="19"/>
      <c r="GA72" s="19"/>
      <c r="GB72" s="19"/>
      <c r="GC72" s="19"/>
      <c r="GD72" s="19"/>
      <c r="GE72" s="19"/>
      <c r="GF72" s="19"/>
      <c r="GG72" s="19"/>
      <c r="GH72" s="19"/>
      <c r="GI72" s="19"/>
      <c r="GJ72" s="19"/>
      <c r="GK72" s="19"/>
      <c r="GL72" s="19"/>
      <c r="GM72" s="19"/>
      <c r="GN72" s="19"/>
      <c r="GO72" s="19"/>
      <c r="GP72" s="19"/>
      <c r="GQ72" s="19"/>
      <c r="GR72" s="19"/>
      <c r="GS72" s="19"/>
      <c r="GT72" s="19"/>
      <c r="GU72" s="19"/>
      <c r="GV72" s="19"/>
      <c r="GW72" s="19"/>
      <c r="GX72" s="19"/>
      <c r="GY72" s="19"/>
      <c r="GZ72" s="19"/>
      <c r="HA72" s="19"/>
      <c r="HB72" s="19"/>
      <c r="HC72" s="19"/>
      <c r="HD72" s="19"/>
      <c r="HE72" s="19"/>
      <c r="HF72" s="19"/>
      <c r="HG72" s="19"/>
      <c r="HH72" s="19"/>
      <c r="HI72" s="19"/>
      <c r="HJ72" s="19"/>
      <c r="HK72" s="19"/>
      <c r="HL72" s="19"/>
      <c r="HM72" s="19"/>
      <c r="HN72" s="19"/>
      <c r="HO72" s="19"/>
      <c r="HP72" s="19"/>
      <c r="HQ72" s="19"/>
      <c r="HR72" s="19"/>
      <c r="HS72" s="19"/>
      <c r="HT72" s="19"/>
      <c r="HU72" s="19"/>
      <c r="HV72" s="19"/>
      <c r="HW72" s="19"/>
      <c r="HX72" s="19"/>
      <c r="HY72" s="19"/>
      <c r="HZ72" s="19"/>
      <c r="IA72" s="19"/>
      <c r="IB72" s="19"/>
      <c r="IC72" s="19"/>
      <c r="ID72" s="19"/>
      <c r="IE72" s="19"/>
      <c r="IF72" s="19"/>
      <c r="IG72" s="19"/>
      <c r="IH72" s="19"/>
      <c r="II72" s="19"/>
      <c r="IJ72" s="19"/>
      <c r="IK72" s="19"/>
      <c r="IL72" s="19"/>
      <c r="IM72" s="19"/>
      <c r="IN72" s="19"/>
      <c r="IO72" s="19"/>
      <c r="IP72" s="19"/>
      <c r="IQ72" s="19"/>
      <c r="IR72" s="19"/>
      <c r="IS72" s="19"/>
      <c r="IT72" s="19"/>
      <c r="IU72" s="19"/>
      <c r="IV72" s="19"/>
      <c r="IW72" s="19"/>
      <c r="IX72" s="19"/>
      <c r="IY72" s="19"/>
      <c r="IZ72" s="19"/>
      <c r="JA72" s="19"/>
    </row>
    <row r="73" spans="1:261" ht="25.5" x14ac:dyDescent="0.2">
      <c r="A73" s="102">
        <v>44589</v>
      </c>
      <c r="B73" s="222" t="s">
        <v>2883</v>
      </c>
      <c r="C73" s="222" t="s">
        <v>1729</v>
      </c>
      <c r="D73" s="222" t="s">
        <v>136</v>
      </c>
      <c r="E73" s="222" t="s">
        <v>143</v>
      </c>
      <c r="F73" s="63">
        <v>44587</v>
      </c>
      <c r="G73" s="64">
        <v>2022</v>
      </c>
      <c r="H73" s="224" t="s">
        <v>11</v>
      </c>
      <c r="I73" s="224" t="str">
        <f t="shared" si="7"/>
        <v>ND</v>
      </c>
      <c r="J73" s="224" t="str">
        <f t="shared" si="8"/>
        <v>ND</v>
      </c>
      <c r="K73" s="151" t="str">
        <f t="shared" si="9"/>
        <v>Mountain</v>
      </c>
      <c r="L73" s="224" t="str">
        <f>INDEX('State '!$A$1:$C$62,MATCH($I73,'State '!$B:$B,0),3)</f>
        <v>Mountain</v>
      </c>
      <c r="M73" s="224" t="str">
        <f>INDEX('State '!$A$1:$C$62,MATCH($J73,'State '!$B:$B,0),3)</f>
        <v>Mountain</v>
      </c>
      <c r="N73" s="224"/>
      <c r="O73" s="163">
        <v>260.5</v>
      </c>
      <c r="P73" s="234">
        <v>62</v>
      </c>
      <c r="Q73" s="164">
        <v>245</v>
      </c>
      <c r="R73" s="104">
        <v>20</v>
      </c>
      <c r="S73" s="224" t="s">
        <v>135</v>
      </c>
      <c r="T73" s="224" t="s">
        <v>381</v>
      </c>
      <c r="U73" s="224" t="s">
        <v>3037</v>
      </c>
      <c r="V73" s="224" t="s">
        <v>2177</v>
      </c>
      <c r="W73" s="222" t="s">
        <v>2884</v>
      </c>
      <c r="X73" s="222" t="s">
        <v>2843</v>
      </c>
      <c r="Y73" s="166" t="s">
        <v>2885</v>
      </c>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c r="FZ73" s="19"/>
      <c r="GA73" s="19"/>
      <c r="GB73" s="19"/>
      <c r="GC73" s="19"/>
      <c r="GD73" s="19"/>
      <c r="GE73" s="19"/>
      <c r="GF73" s="19"/>
      <c r="GG73" s="19"/>
      <c r="GH73" s="19"/>
      <c r="GI73" s="19"/>
      <c r="GJ73" s="19"/>
      <c r="GK73" s="19"/>
      <c r="GL73" s="19"/>
      <c r="GM73" s="19"/>
      <c r="GN73" s="19"/>
      <c r="GO73" s="19"/>
      <c r="GP73" s="19"/>
      <c r="GQ73" s="19"/>
      <c r="GR73" s="19"/>
      <c r="GS73" s="19"/>
      <c r="GT73" s="19"/>
      <c r="GU73" s="19"/>
      <c r="GV73" s="19"/>
      <c r="GW73" s="19"/>
      <c r="GX73" s="19"/>
      <c r="GY73" s="19"/>
      <c r="GZ73" s="19"/>
      <c r="HA73" s="19"/>
      <c r="HB73" s="19"/>
      <c r="HC73" s="19"/>
      <c r="HD73" s="19"/>
      <c r="HE73" s="19"/>
      <c r="HF73" s="19"/>
      <c r="HG73" s="19"/>
      <c r="HH73" s="19"/>
      <c r="HI73" s="19"/>
      <c r="HJ73" s="19"/>
      <c r="HK73" s="19"/>
      <c r="HL73" s="19"/>
      <c r="HM73" s="19"/>
      <c r="HN73" s="19"/>
      <c r="HO73" s="19"/>
      <c r="HP73" s="19"/>
      <c r="HQ73" s="19"/>
      <c r="HR73" s="19"/>
      <c r="HS73" s="19"/>
      <c r="HT73" s="19"/>
      <c r="HU73" s="19"/>
      <c r="HV73" s="19"/>
      <c r="HW73" s="19"/>
      <c r="HX73" s="19"/>
      <c r="HY73" s="19"/>
      <c r="HZ73" s="19"/>
      <c r="IA73" s="19"/>
      <c r="IB73" s="19"/>
      <c r="IC73" s="19"/>
      <c r="ID73" s="19"/>
      <c r="IE73" s="19"/>
      <c r="IF73" s="19"/>
      <c r="IG73" s="19"/>
      <c r="IH73" s="19"/>
      <c r="II73" s="19"/>
      <c r="IJ73" s="19"/>
      <c r="IK73" s="19"/>
      <c r="IL73" s="19"/>
      <c r="IM73" s="19"/>
      <c r="IN73" s="19"/>
      <c r="IO73" s="19"/>
      <c r="IP73" s="19"/>
      <c r="IQ73" s="19"/>
      <c r="IR73" s="19"/>
      <c r="IS73" s="19"/>
      <c r="IT73" s="19"/>
      <c r="IU73" s="19"/>
      <c r="IV73" s="19"/>
      <c r="IW73" s="19"/>
      <c r="IX73" s="19"/>
      <c r="IY73" s="19"/>
      <c r="IZ73" s="19"/>
      <c r="JA73" s="19"/>
    </row>
    <row r="74" spans="1:261" x14ac:dyDescent="0.2">
      <c r="A74" s="102">
        <v>44295</v>
      </c>
      <c r="B74" s="83" t="s">
        <v>2229</v>
      </c>
      <c r="C74" s="83" t="s">
        <v>1995</v>
      </c>
      <c r="D74" s="83" t="s">
        <v>136</v>
      </c>
      <c r="E74" s="111" t="s">
        <v>2223</v>
      </c>
      <c r="F74" s="65"/>
      <c r="G74" s="121">
        <v>2025</v>
      </c>
      <c r="H74" s="103" t="s">
        <v>532</v>
      </c>
      <c r="I74" s="224" t="str">
        <f t="shared" si="7"/>
        <v>AK</v>
      </c>
      <c r="J74" s="224" t="str">
        <f t="shared" si="8"/>
        <v>AK</v>
      </c>
      <c r="K74" s="151" t="str">
        <f t="shared" si="9"/>
        <v>Pacific</v>
      </c>
      <c r="L74" s="224" t="str">
        <f>INDEX('State '!$A$1:$C$62,MATCH($I74,'State '!$B:$B,0),3)</f>
        <v>Pacific</v>
      </c>
      <c r="M74" s="224" t="str">
        <f>INDEX('State '!$A$1:$C$62,MATCH($J74,'State '!$B:$B,0),3)</f>
        <v>Pacific</v>
      </c>
      <c r="N74" s="224"/>
      <c r="O74" s="163">
        <v>9970</v>
      </c>
      <c r="P74" s="64">
        <v>727</v>
      </c>
      <c r="Q74" s="117">
        <v>500</v>
      </c>
      <c r="R74" s="66">
        <v>36</v>
      </c>
      <c r="S74" s="112" t="s">
        <v>138</v>
      </c>
      <c r="T74" s="113" t="s">
        <v>187</v>
      </c>
      <c r="U74" s="114" t="s">
        <v>382</v>
      </c>
      <c r="V74" s="224" t="s">
        <v>2177</v>
      </c>
      <c r="W74" s="222"/>
      <c r="X74" s="222"/>
      <c r="Y74" s="225"/>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19"/>
      <c r="GZ74" s="19"/>
      <c r="HA74" s="19"/>
      <c r="HB74" s="19"/>
      <c r="HC74" s="19"/>
      <c r="HD74" s="19"/>
      <c r="HE74" s="19"/>
      <c r="HF74" s="19"/>
      <c r="HG74" s="19"/>
      <c r="HH74" s="19"/>
      <c r="HI74" s="19"/>
      <c r="HJ74" s="19"/>
      <c r="HK74" s="19"/>
      <c r="HL74" s="19"/>
      <c r="HM74" s="19"/>
      <c r="HN74" s="19"/>
      <c r="HO74" s="19"/>
      <c r="HP74" s="19"/>
      <c r="HQ74" s="19"/>
      <c r="HR74" s="19"/>
      <c r="HS74" s="19"/>
      <c r="HT74" s="19"/>
      <c r="HU74" s="19"/>
      <c r="HV74" s="19"/>
      <c r="HW74" s="19"/>
      <c r="HX74" s="19"/>
      <c r="HY74" s="19"/>
      <c r="HZ74" s="19"/>
      <c r="IA74" s="19"/>
      <c r="IB74" s="19"/>
      <c r="IC74" s="19"/>
      <c r="ID74" s="19"/>
      <c r="IE74" s="19"/>
      <c r="IF74" s="19"/>
      <c r="IG74" s="19"/>
      <c r="IH74" s="19"/>
      <c r="II74" s="19"/>
      <c r="IJ74" s="19"/>
      <c r="IK74" s="19"/>
      <c r="IL74" s="19"/>
      <c r="IM74" s="19"/>
      <c r="IN74" s="19"/>
      <c r="IO74" s="19"/>
      <c r="IP74" s="19"/>
      <c r="IQ74" s="19"/>
      <c r="IR74" s="19"/>
      <c r="IS74" s="19"/>
      <c r="IT74" s="19"/>
      <c r="IU74" s="19"/>
      <c r="IV74" s="19"/>
      <c r="IW74" s="19"/>
      <c r="IX74" s="19"/>
      <c r="IY74" s="19"/>
      <c r="IZ74" s="19"/>
      <c r="JA74" s="19"/>
    </row>
    <row r="75" spans="1:261" ht="25.5" x14ac:dyDescent="0.2">
      <c r="A75" s="102">
        <v>44344</v>
      </c>
      <c r="B75" s="223" t="s">
        <v>2273</v>
      </c>
      <c r="C75" s="223" t="s">
        <v>2301</v>
      </c>
      <c r="D75" s="223" t="s">
        <v>136</v>
      </c>
      <c r="E75" s="223" t="s">
        <v>139</v>
      </c>
      <c r="F75" s="226"/>
      <c r="G75" s="228">
        <v>2023</v>
      </c>
      <c r="H75" s="227" t="s">
        <v>402</v>
      </c>
      <c r="I75" s="227" t="str">
        <f t="shared" si="7"/>
        <v>PA</v>
      </c>
      <c r="J75" s="227" t="str">
        <f t="shared" si="8"/>
        <v>NY</v>
      </c>
      <c r="K75" s="151" t="str">
        <f t="shared" si="9"/>
        <v>Northeast</v>
      </c>
      <c r="L75" s="224" t="str">
        <f>INDEX('State '!$A$1:$C$62,MATCH($I75,'State '!$B:$B,0),3)</f>
        <v>Northeast</v>
      </c>
      <c r="M75" s="224" t="str">
        <f>INDEX('State '!$A$1:$C$62,MATCH($J75,'State '!$B:$B,0),3)</f>
        <v>Northeast</v>
      </c>
      <c r="N75" s="224"/>
      <c r="O75" s="163">
        <v>926.5</v>
      </c>
      <c r="P75" s="244">
        <v>37.1</v>
      </c>
      <c r="Q75" s="231">
        <v>400</v>
      </c>
      <c r="R75" s="228">
        <v>42</v>
      </c>
      <c r="S75" s="227" t="s">
        <v>135</v>
      </c>
      <c r="T75" s="227" t="s">
        <v>381</v>
      </c>
      <c r="U75" s="227" t="s">
        <v>2274</v>
      </c>
      <c r="V75" s="103" t="s">
        <v>2180</v>
      </c>
      <c r="W75" s="82" t="s">
        <v>3182</v>
      </c>
      <c r="X75" s="222"/>
      <c r="Y75" s="225"/>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19"/>
      <c r="GZ75" s="19"/>
      <c r="HA75" s="19"/>
      <c r="HB75" s="19"/>
      <c r="HC75" s="19"/>
      <c r="HD75" s="19"/>
      <c r="HE75" s="19"/>
      <c r="HF75" s="19"/>
      <c r="HG75" s="19"/>
      <c r="HH75" s="19"/>
      <c r="HI75" s="19"/>
      <c r="HJ75" s="19"/>
      <c r="HK75" s="19"/>
      <c r="HL75" s="19"/>
      <c r="HM75" s="19"/>
      <c r="HN75" s="19"/>
      <c r="HO75" s="19"/>
      <c r="HP75" s="19"/>
      <c r="HQ75" s="19"/>
      <c r="HR75" s="19"/>
      <c r="HS75" s="19"/>
      <c r="HT75" s="19"/>
      <c r="HU75" s="19"/>
      <c r="HV75" s="19"/>
      <c r="HW75" s="19"/>
      <c r="HX75" s="19"/>
      <c r="HY75" s="19"/>
      <c r="HZ75" s="19"/>
      <c r="IA75" s="19"/>
      <c r="IB75" s="19"/>
      <c r="IC75" s="19"/>
      <c r="ID75" s="19"/>
      <c r="IE75" s="19"/>
      <c r="IF75" s="19"/>
      <c r="IG75" s="19"/>
      <c r="IH75" s="19"/>
      <c r="II75" s="19"/>
      <c r="IJ75" s="19"/>
      <c r="IK75" s="19"/>
      <c r="IL75" s="19"/>
      <c r="IM75" s="19"/>
      <c r="IN75" s="19"/>
      <c r="IO75" s="19"/>
      <c r="IP75" s="19"/>
      <c r="IQ75" s="19"/>
      <c r="IR75" s="19"/>
      <c r="IS75" s="19"/>
      <c r="IT75" s="19"/>
      <c r="IU75" s="19"/>
      <c r="IV75" s="19"/>
      <c r="IW75" s="19"/>
      <c r="IX75" s="19"/>
      <c r="IY75" s="19"/>
      <c r="IZ75" s="19"/>
      <c r="JA75" s="19"/>
    </row>
    <row r="76" spans="1:261" x14ac:dyDescent="0.2">
      <c r="A76" s="102">
        <v>44313</v>
      </c>
      <c r="B76" s="83" t="s">
        <v>2373</v>
      </c>
      <c r="C76" s="83" t="s">
        <v>230</v>
      </c>
      <c r="D76" s="83" t="s">
        <v>140</v>
      </c>
      <c r="E76" s="111" t="s">
        <v>2201</v>
      </c>
      <c r="F76" s="65"/>
      <c r="G76" s="121">
        <v>2024</v>
      </c>
      <c r="H76" s="224" t="s">
        <v>2152</v>
      </c>
      <c r="I76" s="224" t="str">
        <f t="shared" si="7"/>
        <v>NY</v>
      </c>
      <c r="J76" s="224" t="str">
        <f t="shared" si="8"/>
        <v>ON</v>
      </c>
      <c r="K76" s="230" t="str">
        <f t="shared" si="9"/>
        <v>Northeast, Canada</v>
      </c>
      <c r="L76" s="224" t="str">
        <f>INDEX('State '!$A$1:$C$62,MATCH($I76,'State '!$B:$B,0),3)</f>
        <v>Northeast</v>
      </c>
      <c r="M76" s="224" t="str">
        <f>INDEX('State '!$A$1:$C$62,MATCH($J76,'State '!$B:$B,0),3)</f>
        <v>Canada</v>
      </c>
      <c r="N76" s="224"/>
      <c r="O76" s="163"/>
      <c r="P76" s="237">
        <v>2.1</v>
      </c>
      <c r="Q76" s="117">
        <v>350</v>
      </c>
      <c r="R76" s="66">
        <v>24</v>
      </c>
      <c r="S76" s="112" t="s">
        <v>135</v>
      </c>
      <c r="T76" s="113" t="s">
        <v>381</v>
      </c>
      <c r="U76" s="114" t="s">
        <v>2038</v>
      </c>
      <c r="V76" s="224" t="s">
        <v>2180</v>
      </c>
      <c r="W76" s="222" t="s">
        <v>2485</v>
      </c>
      <c r="X76" s="222"/>
      <c r="Y76" s="155" t="s">
        <v>2512</v>
      </c>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c r="FJ76" s="19"/>
      <c r="FK76" s="19"/>
      <c r="FL76" s="19"/>
      <c r="FM76" s="19"/>
      <c r="FN76" s="19"/>
      <c r="FO76" s="19"/>
      <c r="FP76" s="19"/>
      <c r="FQ76" s="19"/>
      <c r="FR76" s="19"/>
      <c r="FS76" s="19"/>
      <c r="FT76" s="19"/>
      <c r="FU76" s="19"/>
      <c r="FV76" s="19"/>
      <c r="FW76" s="19"/>
      <c r="FX76" s="19"/>
      <c r="FY76" s="19"/>
      <c r="FZ76" s="19"/>
      <c r="GA76" s="19"/>
      <c r="GB76" s="19"/>
      <c r="GC76" s="19"/>
      <c r="GD76" s="19"/>
      <c r="GE76" s="19"/>
      <c r="GF76" s="19"/>
      <c r="GG76" s="19"/>
      <c r="GH76" s="19"/>
      <c r="GI76" s="19"/>
      <c r="GJ76" s="19"/>
      <c r="GK76" s="19"/>
      <c r="GL76" s="19"/>
      <c r="GM76" s="19"/>
      <c r="GN76" s="19"/>
      <c r="GO76" s="19"/>
      <c r="GP76" s="19"/>
      <c r="GQ76" s="19"/>
      <c r="GR76" s="19"/>
      <c r="GS76" s="19"/>
      <c r="GT76" s="19"/>
      <c r="GU76" s="19"/>
      <c r="GV76" s="19"/>
      <c r="GW76" s="19"/>
      <c r="GX76" s="19"/>
      <c r="GY76" s="19"/>
      <c r="GZ76" s="19"/>
      <c r="HA76" s="19"/>
      <c r="HB76" s="19"/>
      <c r="HC76" s="19"/>
      <c r="HD76" s="19"/>
      <c r="HE76" s="19"/>
      <c r="HF76" s="19"/>
      <c r="HG76" s="19"/>
      <c r="HH76" s="19"/>
      <c r="HI76" s="19"/>
      <c r="HJ76" s="19"/>
      <c r="HK76" s="19"/>
      <c r="HL76" s="19"/>
      <c r="HM76" s="19"/>
      <c r="HN76" s="19"/>
      <c r="HO76" s="19"/>
      <c r="HP76" s="19"/>
      <c r="HQ76" s="19"/>
      <c r="HR76" s="19"/>
      <c r="HS76" s="19"/>
      <c r="HT76" s="19"/>
      <c r="HU76" s="19"/>
      <c r="HV76" s="19"/>
      <c r="HW76" s="19"/>
      <c r="HX76" s="19"/>
      <c r="HY76" s="19"/>
      <c r="HZ76" s="19"/>
      <c r="IA76" s="19"/>
      <c r="IB76" s="19"/>
      <c r="IC76" s="19"/>
      <c r="ID76" s="19"/>
      <c r="IE76" s="19"/>
      <c r="IF76" s="19"/>
      <c r="IG76" s="19"/>
      <c r="IH76" s="19"/>
      <c r="II76" s="19"/>
      <c r="IJ76" s="19"/>
      <c r="IK76" s="19"/>
      <c r="IL76" s="19"/>
      <c r="IM76" s="19"/>
      <c r="IN76" s="19"/>
      <c r="IO76" s="19"/>
      <c r="IP76" s="19"/>
      <c r="IQ76" s="19"/>
      <c r="IR76" s="19"/>
      <c r="IS76" s="19"/>
      <c r="IT76" s="19"/>
      <c r="IU76" s="19"/>
      <c r="IV76" s="19"/>
      <c r="IW76" s="19"/>
      <c r="IX76" s="19"/>
      <c r="IY76" s="19"/>
      <c r="IZ76" s="19"/>
      <c r="JA76" s="19"/>
    </row>
    <row r="77" spans="1:261" x14ac:dyDescent="0.2">
      <c r="A77" s="102">
        <v>44313</v>
      </c>
      <c r="B77" s="83" t="s">
        <v>2372</v>
      </c>
      <c r="C77" s="83" t="s">
        <v>201</v>
      </c>
      <c r="D77" s="83" t="s">
        <v>140</v>
      </c>
      <c r="E77" s="111" t="s">
        <v>2201</v>
      </c>
      <c r="F77" s="65"/>
      <c r="G77" s="121">
        <v>2024</v>
      </c>
      <c r="H77" s="224" t="s">
        <v>388</v>
      </c>
      <c r="I77" s="224" t="str">
        <f t="shared" si="7"/>
        <v>PA</v>
      </c>
      <c r="J77" s="224" t="str">
        <f t="shared" si="8"/>
        <v>NY</v>
      </c>
      <c r="K77" s="230" t="str">
        <f t="shared" si="9"/>
        <v>Northeast</v>
      </c>
      <c r="L77" s="224" t="str">
        <f>INDEX('State '!$A$1:$C$62,MATCH($I77,'State '!$B:$B,0),3)</f>
        <v>Northeast</v>
      </c>
      <c r="M77" s="224" t="str">
        <f>INDEX('State '!$A$1:$C$62,MATCH($J77,'State '!$B:$B,0),3)</f>
        <v>Northeast</v>
      </c>
      <c r="N77" s="224"/>
      <c r="O77" s="163">
        <v>455</v>
      </c>
      <c r="P77" s="64">
        <v>101</v>
      </c>
      <c r="Q77" s="117">
        <v>497</v>
      </c>
      <c r="R77" s="66">
        <v>24</v>
      </c>
      <c r="S77" s="112" t="s">
        <v>135</v>
      </c>
      <c r="T77" s="113" t="s">
        <v>381</v>
      </c>
      <c r="U77" s="114" t="s">
        <v>2038</v>
      </c>
      <c r="V77" s="224" t="s">
        <v>2180</v>
      </c>
      <c r="W77" s="222" t="s">
        <v>2485</v>
      </c>
      <c r="X77" s="222"/>
      <c r="Y77" s="155" t="s">
        <v>2512</v>
      </c>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c r="FZ77" s="19"/>
      <c r="GA77" s="19"/>
      <c r="GB77" s="19"/>
      <c r="GC77" s="19"/>
      <c r="GD77" s="19"/>
      <c r="GE77" s="19"/>
      <c r="GF77" s="19"/>
      <c r="GG77" s="19"/>
      <c r="GH77" s="19"/>
      <c r="GI77" s="19"/>
      <c r="GJ77" s="19"/>
      <c r="GK77" s="19"/>
      <c r="GL77" s="19"/>
      <c r="GM77" s="19"/>
      <c r="GN77" s="19"/>
      <c r="GO77" s="19"/>
      <c r="GP77" s="19"/>
      <c r="GQ77" s="19"/>
      <c r="GR77" s="19"/>
      <c r="GS77" s="19"/>
      <c r="GT77" s="19"/>
      <c r="GU77" s="19"/>
      <c r="GV77" s="19"/>
      <c r="GW77" s="19"/>
      <c r="GX77" s="19"/>
      <c r="GY77" s="19"/>
      <c r="GZ77" s="19"/>
      <c r="HA77" s="19"/>
      <c r="HB77" s="19"/>
      <c r="HC77" s="19"/>
      <c r="HD77" s="19"/>
      <c r="HE77" s="19"/>
      <c r="HF77" s="19"/>
      <c r="HG77" s="19"/>
      <c r="HH77" s="19"/>
      <c r="HI77" s="19"/>
      <c r="HJ77" s="19"/>
      <c r="HK77" s="19"/>
      <c r="HL77" s="19"/>
      <c r="HM77" s="19"/>
      <c r="HN77" s="19"/>
      <c r="HO77" s="19"/>
      <c r="HP77" s="19"/>
      <c r="HQ77" s="19"/>
      <c r="HR77" s="19"/>
      <c r="HS77" s="19"/>
      <c r="HT77" s="19"/>
      <c r="HU77" s="19"/>
      <c r="HV77" s="19"/>
      <c r="HW77" s="19"/>
      <c r="HX77" s="19"/>
      <c r="HY77" s="19"/>
      <c r="HZ77" s="19"/>
      <c r="IA77" s="19"/>
      <c r="IB77" s="19"/>
      <c r="IC77" s="19"/>
      <c r="ID77" s="19"/>
      <c r="IE77" s="19"/>
      <c r="IF77" s="19"/>
      <c r="IG77" s="19"/>
      <c r="IH77" s="19"/>
      <c r="II77" s="19"/>
      <c r="IJ77" s="19"/>
      <c r="IK77" s="19"/>
      <c r="IL77" s="19"/>
      <c r="IM77" s="19"/>
      <c r="IN77" s="19"/>
      <c r="IO77" s="19"/>
      <c r="IP77" s="19"/>
      <c r="IQ77" s="19"/>
      <c r="IR77" s="19"/>
      <c r="IS77" s="19"/>
      <c r="IT77" s="19"/>
      <c r="IU77" s="19"/>
      <c r="IV77" s="19"/>
      <c r="IW77" s="19"/>
      <c r="IX77" s="19"/>
      <c r="IY77" s="19"/>
      <c r="IZ77" s="19"/>
      <c r="JA77" s="19"/>
    </row>
    <row r="78" spans="1:261" ht="25.5" x14ac:dyDescent="0.2">
      <c r="A78" s="102">
        <v>44484</v>
      </c>
      <c r="B78" s="222" t="s">
        <v>2948</v>
      </c>
      <c r="C78" s="222" t="s">
        <v>260</v>
      </c>
      <c r="D78" s="222" t="s">
        <v>140</v>
      </c>
      <c r="E78" s="222" t="s">
        <v>2645</v>
      </c>
      <c r="F78" s="63">
        <v>44480</v>
      </c>
      <c r="G78" s="104">
        <v>2022</v>
      </c>
      <c r="H78" s="224" t="s">
        <v>30</v>
      </c>
      <c r="I78" s="224" t="str">
        <f t="shared" si="7"/>
        <v>MN</v>
      </c>
      <c r="J78" s="224" t="str">
        <f t="shared" si="8"/>
        <v>MN</v>
      </c>
      <c r="K78" s="151" t="str">
        <f t="shared" si="9"/>
        <v>Midwest</v>
      </c>
      <c r="L78" s="224" t="str">
        <f>INDEX('State '!$A$1:$C$62,MATCH($I78,'State '!$B:$B,0),3)</f>
        <v>Midwest</v>
      </c>
      <c r="M78" s="224" t="str">
        <f>INDEX('State '!$A$1:$C$62,MATCH($J78,'State '!$B:$B,0),3)</f>
        <v>Midwest</v>
      </c>
      <c r="N78" s="224"/>
      <c r="O78" s="163">
        <v>57.4</v>
      </c>
      <c r="P78" s="234">
        <f>8.3+13.3</f>
        <v>21.6</v>
      </c>
      <c r="Q78" s="164">
        <v>45.7</v>
      </c>
      <c r="R78" s="104" t="s">
        <v>3271</v>
      </c>
      <c r="S78" s="224" t="s">
        <v>135</v>
      </c>
      <c r="T78" s="224" t="s">
        <v>381</v>
      </c>
      <c r="U78" s="224" t="s">
        <v>3320</v>
      </c>
      <c r="V78" s="224" t="s">
        <v>2177</v>
      </c>
      <c r="W78" s="222" t="s">
        <v>2949</v>
      </c>
      <c r="X78" s="222"/>
      <c r="Y78" s="194" t="s">
        <v>3188</v>
      </c>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c r="FZ78" s="19"/>
      <c r="GA78" s="19"/>
      <c r="GB78" s="19"/>
      <c r="GC78" s="19"/>
      <c r="GD78" s="19"/>
      <c r="GE78" s="19"/>
      <c r="GF78" s="19"/>
      <c r="GG78" s="19"/>
      <c r="GH78" s="19"/>
      <c r="GI78" s="19"/>
      <c r="GJ78" s="19"/>
      <c r="GK78" s="19"/>
      <c r="GL78" s="19"/>
      <c r="GM78" s="19"/>
      <c r="GN78" s="19"/>
      <c r="GO78" s="19"/>
      <c r="GP78" s="19"/>
      <c r="GQ78" s="19"/>
      <c r="GR78" s="19"/>
      <c r="GS78" s="19"/>
      <c r="GT78" s="19"/>
      <c r="GU78" s="19"/>
      <c r="GV78" s="19"/>
      <c r="GW78" s="19"/>
      <c r="GX78" s="19"/>
      <c r="GY78" s="19"/>
      <c r="GZ78" s="19"/>
      <c r="HA78" s="19"/>
      <c r="HB78" s="19"/>
      <c r="HC78" s="19"/>
      <c r="HD78" s="19"/>
      <c r="HE78" s="19"/>
      <c r="HF78" s="19"/>
      <c r="HG78" s="19"/>
      <c r="HH78" s="19"/>
      <c r="HI78" s="19"/>
      <c r="HJ78" s="19"/>
      <c r="HK78" s="19"/>
      <c r="HL78" s="19"/>
      <c r="HM78" s="19"/>
      <c r="HN78" s="19"/>
      <c r="HO78" s="19"/>
      <c r="HP78" s="19"/>
      <c r="HQ78" s="19"/>
      <c r="HR78" s="19"/>
      <c r="HS78" s="19"/>
      <c r="HT78" s="19"/>
      <c r="HU78" s="19"/>
      <c r="HV78" s="19"/>
      <c r="HW78" s="19"/>
      <c r="HX78" s="19"/>
      <c r="HY78" s="19"/>
      <c r="HZ78" s="19"/>
      <c r="IA78" s="19"/>
      <c r="IB78" s="19"/>
      <c r="IC78" s="19"/>
      <c r="ID78" s="19"/>
      <c r="IE78" s="19"/>
      <c r="IF78" s="19"/>
      <c r="IG78" s="19"/>
      <c r="IH78" s="19"/>
      <c r="II78" s="19"/>
      <c r="IJ78" s="19"/>
      <c r="IK78" s="19"/>
      <c r="IL78" s="19"/>
      <c r="IM78" s="19"/>
      <c r="IN78" s="19"/>
      <c r="IO78" s="19"/>
      <c r="IP78" s="19"/>
      <c r="IQ78" s="19"/>
      <c r="IR78" s="19"/>
      <c r="IS78" s="19"/>
      <c r="IT78" s="19"/>
      <c r="IU78" s="19"/>
      <c r="IV78" s="19"/>
      <c r="IW78" s="19"/>
      <c r="IX78" s="19"/>
      <c r="IY78" s="19"/>
      <c r="IZ78" s="19"/>
      <c r="JA78" s="19"/>
    </row>
    <row r="79" spans="1:261" ht="25.5" x14ac:dyDescent="0.2">
      <c r="A79" s="102">
        <v>44477</v>
      </c>
      <c r="B79" s="223" t="s">
        <v>3230</v>
      </c>
      <c r="C79" s="223" t="s">
        <v>3226</v>
      </c>
      <c r="D79" s="223" t="s">
        <v>140</v>
      </c>
      <c r="E79" s="223" t="s">
        <v>389</v>
      </c>
      <c r="F79" s="226"/>
      <c r="G79" s="228">
        <v>2023</v>
      </c>
      <c r="H79" s="227" t="s">
        <v>8</v>
      </c>
      <c r="I79" s="227" t="str">
        <f t="shared" si="7"/>
        <v>OH</v>
      </c>
      <c r="J79" s="227" t="str">
        <f t="shared" si="8"/>
        <v>OH</v>
      </c>
      <c r="K79" s="151" t="str">
        <f t="shared" si="9"/>
        <v>Northeast</v>
      </c>
      <c r="L79" s="224" t="str">
        <f>INDEX('State '!$A$1:$C$62,MATCH($I79,'State '!$B:$B,0),3)</f>
        <v>Northeast</v>
      </c>
      <c r="M79" s="224" t="str">
        <f>INDEX('State '!$A$1:$C$62,MATCH($J79,'State '!$B:$B,0),3)</f>
        <v>Northeast</v>
      </c>
      <c r="N79" s="224"/>
      <c r="O79" s="163">
        <v>104.5</v>
      </c>
      <c r="P79" s="244">
        <v>14</v>
      </c>
      <c r="Q79" s="231"/>
      <c r="R79" s="228">
        <v>24</v>
      </c>
      <c r="S79" s="227" t="s">
        <v>138</v>
      </c>
      <c r="T79" s="227" t="s">
        <v>2873</v>
      </c>
      <c r="U79" s="227"/>
      <c r="V79" s="103" t="s">
        <v>2177</v>
      </c>
      <c r="W79" s="82" t="s">
        <v>3231</v>
      </c>
      <c r="X79" s="222"/>
      <c r="Y79" s="225"/>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c r="FZ79" s="19"/>
      <c r="GA79" s="19"/>
      <c r="GB79" s="19"/>
      <c r="GC79" s="19"/>
      <c r="GD79" s="19"/>
      <c r="GE79" s="19"/>
      <c r="GF79" s="19"/>
      <c r="GG79" s="19"/>
      <c r="GH79" s="19"/>
      <c r="GI79" s="19"/>
      <c r="GJ79" s="19"/>
      <c r="GK79" s="19"/>
      <c r="GL79" s="19"/>
      <c r="GM79" s="19"/>
      <c r="GN79" s="19"/>
      <c r="GO79" s="19"/>
      <c r="GP79" s="19"/>
      <c r="GQ79" s="19"/>
      <c r="GR79" s="19"/>
      <c r="GS79" s="19"/>
      <c r="GT79" s="19"/>
      <c r="GU79" s="19"/>
      <c r="GV79" s="19"/>
      <c r="GW79" s="19"/>
      <c r="GX79" s="19"/>
      <c r="GY79" s="19"/>
      <c r="GZ79" s="19"/>
      <c r="HA79" s="19"/>
      <c r="HB79" s="19"/>
      <c r="HC79" s="19"/>
      <c r="HD79" s="19"/>
      <c r="HE79" s="19"/>
      <c r="HF79" s="19"/>
      <c r="HG79" s="19"/>
      <c r="HH79" s="19"/>
      <c r="HI79" s="19"/>
      <c r="HJ79" s="19"/>
      <c r="HK79" s="19"/>
      <c r="HL79" s="19"/>
      <c r="HM79" s="19"/>
      <c r="HN79" s="19"/>
      <c r="HO79" s="19"/>
      <c r="HP79" s="19"/>
      <c r="HQ79" s="19"/>
      <c r="HR79" s="19"/>
      <c r="HS79" s="19"/>
      <c r="HT79" s="19"/>
      <c r="HU79" s="19"/>
      <c r="HV79" s="19"/>
      <c r="HW79" s="19"/>
      <c r="HX79" s="19"/>
      <c r="HY79" s="19"/>
      <c r="HZ79" s="19"/>
      <c r="IA79" s="19"/>
      <c r="IB79" s="19"/>
      <c r="IC79" s="19"/>
      <c r="ID79" s="19"/>
      <c r="IE79" s="19"/>
      <c r="IF79" s="19"/>
      <c r="IG79" s="19"/>
      <c r="IH79" s="19"/>
      <c r="II79" s="19"/>
      <c r="IJ79" s="19"/>
      <c r="IK79" s="19"/>
      <c r="IL79" s="19"/>
      <c r="IM79" s="19"/>
      <c r="IN79" s="19"/>
      <c r="IO79" s="19"/>
      <c r="IP79" s="19"/>
      <c r="IQ79" s="19"/>
      <c r="IR79" s="19"/>
      <c r="IS79" s="19"/>
      <c r="IT79" s="19"/>
      <c r="IU79" s="19"/>
      <c r="IV79" s="19"/>
      <c r="IW79" s="19"/>
      <c r="IX79" s="19"/>
      <c r="IY79" s="19"/>
      <c r="IZ79" s="19"/>
      <c r="JA79" s="19"/>
    </row>
    <row r="80" spans="1:261" x14ac:dyDescent="0.2">
      <c r="A80" s="102">
        <v>44309</v>
      </c>
      <c r="B80" s="222" t="s">
        <v>3028</v>
      </c>
      <c r="C80" s="222" t="s">
        <v>3029</v>
      </c>
      <c r="D80" s="222" t="s">
        <v>136</v>
      </c>
      <c r="E80" s="222" t="s">
        <v>2223</v>
      </c>
      <c r="F80" s="63"/>
      <c r="G80" s="104">
        <v>2022</v>
      </c>
      <c r="H80" s="224" t="s">
        <v>2</v>
      </c>
      <c r="I80" s="224" t="str">
        <f t="shared" si="7"/>
        <v>OR</v>
      </c>
      <c r="J80" s="224" t="str">
        <f t="shared" si="8"/>
        <v>OR</v>
      </c>
      <c r="K80" s="230" t="str">
        <f t="shared" si="9"/>
        <v>Pacific</v>
      </c>
      <c r="L80" s="224" t="str">
        <f>INDEX('State '!$A$1:$C$62,MATCH($I80,'State '!$B:$B,0),3)</f>
        <v>Pacific</v>
      </c>
      <c r="M80" s="224" t="str">
        <f>INDEX('State '!$A$1:$C$62,MATCH($J80,'State '!$B:$B,0),3)</f>
        <v>Pacific</v>
      </c>
      <c r="N80" s="224"/>
      <c r="O80" s="163"/>
      <c r="P80" s="177"/>
      <c r="Q80" s="164">
        <v>1200</v>
      </c>
      <c r="R80" s="104"/>
      <c r="S80" s="224" t="s">
        <v>135</v>
      </c>
      <c r="T80" s="224" t="s">
        <v>381</v>
      </c>
      <c r="U80" s="224" t="s">
        <v>3031</v>
      </c>
      <c r="V80" s="224" t="s">
        <v>2177</v>
      </c>
      <c r="W80" s="222" t="s">
        <v>3030</v>
      </c>
      <c r="X80" s="222" t="s">
        <v>2840</v>
      </c>
      <c r="Y80" s="225"/>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c r="FZ80" s="19"/>
      <c r="GA80" s="19"/>
      <c r="GB80" s="19"/>
      <c r="GC80" s="19"/>
      <c r="GD80" s="19"/>
      <c r="GE80" s="19"/>
      <c r="GF80" s="19"/>
      <c r="GG80" s="19"/>
      <c r="GH80" s="19"/>
      <c r="GI80" s="19"/>
      <c r="GJ80" s="19"/>
      <c r="GK80" s="19"/>
      <c r="GL80" s="19"/>
      <c r="GM80" s="19"/>
      <c r="GN80" s="19"/>
      <c r="GO80" s="19"/>
      <c r="GP80" s="19"/>
      <c r="GQ80" s="19"/>
      <c r="GR80" s="19"/>
      <c r="GS80" s="19"/>
      <c r="GT80" s="19"/>
      <c r="GU80" s="19"/>
      <c r="GV80" s="19"/>
      <c r="GW80" s="19"/>
      <c r="GX80" s="19"/>
      <c r="GY80" s="19"/>
      <c r="GZ80" s="19"/>
      <c r="HA80" s="19"/>
      <c r="HB80" s="19"/>
      <c r="HC80" s="19"/>
      <c r="HD80" s="19"/>
      <c r="HE80" s="19"/>
      <c r="HF80" s="19"/>
      <c r="HG80" s="19"/>
      <c r="HH80" s="19"/>
      <c r="HI80" s="19"/>
      <c r="HJ80" s="19"/>
      <c r="HK80" s="19"/>
      <c r="HL80" s="19"/>
      <c r="HM80" s="19"/>
      <c r="HN80" s="19"/>
      <c r="HO80" s="19"/>
      <c r="HP80" s="19"/>
      <c r="HQ80" s="19"/>
      <c r="HR80" s="19"/>
      <c r="HS80" s="19"/>
      <c r="HT80" s="19"/>
      <c r="HU80" s="19"/>
      <c r="HV80" s="19"/>
      <c r="HW80" s="19"/>
      <c r="HX80" s="19"/>
      <c r="HY80" s="19"/>
      <c r="HZ80" s="19"/>
      <c r="IA80" s="19"/>
      <c r="IB80" s="19"/>
      <c r="IC80" s="19"/>
      <c r="ID80" s="19"/>
      <c r="IE80" s="19"/>
      <c r="IF80" s="19"/>
      <c r="IG80" s="19"/>
      <c r="IH80" s="19"/>
      <c r="II80" s="19"/>
      <c r="IJ80" s="19"/>
      <c r="IK80" s="19"/>
      <c r="IL80" s="19"/>
      <c r="IM80" s="19"/>
      <c r="IN80" s="19"/>
      <c r="IO80" s="19"/>
      <c r="IP80" s="19"/>
      <c r="IQ80" s="19"/>
      <c r="IR80" s="19"/>
      <c r="IS80" s="19"/>
      <c r="IT80" s="19"/>
      <c r="IU80" s="19"/>
      <c r="IV80" s="19"/>
      <c r="IW80" s="19"/>
      <c r="IX80" s="19"/>
      <c r="IY80" s="19"/>
      <c r="IZ80" s="19"/>
      <c r="JA80" s="19"/>
    </row>
    <row r="81" spans="1:262" ht="25.5" x14ac:dyDescent="0.2">
      <c r="A81" s="102">
        <v>44575</v>
      </c>
      <c r="B81" s="83" t="s">
        <v>2368</v>
      </c>
      <c r="C81" s="83" t="s">
        <v>2369</v>
      </c>
      <c r="D81" s="83" t="s">
        <v>136</v>
      </c>
      <c r="E81" s="111" t="s">
        <v>139</v>
      </c>
      <c r="F81" s="65"/>
      <c r="G81" s="121">
        <v>2022</v>
      </c>
      <c r="H81" s="224" t="s">
        <v>6</v>
      </c>
      <c r="I81" s="224" t="str">
        <f t="shared" si="7"/>
        <v>TX</v>
      </c>
      <c r="J81" s="224" t="str">
        <f t="shared" si="8"/>
        <v>TX</v>
      </c>
      <c r="K81" s="151" t="str">
        <f t="shared" si="9"/>
        <v>South Central</v>
      </c>
      <c r="L81" s="224" t="str">
        <f>INDEX('State '!$A$1:$C$62,MATCH($I81,'State '!$B:$B,0),3)</f>
        <v>South Central</v>
      </c>
      <c r="M81" s="224" t="str">
        <f>INDEX('State '!$A$1:$C$62,MATCH($J81,'State '!$B:$B,0),3)</f>
        <v>South Central</v>
      </c>
      <c r="N81" s="224"/>
      <c r="O81" s="163"/>
      <c r="P81" s="199"/>
      <c r="Q81" s="117">
        <v>1850</v>
      </c>
      <c r="R81" s="66"/>
      <c r="S81" s="112" t="s">
        <v>138</v>
      </c>
      <c r="T81" s="113"/>
      <c r="U81" s="114"/>
      <c r="V81" s="224" t="s">
        <v>2177</v>
      </c>
      <c r="W81" s="222" t="s">
        <v>2572</v>
      </c>
      <c r="X81" s="222"/>
      <c r="Y81" s="155" t="s">
        <v>2571</v>
      </c>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c r="FJ81" s="19"/>
      <c r="FK81" s="19"/>
      <c r="FL81" s="19"/>
      <c r="FM81" s="19"/>
      <c r="FN81" s="19"/>
      <c r="FO81" s="19"/>
      <c r="FP81" s="19"/>
      <c r="FQ81" s="19"/>
      <c r="FR81" s="19"/>
      <c r="FS81" s="19"/>
      <c r="FT81" s="19"/>
      <c r="FU81" s="19"/>
      <c r="FV81" s="19"/>
      <c r="FW81" s="19"/>
      <c r="FX81" s="19"/>
      <c r="FY81" s="19"/>
      <c r="FZ81" s="19"/>
      <c r="GA81" s="19"/>
      <c r="GB81" s="19"/>
      <c r="GC81" s="19"/>
      <c r="GD81" s="19"/>
      <c r="GE81" s="19"/>
      <c r="GF81" s="19"/>
      <c r="GG81" s="19"/>
      <c r="GH81" s="19"/>
      <c r="GI81" s="19"/>
      <c r="GJ81" s="19"/>
      <c r="GK81" s="19"/>
      <c r="GL81" s="19"/>
      <c r="GM81" s="19"/>
      <c r="GN81" s="19"/>
      <c r="GO81" s="19"/>
      <c r="GP81" s="19"/>
      <c r="GQ81" s="19"/>
      <c r="GR81" s="19"/>
      <c r="GS81" s="19"/>
      <c r="GT81" s="19"/>
      <c r="GU81" s="19"/>
      <c r="GV81" s="19"/>
      <c r="GW81" s="19"/>
      <c r="GX81" s="19"/>
      <c r="GY81" s="19"/>
      <c r="GZ81" s="19"/>
      <c r="HA81" s="19"/>
      <c r="HB81" s="19"/>
      <c r="HC81" s="19"/>
      <c r="HD81" s="19"/>
      <c r="HE81" s="19"/>
      <c r="HF81" s="19"/>
      <c r="HG81" s="19"/>
      <c r="HH81" s="19"/>
      <c r="HI81" s="19"/>
      <c r="HJ81" s="19"/>
      <c r="HK81" s="19"/>
      <c r="HL81" s="19"/>
      <c r="HM81" s="19"/>
      <c r="HN81" s="19"/>
      <c r="HO81" s="19"/>
      <c r="HP81" s="19"/>
      <c r="HQ81" s="19"/>
      <c r="HR81" s="19"/>
      <c r="HS81" s="19"/>
      <c r="HT81" s="19"/>
      <c r="HU81" s="19"/>
      <c r="HV81" s="19"/>
      <c r="HW81" s="19"/>
      <c r="HX81" s="19"/>
      <c r="HY81" s="19"/>
      <c r="HZ81" s="19"/>
      <c r="IA81" s="19"/>
      <c r="IB81" s="19"/>
      <c r="IC81" s="19"/>
      <c r="ID81" s="19"/>
      <c r="IE81" s="19"/>
      <c r="IF81" s="19"/>
      <c r="IG81" s="19"/>
      <c r="IH81" s="19"/>
      <c r="II81" s="19"/>
      <c r="IJ81" s="19"/>
      <c r="IK81" s="19"/>
      <c r="IL81" s="19"/>
      <c r="IM81" s="19"/>
      <c r="IN81" s="19"/>
      <c r="IO81" s="19"/>
      <c r="IP81" s="19"/>
      <c r="IQ81" s="19"/>
      <c r="IR81" s="19"/>
      <c r="IS81" s="19"/>
      <c r="IT81" s="19"/>
      <c r="IU81" s="19"/>
      <c r="IV81" s="19"/>
      <c r="IW81" s="19"/>
      <c r="IX81" s="19"/>
      <c r="IY81" s="19"/>
      <c r="IZ81" s="19"/>
      <c r="JA81" s="19"/>
    </row>
    <row r="82" spans="1:262" x14ac:dyDescent="0.2">
      <c r="A82" s="102">
        <v>44470</v>
      </c>
      <c r="B82" s="222" t="s">
        <v>1948</v>
      </c>
      <c r="C82" s="222" t="s">
        <v>1948</v>
      </c>
      <c r="D82" s="222" t="s">
        <v>136</v>
      </c>
      <c r="E82" s="111" t="s">
        <v>2377</v>
      </c>
      <c r="F82" s="63"/>
      <c r="G82" s="104">
        <v>2023</v>
      </c>
      <c r="H82" s="224" t="s">
        <v>399</v>
      </c>
      <c r="I82" s="224" t="str">
        <f t="shared" si="7"/>
        <v>PA</v>
      </c>
      <c r="J82" s="224" t="str">
        <f t="shared" si="8"/>
        <v>NJ</v>
      </c>
      <c r="K82" s="230" t="str">
        <f t="shared" si="9"/>
        <v>Northeast</v>
      </c>
      <c r="L82" s="224" t="str">
        <f>INDEX('State '!$A$1:$C$62,MATCH($I82,'State '!$B:$B,0),3)</f>
        <v>Northeast</v>
      </c>
      <c r="M82" s="224" t="str">
        <f>INDEX('State '!$A$1:$C$62,MATCH($J82,'State '!$B:$B,0),3)</f>
        <v>Northeast</v>
      </c>
      <c r="N82" s="224"/>
      <c r="O82" s="163">
        <v>1000</v>
      </c>
      <c r="P82" s="177">
        <v>118</v>
      </c>
      <c r="Q82" s="164">
        <v>1107</v>
      </c>
      <c r="R82" s="104" t="s">
        <v>384</v>
      </c>
      <c r="S82" s="224" t="s">
        <v>135</v>
      </c>
      <c r="T82" s="224" t="s">
        <v>381</v>
      </c>
      <c r="U82" s="224" t="s">
        <v>2059</v>
      </c>
      <c r="V82" s="224" t="s">
        <v>2180</v>
      </c>
      <c r="W82" s="222"/>
      <c r="X82" s="222"/>
      <c r="Y82" s="225"/>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c r="FZ82" s="19"/>
      <c r="GA82" s="19"/>
      <c r="GB82" s="19"/>
      <c r="GC82" s="19"/>
      <c r="GD82" s="19"/>
      <c r="GE82" s="19"/>
      <c r="GF82" s="19"/>
      <c r="GG82" s="19"/>
      <c r="GH82" s="19"/>
      <c r="GI82" s="19"/>
      <c r="GJ82" s="19"/>
      <c r="GK82" s="19"/>
      <c r="GL82" s="19"/>
      <c r="GM82" s="19"/>
      <c r="GN82" s="19"/>
      <c r="GO82" s="19"/>
      <c r="GP82" s="19"/>
      <c r="GQ82" s="19"/>
      <c r="GR82" s="19"/>
      <c r="GS82" s="19"/>
      <c r="GT82" s="19"/>
      <c r="GU82" s="19"/>
      <c r="GV82" s="19"/>
      <c r="GW82" s="19"/>
      <c r="GX82" s="19"/>
      <c r="GY82" s="19"/>
      <c r="GZ82" s="19"/>
      <c r="HA82" s="19"/>
      <c r="HB82" s="19"/>
      <c r="HC82" s="19"/>
      <c r="HD82" s="19"/>
      <c r="HE82" s="19"/>
      <c r="HF82" s="19"/>
      <c r="HG82" s="19"/>
      <c r="HH82" s="19"/>
      <c r="HI82" s="19"/>
      <c r="HJ82" s="19"/>
      <c r="HK82" s="19"/>
      <c r="HL82" s="19"/>
      <c r="HM82" s="19"/>
      <c r="HN82" s="19"/>
      <c r="HO82" s="19"/>
      <c r="HP82" s="19"/>
      <c r="HQ82" s="19"/>
      <c r="HR82" s="19"/>
      <c r="HS82" s="19"/>
      <c r="HT82" s="19"/>
      <c r="HU82" s="19"/>
      <c r="HV82" s="19"/>
      <c r="HW82" s="19"/>
      <c r="HX82" s="19"/>
      <c r="HY82" s="19"/>
      <c r="HZ82" s="19"/>
      <c r="IA82" s="19"/>
      <c r="IB82" s="19"/>
      <c r="IC82" s="19"/>
      <c r="ID82" s="19"/>
      <c r="IE82" s="19"/>
      <c r="IF82" s="19"/>
      <c r="IG82" s="19"/>
      <c r="IH82" s="19"/>
      <c r="II82" s="19"/>
      <c r="IJ82" s="19"/>
      <c r="IK82" s="19"/>
      <c r="IL82" s="19"/>
      <c r="IM82" s="19"/>
      <c r="IN82" s="19"/>
      <c r="IO82" s="19"/>
      <c r="IP82" s="19"/>
      <c r="IQ82" s="19"/>
      <c r="IR82" s="19"/>
      <c r="IS82" s="19"/>
      <c r="IT82" s="19"/>
      <c r="IU82" s="19"/>
      <c r="IV82" s="19"/>
      <c r="IW82" s="19"/>
      <c r="IX82" s="19"/>
      <c r="IY82" s="19"/>
      <c r="IZ82" s="19"/>
      <c r="JA82" s="19"/>
    </row>
    <row r="83" spans="1:262" ht="38.25" x14ac:dyDescent="0.2">
      <c r="A83" s="102">
        <v>44575</v>
      </c>
      <c r="B83" s="222" t="s">
        <v>3006</v>
      </c>
      <c r="C83" s="222" t="s">
        <v>1948</v>
      </c>
      <c r="D83" s="222" t="s">
        <v>136</v>
      </c>
      <c r="E83" s="111" t="s">
        <v>2377</v>
      </c>
      <c r="F83" s="63"/>
      <c r="G83" s="104" t="s">
        <v>382</v>
      </c>
      <c r="H83" s="224" t="s">
        <v>7</v>
      </c>
      <c r="I83" s="224" t="str">
        <f t="shared" si="7"/>
        <v>PA</v>
      </c>
      <c r="J83" s="224" t="str">
        <f t="shared" si="8"/>
        <v>PA</v>
      </c>
      <c r="K83" s="230" t="str">
        <f t="shared" si="9"/>
        <v>Northeast</v>
      </c>
      <c r="L83" s="224" t="str">
        <f>INDEX('State '!$A$1:$C$62,MATCH($I83,'State '!$B:$B,0),3)</f>
        <v>Northeast</v>
      </c>
      <c r="M83" s="224" t="str">
        <f>INDEX('State '!$A$1:$C$62,MATCH($J83,'State '!$B:$B,0),3)</f>
        <v>Northeast</v>
      </c>
      <c r="N83" s="224"/>
      <c r="O83" s="163">
        <v>1300</v>
      </c>
      <c r="P83" s="120">
        <v>68</v>
      </c>
      <c r="Q83" s="164">
        <v>1107</v>
      </c>
      <c r="R83" s="104">
        <v>36</v>
      </c>
      <c r="S83" s="224" t="s">
        <v>135</v>
      </c>
      <c r="T83" s="224" t="s">
        <v>381</v>
      </c>
      <c r="U83" s="224" t="s">
        <v>3009</v>
      </c>
      <c r="V83" s="224" t="s">
        <v>2177</v>
      </c>
      <c r="W83" s="222" t="s">
        <v>3010</v>
      </c>
      <c r="X83" s="222"/>
      <c r="Y83" s="225"/>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c r="FZ83" s="19"/>
      <c r="GA83" s="19"/>
      <c r="GB83" s="19"/>
      <c r="GC83" s="19"/>
      <c r="GD83" s="19"/>
      <c r="GE83" s="19"/>
      <c r="GF83" s="19"/>
      <c r="GG83" s="19"/>
      <c r="GH83" s="19"/>
      <c r="GI83" s="19"/>
      <c r="GJ83" s="19"/>
      <c r="GK83" s="19"/>
      <c r="GL83" s="19"/>
      <c r="GM83" s="19"/>
      <c r="GN83" s="19"/>
      <c r="GO83" s="19"/>
      <c r="GP83" s="19"/>
      <c r="GQ83" s="19"/>
      <c r="GR83" s="19"/>
      <c r="GS83" s="19"/>
      <c r="GT83" s="19"/>
      <c r="GU83" s="19"/>
      <c r="GV83" s="19"/>
      <c r="GW83" s="19"/>
      <c r="GX83" s="19"/>
      <c r="GY83" s="19"/>
      <c r="GZ83" s="19"/>
      <c r="HA83" s="19"/>
      <c r="HB83" s="19"/>
      <c r="HC83" s="19"/>
      <c r="HD83" s="19"/>
      <c r="HE83" s="19"/>
      <c r="HF83" s="19"/>
      <c r="HG83" s="19"/>
      <c r="HH83" s="19"/>
      <c r="HI83" s="19"/>
      <c r="HJ83" s="19"/>
      <c r="HK83" s="19"/>
      <c r="HL83" s="19"/>
      <c r="HM83" s="19"/>
      <c r="HN83" s="19"/>
      <c r="HO83" s="19"/>
      <c r="HP83" s="19"/>
      <c r="HQ83" s="19"/>
      <c r="HR83" s="19"/>
      <c r="HS83" s="19"/>
      <c r="HT83" s="19"/>
      <c r="HU83" s="19"/>
      <c r="HV83" s="19"/>
      <c r="HW83" s="19"/>
      <c r="HX83" s="19"/>
      <c r="HY83" s="19"/>
      <c r="HZ83" s="19"/>
      <c r="IA83" s="19"/>
      <c r="IB83" s="19"/>
      <c r="IC83" s="19"/>
      <c r="ID83" s="19"/>
      <c r="IE83" s="19"/>
      <c r="IF83" s="19"/>
      <c r="IG83" s="19"/>
      <c r="IH83" s="19"/>
      <c r="II83" s="19"/>
      <c r="IJ83" s="19"/>
      <c r="IK83" s="19"/>
      <c r="IL83" s="19"/>
      <c r="IM83" s="19"/>
      <c r="IN83" s="19"/>
      <c r="IO83" s="19"/>
      <c r="IP83" s="19"/>
      <c r="IQ83" s="19"/>
      <c r="IR83" s="19"/>
      <c r="IS83" s="19"/>
      <c r="IT83" s="19"/>
      <c r="IU83" s="19"/>
      <c r="IV83" s="19"/>
      <c r="IW83" s="19"/>
      <c r="IX83" s="19"/>
      <c r="IY83" s="19"/>
      <c r="IZ83" s="19"/>
      <c r="JA83" s="19"/>
    </row>
    <row r="84" spans="1:262" ht="38.25" x14ac:dyDescent="0.2">
      <c r="A84" s="102">
        <v>44470</v>
      </c>
      <c r="B84" s="222" t="s">
        <v>3007</v>
      </c>
      <c r="C84" s="222" t="s">
        <v>1948</v>
      </c>
      <c r="D84" s="222" t="s">
        <v>136</v>
      </c>
      <c r="E84" s="111" t="s">
        <v>2377</v>
      </c>
      <c r="F84" s="63"/>
      <c r="G84" s="104">
        <v>2023</v>
      </c>
      <c r="H84" s="224" t="s">
        <v>399</v>
      </c>
      <c r="I84" s="224" t="str">
        <f t="shared" si="7"/>
        <v>PA</v>
      </c>
      <c r="J84" s="224" t="str">
        <f t="shared" si="8"/>
        <v>NJ</v>
      </c>
      <c r="K84" s="230" t="str">
        <f t="shared" si="9"/>
        <v>Northeast</v>
      </c>
      <c r="L84" s="224" t="str">
        <f>INDEX('State '!$A$1:$C$62,MATCH($I84,'State '!$B:$B,0),3)</f>
        <v>Northeast</v>
      </c>
      <c r="M84" s="224" t="str">
        <f>INDEX('State '!$A$1:$C$62,MATCH($J84,'State '!$B:$B,0),3)</f>
        <v>Northeast</v>
      </c>
      <c r="N84" s="224"/>
      <c r="O84" s="163"/>
      <c r="P84" s="120">
        <v>50</v>
      </c>
      <c r="Q84" s="164">
        <v>1107</v>
      </c>
      <c r="R84" s="104" t="s">
        <v>384</v>
      </c>
      <c r="S84" s="224" t="s">
        <v>135</v>
      </c>
      <c r="T84" s="224" t="s">
        <v>381</v>
      </c>
      <c r="U84" s="224" t="s">
        <v>3009</v>
      </c>
      <c r="V84" s="224" t="s">
        <v>2180</v>
      </c>
      <c r="W84" s="222" t="s">
        <v>3010</v>
      </c>
      <c r="X84" s="222"/>
      <c r="Y84" s="225"/>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c r="FZ84" s="19"/>
      <c r="GA84" s="19"/>
      <c r="GB84" s="19"/>
      <c r="GC84" s="19"/>
      <c r="GD84" s="19"/>
      <c r="GE84" s="19"/>
      <c r="GF84" s="19"/>
      <c r="GG84" s="19"/>
      <c r="GH84" s="19"/>
      <c r="GI84" s="19"/>
      <c r="GJ84" s="19"/>
      <c r="GK84" s="19"/>
      <c r="GL84" s="19"/>
      <c r="GM84" s="19"/>
      <c r="GN84" s="19"/>
      <c r="GO84" s="19"/>
      <c r="GP84" s="19"/>
      <c r="GQ84" s="19"/>
      <c r="GR84" s="19"/>
      <c r="GS84" s="19"/>
      <c r="GT84" s="19"/>
      <c r="GU84" s="19"/>
      <c r="GV84" s="19"/>
      <c r="GW84" s="19"/>
      <c r="GX84" s="19"/>
      <c r="GY84" s="19"/>
      <c r="GZ84" s="19"/>
      <c r="HA84" s="19"/>
      <c r="HB84" s="19"/>
      <c r="HC84" s="19"/>
      <c r="HD84" s="19"/>
      <c r="HE84" s="19"/>
      <c r="HF84" s="19"/>
      <c r="HG84" s="19"/>
      <c r="HH84" s="19"/>
      <c r="HI84" s="19"/>
      <c r="HJ84" s="19"/>
      <c r="HK84" s="19"/>
      <c r="HL84" s="19"/>
      <c r="HM84" s="19"/>
      <c r="HN84" s="19"/>
      <c r="HO84" s="19"/>
      <c r="HP84" s="19"/>
      <c r="HQ84" s="19"/>
      <c r="HR84" s="19"/>
      <c r="HS84" s="19"/>
      <c r="HT84" s="19"/>
      <c r="HU84" s="19"/>
      <c r="HV84" s="19"/>
      <c r="HW84" s="19"/>
      <c r="HX84" s="19"/>
      <c r="HY84" s="19"/>
      <c r="HZ84" s="19"/>
      <c r="IA84" s="19"/>
      <c r="IB84" s="19"/>
      <c r="IC84" s="19"/>
      <c r="ID84" s="19"/>
      <c r="IE84" s="19"/>
      <c r="IF84" s="19"/>
      <c r="IG84" s="19"/>
      <c r="IH84" s="19"/>
      <c r="II84" s="19"/>
      <c r="IJ84" s="19"/>
      <c r="IK84" s="19"/>
      <c r="IL84" s="19"/>
      <c r="IM84" s="19"/>
      <c r="IN84" s="19"/>
      <c r="IO84" s="19"/>
      <c r="IP84" s="19"/>
      <c r="IQ84" s="19"/>
      <c r="IR84" s="19"/>
      <c r="IS84" s="19"/>
      <c r="IT84" s="19"/>
      <c r="IU84" s="19"/>
      <c r="IV84" s="19"/>
      <c r="IW84" s="19"/>
      <c r="IX84" s="19"/>
      <c r="IY84" s="19"/>
      <c r="IZ84" s="19"/>
      <c r="JA84" s="19"/>
    </row>
    <row r="85" spans="1:262" x14ac:dyDescent="0.2">
      <c r="A85" s="102">
        <v>43895</v>
      </c>
      <c r="B85" s="222" t="s">
        <v>3014</v>
      </c>
      <c r="C85" s="222" t="s">
        <v>221</v>
      </c>
      <c r="D85" s="222" t="s">
        <v>136</v>
      </c>
      <c r="E85" s="111" t="s">
        <v>139</v>
      </c>
      <c r="F85" s="63"/>
      <c r="G85" s="104">
        <v>2023</v>
      </c>
      <c r="H85" s="224" t="s">
        <v>6</v>
      </c>
      <c r="I85" s="224" t="str">
        <f t="shared" si="7"/>
        <v>TX</v>
      </c>
      <c r="J85" s="224" t="str">
        <f t="shared" si="8"/>
        <v>TX</v>
      </c>
      <c r="K85" s="151" t="str">
        <f t="shared" si="9"/>
        <v>South Central</v>
      </c>
      <c r="L85" s="224" t="str">
        <f>INDEX('State '!$A$1:$C$62,MATCH($I85,'State '!$B:$B,0),3)</f>
        <v>South Central</v>
      </c>
      <c r="M85" s="224" t="str">
        <f>INDEX('State '!$A$1:$C$62,MATCH($J85,'State '!$B:$B,0),3)</f>
        <v>South Central</v>
      </c>
      <c r="N85" s="224"/>
      <c r="O85" s="163"/>
      <c r="P85" s="198"/>
      <c r="Q85" s="164">
        <v>2000</v>
      </c>
      <c r="R85" s="104"/>
      <c r="S85" s="224" t="s">
        <v>138</v>
      </c>
      <c r="T85" s="224" t="s">
        <v>2608</v>
      </c>
      <c r="U85" s="224"/>
      <c r="V85" s="224" t="s">
        <v>2177</v>
      </c>
      <c r="W85" s="222" t="s">
        <v>3015</v>
      </c>
      <c r="X85" s="222"/>
      <c r="Y85" s="225"/>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c r="FZ85" s="19"/>
      <c r="GA85" s="19"/>
      <c r="GB85" s="19"/>
      <c r="GC85" s="19"/>
      <c r="GD85" s="19"/>
      <c r="GE85" s="19"/>
      <c r="GF85" s="19"/>
      <c r="GG85" s="19"/>
      <c r="GH85" s="19"/>
      <c r="GI85" s="19"/>
      <c r="GJ85" s="19"/>
      <c r="GK85" s="19"/>
      <c r="GL85" s="19"/>
      <c r="GM85" s="19"/>
      <c r="GN85" s="19"/>
      <c r="GO85" s="19"/>
      <c r="GP85" s="19"/>
      <c r="GQ85" s="19"/>
      <c r="GR85" s="19"/>
      <c r="GS85" s="19"/>
      <c r="GT85" s="19"/>
      <c r="GU85" s="19"/>
      <c r="GV85" s="19"/>
      <c r="GW85" s="19"/>
      <c r="GX85" s="19"/>
      <c r="GY85" s="19"/>
      <c r="GZ85" s="19"/>
      <c r="HA85" s="19"/>
      <c r="HB85" s="19"/>
      <c r="HC85" s="19"/>
      <c r="HD85" s="19"/>
      <c r="HE85" s="19"/>
      <c r="HF85" s="19"/>
      <c r="HG85" s="19"/>
      <c r="HH85" s="19"/>
      <c r="HI85" s="19"/>
      <c r="HJ85" s="19"/>
      <c r="HK85" s="19"/>
      <c r="HL85" s="19"/>
      <c r="HM85" s="19"/>
      <c r="HN85" s="19"/>
      <c r="HO85" s="19"/>
      <c r="HP85" s="19"/>
      <c r="HQ85" s="19"/>
      <c r="HR85" s="19"/>
      <c r="HS85" s="19"/>
      <c r="HT85" s="19"/>
      <c r="HU85" s="19"/>
      <c r="HV85" s="19"/>
      <c r="HW85" s="19"/>
      <c r="HX85" s="19"/>
      <c r="HY85" s="19"/>
      <c r="HZ85" s="19"/>
      <c r="IA85" s="19"/>
      <c r="IB85" s="19"/>
      <c r="IC85" s="19"/>
      <c r="ID85" s="19"/>
      <c r="IE85" s="19"/>
      <c r="IF85" s="19"/>
      <c r="IG85" s="19"/>
      <c r="IH85" s="19"/>
      <c r="II85" s="19"/>
      <c r="IJ85" s="19"/>
      <c r="IK85" s="19"/>
      <c r="IL85" s="19"/>
      <c r="IM85" s="19"/>
      <c r="IN85" s="19"/>
      <c r="IO85" s="19"/>
      <c r="IP85" s="19"/>
      <c r="IQ85" s="19"/>
      <c r="IR85" s="19"/>
      <c r="IS85" s="19"/>
      <c r="IT85" s="19"/>
      <c r="IU85" s="19"/>
      <c r="IV85" s="19"/>
      <c r="IW85" s="19"/>
      <c r="IX85" s="19"/>
      <c r="IY85" s="19"/>
      <c r="IZ85" s="19"/>
      <c r="JA85" s="19"/>
    </row>
    <row r="86" spans="1:262" ht="25.5" x14ac:dyDescent="0.2">
      <c r="A86" s="102">
        <v>44568</v>
      </c>
      <c r="B86" s="83" t="s">
        <v>2823</v>
      </c>
      <c r="C86" s="83" t="s">
        <v>235</v>
      </c>
      <c r="D86" s="83" t="s">
        <v>140</v>
      </c>
      <c r="E86" s="111" t="s">
        <v>2645</v>
      </c>
      <c r="F86" s="65">
        <v>44565</v>
      </c>
      <c r="G86" s="121">
        <v>2022</v>
      </c>
      <c r="H86" s="224" t="s">
        <v>18</v>
      </c>
      <c r="I86" s="224" t="str">
        <f t="shared" si="7"/>
        <v>FL</v>
      </c>
      <c r="J86" s="224" t="str">
        <f t="shared" si="8"/>
        <v>FL</v>
      </c>
      <c r="K86" s="230" t="str">
        <f t="shared" si="9"/>
        <v>Southeast</v>
      </c>
      <c r="L86" s="224" t="str">
        <f>INDEX('State '!$A$1:$C$62,MATCH($I86,'State '!$B:$B,0),3)</f>
        <v>Southeast</v>
      </c>
      <c r="M86" s="224" t="str">
        <f>INDEX('State '!$A$1:$C$62,MATCH($J86,'State '!$B:$B,0),3)</f>
        <v>Southeast</v>
      </c>
      <c r="N86" s="224"/>
      <c r="O86" s="163">
        <v>102.6</v>
      </c>
      <c r="P86" s="237">
        <f>13.7+7</f>
        <v>20.7</v>
      </c>
      <c r="Q86" s="117">
        <v>169</v>
      </c>
      <c r="R86" s="66">
        <v>30</v>
      </c>
      <c r="S86" s="112" t="s">
        <v>135</v>
      </c>
      <c r="T86" s="113" t="s">
        <v>381</v>
      </c>
      <c r="U86" s="114" t="s">
        <v>2824</v>
      </c>
      <c r="V86" s="224" t="s">
        <v>2177</v>
      </c>
      <c r="W86" s="222" t="s">
        <v>2825</v>
      </c>
      <c r="X86" s="222" t="s">
        <v>2841</v>
      </c>
      <c r="Y86" s="225"/>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19"/>
      <c r="GZ86" s="19"/>
      <c r="HA86" s="19"/>
      <c r="HB86" s="19"/>
      <c r="HC86" s="19"/>
      <c r="HD86" s="19"/>
      <c r="HE86" s="19"/>
      <c r="HF86" s="19"/>
      <c r="HG86" s="19"/>
      <c r="HH86" s="19"/>
      <c r="HI86" s="19"/>
      <c r="HJ86" s="19"/>
      <c r="HK86" s="19"/>
      <c r="HL86" s="19"/>
      <c r="HM86" s="19"/>
      <c r="HN86" s="19"/>
      <c r="HO86" s="19"/>
      <c r="HP86" s="19"/>
      <c r="HQ86" s="19"/>
      <c r="HR86" s="19"/>
      <c r="HS86" s="19"/>
      <c r="HT86" s="19"/>
      <c r="HU86" s="19"/>
      <c r="HV86" s="19"/>
      <c r="HW86" s="19"/>
      <c r="HX86" s="19"/>
      <c r="HY86" s="19"/>
      <c r="HZ86" s="19"/>
      <c r="IA86" s="19"/>
      <c r="IB86" s="19"/>
      <c r="IC86" s="19"/>
      <c r="ID86" s="19"/>
      <c r="IE86" s="19"/>
      <c r="IF86" s="19"/>
      <c r="IG86" s="19"/>
      <c r="IH86" s="19"/>
      <c r="II86" s="19"/>
      <c r="IJ86" s="19"/>
      <c r="IK86" s="19"/>
      <c r="IL86" s="19"/>
      <c r="IM86" s="19"/>
      <c r="IN86" s="19"/>
      <c r="IO86" s="19"/>
      <c r="IP86" s="19"/>
      <c r="IQ86" s="19"/>
      <c r="IR86" s="19"/>
      <c r="IS86" s="19"/>
      <c r="IT86" s="19"/>
      <c r="IU86" s="19"/>
      <c r="IV86" s="19"/>
      <c r="IW86" s="19"/>
      <c r="IX86" s="19"/>
      <c r="IY86" s="19"/>
      <c r="IZ86" s="19"/>
      <c r="JA86" s="19"/>
    </row>
    <row r="87" spans="1:262" ht="89.25" x14ac:dyDescent="0.2">
      <c r="A87" s="102">
        <v>43998</v>
      </c>
      <c r="B87" s="222" t="s">
        <v>2772</v>
      </c>
      <c r="C87" s="222" t="s">
        <v>1875</v>
      </c>
      <c r="D87" s="222" t="s">
        <v>140</v>
      </c>
      <c r="E87" s="222" t="s">
        <v>159</v>
      </c>
      <c r="F87" s="63"/>
      <c r="G87" s="104">
        <v>2023</v>
      </c>
      <c r="H87" s="224" t="s">
        <v>399</v>
      </c>
      <c r="I87" s="224" t="str">
        <f t="shared" si="7"/>
        <v>PA</v>
      </c>
      <c r="J87" s="224" t="str">
        <f t="shared" si="8"/>
        <v>NJ</v>
      </c>
      <c r="K87" s="151" t="str">
        <f t="shared" si="9"/>
        <v>Northeast</v>
      </c>
      <c r="L87" s="103" t="str">
        <f>INDEX('State '!$A$1:$C$62,MATCH($I87,'State '!$B:$B,0),3)</f>
        <v>Northeast</v>
      </c>
      <c r="M87" s="103" t="str">
        <f>INDEX('State '!$A$1:$C$62,MATCH($J87,'State '!$B:$B,0),3)</f>
        <v>Northeast</v>
      </c>
      <c r="N87" s="103"/>
      <c r="O87" s="163"/>
      <c r="P87" s="234">
        <f>22+13.8</f>
        <v>35.799999999999997</v>
      </c>
      <c r="Q87" s="164">
        <v>1050</v>
      </c>
      <c r="R87" s="104" t="s">
        <v>421</v>
      </c>
      <c r="S87" s="224" t="s">
        <v>135</v>
      </c>
      <c r="T87" s="224" t="s">
        <v>381</v>
      </c>
      <c r="U87" s="224" t="s">
        <v>3066</v>
      </c>
      <c r="V87" s="103" t="s">
        <v>2180</v>
      </c>
      <c r="W87" s="82" t="s">
        <v>3067</v>
      </c>
      <c r="X87" s="222"/>
      <c r="Y87" s="155"/>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c r="FZ87" s="19"/>
      <c r="GA87" s="19"/>
      <c r="GB87" s="19"/>
      <c r="GC87" s="19"/>
      <c r="GD87" s="19"/>
      <c r="GE87" s="19"/>
      <c r="GF87" s="19"/>
      <c r="GG87" s="19"/>
      <c r="GH87" s="19"/>
      <c r="GI87" s="19"/>
      <c r="GJ87" s="19"/>
      <c r="GK87" s="19"/>
      <c r="GL87" s="19"/>
      <c r="GM87" s="19"/>
      <c r="GN87" s="19"/>
      <c r="GO87" s="19"/>
      <c r="GP87" s="19"/>
      <c r="GQ87" s="19"/>
      <c r="GR87" s="19"/>
      <c r="GS87" s="19"/>
      <c r="GT87" s="19"/>
      <c r="GU87" s="19"/>
      <c r="GV87" s="19"/>
      <c r="GW87" s="19"/>
      <c r="GX87" s="19"/>
      <c r="GY87" s="19"/>
      <c r="GZ87" s="19"/>
      <c r="HA87" s="19"/>
      <c r="HB87" s="19"/>
      <c r="HC87" s="19"/>
      <c r="HD87" s="19"/>
      <c r="HE87" s="19"/>
      <c r="HF87" s="19"/>
      <c r="HG87" s="19"/>
      <c r="HH87" s="19"/>
      <c r="HI87" s="19"/>
      <c r="HJ87" s="19"/>
      <c r="HK87" s="19"/>
      <c r="HL87" s="19"/>
      <c r="HM87" s="19"/>
      <c r="HN87" s="19"/>
      <c r="HO87" s="19"/>
      <c r="HP87" s="19"/>
      <c r="HQ87" s="19"/>
      <c r="HR87" s="19"/>
      <c r="HS87" s="19"/>
      <c r="HT87" s="19"/>
      <c r="HU87" s="19"/>
      <c r="HV87" s="19"/>
      <c r="HW87" s="19"/>
      <c r="HX87" s="19"/>
      <c r="HY87" s="19"/>
      <c r="HZ87" s="19"/>
      <c r="IA87" s="19"/>
      <c r="IB87" s="19"/>
      <c r="IC87" s="19"/>
      <c r="ID87" s="19"/>
      <c r="IE87" s="19"/>
      <c r="IF87" s="19"/>
      <c r="IG87" s="19"/>
      <c r="IH87" s="19"/>
      <c r="II87" s="19"/>
      <c r="IJ87" s="19"/>
      <c r="IK87" s="19"/>
      <c r="IL87" s="19"/>
      <c r="IM87" s="19"/>
      <c r="IN87" s="19"/>
      <c r="IO87" s="19"/>
      <c r="IP87" s="19"/>
      <c r="IQ87" s="19"/>
      <c r="IR87" s="19"/>
      <c r="IS87" s="19"/>
      <c r="IT87" s="19"/>
      <c r="IU87" s="19"/>
      <c r="IV87" s="19"/>
      <c r="IW87" s="19"/>
      <c r="IX87" s="19"/>
      <c r="IY87" s="19"/>
      <c r="IZ87" s="19"/>
      <c r="JA87" s="19"/>
    </row>
    <row r="88" spans="1:262" s="19" customFormat="1" ht="25.5" x14ac:dyDescent="0.2">
      <c r="A88" s="102">
        <v>43852</v>
      </c>
      <c r="B88" s="222" t="s">
        <v>2678</v>
      </c>
      <c r="C88" s="222" t="s">
        <v>2679</v>
      </c>
      <c r="D88" s="222" t="s">
        <v>136</v>
      </c>
      <c r="E88" s="222" t="s">
        <v>389</v>
      </c>
      <c r="F88" s="63"/>
      <c r="G88" s="104">
        <v>2023</v>
      </c>
      <c r="H88" s="103" t="s">
        <v>6</v>
      </c>
      <c r="I88" s="103" t="str">
        <f t="shared" si="7"/>
        <v>TX</v>
      </c>
      <c r="J88" s="103" t="str">
        <f t="shared" si="8"/>
        <v>TX</v>
      </c>
      <c r="K88" s="151" t="str">
        <f t="shared" si="9"/>
        <v>South Central</v>
      </c>
      <c r="L88" s="103" t="str">
        <f>INDEX('State '!$A$1:$C$62,MATCH($I88,'State '!$B:$B,0),3)</f>
        <v>South Central</v>
      </c>
      <c r="M88" s="103" t="str">
        <f>INDEX('State '!$A$1:$C$62,MATCH($J88,'State '!$B:$B,0),3)</f>
        <v>South Central</v>
      </c>
      <c r="N88" s="103"/>
      <c r="O88" s="163">
        <v>2173</v>
      </c>
      <c r="P88" s="236">
        <f>2.4+135.5</f>
        <v>137.9</v>
      </c>
      <c r="Q88" s="164">
        <v>4500</v>
      </c>
      <c r="R88" s="104">
        <v>42</v>
      </c>
      <c r="S88" s="224" t="s">
        <v>135</v>
      </c>
      <c r="T88" s="224" t="s">
        <v>381</v>
      </c>
      <c r="U88" s="224" t="s">
        <v>2680</v>
      </c>
      <c r="V88" s="103" t="s">
        <v>2177</v>
      </c>
      <c r="W88" s="82" t="s">
        <v>2681</v>
      </c>
      <c r="X88" s="222" t="s">
        <v>2840</v>
      </c>
      <c r="Y88" s="155"/>
      <c r="AC88" s="93"/>
      <c r="AD88" s="93"/>
      <c r="AE88" s="93"/>
      <c r="AF88" s="93"/>
      <c r="AG88" s="93"/>
      <c r="AH88" s="93"/>
      <c r="AI88" s="93"/>
      <c r="AJ88" s="93"/>
      <c r="AK88" s="93"/>
      <c r="AL88" s="93"/>
      <c r="AM88" s="93"/>
      <c r="AN88" s="93"/>
      <c r="AO88" s="93"/>
      <c r="AP88" s="93"/>
      <c r="AQ88" s="93"/>
      <c r="AR88" s="93"/>
      <c r="AS88" s="93"/>
      <c r="AT88" s="93"/>
      <c r="AU88" s="93"/>
      <c r="AV88" s="93"/>
      <c r="AW88" s="93"/>
      <c r="AX88" s="93"/>
      <c r="AY88" s="93"/>
      <c r="AZ88" s="93"/>
      <c r="BA88" s="93"/>
      <c r="BB88" s="93"/>
      <c r="BC88" s="93"/>
      <c r="BD88" s="93"/>
      <c r="BE88" s="93"/>
      <c r="BF88" s="93"/>
      <c r="BG88" s="93"/>
      <c r="BH88" s="93"/>
      <c r="BI88" s="93"/>
      <c r="BJ88" s="93"/>
      <c r="BK88" s="93"/>
      <c r="BL88" s="93"/>
      <c r="BM88" s="93"/>
      <c r="BN88" s="93"/>
      <c r="BO88" s="93"/>
      <c r="BP88" s="93"/>
      <c r="BQ88" s="93"/>
      <c r="BR88" s="93"/>
      <c r="BS88" s="93"/>
      <c r="BT88" s="93"/>
      <c r="BU88" s="93"/>
      <c r="BV88" s="93"/>
      <c r="BW88" s="93"/>
      <c r="BX88" s="93"/>
      <c r="BY88" s="93"/>
      <c r="BZ88" s="93"/>
      <c r="CA88" s="93"/>
      <c r="CB88" s="93"/>
      <c r="CC88" s="93"/>
      <c r="CD88" s="93"/>
      <c r="CE88" s="93"/>
      <c r="CF88" s="93"/>
      <c r="CG88" s="93"/>
      <c r="CH88" s="93"/>
      <c r="CI88" s="93"/>
      <c r="CJ88" s="93"/>
      <c r="CK88" s="93"/>
      <c r="CL88" s="93"/>
      <c r="CM88" s="93"/>
      <c r="CN88" s="93"/>
      <c r="CO88" s="93"/>
      <c r="CP88" s="93"/>
      <c r="CQ88" s="93"/>
      <c r="CR88" s="93"/>
      <c r="CS88" s="93"/>
      <c r="CT88" s="93"/>
      <c r="CU88" s="93"/>
      <c r="CV88" s="93"/>
      <c r="CW88" s="93"/>
      <c r="CX88" s="93"/>
      <c r="CY88" s="93"/>
      <c r="CZ88" s="93"/>
      <c r="DA88" s="93"/>
      <c r="DB88" s="93"/>
      <c r="DC88" s="93"/>
      <c r="DD88" s="93"/>
      <c r="DE88" s="93"/>
      <c r="DF88" s="93"/>
      <c r="DG88" s="93"/>
      <c r="DH88" s="93"/>
      <c r="DI88" s="93"/>
      <c r="DJ88" s="93"/>
      <c r="DK88" s="93"/>
      <c r="DL88" s="93"/>
      <c r="DM88" s="93"/>
      <c r="DN88" s="93"/>
      <c r="DO88" s="93"/>
      <c r="DP88" s="93"/>
      <c r="DQ88" s="93"/>
      <c r="DR88" s="93"/>
      <c r="DS88" s="93"/>
      <c r="DT88" s="93"/>
      <c r="DU88" s="93"/>
      <c r="DV88" s="93"/>
      <c r="DW88" s="93"/>
      <c r="DX88" s="93"/>
      <c r="DY88" s="93"/>
      <c r="DZ88" s="93"/>
      <c r="EA88" s="93"/>
      <c r="EB88" s="93"/>
      <c r="EC88" s="93"/>
      <c r="ED88" s="93"/>
      <c r="EE88" s="93"/>
      <c r="EF88" s="93"/>
      <c r="EG88" s="93"/>
      <c r="EH88" s="93"/>
      <c r="EI88" s="93"/>
      <c r="EJ88" s="93"/>
      <c r="EK88" s="93"/>
      <c r="EL88" s="93"/>
      <c r="EM88" s="93"/>
      <c r="EN88" s="93"/>
      <c r="EO88" s="93"/>
      <c r="EP88" s="93"/>
      <c r="EQ88" s="93"/>
      <c r="ER88" s="93"/>
      <c r="ES88" s="93"/>
      <c r="ET88" s="93"/>
      <c r="EU88" s="93"/>
      <c r="EV88" s="93"/>
      <c r="EW88" s="93"/>
      <c r="EX88" s="93"/>
      <c r="EY88" s="93"/>
      <c r="EZ88" s="93"/>
      <c r="FA88" s="93"/>
      <c r="FB88" s="93"/>
      <c r="FC88" s="93"/>
      <c r="FD88" s="93"/>
      <c r="FE88" s="93"/>
      <c r="FF88" s="93"/>
      <c r="FG88" s="93"/>
      <c r="FH88" s="93"/>
      <c r="FI88" s="93"/>
      <c r="FJ88" s="93"/>
      <c r="FK88" s="93"/>
      <c r="FL88" s="93"/>
      <c r="FM88" s="93"/>
      <c r="FN88" s="93"/>
      <c r="FO88" s="93"/>
      <c r="FP88" s="93"/>
      <c r="FQ88" s="93"/>
      <c r="FR88" s="93"/>
      <c r="FS88" s="93"/>
      <c r="FT88" s="93"/>
      <c r="FU88" s="93"/>
      <c r="FV88" s="93"/>
      <c r="FW88" s="93"/>
      <c r="FX88" s="93"/>
      <c r="FY88" s="93"/>
      <c r="FZ88" s="93"/>
      <c r="GA88" s="93"/>
      <c r="GB88" s="93"/>
      <c r="GC88" s="93"/>
      <c r="GD88" s="93"/>
      <c r="GE88" s="93"/>
      <c r="GF88" s="93"/>
      <c r="GG88" s="93"/>
      <c r="GH88" s="93"/>
      <c r="GI88" s="93"/>
      <c r="GJ88" s="93"/>
      <c r="GK88" s="93"/>
      <c r="GL88" s="93"/>
      <c r="GM88" s="93"/>
      <c r="GN88" s="93"/>
      <c r="GO88" s="93"/>
      <c r="GP88" s="93"/>
      <c r="GQ88" s="93"/>
      <c r="GR88" s="93"/>
      <c r="GS88" s="93"/>
      <c r="GT88" s="93"/>
      <c r="GU88" s="93"/>
      <c r="GV88" s="93"/>
      <c r="GW88" s="93"/>
      <c r="GX88" s="93"/>
      <c r="GY88" s="93"/>
      <c r="GZ88" s="93"/>
      <c r="HA88" s="93"/>
      <c r="HB88" s="93"/>
      <c r="HC88" s="93"/>
      <c r="HD88" s="93"/>
      <c r="HE88" s="93"/>
      <c r="HF88" s="93"/>
      <c r="HG88" s="93"/>
      <c r="HH88" s="93"/>
      <c r="HI88" s="93"/>
      <c r="HJ88" s="93"/>
      <c r="HK88" s="93"/>
      <c r="HL88" s="93"/>
      <c r="HM88" s="93"/>
      <c r="HN88" s="93"/>
      <c r="HO88" s="93"/>
      <c r="HP88" s="93"/>
      <c r="HQ88" s="93"/>
      <c r="HR88" s="93"/>
      <c r="HS88" s="93"/>
      <c r="HT88" s="93"/>
      <c r="HU88" s="93"/>
      <c r="HV88" s="93"/>
      <c r="HW88" s="93"/>
      <c r="HX88" s="93"/>
      <c r="HY88" s="93"/>
      <c r="HZ88" s="93"/>
      <c r="IA88" s="93"/>
      <c r="IB88" s="93"/>
      <c r="IC88" s="93"/>
      <c r="ID88" s="93"/>
      <c r="IE88" s="93"/>
      <c r="IF88" s="93"/>
      <c r="IG88" s="93"/>
      <c r="IH88" s="93"/>
      <c r="II88" s="93"/>
      <c r="IJ88" s="93"/>
      <c r="IK88" s="93"/>
      <c r="IL88" s="93"/>
      <c r="IM88" s="93"/>
      <c r="IN88" s="93"/>
      <c r="IO88" s="93"/>
      <c r="IP88" s="93"/>
      <c r="IQ88" s="93"/>
      <c r="IR88" s="93"/>
      <c r="IS88" s="93"/>
      <c r="IT88" s="93"/>
      <c r="IU88" s="93"/>
      <c r="IV88" s="93"/>
      <c r="IW88" s="93"/>
      <c r="IX88" s="93"/>
      <c r="IY88" s="93"/>
      <c r="IZ88" s="93"/>
      <c r="JA88" s="93"/>
      <c r="JB88" s="93"/>
    </row>
    <row r="89" spans="1:262" ht="25.5" x14ac:dyDescent="0.2">
      <c r="A89" s="102">
        <v>44442</v>
      </c>
      <c r="B89" s="222" t="s">
        <v>3219</v>
      </c>
      <c r="C89" s="83" t="s">
        <v>3217</v>
      </c>
      <c r="D89" s="222" t="s">
        <v>140</v>
      </c>
      <c r="E89" s="223" t="s">
        <v>139</v>
      </c>
      <c r="F89" s="63"/>
      <c r="G89" s="64">
        <v>2022</v>
      </c>
      <c r="H89" s="224" t="s">
        <v>53</v>
      </c>
      <c r="I89" s="224" t="str">
        <f t="shared" si="7"/>
        <v>SC</v>
      </c>
      <c r="J89" s="224" t="str">
        <f t="shared" si="8"/>
        <v>SC</v>
      </c>
      <c r="K89" s="151" t="str">
        <f t="shared" si="9"/>
        <v>Southeast</v>
      </c>
      <c r="L89" s="103" t="str">
        <f>INDEX('State '!$A$1:$C$62,MATCH($I89,'State '!$B:$B,0),3)</f>
        <v>Southeast</v>
      </c>
      <c r="M89" s="103" t="str">
        <f>INDEX('State '!$A$1:$C$62,MATCH($J89,'State '!$B:$B,0),3)</f>
        <v>Southeast</v>
      </c>
      <c r="N89" s="103"/>
      <c r="O89" s="163"/>
      <c r="P89" s="234">
        <v>15</v>
      </c>
      <c r="Q89" s="164"/>
      <c r="R89" s="104">
        <v>16</v>
      </c>
      <c r="S89" s="224" t="s">
        <v>138</v>
      </c>
      <c r="T89" s="224" t="s">
        <v>3218</v>
      </c>
      <c r="U89" s="224"/>
      <c r="V89" s="103" t="s">
        <v>2177</v>
      </c>
      <c r="W89" s="82" t="s">
        <v>3220</v>
      </c>
      <c r="X89" s="222"/>
      <c r="Y89" s="166" t="s">
        <v>3221</v>
      </c>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c r="FZ89" s="19"/>
      <c r="GA89" s="19"/>
      <c r="GB89" s="19"/>
      <c r="GC89" s="19"/>
      <c r="GD89" s="19"/>
      <c r="GE89" s="19"/>
      <c r="GF89" s="19"/>
      <c r="GG89" s="19"/>
      <c r="GH89" s="19"/>
      <c r="GI89" s="19"/>
      <c r="GJ89" s="19"/>
      <c r="GK89" s="19"/>
      <c r="GL89" s="19"/>
      <c r="GM89" s="19"/>
      <c r="GN89" s="19"/>
      <c r="GO89" s="19"/>
      <c r="GP89" s="19"/>
      <c r="GQ89" s="19"/>
      <c r="GR89" s="19"/>
      <c r="GS89" s="19"/>
      <c r="GT89" s="19"/>
      <c r="GU89" s="19"/>
      <c r="GV89" s="19"/>
      <c r="GW89" s="19"/>
      <c r="GX89" s="19"/>
      <c r="GY89" s="19"/>
      <c r="GZ89" s="19"/>
      <c r="HA89" s="19"/>
      <c r="HB89" s="19"/>
      <c r="HC89" s="19"/>
      <c r="HD89" s="19"/>
      <c r="HE89" s="19"/>
      <c r="HF89" s="19"/>
      <c r="HG89" s="19"/>
      <c r="HH89" s="19"/>
      <c r="HI89" s="19"/>
      <c r="HJ89" s="19"/>
      <c r="HK89" s="19"/>
      <c r="HL89" s="19"/>
      <c r="HM89" s="19"/>
      <c r="HN89" s="19"/>
      <c r="HO89" s="19"/>
      <c r="HP89" s="19"/>
      <c r="HQ89" s="19"/>
      <c r="HR89" s="19"/>
      <c r="HS89" s="19"/>
      <c r="HT89" s="19"/>
      <c r="HU89" s="19"/>
      <c r="HV89" s="19"/>
      <c r="HW89" s="19"/>
      <c r="HX89" s="19"/>
      <c r="HY89" s="19"/>
      <c r="HZ89" s="19"/>
      <c r="IA89" s="19"/>
      <c r="IB89" s="19"/>
      <c r="IC89" s="19"/>
      <c r="ID89" s="19"/>
      <c r="IE89" s="19"/>
      <c r="IF89" s="19"/>
      <c r="IG89" s="19"/>
      <c r="IH89" s="19"/>
      <c r="II89" s="19"/>
      <c r="IJ89" s="19"/>
      <c r="IK89" s="19"/>
      <c r="IL89" s="19"/>
      <c r="IM89" s="19"/>
      <c r="IN89" s="19"/>
      <c r="IO89" s="19"/>
      <c r="IP89" s="19"/>
      <c r="IQ89" s="19"/>
      <c r="IR89" s="19"/>
      <c r="IS89" s="19"/>
      <c r="IT89" s="19"/>
      <c r="IU89" s="19"/>
      <c r="IV89" s="19"/>
      <c r="IW89" s="19"/>
      <c r="IX89" s="19"/>
      <c r="IY89" s="19"/>
      <c r="IZ89" s="19"/>
      <c r="JA89" s="19"/>
    </row>
    <row r="90" spans="1:262" ht="25.5" x14ac:dyDescent="0.2">
      <c r="A90" s="102">
        <v>43192</v>
      </c>
      <c r="B90" s="222" t="s">
        <v>2374</v>
      </c>
      <c r="C90" s="222" t="s">
        <v>2192</v>
      </c>
      <c r="D90" s="222" t="s">
        <v>140</v>
      </c>
      <c r="E90" s="222" t="s">
        <v>2889</v>
      </c>
      <c r="F90" s="63"/>
      <c r="G90" s="104" t="s">
        <v>382</v>
      </c>
      <c r="H90" s="224" t="s">
        <v>408</v>
      </c>
      <c r="I90" s="224" t="str">
        <f t="shared" si="7"/>
        <v>TX</v>
      </c>
      <c r="J90" s="224" t="str">
        <f t="shared" si="8"/>
        <v>MX</v>
      </c>
      <c r="K90" s="230" t="str">
        <f t="shared" si="9"/>
        <v>South Central, Mexico</v>
      </c>
      <c r="L90" s="224" t="str">
        <f>INDEX('State '!$A$1:$C$62,MATCH($I90,'State '!$B:$B,0),3)</f>
        <v>South Central</v>
      </c>
      <c r="M90" s="224" t="str">
        <f>INDEX('State '!$A$1:$C$62,MATCH($J90,'State '!$B:$B,0),3)</f>
        <v>Mexico</v>
      </c>
      <c r="N90" s="224"/>
      <c r="O90" s="163">
        <v>55</v>
      </c>
      <c r="P90" s="198"/>
      <c r="Q90" s="164">
        <v>70</v>
      </c>
      <c r="R90" s="104">
        <v>30</v>
      </c>
      <c r="S90" s="224" t="s">
        <v>135</v>
      </c>
      <c r="T90" s="224" t="s">
        <v>381</v>
      </c>
      <c r="U90" s="224" t="s">
        <v>382</v>
      </c>
      <c r="V90" s="224" t="s">
        <v>2180</v>
      </c>
      <c r="W90" s="222" t="s">
        <v>2902</v>
      </c>
      <c r="X90" s="222"/>
      <c r="Y90" s="225"/>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19"/>
      <c r="GG90" s="19"/>
      <c r="GH90" s="19"/>
      <c r="GI90" s="19"/>
      <c r="GJ90" s="19"/>
      <c r="GK90" s="19"/>
      <c r="GL90" s="19"/>
      <c r="GM90" s="19"/>
      <c r="GN90" s="19"/>
      <c r="GO90" s="19"/>
      <c r="GP90" s="19"/>
      <c r="GQ90" s="19"/>
      <c r="GR90" s="19"/>
      <c r="GS90" s="19"/>
      <c r="GT90" s="19"/>
      <c r="GU90" s="19"/>
      <c r="GV90" s="19"/>
      <c r="GW90" s="19"/>
      <c r="GX90" s="19"/>
      <c r="GY90" s="19"/>
      <c r="GZ90" s="19"/>
      <c r="HA90" s="19"/>
      <c r="HB90" s="19"/>
      <c r="HC90" s="19"/>
      <c r="HD90" s="19"/>
      <c r="HE90" s="19"/>
      <c r="HF90" s="19"/>
      <c r="HG90" s="19"/>
      <c r="HH90" s="19"/>
      <c r="HI90" s="19"/>
      <c r="HJ90" s="19"/>
      <c r="HK90" s="19"/>
      <c r="HL90" s="19"/>
      <c r="HM90" s="19"/>
      <c r="HN90" s="19"/>
      <c r="HO90" s="19"/>
      <c r="HP90" s="19"/>
      <c r="HQ90" s="19"/>
      <c r="HR90" s="19"/>
      <c r="HS90" s="19"/>
      <c r="HT90" s="19"/>
      <c r="HU90" s="19"/>
      <c r="HV90" s="19"/>
      <c r="HW90" s="19"/>
      <c r="HX90" s="19"/>
      <c r="HY90" s="19"/>
      <c r="HZ90" s="19"/>
      <c r="IA90" s="19"/>
      <c r="IB90" s="19"/>
      <c r="IC90" s="19"/>
      <c r="ID90" s="19"/>
      <c r="IE90" s="19"/>
      <c r="IF90" s="19"/>
      <c r="IG90" s="19"/>
      <c r="IH90" s="19"/>
      <c r="II90" s="19"/>
      <c r="IJ90" s="19"/>
      <c r="IK90" s="19"/>
      <c r="IL90" s="19"/>
      <c r="IM90" s="19"/>
      <c r="IN90" s="19"/>
      <c r="IO90" s="19"/>
      <c r="IP90" s="19"/>
      <c r="IQ90" s="19"/>
      <c r="IR90" s="19"/>
      <c r="IS90" s="19"/>
      <c r="IT90" s="19"/>
      <c r="IU90" s="19"/>
      <c r="IV90" s="19"/>
      <c r="IW90" s="19"/>
      <c r="IX90" s="19"/>
      <c r="IY90" s="19"/>
      <c r="IZ90" s="19"/>
      <c r="JA90" s="19"/>
    </row>
    <row r="91" spans="1:262" s="19" customFormat="1" ht="25.5" x14ac:dyDescent="0.2">
      <c r="A91" s="102">
        <v>44425</v>
      </c>
      <c r="B91" s="222" t="s">
        <v>3215</v>
      </c>
      <c r="C91" s="83" t="s">
        <v>3216</v>
      </c>
      <c r="D91" s="222" t="s">
        <v>141</v>
      </c>
      <c r="E91" s="222" t="s">
        <v>389</v>
      </c>
      <c r="F91" s="63"/>
      <c r="G91" s="64">
        <v>2022</v>
      </c>
      <c r="H91" s="224" t="s">
        <v>41</v>
      </c>
      <c r="I91" s="224" t="s">
        <v>41</v>
      </c>
      <c r="J91" s="224" t="s">
        <v>41</v>
      </c>
      <c r="K91" s="151" t="str">
        <f t="shared" si="9"/>
        <v>Midwest</v>
      </c>
      <c r="L91" s="224" t="str">
        <f>INDEX('State '!$A$1:$C$62,MATCH($I91,'State '!$B:$B,0),3)</f>
        <v>Midwest</v>
      </c>
      <c r="M91" s="224" t="str">
        <f>INDEX('State '!$A$1:$C$62,MATCH($J91,'State '!$B:$B,0),3)</f>
        <v>Midwest</v>
      </c>
      <c r="N91" s="224"/>
      <c r="O91" s="163">
        <v>28</v>
      </c>
      <c r="P91" s="234"/>
      <c r="Q91" s="164"/>
      <c r="R91" s="104"/>
      <c r="S91" s="224" t="s">
        <v>138</v>
      </c>
      <c r="T91" s="224" t="s">
        <v>3211</v>
      </c>
      <c r="U91" s="224" t="s">
        <v>3214</v>
      </c>
      <c r="V91" s="224" t="s">
        <v>2177</v>
      </c>
      <c r="W91" s="222" t="s">
        <v>3212</v>
      </c>
      <c r="X91" s="222"/>
      <c r="Y91" s="155"/>
      <c r="Z91" s="105"/>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c r="BM91" s="93"/>
      <c r="BN91" s="93"/>
      <c r="BO91" s="93"/>
      <c r="BP91" s="93"/>
      <c r="BQ91" s="93"/>
      <c r="BR91" s="93"/>
      <c r="BS91" s="93"/>
      <c r="BT91" s="93"/>
      <c r="BU91" s="93"/>
      <c r="BV91" s="93"/>
      <c r="BW91" s="93"/>
      <c r="BX91" s="93"/>
      <c r="BY91" s="93"/>
      <c r="BZ91" s="93"/>
      <c r="CA91" s="93"/>
      <c r="CB91" s="93"/>
      <c r="CC91" s="93"/>
      <c r="CD91" s="93"/>
      <c r="CE91" s="93"/>
      <c r="CF91" s="93"/>
      <c r="CG91" s="93"/>
      <c r="CH91" s="93"/>
      <c r="CI91" s="93"/>
      <c r="CJ91" s="93"/>
      <c r="CK91" s="93"/>
      <c r="CL91" s="93"/>
      <c r="CM91" s="93"/>
      <c r="CN91" s="93"/>
      <c r="CO91" s="93"/>
      <c r="CP91" s="93"/>
      <c r="CQ91" s="93"/>
      <c r="CR91" s="93"/>
      <c r="CS91" s="93"/>
      <c r="CT91" s="93"/>
      <c r="CU91" s="93"/>
      <c r="CV91" s="93"/>
      <c r="CW91" s="93"/>
      <c r="CX91" s="93"/>
      <c r="CY91" s="93"/>
      <c r="CZ91" s="93"/>
      <c r="DA91" s="93"/>
      <c r="DB91" s="93"/>
      <c r="DC91" s="93"/>
      <c r="DD91" s="93"/>
      <c r="DE91" s="93"/>
      <c r="DF91" s="93"/>
      <c r="DG91" s="93"/>
      <c r="DH91" s="93"/>
      <c r="DI91" s="93"/>
      <c r="DJ91" s="93"/>
      <c r="DK91" s="93"/>
      <c r="DL91" s="93"/>
      <c r="DM91" s="93"/>
      <c r="DN91" s="93"/>
      <c r="DO91" s="93"/>
      <c r="DP91" s="93"/>
      <c r="DQ91" s="93"/>
      <c r="DR91" s="93"/>
      <c r="DS91" s="93"/>
      <c r="DT91" s="93"/>
      <c r="DU91" s="93"/>
      <c r="DV91" s="93"/>
      <c r="DW91" s="93"/>
      <c r="DX91" s="93"/>
      <c r="DY91" s="93"/>
      <c r="DZ91" s="93"/>
      <c r="EA91" s="93"/>
      <c r="EB91" s="93"/>
      <c r="EC91" s="93"/>
      <c r="ED91" s="93"/>
      <c r="EE91" s="93"/>
      <c r="EF91" s="93"/>
      <c r="EG91" s="93"/>
      <c r="EH91" s="93"/>
      <c r="EI91" s="93"/>
      <c r="EJ91" s="93"/>
      <c r="EK91" s="93"/>
      <c r="EL91" s="93"/>
      <c r="EM91" s="93"/>
      <c r="EN91" s="93"/>
      <c r="EO91" s="93"/>
      <c r="EP91" s="93"/>
      <c r="EQ91" s="93"/>
      <c r="ER91" s="93"/>
      <c r="ES91" s="93"/>
      <c r="ET91" s="93"/>
      <c r="EU91" s="93"/>
      <c r="EV91" s="93"/>
      <c r="EW91" s="93"/>
      <c r="EX91" s="93"/>
      <c r="EY91" s="93"/>
      <c r="EZ91" s="93"/>
      <c r="FA91" s="93"/>
      <c r="FB91" s="93"/>
      <c r="FC91" s="93"/>
      <c r="FD91" s="93"/>
      <c r="FE91" s="93"/>
      <c r="FF91" s="93"/>
      <c r="FG91" s="93"/>
      <c r="FH91" s="93"/>
      <c r="FI91" s="93"/>
      <c r="FJ91" s="93"/>
      <c r="FK91" s="93"/>
      <c r="FL91" s="93"/>
      <c r="FM91" s="93"/>
      <c r="FN91" s="93"/>
      <c r="FO91" s="93"/>
      <c r="FP91" s="93"/>
      <c r="FQ91" s="93"/>
      <c r="FR91" s="93"/>
      <c r="FS91" s="93"/>
      <c r="FT91" s="93"/>
      <c r="FU91" s="93"/>
      <c r="FV91" s="93"/>
      <c r="FW91" s="93"/>
      <c r="FX91" s="93"/>
      <c r="FY91" s="93"/>
      <c r="FZ91" s="93"/>
      <c r="GA91" s="93"/>
      <c r="GB91" s="93"/>
      <c r="GC91" s="93"/>
      <c r="GD91" s="93"/>
      <c r="GE91" s="93"/>
      <c r="GF91" s="93"/>
      <c r="GG91" s="93"/>
      <c r="GH91" s="93"/>
      <c r="GI91" s="93"/>
      <c r="GJ91" s="93"/>
      <c r="GK91" s="93"/>
      <c r="GL91" s="93"/>
      <c r="GM91" s="93"/>
      <c r="GN91" s="93"/>
      <c r="GO91" s="93"/>
      <c r="GP91" s="93"/>
      <c r="GQ91" s="93"/>
      <c r="GR91" s="93"/>
      <c r="GS91" s="93"/>
      <c r="GT91" s="93"/>
      <c r="GU91" s="93"/>
      <c r="GV91" s="93"/>
      <c r="GW91" s="93"/>
      <c r="GX91" s="93"/>
      <c r="GY91" s="93"/>
      <c r="GZ91" s="93"/>
      <c r="HA91" s="93"/>
      <c r="HB91" s="93"/>
      <c r="HC91" s="93"/>
      <c r="HD91" s="93"/>
      <c r="HE91" s="93"/>
      <c r="HF91" s="93"/>
      <c r="HG91" s="93"/>
      <c r="HH91" s="93"/>
      <c r="HI91" s="93"/>
      <c r="HJ91" s="93"/>
      <c r="HK91" s="93"/>
      <c r="HL91" s="93"/>
      <c r="HM91" s="93"/>
      <c r="HN91" s="93"/>
      <c r="HO91" s="93"/>
      <c r="HP91" s="93"/>
      <c r="HQ91" s="93"/>
      <c r="HR91" s="93"/>
      <c r="HS91" s="93"/>
      <c r="HT91" s="93"/>
      <c r="HU91" s="93"/>
      <c r="HV91" s="93"/>
      <c r="HW91" s="93"/>
      <c r="HX91" s="93"/>
      <c r="HY91" s="93"/>
      <c r="HZ91" s="93"/>
      <c r="IA91" s="93"/>
      <c r="IB91" s="93"/>
      <c r="IC91" s="93"/>
      <c r="ID91" s="93"/>
      <c r="IE91" s="93"/>
      <c r="IF91" s="93"/>
      <c r="IG91" s="93"/>
      <c r="IH91" s="93"/>
      <c r="II91" s="93"/>
      <c r="IJ91" s="93"/>
      <c r="IK91" s="93"/>
      <c r="IL91" s="93"/>
      <c r="IM91" s="93"/>
      <c r="IN91" s="93"/>
      <c r="IO91" s="93"/>
      <c r="IP91" s="93"/>
      <c r="IQ91" s="93"/>
      <c r="IR91" s="93"/>
      <c r="IS91" s="93"/>
      <c r="IT91" s="93"/>
      <c r="IU91" s="93"/>
      <c r="IV91" s="93"/>
      <c r="IW91" s="93"/>
      <c r="IX91" s="93"/>
      <c r="IY91" s="93"/>
      <c r="IZ91" s="93"/>
      <c r="JA91" s="93"/>
    </row>
    <row r="92" spans="1:262" s="19" customFormat="1" ht="25.5" x14ac:dyDescent="0.2">
      <c r="A92" s="102">
        <v>44372</v>
      </c>
      <c r="B92" s="222" t="s">
        <v>2140</v>
      </c>
      <c r="C92" s="222" t="s">
        <v>2137</v>
      </c>
      <c r="D92" s="222" t="s">
        <v>140</v>
      </c>
      <c r="E92" s="222" t="s">
        <v>389</v>
      </c>
      <c r="F92" s="63"/>
      <c r="G92" s="104">
        <v>2023</v>
      </c>
      <c r="H92" s="224" t="s">
        <v>1979</v>
      </c>
      <c r="I92" s="224" t="str">
        <f>LEFT($H92,2)</f>
        <v>AL</v>
      </c>
      <c r="J92" s="224" t="str">
        <f>RIGHT($H92,2)</f>
        <v>FL</v>
      </c>
      <c r="K92" s="151" t="str">
        <f t="shared" si="9"/>
        <v>South Central, Southeast</v>
      </c>
      <c r="L92" s="103" t="str">
        <f>INDEX('State '!$A$1:$C$62,MATCH($I92,'State '!$B:$B,0),3)</f>
        <v>South Central</v>
      </c>
      <c r="M92" s="103" t="str">
        <f>INDEX('State '!$A$1:$C$62,MATCH($J92,'State '!$B:$B,0),3)</f>
        <v>Southeast</v>
      </c>
      <c r="N92" s="103"/>
      <c r="O92" s="163"/>
      <c r="P92" s="198"/>
      <c r="Q92" s="164">
        <v>75</v>
      </c>
      <c r="R92" s="104"/>
      <c r="S92" s="108" t="s">
        <v>135</v>
      </c>
      <c r="T92" s="224" t="s">
        <v>381</v>
      </c>
      <c r="U92" s="224" t="s">
        <v>2113</v>
      </c>
      <c r="V92" s="103" t="s">
        <v>2180</v>
      </c>
      <c r="W92" s="82" t="s">
        <v>2859</v>
      </c>
      <c r="X92" s="222" t="s">
        <v>2841</v>
      </c>
      <c r="Y92" s="166" t="s">
        <v>2860</v>
      </c>
      <c r="Z92" s="105"/>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c r="BM92" s="93"/>
      <c r="BN92" s="93"/>
      <c r="BO92" s="93"/>
      <c r="BP92" s="93"/>
      <c r="BQ92" s="93"/>
      <c r="BR92" s="93"/>
      <c r="BS92" s="93"/>
      <c r="BT92" s="93"/>
      <c r="BU92" s="93"/>
      <c r="BV92" s="93"/>
      <c r="BW92" s="93"/>
      <c r="BX92" s="93"/>
      <c r="BY92" s="93"/>
      <c r="BZ92" s="93"/>
      <c r="CA92" s="93"/>
      <c r="CB92" s="93"/>
      <c r="CC92" s="93"/>
      <c r="CD92" s="93"/>
      <c r="CE92" s="93"/>
      <c r="CF92" s="93"/>
      <c r="CG92" s="93"/>
      <c r="CH92" s="93"/>
      <c r="CI92" s="93"/>
      <c r="CJ92" s="93"/>
      <c r="CK92" s="93"/>
      <c r="CL92" s="93"/>
      <c r="CM92" s="93"/>
      <c r="CN92" s="93"/>
      <c r="CO92" s="93"/>
      <c r="CP92" s="93"/>
      <c r="CQ92" s="93"/>
      <c r="CR92" s="93"/>
      <c r="CS92" s="93"/>
      <c r="CT92" s="93"/>
      <c r="CU92" s="93"/>
      <c r="CV92" s="93"/>
      <c r="CW92" s="93"/>
      <c r="CX92" s="93"/>
      <c r="CY92" s="93"/>
      <c r="CZ92" s="93"/>
      <c r="DA92" s="93"/>
      <c r="DB92" s="93"/>
      <c r="DC92" s="93"/>
      <c r="DD92" s="93"/>
      <c r="DE92" s="93"/>
      <c r="DF92" s="93"/>
      <c r="DG92" s="93"/>
      <c r="DH92" s="93"/>
      <c r="DI92" s="93"/>
      <c r="DJ92" s="93"/>
      <c r="DK92" s="93"/>
      <c r="DL92" s="93"/>
      <c r="DM92" s="93"/>
      <c r="DN92" s="93"/>
      <c r="DO92" s="93"/>
      <c r="DP92" s="93"/>
      <c r="DQ92" s="93"/>
      <c r="DR92" s="93"/>
      <c r="DS92" s="93"/>
      <c r="DT92" s="93"/>
      <c r="DU92" s="93"/>
      <c r="DV92" s="93"/>
      <c r="DW92" s="93"/>
      <c r="DX92" s="93"/>
      <c r="DY92" s="93"/>
      <c r="DZ92" s="93"/>
      <c r="EA92" s="93"/>
      <c r="EB92" s="93"/>
      <c r="EC92" s="93"/>
      <c r="ED92" s="93"/>
      <c r="EE92" s="93"/>
      <c r="EF92" s="93"/>
      <c r="EG92" s="93"/>
      <c r="EH92" s="93"/>
      <c r="EI92" s="93"/>
      <c r="EJ92" s="93"/>
      <c r="EK92" s="93"/>
      <c r="EL92" s="93"/>
      <c r="EM92" s="93"/>
      <c r="EN92" s="93"/>
      <c r="EO92" s="93"/>
      <c r="EP92" s="93"/>
      <c r="EQ92" s="93"/>
      <c r="ER92" s="93"/>
      <c r="ES92" s="93"/>
      <c r="ET92" s="93"/>
      <c r="EU92" s="93"/>
      <c r="EV92" s="93"/>
      <c r="EW92" s="93"/>
      <c r="EX92" s="93"/>
      <c r="EY92" s="93"/>
      <c r="EZ92" s="93"/>
      <c r="FA92" s="93"/>
      <c r="FB92" s="93"/>
      <c r="FC92" s="93"/>
      <c r="FD92" s="93"/>
      <c r="FE92" s="93"/>
      <c r="FF92" s="93"/>
      <c r="FG92" s="93"/>
      <c r="FH92" s="93"/>
      <c r="FI92" s="93"/>
      <c r="FJ92" s="93"/>
      <c r="FK92" s="93"/>
      <c r="FL92" s="93"/>
      <c r="FM92" s="93"/>
      <c r="FN92" s="93"/>
      <c r="FO92" s="93"/>
      <c r="FP92" s="93"/>
      <c r="FQ92" s="93"/>
      <c r="FR92" s="93"/>
      <c r="FS92" s="93"/>
      <c r="FT92" s="93"/>
      <c r="FU92" s="93"/>
      <c r="FV92" s="93"/>
      <c r="FW92" s="93"/>
      <c r="FX92" s="93"/>
      <c r="FY92" s="93"/>
      <c r="FZ92" s="93"/>
      <c r="GA92" s="93"/>
      <c r="GB92" s="93"/>
      <c r="GC92" s="93"/>
      <c r="GD92" s="93"/>
      <c r="GE92" s="93"/>
      <c r="GF92" s="93"/>
      <c r="GG92" s="93"/>
      <c r="GH92" s="93"/>
      <c r="GI92" s="93"/>
      <c r="GJ92" s="93"/>
      <c r="GK92" s="93"/>
      <c r="GL92" s="93"/>
      <c r="GM92" s="93"/>
      <c r="GN92" s="93"/>
      <c r="GO92" s="93"/>
      <c r="GP92" s="93"/>
      <c r="GQ92" s="93"/>
      <c r="GR92" s="93"/>
      <c r="GS92" s="93"/>
      <c r="GT92" s="93"/>
      <c r="GU92" s="93"/>
      <c r="GV92" s="93"/>
      <c r="GW92" s="93"/>
      <c r="GX92" s="93"/>
      <c r="GY92" s="93"/>
      <c r="GZ92" s="93"/>
      <c r="HA92" s="93"/>
      <c r="HB92" s="93"/>
      <c r="HC92" s="93"/>
      <c r="HD92" s="93"/>
      <c r="HE92" s="93"/>
      <c r="HF92" s="93"/>
      <c r="HG92" s="93"/>
      <c r="HH92" s="93"/>
      <c r="HI92" s="93"/>
      <c r="HJ92" s="93"/>
      <c r="HK92" s="93"/>
      <c r="HL92" s="93"/>
      <c r="HM92" s="93"/>
      <c r="HN92" s="93"/>
      <c r="HO92" s="93"/>
      <c r="HP92" s="93"/>
      <c r="HQ92" s="93"/>
      <c r="HR92" s="93"/>
      <c r="HS92" s="93"/>
      <c r="HT92" s="93"/>
      <c r="HU92" s="93"/>
      <c r="HV92" s="93"/>
      <c r="HW92" s="93"/>
      <c r="HX92" s="93"/>
      <c r="HY92" s="93"/>
      <c r="HZ92" s="93"/>
      <c r="IA92" s="93"/>
      <c r="IB92" s="93"/>
      <c r="IC92" s="93"/>
      <c r="ID92" s="93"/>
      <c r="IE92" s="93"/>
      <c r="IF92" s="93"/>
      <c r="IG92" s="93"/>
      <c r="IH92" s="93"/>
      <c r="II92" s="93"/>
      <c r="IJ92" s="93"/>
      <c r="IK92" s="93"/>
      <c r="IL92" s="93"/>
      <c r="IM92" s="93"/>
      <c r="IN92" s="93"/>
      <c r="IO92" s="93"/>
      <c r="IP92" s="93"/>
      <c r="IQ92" s="93"/>
      <c r="IR92" s="93"/>
      <c r="IS92" s="93"/>
      <c r="IT92" s="93"/>
      <c r="IU92" s="93"/>
      <c r="IV92" s="93"/>
      <c r="IW92" s="93"/>
      <c r="IX92" s="93"/>
      <c r="IY92" s="93"/>
      <c r="IZ92" s="93"/>
      <c r="JA92" s="93"/>
    </row>
    <row r="93" spans="1:262" s="19" customFormat="1" ht="25.5" x14ac:dyDescent="0.2">
      <c r="A93" s="102">
        <v>44372</v>
      </c>
      <c r="B93" s="222" t="s">
        <v>3195</v>
      </c>
      <c r="C93" s="222" t="s">
        <v>1725</v>
      </c>
      <c r="D93" s="222" t="s">
        <v>142</v>
      </c>
      <c r="E93" s="222" t="s">
        <v>137</v>
      </c>
      <c r="F93" s="63"/>
      <c r="G93" s="64">
        <v>2022</v>
      </c>
      <c r="H93" s="224" t="s">
        <v>42</v>
      </c>
      <c r="I93" s="224" t="str">
        <f>LEFT($H93,2)</f>
        <v>IA</v>
      </c>
      <c r="J93" s="224" t="str">
        <f>RIGHT($H93,2)</f>
        <v>IA</v>
      </c>
      <c r="K93" s="151" t="str">
        <f t="shared" si="9"/>
        <v>Midwest</v>
      </c>
      <c r="L93" s="224" t="str">
        <f>INDEX('State '!$A$1:$C$62,MATCH($I93,'State '!$B:$B,0),3)</f>
        <v>Midwest</v>
      </c>
      <c r="M93" s="224" t="str">
        <f>INDEX('State '!$A$1:$C$62,MATCH($J93,'State '!$B:$B,0),3)</f>
        <v>Midwest</v>
      </c>
      <c r="N93" s="103"/>
      <c r="O93" s="163">
        <v>4.3</v>
      </c>
      <c r="P93" s="234">
        <v>0.35599999999999998</v>
      </c>
      <c r="Q93" s="164">
        <v>0</v>
      </c>
      <c r="R93" s="104">
        <v>24</v>
      </c>
      <c r="S93" s="224" t="s">
        <v>135</v>
      </c>
      <c r="T93" s="224" t="s">
        <v>381</v>
      </c>
      <c r="U93" s="224" t="s">
        <v>3196</v>
      </c>
      <c r="V93" s="103" t="s">
        <v>2177</v>
      </c>
      <c r="W93" s="82" t="s">
        <v>3197</v>
      </c>
      <c r="X93" s="222"/>
      <c r="Y93" s="166"/>
      <c r="Z93" s="105"/>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93"/>
      <c r="BI93" s="93"/>
      <c r="BJ93" s="93"/>
      <c r="BK93" s="93"/>
      <c r="BL93" s="93"/>
      <c r="BM93" s="93"/>
      <c r="BN93" s="93"/>
      <c r="BO93" s="93"/>
      <c r="BP93" s="93"/>
      <c r="BQ93" s="93"/>
      <c r="BR93" s="93"/>
      <c r="BS93" s="93"/>
      <c r="BT93" s="93"/>
      <c r="BU93" s="93"/>
      <c r="BV93" s="93"/>
      <c r="BW93" s="93"/>
      <c r="BX93" s="93"/>
      <c r="BY93" s="93"/>
      <c r="BZ93" s="93"/>
      <c r="CA93" s="93"/>
      <c r="CB93" s="93"/>
      <c r="CC93" s="93"/>
      <c r="CD93" s="93"/>
      <c r="CE93" s="93"/>
      <c r="CF93" s="93"/>
      <c r="CG93" s="93"/>
      <c r="CH93" s="93"/>
      <c r="CI93" s="93"/>
      <c r="CJ93" s="93"/>
      <c r="CK93" s="93"/>
      <c r="CL93" s="93"/>
      <c r="CM93" s="93"/>
      <c r="CN93" s="93"/>
      <c r="CO93" s="93"/>
      <c r="CP93" s="93"/>
      <c r="CQ93" s="93"/>
      <c r="CR93" s="93"/>
      <c r="CS93" s="93"/>
      <c r="CT93" s="93"/>
      <c r="CU93" s="93"/>
      <c r="CV93" s="93"/>
      <c r="CW93" s="93"/>
      <c r="CX93" s="93"/>
      <c r="CY93" s="93"/>
      <c r="CZ93" s="93"/>
      <c r="DA93" s="93"/>
      <c r="DB93" s="93"/>
      <c r="DC93" s="93"/>
      <c r="DD93" s="93"/>
      <c r="DE93" s="93"/>
      <c r="DF93" s="93"/>
      <c r="DG93" s="93"/>
      <c r="DH93" s="93"/>
      <c r="DI93" s="93"/>
      <c r="DJ93" s="93"/>
      <c r="DK93" s="93"/>
      <c r="DL93" s="93"/>
      <c r="DM93" s="93"/>
      <c r="DN93" s="93"/>
      <c r="DO93" s="93"/>
      <c r="DP93" s="93"/>
      <c r="DQ93" s="93"/>
      <c r="DR93" s="93"/>
      <c r="DS93" s="93"/>
      <c r="DT93" s="93"/>
      <c r="DU93" s="93"/>
      <c r="DV93" s="93"/>
      <c r="DW93" s="93"/>
      <c r="DX93" s="93"/>
      <c r="DY93" s="93"/>
      <c r="DZ93" s="93"/>
      <c r="EA93" s="93"/>
      <c r="EB93" s="93"/>
      <c r="EC93" s="93"/>
      <c r="ED93" s="93"/>
      <c r="EE93" s="93"/>
      <c r="EF93" s="93"/>
      <c r="EG93" s="93"/>
      <c r="EH93" s="93"/>
      <c r="EI93" s="93"/>
      <c r="EJ93" s="93"/>
      <c r="EK93" s="93"/>
      <c r="EL93" s="93"/>
      <c r="EM93" s="93"/>
      <c r="EN93" s="93"/>
      <c r="EO93" s="93"/>
      <c r="EP93" s="93"/>
      <c r="EQ93" s="93"/>
      <c r="ER93" s="93"/>
      <c r="ES93" s="93"/>
      <c r="ET93" s="93"/>
      <c r="EU93" s="93"/>
      <c r="EV93" s="93"/>
      <c r="EW93" s="93"/>
      <c r="EX93" s="93"/>
      <c r="EY93" s="93"/>
      <c r="EZ93" s="93"/>
      <c r="FA93" s="93"/>
      <c r="FB93" s="93"/>
      <c r="FC93" s="93"/>
      <c r="FD93" s="93"/>
      <c r="FE93" s="93"/>
      <c r="FF93" s="93"/>
      <c r="FG93" s="93"/>
      <c r="FH93" s="93"/>
      <c r="FI93" s="93"/>
      <c r="FJ93" s="93"/>
      <c r="FK93" s="93"/>
      <c r="FL93" s="93"/>
      <c r="FM93" s="93"/>
      <c r="FN93" s="93"/>
      <c r="FO93" s="93"/>
      <c r="FP93" s="93"/>
      <c r="FQ93" s="93"/>
      <c r="FR93" s="93"/>
      <c r="FS93" s="93"/>
      <c r="FT93" s="93"/>
      <c r="FU93" s="93"/>
      <c r="FV93" s="93"/>
      <c r="FW93" s="93"/>
      <c r="FX93" s="93"/>
      <c r="FY93" s="93"/>
      <c r="FZ93" s="93"/>
      <c r="GA93" s="93"/>
      <c r="GB93" s="93"/>
      <c r="GC93" s="93"/>
      <c r="GD93" s="93"/>
      <c r="GE93" s="93"/>
      <c r="GF93" s="93"/>
      <c r="GG93" s="93"/>
      <c r="GH93" s="93"/>
      <c r="GI93" s="93"/>
      <c r="GJ93" s="93"/>
      <c r="GK93" s="93"/>
      <c r="GL93" s="93"/>
      <c r="GM93" s="93"/>
      <c r="GN93" s="93"/>
      <c r="GO93" s="93"/>
      <c r="GP93" s="93"/>
      <c r="GQ93" s="93"/>
      <c r="GR93" s="93"/>
      <c r="GS93" s="93"/>
      <c r="GT93" s="93"/>
      <c r="GU93" s="93"/>
      <c r="GV93" s="93"/>
      <c r="GW93" s="93"/>
      <c r="GX93" s="93"/>
      <c r="GY93" s="93"/>
      <c r="GZ93" s="93"/>
      <c r="HA93" s="93"/>
      <c r="HB93" s="93"/>
      <c r="HC93" s="93"/>
      <c r="HD93" s="93"/>
      <c r="HE93" s="93"/>
      <c r="HF93" s="93"/>
      <c r="HG93" s="93"/>
      <c r="HH93" s="93"/>
      <c r="HI93" s="93"/>
      <c r="HJ93" s="93"/>
      <c r="HK93" s="93"/>
      <c r="HL93" s="93"/>
      <c r="HM93" s="93"/>
      <c r="HN93" s="93"/>
      <c r="HO93" s="93"/>
      <c r="HP93" s="93"/>
      <c r="HQ93" s="93"/>
      <c r="HR93" s="93"/>
      <c r="HS93" s="93"/>
      <c r="HT93" s="93"/>
      <c r="HU93" s="93"/>
      <c r="HV93" s="93"/>
      <c r="HW93" s="93"/>
      <c r="HX93" s="93"/>
      <c r="HY93" s="93"/>
      <c r="HZ93" s="93"/>
      <c r="IA93" s="93"/>
      <c r="IB93" s="93"/>
      <c r="IC93" s="93"/>
      <c r="ID93" s="93"/>
      <c r="IE93" s="93"/>
      <c r="IF93" s="93"/>
      <c r="IG93" s="93"/>
      <c r="IH93" s="93"/>
      <c r="II93" s="93"/>
      <c r="IJ93" s="93"/>
      <c r="IK93" s="93"/>
      <c r="IL93" s="93"/>
      <c r="IM93" s="93"/>
      <c r="IN93" s="93"/>
      <c r="IO93" s="93"/>
      <c r="IP93" s="93"/>
      <c r="IQ93" s="93"/>
      <c r="IR93" s="93"/>
      <c r="IS93" s="93"/>
      <c r="IT93" s="93"/>
      <c r="IU93" s="93"/>
      <c r="IV93" s="93"/>
      <c r="IW93" s="93"/>
      <c r="IX93" s="93"/>
      <c r="IY93" s="93"/>
      <c r="IZ93" s="93"/>
      <c r="JA93" s="93"/>
    </row>
    <row r="94" spans="1:262" s="19" customFormat="1" ht="25.5" x14ac:dyDescent="0.2">
      <c r="A94" s="102">
        <v>43580</v>
      </c>
      <c r="B94" s="222" t="s">
        <v>2751</v>
      </c>
      <c r="C94" s="222" t="s">
        <v>2752</v>
      </c>
      <c r="D94" s="222" t="s">
        <v>136</v>
      </c>
      <c r="E94" s="222" t="s">
        <v>2201</v>
      </c>
      <c r="F94" s="63"/>
      <c r="G94" s="104" t="s">
        <v>382</v>
      </c>
      <c r="H94" s="224" t="s">
        <v>20</v>
      </c>
      <c r="I94" s="224" t="str">
        <f>LEFT($H94,2)</f>
        <v>NJ</v>
      </c>
      <c r="J94" s="224" t="str">
        <f>RIGHT($H94,2)</f>
        <v>NJ</v>
      </c>
      <c r="K94" s="151" t="str">
        <f t="shared" si="9"/>
        <v>Northeast</v>
      </c>
      <c r="L94" s="103" t="str">
        <f>INDEX('State '!$A$1:$C$62,MATCH($I94,'State '!$B:$B,0),3)</f>
        <v>Northeast</v>
      </c>
      <c r="M94" s="103" t="str">
        <f>INDEX('State '!$A$1:$C$62,MATCH($J94,'State '!$B:$B,0),3)</f>
        <v>Northeast</v>
      </c>
      <c r="N94" s="103"/>
      <c r="O94" s="163">
        <v>90</v>
      </c>
      <c r="P94" s="120">
        <v>22</v>
      </c>
      <c r="Q94" s="164">
        <v>53</v>
      </c>
      <c r="R94" s="104">
        <v>24</v>
      </c>
      <c r="S94" s="224" t="s">
        <v>138</v>
      </c>
      <c r="T94" s="224" t="s">
        <v>2754</v>
      </c>
      <c r="U94" s="224"/>
      <c r="V94" s="103" t="s">
        <v>2177</v>
      </c>
      <c r="W94" s="82" t="s">
        <v>2753</v>
      </c>
      <c r="X94" s="82" t="s">
        <v>2846</v>
      </c>
      <c r="Y94" s="225"/>
      <c r="Z94" s="105"/>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AY94" s="93"/>
      <c r="AZ94" s="93"/>
      <c r="BA94" s="93"/>
      <c r="BB94" s="93"/>
      <c r="BC94" s="93"/>
      <c r="BD94" s="93"/>
      <c r="BE94" s="93"/>
      <c r="BF94" s="93"/>
      <c r="BG94" s="93"/>
      <c r="BH94" s="93"/>
      <c r="BI94" s="93"/>
      <c r="BJ94" s="93"/>
      <c r="BK94" s="93"/>
      <c r="BL94" s="93"/>
      <c r="BM94" s="93"/>
      <c r="BN94" s="93"/>
      <c r="BO94" s="93"/>
      <c r="BP94" s="93"/>
      <c r="BQ94" s="93"/>
      <c r="BR94" s="93"/>
      <c r="BS94" s="93"/>
      <c r="BT94" s="93"/>
      <c r="BU94" s="93"/>
      <c r="BV94" s="93"/>
      <c r="BW94" s="93"/>
      <c r="BX94" s="93"/>
      <c r="BY94" s="93"/>
      <c r="BZ94" s="93"/>
      <c r="CA94" s="93"/>
      <c r="CB94" s="93"/>
      <c r="CC94" s="93"/>
      <c r="CD94" s="93"/>
      <c r="CE94" s="93"/>
      <c r="CF94" s="93"/>
      <c r="CG94" s="93"/>
      <c r="CH94" s="93"/>
      <c r="CI94" s="93"/>
      <c r="CJ94" s="93"/>
      <c r="CK94" s="93"/>
      <c r="CL94" s="93"/>
      <c r="CM94" s="93"/>
      <c r="CN94" s="93"/>
      <c r="CO94" s="93"/>
      <c r="CP94" s="93"/>
      <c r="CQ94" s="93"/>
      <c r="CR94" s="93"/>
      <c r="CS94" s="93"/>
      <c r="CT94" s="93"/>
      <c r="CU94" s="93"/>
      <c r="CV94" s="93"/>
      <c r="CW94" s="93"/>
      <c r="CX94" s="93"/>
      <c r="CY94" s="93"/>
      <c r="CZ94" s="93"/>
      <c r="DA94" s="93"/>
      <c r="DB94" s="93"/>
      <c r="DC94" s="93"/>
      <c r="DD94" s="93"/>
      <c r="DE94" s="93"/>
      <c r="DF94" s="93"/>
      <c r="DG94" s="93"/>
      <c r="DH94" s="93"/>
      <c r="DI94" s="93"/>
      <c r="DJ94" s="93"/>
      <c r="DK94" s="93"/>
      <c r="DL94" s="93"/>
      <c r="DM94" s="93"/>
      <c r="DN94" s="93"/>
      <c r="DO94" s="93"/>
      <c r="DP94" s="93"/>
      <c r="DQ94" s="93"/>
      <c r="DR94" s="93"/>
      <c r="DS94" s="93"/>
      <c r="DT94" s="93"/>
      <c r="DU94" s="93"/>
      <c r="DV94" s="93"/>
      <c r="DW94" s="93"/>
      <c r="DX94" s="93"/>
      <c r="DY94" s="93"/>
      <c r="DZ94" s="93"/>
      <c r="EA94" s="93"/>
      <c r="EB94" s="93"/>
      <c r="EC94" s="93"/>
      <c r="ED94" s="93"/>
      <c r="EE94" s="93"/>
      <c r="EF94" s="93"/>
      <c r="EG94" s="93"/>
      <c r="EH94" s="93"/>
      <c r="EI94" s="93"/>
      <c r="EJ94" s="93"/>
      <c r="EK94" s="93"/>
      <c r="EL94" s="93"/>
      <c r="EM94" s="93"/>
      <c r="EN94" s="93"/>
      <c r="EO94" s="93"/>
      <c r="EP94" s="93"/>
      <c r="EQ94" s="93"/>
      <c r="ER94" s="93"/>
      <c r="ES94" s="93"/>
      <c r="ET94" s="93"/>
      <c r="EU94" s="93"/>
      <c r="EV94" s="93"/>
      <c r="EW94" s="93"/>
      <c r="EX94" s="93"/>
      <c r="EY94" s="93"/>
      <c r="EZ94" s="93"/>
      <c r="FA94" s="93"/>
      <c r="FB94" s="93"/>
      <c r="FC94" s="93"/>
      <c r="FD94" s="93"/>
      <c r="FE94" s="93"/>
      <c r="FF94" s="93"/>
      <c r="FG94" s="93"/>
      <c r="FH94" s="93"/>
      <c r="FI94" s="93"/>
      <c r="FJ94" s="93"/>
      <c r="FK94" s="93"/>
      <c r="FL94" s="93"/>
      <c r="FM94" s="93"/>
      <c r="FN94" s="93"/>
      <c r="FO94" s="93"/>
      <c r="FP94" s="93"/>
      <c r="FQ94" s="93"/>
      <c r="FR94" s="93"/>
      <c r="FS94" s="93"/>
      <c r="FT94" s="93"/>
      <c r="FU94" s="93"/>
      <c r="FV94" s="93"/>
      <c r="FW94" s="93"/>
      <c r="FX94" s="93"/>
      <c r="FY94" s="93"/>
      <c r="FZ94" s="93"/>
      <c r="GA94" s="93"/>
      <c r="GB94" s="93"/>
      <c r="GC94" s="93"/>
      <c r="GD94" s="93"/>
      <c r="GE94" s="93"/>
      <c r="GF94" s="93"/>
      <c r="GG94" s="93"/>
      <c r="GH94" s="93"/>
      <c r="GI94" s="93"/>
      <c r="GJ94" s="93"/>
      <c r="GK94" s="93"/>
      <c r="GL94" s="93"/>
      <c r="GM94" s="93"/>
      <c r="GN94" s="93"/>
      <c r="GO94" s="93"/>
      <c r="GP94" s="93"/>
      <c r="GQ94" s="93"/>
      <c r="GR94" s="93"/>
      <c r="GS94" s="93"/>
      <c r="GT94" s="93"/>
      <c r="GU94" s="93"/>
      <c r="GV94" s="93"/>
      <c r="GW94" s="93"/>
      <c r="GX94" s="93"/>
      <c r="GY94" s="93"/>
      <c r="GZ94" s="93"/>
      <c r="HA94" s="93"/>
      <c r="HB94" s="93"/>
      <c r="HC94" s="93"/>
      <c r="HD94" s="93"/>
      <c r="HE94" s="93"/>
      <c r="HF94" s="93"/>
      <c r="HG94" s="93"/>
      <c r="HH94" s="93"/>
      <c r="HI94" s="93"/>
      <c r="HJ94" s="93"/>
      <c r="HK94" s="93"/>
      <c r="HL94" s="93"/>
      <c r="HM94" s="93"/>
      <c r="HN94" s="93"/>
      <c r="HO94" s="93"/>
      <c r="HP94" s="93"/>
      <c r="HQ94" s="93"/>
      <c r="HR94" s="93"/>
      <c r="HS94" s="93"/>
      <c r="HT94" s="93"/>
      <c r="HU94" s="93"/>
      <c r="HV94" s="93"/>
      <c r="HW94" s="93"/>
      <c r="HX94" s="93"/>
      <c r="HY94" s="93"/>
      <c r="HZ94" s="93"/>
      <c r="IA94" s="93"/>
      <c r="IB94" s="93"/>
      <c r="IC94" s="93"/>
      <c r="ID94" s="93"/>
      <c r="IE94" s="93"/>
      <c r="IF94" s="93"/>
      <c r="IG94" s="93"/>
      <c r="IH94" s="93"/>
      <c r="II94" s="93"/>
      <c r="IJ94" s="93"/>
      <c r="IK94" s="93"/>
      <c r="IL94" s="93"/>
      <c r="IM94" s="93"/>
      <c r="IN94" s="93"/>
      <c r="IO94" s="93"/>
      <c r="IP94" s="93"/>
      <c r="IQ94" s="93"/>
      <c r="IR94" s="93"/>
      <c r="IS94" s="93"/>
      <c r="IT94" s="93"/>
      <c r="IU94" s="93"/>
      <c r="IV94" s="93"/>
      <c r="IW94" s="93"/>
      <c r="IX94" s="93"/>
      <c r="IY94" s="93"/>
      <c r="IZ94" s="93"/>
      <c r="JA94" s="93"/>
    </row>
    <row r="95" spans="1:262" s="19" customFormat="1" ht="25.5" x14ac:dyDescent="0.2">
      <c r="A95" s="102">
        <v>44134</v>
      </c>
      <c r="B95" s="223" t="s">
        <v>3098</v>
      </c>
      <c r="C95" s="223" t="s">
        <v>260</v>
      </c>
      <c r="D95" s="223" t="s">
        <v>142</v>
      </c>
      <c r="E95" s="223" t="s">
        <v>2645</v>
      </c>
      <c r="F95" s="226">
        <v>44124</v>
      </c>
      <c r="G95" s="115">
        <v>2022</v>
      </c>
      <c r="H95" s="227" t="s">
        <v>3099</v>
      </c>
      <c r="I95" s="227" t="s">
        <v>24</v>
      </c>
      <c r="J95" s="227" t="s">
        <v>60</v>
      </c>
      <c r="K95" s="151" t="s">
        <v>2467</v>
      </c>
      <c r="L95" s="103" t="s">
        <v>2467</v>
      </c>
      <c r="M95" s="103" t="s">
        <v>2467</v>
      </c>
      <c r="N95" s="103"/>
      <c r="O95" s="163"/>
      <c r="P95" s="244">
        <v>84</v>
      </c>
      <c r="Q95" s="231"/>
      <c r="R95" s="228">
        <v>12</v>
      </c>
      <c r="S95" s="224" t="s">
        <v>135</v>
      </c>
      <c r="T95" s="224" t="s">
        <v>381</v>
      </c>
      <c r="U95" s="227" t="s">
        <v>3100</v>
      </c>
      <c r="V95" s="103" t="s">
        <v>2180</v>
      </c>
      <c r="W95" s="82" t="s">
        <v>3101</v>
      </c>
      <c r="X95" s="82"/>
      <c r="Y95" s="166" t="s">
        <v>3105</v>
      </c>
      <c r="Z95" s="105"/>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93"/>
      <c r="BI95" s="93"/>
      <c r="BJ95" s="93"/>
      <c r="BK95" s="93"/>
      <c r="BL95" s="93"/>
      <c r="BM95" s="93"/>
      <c r="BN95" s="93"/>
      <c r="BO95" s="93"/>
      <c r="BP95" s="93"/>
      <c r="BQ95" s="93"/>
      <c r="BR95" s="93"/>
      <c r="BS95" s="93"/>
      <c r="BT95" s="93"/>
      <c r="BU95" s="93"/>
      <c r="BV95" s="93"/>
      <c r="BW95" s="93"/>
      <c r="BX95" s="93"/>
      <c r="BY95" s="93"/>
      <c r="BZ95" s="93"/>
      <c r="CA95" s="93"/>
      <c r="CB95" s="93"/>
      <c r="CC95" s="93"/>
      <c r="CD95" s="93"/>
      <c r="CE95" s="93"/>
      <c r="CF95" s="93"/>
      <c r="CG95" s="93"/>
      <c r="CH95" s="93"/>
      <c r="CI95" s="93"/>
      <c r="CJ95" s="93"/>
      <c r="CK95" s="93"/>
      <c r="CL95" s="93"/>
      <c r="CM95" s="93"/>
      <c r="CN95" s="93"/>
      <c r="CO95" s="93"/>
      <c r="CP95" s="93"/>
      <c r="CQ95" s="93"/>
      <c r="CR95" s="93"/>
      <c r="CS95" s="93"/>
      <c r="CT95" s="93"/>
      <c r="CU95" s="93"/>
      <c r="CV95" s="93"/>
      <c r="CW95" s="93"/>
      <c r="CX95" s="93"/>
      <c r="CY95" s="93"/>
      <c r="CZ95" s="93"/>
      <c r="DA95" s="93"/>
      <c r="DB95" s="93"/>
      <c r="DC95" s="93"/>
      <c r="DD95" s="93"/>
      <c r="DE95" s="93"/>
      <c r="DF95" s="93"/>
      <c r="DG95" s="93"/>
      <c r="DH95" s="93"/>
      <c r="DI95" s="93"/>
      <c r="DJ95" s="93"/>
      <c r="DK95" s="93"/>
      <c r="DL95" s="93"/>
      <c r="DM95" s="93"/>
      <c r="DN95" s="93"/>
      <c r="DO95" s="93"/>
      <c r="DP95" s="93"/>
      <c r="DQ95" s="93"/>
      <c r="DR95" s="93"/>
      <c r="DS95" s="93"/>
      <c r="DT95" s="93"/>
      <c r="DU95" s="93"/>
      <c r="DV95" s="93"/>
      <c r="DW95" s="93"/>
      <c r="DX95" s="93"/>
      <c r="DY95" s="93"/>
      <c r="DZ95" s="93"/>
      <c r="EA95" s="93"/>
      <c r="EB95" s="93"/>
      <c r="EC95" s="93"/>
      <c r="ED95" s="93"/>
      <c r="EE95" s="93"/>
      <c r="EF95" s="93"/>
      <c r="EG95" s="93"/>
      <c r="EH95" s="93"/>
      <c r="EI95" s="93"/>
      <c r="EJ95" s="93"/>
      <c r="EK95" s="93"/>
      <c r="EL95" s="93"/>
      <c r="EM95" s="93"/>
      <c r="EN95" s="93"/>
      <c r="EO95" s="93"/>
      <c r="EP95" s="93"/>
      <c r="EQ95" s="93"/>
      <c r="ER95" s="93"/>
      <c r="ES95" s="93"/>
      <c r="ET95" s="93"/>
      <c r="EU95" s="93"/>
      <c r="EV95" s="93"/>
      <c r="EW95" s="93"/>
      <c r="EX95" s="93"/>
      <c r="EY95" s="93"/>
      <c r="EZ95" s="93"/>
      <c r="FA95" s="93"/>
      <c r="FB95" s="93"/>
      <c r="FC95" s="93"/>
      <c r="FD95" s="93"/>
      <c r="FE95" s="93"/>
      <c r="FF95" s="93"/>
      <c r="FG95" s="93"/>
      <c r="FH95" s="93"/>
      <c r="FI95" s="93"/>
      <c r="FJ95" s="93"/>
      <c r="FK95" s="93"/>
      <c r="FL95" s="93"/>
      <c r="FM95" s="93"/>
      <c r="FN95" s="93"/>
      <c r="FO95" s="93"/>
      <c r="FP95" s="93"/>
      <c r="FQ95" s="93"/>
      <c r="FR95" s="93"/>
      <c r="FS95" s="93"/>
      <c r="FT95" s="93"/>
      <c r="FU95" s="93"/>
      <c r="FV95" s="93"/>
      <c r="FW95" s="93"/>
      <c r="FX95" s="93"/>
      <c r="FY95" s="93"/>
      <c r="FZ95" s="93"/>
      <c r="GA95" s="93"/>
      <c r="GB95" s="93"/>
      <c r="GC95" s="93"/>
      <c r="GD95" s="93"/>
      <c r="GE95" s="93"/>
      <c r="GF95" s="93"/>
      <c r="GG95" s="93"/>
      <c r="GH95" s="93"/>
      <c r="GI95" s="93"/>
      <c r="GJ95" s="93"/>
      <c r="GK95" s="93"/>
      <c r="GL95" s="93"/>
      <c r="GM95" s="93"/>
      <c r="GN95" s="93"/>
      <c r="GO95" s="93"/>
      <c r="GP95" s="93"/>
      <c r="GQ95" s="93"/>
      <c r="GR95" s="93"/>
      <c r="GS95" s="93"/>
      <c r="GT95" s="93"/>
      <c r="GU95" s="93"/>
      <c r="GV95" s="93"/>
      <c r="GW95" s="93"/>
      <c r="GX95" s="93"/>
      <c r="GY95" s="93"/>
      <c r="GZ95" s="93"/>
      <c r="HA95" s="93"/>
      <c r="HB95" s="93"/>
      <c r="HC95" s="93"/>
      <c r="HD95" s="93"/>
      <c r="HE95" s="93"/>
      <c r="HF95" s="93"/>
      <c r="HG95" s="93"/>
      <c r="HH95" s="93"/>
      <c r="HI95" s="93"/>
      <c r="HJ95" s="93"/>
      <c r="HK95" s="93"/>
      <c r="HL95" s="93"/>
      <c r="HM95" s="93"/>
      <c r="HN95" s="93"/>
      <c r="HO95" s="93"/>
      <c r="HP95" s="93"/>
      <c r="HQ95" s="93"/>
      <c r="HR95" s="93"/>
      <c r="HS95" s="93"/>
      <c r="HT95" s="93"/>
      <c r="HU95" s="93"/>
      <c r="HV95" s="93"/>
      <c r="HW95" s="93"/>
      <c r="HX95" s="93"/>
      <c r="HY95" s="93"/>
      <c r="HZ95" s="93"/>
      <c r="IA95" s="93"/>
      <c r="IB95" s="93"/>
      <c r="IC95" s="93"/>
      <c r="ID95" s="93"/>
      <c r="IE95" s="93"/>
      <c r="IF95" s="93"/>
      <c r="IG95" s="93"/>
      <c r="IH95" s="93"/>
      <c r="II95" s="93"/>
      <c r="IJ95" s="93"/>
      <c r="IK95" s="93"/>
      <c r="IL95" s="93"/>
      <c r="IM95" s="93"/>
      <c r="IN95" s="93"/>
      <c r="IO95" s="93"/>
      <c r="IP95" s="93"/>
      <c r="IQ95" s="93"/>
      <c r="IR95" s="93"/>
      <c r="IS95" s="93"/>
      <c r="IT95" s="93"/>
      <c r="IU95" s="93"/>
      <c r="IV95" s="93"/>
      <c r="IW95" s="93"/>
      <c r="IX95" s="93"/>
      <c r="IY95" s="93"/>
      <c r="IZ95" s="93"/>
      <c r="JA95" s="93"/>
    </row>
    <row r="96" spans="1:262" s="19" customFormat="1" ht="63.75" x14ac:dyDescent="0.2">
      <c r="A96" s="102">
        <v>44519</v>
      </c>
      <c r="B96" s="223" t="s">
        <v>3249</v>
      </c>
      <c r="C96" s="223" t="s">
        <v>235</v>
      </c>
      <c r="D96" s="223" t="s">
        <v>140</v>
      </c>
      <c r="E96" s="223" t="s">
        <v>137</v>
      </c>
      <c r="F96" s="226"/>
      <c r="G96" s="115">
        <v>2022</v>
      </c>
      <c r="H96" s="227" t="s">
        <v>2947</v>
      </c>
      <c r="I96" s="227" t="str">
        <f t="shared" ref="I96:I103" si="10">LEFT($H96,2)</f>
        <v>MS</v>
      </c>
      <c r="J96" s="227" t="str">
        <f t="shared" ref="J96:J105" si="11">RIGHT($H96,2)</f>
        <v>AL</v>
      </c>
      <c r="K96" s="151" t="str">
        <f>IF($L96=$M96,L96,CONCATENATE($L96,", ",IF(ISBLANK(N96),"",CONCATENATE(N96,", ")),$M96))</f>
        <v>South Central</v>
      </c>
      <c r="L96" s="103" t="str">
        <f>INDEX('State '!$A$1:$C$62,MATCH($I96,'State '!$B:$B,0),3)</f>
        <v>South Central</v>
      </c>
      <c r="M96" s="103" t="str">
        <f>INDEX('State '!$A$1:$C$62,MATCH($J96,'State '!$B:$B,0),3)</f>
        <v>South Central</v>
      </c>
      <c r="N96" s="103"/>
      <c r="O96" s="163">
        <v>2.2000000000000002</v>
      </c>
      <c r="P96" s="232"/>
      <c r="Q96" s="231">
        <v>100</v>
      </c>
      <c r="R96" s="228"/>
      <c r="S96" s="227" t="s">
        <v>135</v>
      </c>
      <c r="T96" s="227" t="s">
        <v>381</v>
      </c>
      <c r="U96" s="227" t="s">
        <v>3250</v>
      </c>
      <c r="V96" s="103" t="s">
        <v>2180</v>
      </c>
      <c r="W96" s="82" t="s">
        <v>3251</v>
      </c>
      <c r="X96" s="222" t="s">
        <v>2841</v>
      </c>
      <c r="Y96" s="165"/>
      <c r="Z96" s="105"/>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c r="BD96" s="93"/>
      <c r="BE96" s="93"/>
      <c r="BF96" s="93"/>
      <c r="BG96" s="93"/>
      <c r="BH96" s="93"/>
      <c r="BI96" s="93"/>
      <c r="BJ96" s="93"/>
      <c r="BK96" s="93"/>
      <c r="BL96" s="93"/>
      <c r="BM96" s="93"/>
      <c r="BN96" s="93"/>
      <c r="BO96" s="93"/>
      <c r="BP96" s="93"/>
      <c r="BQ96" s="93"/>
      <c r="BR96" s="93"/>
      <c r="BS96" s="93"/>
      <c r="BT96" s="93"/>
      <c r="BU96" s="93"/>
      <c r="BV96" s="93"/>
      <c r="BW96" s="93"/>
      <c r="BX96" s="93"/>
      <c r="BY96" s="93"/>
      <c r="BZ96" s="93"/>
      <c r="CA96" s="93"/>
      <c r="CB96" s="93"/>
      <c r="CC96" s="93"/>
      <c r="CD96" s="93"/>
      <c r="CE96" s="93"/>
      <c r="CF96" s="93"/>
      <c r="CG96" s="93"/>
      <c r="CH96" s="93"/>
      <c r="CI96" s="93"/>
      <c r="CJ96" s="93"/>
      <c r="CK96" s="93"/>
      <c r="CL96" s="93"/>
      <c r="CM96" s="93"/>
      <c r="CN96" s="93"/>
      <c r="CO96" s="93"/>
      <c r="CP96" s="93"/>
      <c r="CQ96" s="93"/>
      <c r="CR96" s="93"/>
      <c r="CS96" s="93"/>
      <c r="CT96" s="93"/>
      <c r="CU96" s="93"/>
      <c r="CV96" s="93"/>
      <c r="CW96" s="93"/>
      <c r="CX96" s="93"/>
      <c r="CY96" s="93"/>
      <c r="CZ96" s="93"/>
      <c r="DA96" s="93"/>
      <c r="DB96" s="93"/>
      <c r="DC96" s="93"/>
      <c r="DD96" s="93"/>
      <c r="DE96" s="93"/>
      <c r="DF96" s="93"/>
      <c r="DG96" s="93"/>
      <c r="DH96" s="93"/>
      <c r="DI96" s="93"/>
      <c r="DJ96" s="93"/>
      <c r="DK96" s="93"/>
      <c r="DL96" s="93"/>
      <c r="DM96" s="93"/>
      <c r="DN96" s="93"/>
      <c r="DO96" s="93"/>
      <c r="DP96" s="93"/>
      <c r="DQ96" s="93"/>
      <c r="DR96" s="93"/>
      <c r="DS96" s="93"/>
      <c r="DT96" s="93"/>
      <c r="DU96" s="93"/>
      <c r="DV96" s="93"/>
      <c r="DW96" s="93"/>
      <c r="DX96" s="93"/>
      <c r="DY96" s="93"/>
      <c r="DZ96" s="93"/>
      <c r="EA96" s="93"/>
      <c r="EB96" s="93"/>
      <c r="EC96" s="93"/>
      <c r="ED96" s="93"/>
      <c r="EE96" s="93"/>
      <c r="EF96" s="93"/>
      <c r="EG96" s="93"/>
      <c r="EH96" s="93"/>
      <c r="EI96" s="93"/>
      <c r="EJ96" s="93"/>
      <c r="EK96" s="93"/>
      <c r="EL96" s="93"/>
      <c r="EM96" s="93"/>
      <c r="EN96" s="93"/>
      <c r="EO96" s="93"/>
      <c r="EP96" s="93"/>
      <c r="EQ96" s="93"/>
      <c r="ER96" s="93"/>
      <c r="ES96" s="93"/>
      <c r="ET96" s="93"/>
      <c r="EU96" s="93"/>
      <c r="EV96" s="93"/>
      <c r="EW96" s="93"/>
      <c r="EX96" s="93"/>
      <c r="EY96" s="93"/>
      <c r="EZ96" s="93"/>
      <c r="FA96" s="93"/>
      <c r="FB96" s="93"/>
      <c r="FC96" s="93"/>
      <c r="FD96" s="93"/>
      <c r="FE96" s="93"/>
      <c r="FF96" s="93"/>
      <c r="FG96" s="93"/>
      <c r="FH96" s="93"/>
      <c r="FI96" s="93"/>
      <c r="FJ96" s="93"/>
      <c r="FK96" s="93"/>
      <c r="FL96" s="93"/>
      <c r="FM96" s="93"/>
      <c r="FN96" s="93"/>
      <c r="FO96" s="93"/>
      <c r="FP96" s="93"/>
      <c r="FQ96" s="93"/>
      <c r="FR96" s="93"/>
      <c r="FS96" s="93"/>
      <c r="FT96" s="93"/>
      <c r="FU96" s="93"/>
      <c r="FV96" s="93"/>
      <c r="FW96" s="93"/>
      <c r="FX96" s="93"/>
      <c r="FY96" s="93"/>
      <c r="FZ96" s="93"/>
      <c r="GA96" s="93"/>
      <c r="GB96" s="93"/>
      <c r="GC96" s="93"/>
      <c r="GD96" s="93"/>
      <c r="GE96" s="93"/>
      <c r="GF96" s="93"/>
      <c r="GG96" s="93"/>
      <c r="GH96" s="93"/>
      <c r="GI96" s="93"/>
      <c r="GJ96" s="93"/>
      <c r="GK96" s="93"/>
      <c r="GL96" s="93"/>
      <c r="GM96" s="93"/>
      <c r="GN96" s="93"/>
      <c r="GO96" s="93"/>
      <c r="GP96" s="93"/>
      <c r="GQ96" s="93"/>
      <c r="GR96" s="93"/>
      <c r="GS96" s="93"/>
      <c r="GT96" s="93"/>
      <c r="GU96" s="93"/>
      <c r="GV96" s="93"/>
      <c r="GW96" s="93"/>
      <c r="GX96" s="93"/>
      <c r="GY96" s="93"/>
      <c r="GZ96" s="93"/>
      <c r="HA96" s="93"/>
      <c r="HB96" s="93"/>
      <c r="HC96" s="93"/>
      <c r="HD96" s="93"/>
      <c r="HE96" s="93"/>
      <c r="HF96" s="93"/>
      <c r="HG96" s="93"/>
      <c r="HH96" s="93"/>
      <c r="HI96" s="93"/>
      <c r="HJ96" s="93"/>
      <c r="HK96" s="93"/>
      <c r="HL96" s="93"/>
      <c r="HM96" s="93"/>
      <c r="HN96" s="93"/>
      <c r="HO96" s="93"/>
      <c r="HP96" s="93"/>
      <c r="HQ96" s="93"/>
      <c r="HR96" s="93"/>
      <c r="HS96" s="93"/>
      <c r="HT96" s="93"/>
      <c r="HU96" s="93"/>
      <c r="HV96" s="93"/>
      <c r="HW96" s="93"/>
      <c r="HX96" s="93"/>
      <c r="HY96" s="93"/>
      <c r="HZ96" s="93"/>
      <c r="IA96" s="93"/>
      <c r="IB96" s="93"/>
      <c r="IC96" s="93"/>
      <c r="ID96" s="93"/>
      <c r="IE96" s="93"/>
      <c r="IF96" s="93"/>
      <c r="IG96" s="93"/>
      <c r="IH96" s="93"/>
      <c r="II96" s="93"/>
      <c r="IJ96" s="93"/>
      <c r="IK96" s="93"/>
      <c r="IL96" s="93"/>
      <c r="IM96" s="93"/>
      <c r="IN96" s="93"/>
      <c r="IO96" s="93"/>
      <c r="IP96" s="93"/>
      <c r="IQ96" s="93"/>
      <c r="IR96" s="93"/>
      <c r="IS96" s="93"/>
      <c r="IT96" s="93"/>
      <c r="IU96" s="93"/>
      <c r="IV96" s="93"/>
      <c r="IW96" s="93"/>
      <c r="IX96" s="93"/>
      <c r="IY96" s="93"/>
      <c r="IZ96" s="93"/>
      <c r="JA96" s="93"/>
    </row>
    <row r="97" spans="1:261" s="19" customFormat="1" ht="51" x14ac:dyDescent="0.2">
      <c r="A97" s="102">
        <v>44575</v>
      </c>
      <c r="B97" s="223" t="s">
        <v>2903</v>
      </c>
      <c r="C97" s="223" t="s">
        <v>2797</v>
      </c>
      <c r="D97" s="223" t="s">
        <v>140</v>
      </c>
      <c r="E97" s="223" t="s">
        <v>419</v>
      </c>
      <c r="F97" s="226"/>
      <c r="G97" s="228">
        <v>2022</v>
      </c>
      <c r="H97" s="227" t="s">
        <v>31</v>
      </c>
      <c r="I97" s="227" t="str">
        <f t="shared" si="10"/>
        <v>NV</v>
      </c>
      <c r="J97" s="227" t="str">
        <f t="shared" si="11"/>
        <v>NV</v>
      </c>
      <c r="K97" s="151" t="str">
        <f>IF($L97=$M97,L97,CONCATENATE($L97,", ",IF(ISBLANK(N97),"",CONCATENATE(N97,", ")),$M97))</f>
        <v>Mountain</v>
      </c>
      <c r="L97" s="103" t="str">
        <f>INDEX('State '!$A$1:$C$62,MATCH($I97,'State '!$B:$B,0),3)</f>
        <v>Mountain</v>
      </c>
      <c r="M97" s="103" t="str">
        <f>INDEX('State '!$A$1:$C$62,MATCH($J97,'State '!$B:$B,0),3)</f>
        <v>Mountain</v>
      </c>
      <c r="N97" s="103"/>
      <c r="O97" s="163">
        <v>61.9</v>
      </c>
      <c r="P97" s="177">
        <f>22+168</f>
        <v>190</v>
      </c>
      <c r="Q97" s="231"/>
      <c r="R97" s="228"/>
      <c r="S97" s="227" t="s">
        <v>138</v>
      </c>
      <c r="T97" s="227" t="s">
        <v>2798</v>
      </c>
      <c r="U97" s="227"/>
      <c r="V97" s="103" t="s">
        <v>2177</v>
      </c>
      <c r="W97" s="82" t="s">
        <v>3085</v>
      </c>
      <c r="X97" s="222" t="s">
        <v>2843</v>
      </c>
      <c r="Y97" s="194" t="s">
        <v>2799</v>
      </c>
      <c r="Z97" s="105"/>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93"/>
      <c r="BI97" s="93"/>
      <c r="BJ97" s="93"/>
      <c r="BK97" s="93"/>
      <c r="BL97" s="93"/>
      <c r="BM97" s="93"/>
      <c r="BN97" s="93"/>
      <c r="BO97" s="93"/>
      <c r="BP97" s="93"/>
      <c r="BQ97" s="93"/>
      <c r="BR97" s="93"/>
      <c r="BS97" s="93"/>
      <c r="BT97" s="93"/>
      <c r="BU97" s="93"/>
      <c r="BV97" s="93"/>
      <c r="BW97" s="93"/>
      <c r="BX97" s="93"/>
      <c r="BY97" s="93"/>
      <c r="BZ97" s="93"/>
      <c r="CA97" s="93"/>
      <c r="CB97" s="93"/>
      <c r="CC97" s="93"/>
      <c r="CD97" s="93"/>
      <c r="CE97" s="93"/>
      <c r="CF97" s="93"/>
      <c r="CG97" s="93"/>
      <c r="CH97" s="93"/>
      <c r="CI97" s="93"/>
      <c r="CJ97" s="93"/>
      <c r="CK97" s="93"/>
      <c r="CL97" s="93"/>
      <c r="CM97" s="93"/>
      <c r="CN97" s="93"/>
      <c r="CO97" s="93"/>
      <c r="CP97" s="93"/>
      <c r="CQ97" s="93"/>
      <c r="CR97" s="93"/>
      <c r="CS97" s="93"/>
      <c r="CT97" s="93"/>
      <c r="CU97" s="93"/>
      <c r="CV97" s="93"/>
      <c r="CW97" s="93"/>
      <c r="CX97" s="93"/>
      <c r="CY97" s="93"/>
      <c r="CZ97" s="93"/>
      <c r="DA97" s="93"/>
      <c r="DB97" s="93"/>
      <c r="DC97" s="93"/>
      <c r="DD97" s="93"/>
      <c r="DE97" s="93"/>
      <c r="DF97" s="93"/>
      <c r="DG97" s="93"/>
      <c r="DH97" s="93"/>
      <c r="DI97" s="93"/>
      <c r="DJ97" s="93"/>
      <c r="DK97" s="93"/>
      <c r="DL97" s="93"/>
      <c r="DM97" s="93"/>
      <c r="DN97" s="93"/>
      <c r="DO97" s="93"/>
      <c r="DP97" s="93"/>
      <c r="DQ97" s="93"/>
      <c r="DR97" s="93"/>
      <c r="DS97" s="93"/>
      <c r="DT97" s="93"/>
      <c r="DU97" s="93"/>
      <c r="DV97" s="93"/>
      <c r="DW97" s="93"/>
      <c r="DX97" s="93"/>
      <c r="DY97" s="93"/>
      <c r="DZ97" s="93"/>
      <c r="EA97" s="93"/>
      <c r="EB97" s="93"/>
      <c r="EC97" s="93"/>
      <c r="ED97" s="93"/>
      <c r="EE97" s="93"/>
      <c r="EF97" s="93"/>
      <c r="EG97" s="93"/>
      <c r="EH97" s="93"/>
      <c r="EI97" s="93"/>
      <c r="EJ97" s="93"/>
      <c r="EK97" s="93"/>
      <c r="EL97" s="93"/>
      <c r="EM97" s="93"/>
      <c r="EN97" s="93"/>
      <c r="EO97" s="93"/>
      <c r="EP97" s="93"/>
      <c r="EQ97" s="93"/>
      <c r="ER97" s="93"/>
      <c r="ES97" s="93"/>
      <c r="ET97" s="93"/>
      <c r="EU97" s="93"/>
      <c r="EV97" s="93"/>
      <c r="EW97" s="93"/>
      <c r="EX97" s="93"/>
      <c r="EY97" s="93"/>
      <c r="EZ97" s="93"/>
      <c r="FA97" s="93"/>
      <c r="FB97" s="93"/>
      <c r="FC97" s="93"/>
      <c r="FD97" s="93"/>
      <c r="FE97" s="93"/>
      <c r="FF97" s="93"/>
      <c r="FG97" s="93"/>
      <c r="FH97" s="93"/>
      <c r="FI97" s="93"/>
      <c r="FJ97" s="93"/>
      <c r="FK97" s="93"/>
      <c r="FL97" s="93"/>
      <c r="FM97" s="93"/>
      <c r="FN97" s="93"/>
      <c r="FO97" s="93"/>
      <c r="FP97" s="93"/>
      <c r="FQ97" s="93"/>
      <c r="FR97" s="93"/>
      <c r="FS97" s="93"/>
      <c r="FT97" s="93"/>
      <c r="FU97" s="93"/>
      <c r="FV97" s="93"/>
      <c r="FW97" s="93"/>
      <c r="FX97" s="93"/>
      <c r="FY97" s="93"/>
      <c r="FZ97" s="93"/>
      <c r="GA97" s="93"/>
      <c r="GB97" s="93"/>
      <c r="GC97" s="93"/>
      <c r="GD97" s="93"/>
      <c r="GE97" s="93"/>
      <c r="GF97" s="93"/>
      <c r="GG97" s="93"/>
      <c r="GH97" s="93"/>
      <c r="GI97" s="93"/>
      <c r="GJ97" s="93"/>
      <c r="GK97" s="93"/>
      <c r="GL97" s="93"/>
      <c r="GM97" s="93"/>
      <c r="GN97" s="93"/>
      <c r="GO97" s="93"/>
      <c r="GP97" s="93"/>
      <c r="GQ97" s="93"/>
      <c r="GR97" s="93"/>
      <c r="GS97" s="93"/>
      <c r="GT97" s="93"/>
      <c r="GU97" s="93"/>
      <c r="GV97" s="93"/>
      <c r="GW97" s="93"/>
      <c r="GX97" s="93"/>
      <c r="GY97" s="93"/>
      <c r="GZ97" s="93"/>
      <c r="HA97" s="93"/>
      <c r="HB97" s="93"/>
      <c r="HC97" s="93"/>
      <c r="HD97" s="93"/>
      <c r="HE97" s="93"/>
      <c r="HF97" s="93"/>
      <c r="HG97" s="93"/>
      <c r="HH97" s="93"/>
      <c r="HI97" s="93"/>
      <c r="HJ97" s="93"/>
      <c r="HK97" s="93"/>
      <c r="HL97" s="93"/>
      <c r="HM97" s="93"/>
      <c r="HN97" s="93"/>
      <c r="HO97" s="93"/>
      <c r="HP97" s="93"/>
      <c r="HQ97" s="93"/>
      <c r="HR97" s="93"/>
      <c r="HS97" s="93"/>
      <c r="HT97" s="93"/>
      <c r="HU97" s="93"/>
      <c r="HV97" s="93"/>
      <c r="HW97" s="93"/>
      <c r="HX97" s="93"/>
      <c r="HY97" s="93"/>
      <c r="HZ97" s="93"/>
      <c r="IA97" s="93"/>
      <c r="IB97" s="93"/>
      <c r="IC97" s="93"/>
      <c r="ID97" s="93"/>
      <c r="IE97" s="93"/>
      <c r="IF97" s="93"/>
      <c r="IG97" s="93"/>
      <c r="IH97" s="93"/>
      <c r="II97" s="93"/>
      <c r="IJ97" s="93"/>
      <c r="IK97" s="93"/>
      <c r="IL97" s="93"/>
      <c r="IM97" s="93"/>
      <c r="IN97" s="93"/>
      <c r="IO97" s="93"/>
      <c r="IP97" s="93"/>
      <c r="IQ97" s="93"/>
      <c r="IR97" s="93"/>
      <c r="IS97" s="93"/>
      <c r="IT97" s="93"/>
      <c r="IU97" s="93"/>
      <c r="IV97" s="93"/>
      <c r="IW97" s="93"/>
      <c r="IX97" s="93"/>
      <c r="IY97" s="93"/>
      <c r="IZ97" s="93"/>
      <c r="JA97" s="93"/>
    </row>
    <row r="98" spans="1:261" ht="25.5" x14ac:dyDescent="0.2">
      <c r="A98" s="102">
        <v>43922</v>
      </c>
      <c r="B98" s="83" t="s">
        <v>1926</v>
      </c>
      <c r="C98" s="83" t="s">
        <v>2534</v>
      </c>
      <c r="D98" s="83" t="s">
        <v>140</v>
      </c>
      <c r="E98" s="111" t="s">
        <v>419</v>
      </c>
      <c r="F98" s="65"/>
      <c r="G98" s="121">
        <v>2022</v>
      </c>
      <c r="H98" s="224" t="s">
        <v>471</v>
      </c>
      <c r="I98" s="224" t="str">
        <f t="shared" si="10"/>
        <v>PA</v>
      </c>
      <c r="J98" s="224" t="str">
        <f t="shared" si="11"/>
        <v>WV</v>
      </c>
      <c r="K98" s="230" t="str">
        <f>IF($L98=$M98,L98,CONCATENATE($L98,", ",IF(ISBLANK(N98),"",CONCATENATE(N98,", ")),$M98))</f>
        <v>Northeast</v>
      </c>
      <c r="L98" s="224" t="str">
        <f>INDEX('State '!$A$1:$C$62,MATCH($I98,'State '!$B:$B,0),3)</f>
        <v>Northeast</v>
      </c>
      <c r="M98" s="224" t="str">
        <f>INDEX('State '!$A$1:$C$62,MATCH($J98,'State '!$B:$B,0),3)</f>
        <v>Northeast</v>
      </c>
      <c r="N98" s="103"/>
      <c r="O98" s="163">
        <v>500</v>
      </c>
      <c r="P98" s="64">
        <v>38</v>
      </c>
      <c r="Q98" s="117">
        <v>1500</v>
      </c>
      <c r="R98" s="66" t="s">
        <v>535</v>
      </c>
      <c r="S98" s="112" t="s">
        <v>135</v>
      </c>
      <c r="T98" s="113" t="s">
        <v>381</v>
      </c>
      <c r="U98" s="114" t="s">
        <v>2058</v>
      </c>
      <c r="V98" s="103" t="s">
        <v>2180</v>
      </c>
      <c r="W98" s="222" t="s">
        <v>2481</v>
      </c>
      <c r="X98" s="222"/>
      <c r="Y98" s="225"/>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c r="IF98" s="19"/>
      <c r="IG98" s="19"/>
      <c r="IH98" s="19"/>
      <c r="II98" s="19"/>
      <c r="IJ98" s="19"/>
      <c r="IK98" s="19"/>
      <c r="IL98" s="19"/>
      <c r="IM98" s="19"/>
      <c r="IN98" s="19"/>
      <c r="IO98" s="19"/>
      <c r="IP98" s="19"/>
      <c r="IQ98" s="19"/>
      <c r="IR98" s="19"/>
      <c r="IS98" s="19"/>
      <c r="IT98" s="19"/>
      <c r="IU98" s="19"/>
      <c r="IV98" s="19"/>
      <c r="IW98" s="19"/>
      <c r="IX98" s="19"/>
      <c r="IY98" s="19"/>
      <c r="IZ98" s="19"/>
      <c r="JA98" s="19"/>
    </row>
    <row r="99" spans="1:261" ht="25.5" x14ac:dyDescent="0.2">
      <c r="A99" s="102">
        <v>43756</v>
      </c>
      <c r="B99" s="84" t="s">
        <v>3027</v>
      </c>
      <c r="C99" s="84" t="s">
        <v>2410</v>
      </c>
      <c r="D99" s="84" t="s">
        <v>136</v>
      </c>
      <c r="E99" s="222" t="s">
        <v>389</v>
      </c>
      <c r="F99" s="63"/>
      <c r="G99" s="104">
        <v>2022</v>
      </c>
      <c r="H99" s="224" t="s">
        <v>6</v>
      </c>
      <c r="I99" s="224" t="str">
        <f t="shared" si="10"/>
        <v>TX</v>
      </c>
      <c r="J99" s="224" t="str">
        <f t="shared" si="11"/>
        <v>TX</v>
      </c>
      <c r="K99" s="230" t="str">
        <f>IF($L99=$M99,L99,CONCATENATE($L99,", ",IF(ISBLANK(N99),"",CONCATENATE(N99,", ")),$M99))</f>
        <v>South Central</v>
      </c>
      <c r="L99" s="224" t="str">
        <f>INDEX('State '!$A$1:$C$62,MATCH($I99,'State '!$B:$B,0),3)</f>
        <v>South Central</v>
      </c>
      <c r="M99" s="224" t="str">
        <f>INDEX('State '!$A$1:$C$62,MATCH($J99,'State '!$B:$B,0),3)</f>
        <v>South Central</v>
      </c>
      <c r="N99" s="224"/>
      <c r="O99" s="163"/>
      <c r="P99" s="120">
        <v>34</v>
      </c>
      <c r="Q99" s="117">
        <v>2000</v>
      </c>
      <c r="R99" s="107">
        <v>42</v>
      </c>
      <c r="S99" s="108" t="s">
        <v>135</v>
      </c>
      <c r="T99" s="224" t="s">
        <v>381</v>
      </c>
      <c r="U99" s="224" t="s">
        <v>2284</v>
      </c>
      <c r="V99" s="224" t="s">
        <v>2177</v>
      </c>
      <c r="W99" s="222" t="s">
        <v>2845</v>
      </c>
      <c r="X99" s="222" t="s">
        <v>2840</v>
      </c>
      <c r="Y99" s="155" t="s">
        <v>2789</v>
      </c>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c r="FZ99" s="19"/>
      <c r="GA99" s="19"/>
      <c r="GB99" s="19"/>
      <c r="GC99" s="19"/>
      <c r="GD99" s="19"/>
      <c r="GE99" s="19"/>
      <c r="GF99" s="19"/>
      <c r="GG99" s="19"/>
      <c r="GH99" s="19"/>
      <c r="GI99" s="19"/>
      <c r="GJ99" s="19"/>
      <c r="GK99" s="19"/>
      <c r="GL99" s="19"/>
      <c r="GM99" s="19"/>
      <c r="GN99" s="19"/>
      <c r="GO99" s="19"/>
      <c r="GP99" s="19"/>
      <c r="GQ99" s="19"/>
      <c r="GR99" s="19"/>
      <c r="GS99" s="19"/>
      <c r="GT99" s="19"/>
      <c r="GU99" s="19"/>
      <c r="GV99" s="19"/>
      <c r="GW99" s="19"/>
      <c r="GX99" s="19"/>
      <c r="GY99" s="19"/>
      <c r="GZ99" s="19"/>
      <c r="HA99" s="19"/>
      <c r="HB99" s="19"/>
      <c r="HC99" s="19"/>
      <c r="HD99" s="19"/>
      <c r="HE99" s="19"/>
      <c r="HF99" s="19"/>
      <c r="HG99" s="19"/>
      <c r="HH99" s="19"/>
      <c r="HI99" s="19"/>
      <c r="HJ99" s="19"/>
      <c r="HK99" s="19"/>
      <c r="HL99" s="19"/>
      <c r="HM99" s="19"/>
      <c r="HN99" s="19"/>
      <c r="HO99" s="19"/>
      <c r="HP99" s="19"/>
      <c r="HQ99" s="19"/>
      <c r="HR99" s="19"/>
      <c r="HS99" s="19"/>
      <c r="HT99" s="19"/>
      <c r="HU99" s="19"/>
      <c r="HV99" s="19"/>
      <c r="HW99" s="19"/>
      <c r="HX99" s="19"/>
      <c r="HY99" s="19"/>
      <c r="HZ99" s="19"/>
      <c r="IA99" s="19"/>
      <c r="IB99" s="19"/>
      <c r="IC99" s="19"/>
      <c r="ID99" s="19"/>
      <c r="IE99" s="19"/>
      <c r="IF99" s="19"/>
      <c r="IG99" s="19"/>
      <c r="IH99" s="19"/>
      <c r="II99" s="19"/>
      <c r="IJ99" s="19"/>
      <c r="IK99" s="19"/>
      <c r="IL99" s="19"/>
      <c r="IM99" s="19"/>
      <c r="IN99" s="19"/>
      <c r="IO99" s="19"/>
      <c r="IP99" s="19"/>
      <c r="IQ99" s="19"/>
      <c r="IR99" s="19"/>
      <c r="IS99" s="19"/>
      <c r="IT99" s="19"/>
      <c r="IU99" s="19"/>
      <c r="IV99" s="19"/>
      <c r="IW99" s="19"/>
      <c r="IX99" s="19"/>
      <c r="IY99" s="19"/>
      <c r="IZ99" s="19"/>
      <c r="JA99" s="19"/>
    </row>
    <row r="100" spans="1:261" ht="25.5" x14ac:dyDescent="0.2">
      <c r="A100" s="102">
        <v>44292</v>
      </c>
      <c r="B100" s="222" t="s">
        <v>3178</v>
      </c>
      <c r="C100" s="222" t="s">
        <v>207</v>
      </c>
      <c r="D100" s="222" t="s">
        <v>134</v>
      </c>
      <c r="E100" s="222" t="s">
        <v>137</v>
      </c>
      <c r="F100" s="63"/>
      <c r="G100" s="64">
        <v>2022</v>
      </c>
      <c r="H100" s="224" t="s">
        <v>28</v>
      </c>
      <c r="I100" s="224" t="str">
        <f t="shared" si="10"/>
        <v>IL</v>
      </c>
      <c r="J100" s="224" t="str">
        <f t="shared" si="11"/>
        <v>IL</v>
      </c>
      <c r="K100" s="151" t="s">
        <v>9</v>
      </c>
      <c r="L100" s="103" t="s">
        <v>9</v>
      </c>
      <c r="M100" s="103" t="s">
        <v>9</v>
      </c>
      <c r="N100" s="103"/>
      <c r="O100" s="163">
        <v>27.7</v>
      </c>
      <c r="P100" s="177">
        <v>2.85</v>
      </c>
      <c r="Q100" s="164">
        <v>210</v>
      </c>
      <c r="R100" s="104"/>
      <c r="S100" s="224" t="s">
        <v>135</v>
      </c>
      <c r="T100" s="224" t="s">
        <v>381</v>
      </c>
      <c r="U100" s="224" t="s">
        <v>3179</v>
      </c>
      <c r="V100" s="103" t="s">
        <v>2177</v>
      </c>
      <c r="W100" s="82" t="s">
        <v>3180</v>
      </c>
      <c r="X100" s="222" t="s">
        <v>2841</v>
      </c>
      <c r="Y100" s="225"/>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c r="FZ100" s="19"/>
      <c r="GA100" s="19"/>
      <c r="GB100" s="19"/>
      <c r="GC100" s="19"/>
      <c r="GD100" s="19"/>
      <c r="GE100" s="19"/>
      <c r="GF100" s="19"/>
      <c r="GG100" s="19"/>
      <c r="GH100" s="19"/>
      <c r="GI100" s="19"/>
      <c r="GJ100" s="19"/>
      <c r="GK100" s="19"/>
      <c r="GL100" s="19"/>
      <c r="GM100" s="19"/>
      <c r="GN100" s="19"/>
      <c r="GO100" s="19"/>
      <c r="GP100" s="19"/>
      <c r="GQ100" s="19"/>
      <c r="GR100" s="19"/>
      <c r="GS100" s="19"/>
      <c r="GT100" s="19"/>
      <c r="GU100" s="19"/>
      <c r="GV100" s="19"/>
      <c r="GW100" s="19"/>
      <c r="GX100" s="19"/>
      <c r="GY100" s="19"/>
      <c r="GZ100" s="19"/>
      <c r="HA100" s="19"/>
      <c r="HB100" s="19"/>
      <c r="HC100" s="19"/>
      <c r="HD100" s="19"/>
      <c r="HE100" s="19"/>
      <c r="HF100" s="19"/>
      <c r="HG100" s="19"/>
      <c r="HH100" s="19"/>
      <c r="HI100" s="19"/>
      <c r="HJ100" s="19"/>
      <c r="HK100" s="19"/>
      <c r="HL100" s="19"/>
      <c r="HM100" s="19"/>
      <c r="HN100" s="19"/>
      <c r="HO100" s="19"/>
      <c r="HP100" s="19"/>
      <c r="HQ100" s="19"/>
      <c r="HR100" s="19"/>
      <c r="HS100" s="19"/>
      <c r="HT100" s="19"/>
      <c r="HU100" s="19"/>
      <c r="HV100" s="19"/>
      <c r="HW100" s="19"/>
      <c r="HX100" s="19"/>
      <c r="HY100" s="19"/>
      <c r="HZ100" s="19"/>
      <c r="IA100" s="19"/>
      <c r="IB100" s="19"/>
      <c r="IC100" s="19"/>
      <c r="ID100" s="19"/>
      <c r="IE100" s="19"/>
      <c r="IF100" s="19"/>
      <c r="IG100" s="19"/>
      <c r="IH100" s="19"/>
      <c r="II100" s="19"/>
      <c r="IJ100" s="19"/>
      <c r="IK100" s="19"/>
      <c r="IL100" s="19"/>
      <c r="IM100" s="19"/>
      <c r="IN100" s="19"/>
      <c r="IO100" s="19"/>
      <c r="IP100" s="19"/>
      <c r="IQ100" s="19"/>
      <c r="IR100" s="19"/>
      <c r="IS100" s="19"/>
      <c r="IT100" s="19"/>
      <c r="IU100" s="19"/>
      <c r="IV100" s="19"/>
      <c r="IW100" s="19"/>
      <c r="IX100" s="19"/>
      <c r="IY100" s="19"/>
      <c r="IZ100" s="19"/>
      <c r="JA100" s="19"/>
    </row>
    <row r="101" spans="1:261" ht="25.5" x14ac:dyDescent="0.2">
      <c r="A101" s="102">
        <v>43872</v>
      </c>
      <c r="B101" s="83" t="s">
        <v>2977</v>
      </c>
      <c r="C101" s="83" t="s">
        <v>2026</v>
      </c>
      <c r="D101" s="83" t="s">
        <v>136</v>
      </c>
      <c r="E101" s="111" t="s">
        <v>139</v>
      </c>
      <c r="F101" s="65"/>
      <c r="G101" s="121">
        <v>2023</v>
      </c>
      <c r="H101" s="224" t="s">
        <v>1831</v>
      </c>
      <c r="I101" s="224" t="str">
        <f t="shared" si="10"/>
        <v>ND</v>
      </c>
      <c r="J101" s="224" t="str">
        <f t="shared" si="11"/>
        <v>MN</v>
      </c>
      <c r="K101" s="230" t="str">
        <f>IF($L101=$M101,L101,CONCATENATE($L101,", ",IF(ISBLANK(N101),"",CONCATENATE(N101,", ")),$M101))</f>
        <v>Mountain, Midwest</v>
      </c>
      <c r="L101" s="224" t="str">
        <f>INDEX('State '!$A$1:$C$62,MATCH($I101,'State '!$B:$B,0),3)</f>
        <v>Mountain</v>
      </c>
      <c r="M101" s="224" t="str">
        <f>INDEX('State '!$A$1:$C$62,MATCH($J101,'State '!$B:$B,0),3)</f>
        <v>Midwest</v>
      </c>
      <c r="N101" s="224"/>
      <c r="O101" s="163"/>
      <c r="P101" s="64">
        <v>330</v>
      </c>
      <c r="Q101" s="117">
        <v>600</v>
      </c>
      <c r="R101" s="66">
        <v>24</v>
      </c>
      <c r="S101" s="112" t="s">
        <v>135</v>
      </c>
      <c r="T101" s="113" t="s">
        <v>381</v>
      </c>
      <c r="U101" s="114"/>
      <c r="V101" s="224" t="s">
        <v>2180</v>
      </c>
      <c r="W101" s="222" t="s">
        <v>2978</v>
      </c>
      <c r="X101" s="222"/>
      <c r="Y101" s="225"/>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c r="FZ101" s="19"/>
      <c r="GA101" s="19"/>
      <c r="GB101" s="19"/>
      <c r="GC101" s="19"/>
      <c r="GD101" s="19"/>
      <c r="GE101" s="19"/>
      <c r="GF101" s="19"/>
      <c r="GG101" s="19"/>
      <c r="GH101" s="19"/>
      <c r="GI101" s="19"/>
      <c r="GJ101" s="19"/>
      <c r="GK101" s="19"/>
      <c r="GL101" s="19"/>
      <c r="GM101" s="19"/>
      <c r="GN101" s="19"/>
      <c r="GO101" s="19"/>
      <c r="GP101" s="19"/>
      <c r="GQ101" s="19"/>
      <c r="GR101" s="19"/>
      <c r="GS101" s="19"/>
      <c r="GT101" s="19"/>
      <c r="GU101" s="19"/>
      <c r="GV101" s="19"/>
      <c r="GW101" s="19"/>
      <c r="GX101" s="19"/>
      <c r="GY101" s="19"/>
      <c r="GZ101" s="19"/>
      <c r="HA101" s="19"/>
      <c r="HB101" s="19"/>
      <c r="HC101" s="19"/>
      <c r="HD101" s="19"/>
      <c r="HE101" s="19"/>
      <c r="HF101" s="19"/>
      <c r="HG101" s="19"/>
      <c r="HH101" s="19"/>
      <c r="HI101" s="19"/>
      <c r="HJ101" s="19"/>
      <c r="HK101" s="19"/>
      <c r="HL101" s="19"/>
      <c r="HM101" s="19"/>
      <c r="HN101" s="19"/>
      <c r="HO101" s="19"/>
      <c r="HP101" s="19"/>
      <c r="HQ101" s="19"/>
      <c r="HR101" s="19"/>
      <c r="HS101" s="19"/>
      <c r="HT101" s="19"/>
      <c r="HU101" s="19"/>
      <c r="HV101" s="19"/>
      <c r="HW101" s="19"/>
      <c r="HX101" s="19"/>
      <c r="HY101" s="19"/>
      <c r="HZ101" s="19"/>
      <c r="IA101" s="19"/>
      <c r="IB101" s="19"/>
      <c r="IC101" s="19"/>
      <c r="ID101" s="19"/>
      <c r="IE101" s="19"/>
      <c r="IF101" s="19"/>
      <c r="IG101" s="19"/>
      <c r="IH101" s="19"/>
      <c r="II101" s="19"/>
      <c r="IJ101" s="19"/>
      <c r="IK101" s="19"/>
      <c r="IL101" s="19"/>
      <c r="IM101" s="19"/>
      <c r="IN101" s="19"/>
      <c r="IO101" s="19"/>
      <c r="IP101" s="19"/>
      <c r="IQ101" s="19"/>
      <c r="IR101" s="19"/>
      <c r="IS101" s="19"/>
      <c r="IT101" s="19"/>
      <c r="IU101" s="19"/>
      <c r="IV101" s="19"/>
      <c r="IW101" s="19"/>
      <c r="IX101" s="19"/>
      <c r="IY101" s="19"/>
      <c r="IZ101" s="19"/>
      <c r="JA101" s="19"/>
    </row>
    <row r="102" spans="1:261" x14ac:dyDescent="0.2">
      <c r="A102" s="102">
        <v>44575</v>
      </c>
      <c r="B102" s="222" t="s">
        <v>2132</v>
      </c>
      <c r="C102" s="222" t="s">
        <v>256</v>
      </c>
      <c r="D102" s="222" t="s">
        <v>140</v>
      </c>
      <c r="E102" s="222" t="s">
        <v>3265</v>
      </c>
      <c r="F102" s="63"/>
      <c r="G102" s="104" t="s">
        <v>382</v>
      </c>
      <c r="H102" s="224" t="s">
        <v>2</v>
      </c>
      <c r="I102" s="224" t="str">
        <f t="shared" si="10"/>
        <v>OR</v>
      </c>
      <c r="J102" s="224" t="str">
        <f t="shared" si="11"/>
        <v>OR</v>
      </c>
      <c r="K102" s="151" t="str">
        <f>IF($L102=$M102,L102,CONCATENATE($L102,", ",IF(ISBLANK(N102),"",CONCATENATE(N102,", ")),$M102))</f>
        <v>Pacific</v>
      </c>
      <c r="L102" s="224" t="str">
        <f>INDEX('State '!$A$1:$C$62,MATCH($I102,'State '!$B:$B,0),3)</f>
        <v>Pacific</v>
      </c>
      <c r="M102" s="224" t="str">
        <f>INDEX('State '!$A$1:$C$62,MATCH($J102,'State '!$B:$B,0),3)</f>
        <v>Pacific</v>
      </c>
      <c r="N102" s="103"/>
      <c r="O102" s="163">
        <v>800</v>
      </c>
      <c r="P102" s="120">
        <v>106</v>
      </c>
      <c r="Q102" s="164">
        <v>450</v>
      </c>
      <c r="R102" s="104">
        <v>30</v>
      </c>
      <c r="S102" s="224" t="s">
        <v>135</v>
      </c>
      <c r="T102" s="224" t="s">
        <v>381</v>
      </c>
      <c r="U102" s="224" t="s">
        <v>382</v>
      </c>
      <c r="V102" s="103" t="s">
        <v>2177</v>
      </c>
      <c r="W102" s="82"/>
      <c r="X102" s="222"/>
      <c r="Y102" s="165"/>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c r="FZ102" s="19"/>
      <c r="GA102" s="19"/>
      <c r="GB102" s="19"/>
      <c r="GC102" s="19"/>
      <c r="GD102" s="19"/>
      <c r="GE102" s="19"/>
      <c r="GF102" s="19"/>
      <c r="GG102" s="19"/>
      <c r="GH102" s="19"/>
      <c r="GI102" s="19"/>
      <c r="GJ102" s="19"/>
      <c r="GK102" s="19"/>
      <c r="GL102" s="19"/>
      <c r="GM102" s="19"/>
      <c r="GN102" s="19"/>
      <c r="GO102" s="19"/>
      <c r="GP102" s="19"/>
      <c r="GQ102" s="19"/>
      <c r="GR102" s="19"/>
      <c r="GS102" s="19"/>
      <c r="GT102" s="19"/>
      <c r="GU102" s="19"/>
      <c r="GV102" s="19"/>
      <c r="GW102" s="19"/>
      <c r="GX102" s="19"/>
      <c r="GY102" s="19"/>
      <c r="GZ102" s="19"/>
      <c r="HA102" s="19"/>
      <c r="HB102" s="19"/>
      <c r="HC102" s="19"/>
      <c r="HD102" s="19"/>
      <c r="HE102" s="19"/>
      <c r="HF102" s="19"/>
      <c r="HG102" s="19"/>
      <c r="HH102" s="19"/>
      <c r="HI102" s="19"/>
      <c r="HJ102" s="19"/>
      <c r="HK102" s="19"/>
      <c r="HL102" s="19"/>
      <c r="HM102" s="19"/>
      <c r="HN102" s="19"/>
      <c r="HO102" s="19"/>
      <c r="HP102" s="19"/>
      <c r="HQ102" s="19"/>
      <c r="HR102" s="19"/>
      <c r="HS102" s="19"/>
      <c r="HT102" s="19"/>
      <c r="HU102" s="19"/>
      <c r="HV102" s="19"/>
      <c r="HW102" s="19"/>
      <c r="HX102" s="19"/>
      <c r="HY102" s="19"/>
      <c r="HZ102" s="19"/>
      <c r="IA102" s="19"/>
      <c r="IB102" s="19"/>
      <c r="IC102" s="19"/>
      <c r="ID102" s="19"/>
      <c r="IE102" s="19"/>
      <c r="IF102" s="19"/>
      <c r="IG102" s="19"/>
      <c r="IH102" s="19"/>
      <c r="II102" s="19"/>
      <c r="IJ102" s="19"/>
      <c r="IK102" s="19"/>
      <c r="IL102" s="19"/>
      <c r="IM102" s="19"/>
      <c r="IN102" s="19"/>
      <c r="IO102" s="19"/>
      <c r="IP102" s="19"/>
      <c r="IQ102" s="19"/>
      <c r="IR102" s="19"/>
      <c r="IS102" s="19"/>
      <c r="IT102" s="19"/>
      <c r="IU102" s="19"/>
      <c r="IV102" s="19"/>
      <c r="IW102" s="19"/>
      <c r="IX102" s="19"/>
      <c r="IY102" s="19"/>
      <c r="IZ102" s="19"/>
      <c r="JA102" s="19"/>
    </row>
    <row r="103" spans="1:261" s="19" customFormat="1" ht="38.25" x14ac:dyDescent="0.2">
      <c r="A103" s="102">
        <v>44575</v>
      </c>
      <c r="B103" s="222" t="s">
        <v>2736</v>
      </c>
      <c r="C103" s="222" t="s">
        <v>2737</v>
      </c>
      <c r="D103" s="222" t="s">
        <v>134</v>
      </c>
      <c r="E103" s="222" t="s">
        <v>3088</v>
      </c>
      <c r="F103" s="63"/>
      <c r="G103" s="104" t="s">
        <v>382</v>
      </c>
      <c r="H103" s="224" t="s">
        <v>471</v>
      </c>
      <c r="I103" s="224" t="str">
        <f t="shared" si="10"/>
        <v>PA</v>
      </c>
      <c r="J103" s="224" t="str">
        <f t="shared" si="11"/>
        <v>WV</v>
      </c>
      <c r="K103" s="230" t="str">
        <f>IF($L103=$M103,L103,CONCATENATE($L103,", ",IF(ISBLANK(N103),"",CONCATENATE(N103,", ")),$M103))</f>
        <v>Northeast</v>
      </c>
      <c r="L103" s="224" t="str">
        <f>INDEX('State '!$A$1:$C$62,MATCH($I103,'State '!$B:$B,0),3)</f>
        <v>Northeast</v>
      </c>
      <c r="M103" s="224" t="str">
        <f>INDEX('State '!$A$1:$C$62,MATCH($J103,'State '!$B:$B,0),3)</f>
        <v>Northeast</v>
      </c>
      <c r="N103" s="224"/>
      <c r="O103" s="163">
        <v>96</v>
      </c>
      <c r="P103" s="177">
        <v>17</v>
      </c>
      <c r="Q103" s="164">
        <v>140</v>
      </c>
      <c r="R103" s="104">
        <v>16</v>
      </c>
      <c r="S103" s="224" t="s">
        <v>135</v>
      </c>
      <c r="T103" s="224" t="s">
        <v>381</v>
      </c>
      <c r="U103" s="224" t="s">
        <v>2806</v>
      </c>
      <c r="V103" s="224" t="s">
        <v>2180</v>
      </c>
      <c r="W103" s="222" t="s">
        <v>2807</v>
      </c>
      <c r="X103" s="222" t="s">
        <v>2841</v>
      </c>
      <c r="Y103" s="225"/>
    </row>
    <row r="104" spans="1:261" s="19" customFormat="1" ht="38.25" x14ac:dyDescent="0.2">
      <c r="A104" s="102">
        <v>44519</v>
      </c>
      <c r="B104" s="223" t="s">
        <v>3242</v>
      </c>
      <c r="C104" s="223" t="s">
        <v>199</v>
      </c>
      <c r="D104" s="223" t="s">
        <v>140</v>
      </c>
      <c r="E104" s="223" t="s">
        <v>137</v>
      </c>
      <c r="F104" s="226"/>
      <c r="G104" s="115">
        <v>2024</v>
      </c>
      <c r="H104" s="227" t="s">
        <v>0</v>
      </c>
      <c r="I104" s="227" t="s">
        <v>0</v>
      </c>
      <c r="J104" s="227" t="str">
        <f t="shared" si="11"/>
        <v>LA</v>
      </c>
      <c r="K104" s="151" t="str">
        <f>IF($L104=$M104,L104,CONCATENATE($L104,", ",IF(ISBLANK(N104),"",CONCATENATE(N104,", ")),$M104))</f>
        <v>South Central</v>
      </c>
      <c r="L104" s="103" t="str">
        <f>INDEX('State '!$A$1:$C$62,MATCH($I104,'State '!$B:$B,0),3)</f>
        <v>South Central</v>
      </c>
      <c r="M104" s="103" t="str">
        <f>INDEX('State '!$A$1:$C$62,MATCH($J104,'State '!$B:$B,0),3)</f>
        <v>South Central</v>
      </c>
      <c r="N104" s="224"/>
      <c r="O104" s="163">
        <v>360.3</v>
      </c>
      <c r="P104" s="232">
        <v>3</v>
      </c>
      <c r="Q104" s="231">
        <v>1260</v>
      </c>
      <c r="R104" s="228">
        <v>42</v>
      </c>
      <c r="S104" s="227" t="s">
        <v>135</v>
      </c>
      <c r="T104" s="227" t="s">
        <v>381</v>
      </c>
      <c r="U104" s="227" t="s">
        <v>3243</v>
      </c>
      <c r="V104" s="103" t="s">
        <v>2177</v>
      </c>
      <c r="W104" s="82" t="s">
        <v>3244</v>
      </c>
      <c r="X104" s="118" t="s">
        <v>2840</v>
      </c>
      <c r="Y104" s="225"/>
    </row>
    <row r="105" spans="1:261" s="19" customFormat="1" ht="38.25" x14ac:dyDescent="0.2">
      <c r="A105" s="102">
        <v>44470</v>
      </c>
      <c r="B105" s="222" t="s">
        <v>3225</v>
      </c>
      <c r="C105" s="222" t="s">
        <v>3226</v>
      </c>
      <c r="D105" s="222" t="s">
        <v>140</v>
      </c>
      <c r="E105" s="222" t="s">
        <v>137</v>
      </c>
      <c r="F105" s="63"/>
      <c r="G105" s="104">
        <v>2022</v>
      </c>
      <c r="H105" s="224" t="s">
        <v>19</v>
      </c>
      <c r="I105" s="224" t="str">
        <f>LEFT($H105,2)</f>
        <v>VA</v>
      </c>
      <c r="J105" s="224" t="str">
        <f t="shared" si="11"/>
        <v>VA</v>
      </c>
      <c r="K105" s="151" t="str">
        <f>IF($L105=$M105,L105,CONCATENATE($L105,", ",IF(ISBLANK(N105),"",CONCATENATE(N105,", ")),$M105))</f>
        <v>Northeast</v>
      </c>
      <c r="L105" s="103" t="str">
        <f>INDEX('State '!$A$1:$C$62,MATCH($I105,'State '!$B:$B,0),3)</f>
        <v>Northeast</v>
      </c>
      <c r="M105" s="103" t="str">
        <f>INDEX('State '!$A$1:$C$62,MATCH($J105,'State '!$B:$B,0),3)</f>
        <v>Northeast</v>
      </c>
      <c r="N105" s="103"/>
      <c r="O105" s="163">
        <v>142.69999999999999</v>
      </c>
      <c r="P105" s="120"/>
      <c r="Q105" s="164">
        <v>350</v>
      </c>
      <c r="R105" s="104"/>
      <c r="S105" s="224" t="s">
        <v>135</v>
      </c>
      <c r="T105" s="224" t="s">
        <v>381</v>
      </c>
      <c r="U105" s="224" t="s">
        <v>3227</v>
      </c>
      <c r="V105" s="103" t="s">
        <v>2177</v>
      </c>
      <c r="W105" s="82" t="s">
        <v>3228</v>
      </c>
      <c r="X105" s="222"/>
      <c r="Y105" s="225"/>
    </row>
    <row r="106" spans="1:261" ht="51" x14ac:dyDescent="0.2">
      <c r="A106" s="229">
        <v>44292</v>
      </c>
      <c r="B106" s="223" t="s">
        <v>3152</v>
      </c>
      <c r="C106" s="223" t="s">
        <v>2699</v>
      </c>
      <c r="D106" s="223" t="s">
        <v>140</v>
      </c>
      <c r="E106" s="223" t="s">
        <v>2377</v>
      </c>
      <c r="F106" s="226"/>
      <c r="G106" s="228">
        <v>2023</v>
      </c>
      <c r="H106" s="227" t="s">
        <v>19</v>
      </c>
      <c r="I106" s="224" t="s">
        <v>19</v>
      </c>
      <c r="J106" s="224" t="s">
        <v>19</v>
      </c>
      <c r="K106" s="151" t="s">
        <v>5</v>
      </c>
      <c r="L106" s="103" t="s">
        <v>5</v>
      </c>
      <c r="M106" s="103" t="s">
        <v>5</v>
      </c>
      <c r="N106" s="103"/>
      <c r="O106" s="163">
        <v>205</v>
      </c>
      <c r="P106" s="239">
        <v>10</v>
      </c>
      <c r="Q106" s="231">
        <v>245</v>
      </c>
      <c r="R106" s="228"/>
      <c r="S106" s="227" t="s">
        <v>138</v>
      </c>
      <c r="T106" s="227" t="s">
        <v>3153</v>
      </c>
      <c r="U106" s="227"/>
      <c r="V106" s="103" t="s">
        <v>2177</v>
      </c>
      <c r="W106" s="82" t="s">
        <v>3154</v>
      </c>
      <c r="X106" s="222"/>
      <c r="Y106" s="225"/>
    </row>
    <row r="107" spans="1:261" ht="38.25" x14ac:dyDescent="0.2">
      <c r="A107" s="102">
        <v>44470</v>
      </c>
      <c r="B107" s="83" t="s">
        <v>3222</v>
      </c>
      <c r="C107" s="222" t="s">
        <v>2026</v>
      </c>
      <c r="D107" s="83" t="s">
        <v>140</v>
      </c>
      <c r="E107" s="111" t="s">
        <v>139</v>
      </c>
      <c r="F107" s="65"/>
      <c r="G107" s="116">
        <v>2022</v>
      </c>
      <c r="H107" s="224" t="s">
        <v>11</v>
      </c>
      <c r="I107" s="224" t="s">
        <v>11</v>
      </c>
      <c r="J107" s="224" t="s">
        <v>11</v>
      </c>
      <c r="K107" s="151" t="str">
        <f>IF($L107=$M107,L107,CONCATENATE($L107,", ",IF(ISBLANK(N107),"",CONCATENATE(N107,", ")),$M107))</f>
        <v>Mountain</v>
      </c>
      <c r="L107" s="103" t="str">
        <f>INDEX('State '!$A$1:$C$62,MATCH($I107,'State '!$B:$B,0),3)</f>
        <v>Mountain</v>
      </c>
      <c r="M107" s="103" t="str">
        <f>INDEX('State '!$A$1:$C$62,MATCH($J107,'State '!$B:$B,0),3)</f>
        <v>Mountain</v>
      </c>
      <c r="N107" s="103"/>
      <c r="O107" s="163"/>
      <c r="P107" s="177">
        <v>60</v>
      </c>
      <c r="Q107" s="117">
        <v>20.6</v>
      </c>
      <c r="R107" s="66">
        <v>12</v>
      </c>
      <c r="S107" s="112" t="s">
        <v>135</v>
      </c>
      <c r="T107" s="113" t="s">
        <v>381</v>
      </c>
      <c r="U107" s="114" t="s">
        <v>3223</v>
      </c>
      <c r="V107" s="103" t="s">
        <v>2177</v>
      </c>
      <c r="W107" s="82" t="s">
        <v>3224</v>
      </c>
      <c r="X107" s="82" t="s">
        <v>2843</v>
      </c>
      <c r="Y107" s="225"/>
      <c r="Z107" s="93"/>
    </row>
    <row r="108" spans="1:261" ht="51" x14ac:dyDescent="0.2">
      <c r="A108" s="102">
        <v>44519</v>
      </c>
      <c r="B108" s="222" t="s">
        <v>3252</v>
      </c>
      <c r="C108" s="222" t="s">
        <v>3253</v>
      </c>
      <c r="D108" s="222" t="s">
        <v>136</v>
      </c>
      <c r="E108" s="222" t="s">
        <v>139</v>
      </c>
      <c r="F108" s="63"/>
      <c r="G108" s="104" t="s">
        <v>382</v>
      </c>
      <c r="H108" s="224" t="s">
        <v>36</v>
      </c>
      <c r="I108" s="224" t="str">
        <f>LEFT($H108,2)</f>
        <v>MA</v>
      </c>
      <c r="J108" s="224" t="str">
        <f>RIGHT($H108,2)</f>
        <v>MA</v>
      </c>
      <c r="K108" s="151" t="str">
        <f>IF($L108=$M108,L108,CONCATENATE($L108,", ",IF(ISBLANK(N108),"",CONCATENATE(N108,", ")),$M108))</f>
        <v>Northeast</v>
      </c>
      <c r="L108" s="103" t="str">
        <f>INDEX('State '!$A$1:$C$62,MATCH($I108,'State '!$B:$B,0),3)</f>
        <v>Northeast</v>
      </c>
      <c r="M108" s="103" t="str">
        <f>INDEX('State '!$A$1:$C$62,MATCH($J108,'State '!$B:$B,0),3)</f>
        <v>Northeast</v>
      </c>
      <c r="N108" s="103"/>
      <c r="O108" s="163">
        <v>33</v>
      </c>
      <c r="P108" s="177">
        <v>9</v>
      </c>
      <c r="Q108" s="164"/>
      <c r="R108" s="104"/>
      <c r="S108" s="224" t="s">
        <v>138</v>
      </c>
      <c r="T108" s="224"/>
      <c r="U108" s="224"/>
      <c r="V108" s="103" t="s">
        <v>2177</v>
      </c>
      <c r="W108" s="82" t="s">
        <v>3254</v>
      </c>
      <c r="X108" s="82"/>
      <c r="Y108" s="155"/>
      <c r="Z108" s="93"/>
    </row>
    <row r="109" spans="1:261" s="19" customFormat="1" ht="25.5" x14ac:dyDescent="0.2">
      <c r="A109" s="102">
        <v>44589</v>
      </c>
      <c r="B109" s="223" t="s">
        <v>3327</v>
      </c>
      <c r="C109" s="83" t="s">
        <v>3328</v>
      </c>
      <c r="D109" s="83" t="s">
        <v>134</v>
      </c>
      <c r="E109" s="223" t="s">
        <v>139</v>
      </c>
      <c r="F109" s="65"/>
      <c r="G109" s="116">
        <v>2022</v>
      </c>
      <c r="H109" s="224" t="s">
        <v>6</v>
      </c>
      <c r="I109" s="224" t="str">
        <f>LEFT($H109,2)</f>
        <v>TX</v>
      </c>
      <c r="J109" s="224" t="str">
        <f>RIGHT($H109,2)</f>
        <v>TX</v>
      </c>
      <c r="K109" s="151" t="str">
        <f>IF($L109=$M109,L109,CONCATENATE($L109,", ",IF(ISBLANK(N109),"",CONCATENATE(N109,", ")),$M109))</f>
        <v>South Central</v>
      </c>
      <c r="L109" s="224" t="str">
        <f>INDEX('State '!$A$1:$C$62,MATCH($I109,'State '!$B:$B,0),3)</f>
        <v>South Central</v>
      </c>
      <c r="M109" s="224" t="str">
        <f>INDEX('State '!$A$1:$C$62,MATCH($J109,'State '!$B:$B,0),3)</f>
        <v>South Central</v>
      </c>
      <c r="N109" s="224"/>
      <c r="O109" s="163"/>
      <c r="P109" s="64">
        <v>35</v>
      </c>
      <c r="Q109" s="117"/>
      <c r="R109" s="66">
        <v>36</v>
      </c>
      <c r="S109" s="112" t="s">
        <v>138</v>
      </c>
      <c r="T109" s="227"/>
      <c r="U109" s="227"/>
      <c r="V109" s="224" t="s">
        <v>2177</v>
      </c>
      <c r="W109" s="222" t="s">
        <v>3329</v>
      </c>
      <c r="X109" s="222"/>
      <c r="Y109" s="166"/>
      <c r="Z109" s="105"/>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c r="BM109" s="93"/>
      <c r="BN109" s="93"/>
      <c r="BO109" s="93"/>
      <c r="BP109" s="93"/>
      <c r="BQ109" s="93"/>
      <c r="BR109" s="93"/>
      <c r="BS109" s="93"/>
      <c r="BT109" s="93"/>
      <c r="BU109" s="93"/>
      <c r="BV109" s="93"/>
      <c r="BW109" s="93"/>
      <c r="BX109" s="93"/>
      <c r="BY109" s="93"/>
      <c r="BZ109" s="93"/>
      <c r="CA109" s="93"/>
      <c r="CB109" s="93"/>
      <c r="CC109" s="93"/>
      <c r="CD109" s="93"/>
      <c r="CE109" s="93"/>
      <c r="CF109" s="93"/>
      <c r="CG109" s="93"/>
      <c r="CH109" s="93"/>
      <c r="CI109" s="93"/>
      <c r="CJ109" s="93"/>
      <c r="CK109" s="93"/>
      <c r="CL109" s="93"/>
      <c r="CM109" s="93"/>
      <c r="CN109" s="93"/>
      <c r="CO109" s="93"/>
      <c r="CP109" s="93"/>
      <c r="CQ109" s="93"/>
      <c r="CR109" s="93"/>
      <c r="CS109" s="93"/>
      <c r="CT109" s="93"/>
      <c r="CU109" s="93"/>
      <c r="CV109" s="93"/>
      <c r="CW109" s="93"/>
      <c r="CX109" s="93"/>
      <c r="CY109" s="93"/>
      <c r="CZ109" s="93"/>
      <c r="DA109" s="93"/>
      <c r="DB109" s="93"/>
      <c r="DC109" s="93"/>
      <c r="DD109" s="93"/>
      <c r="DE109" s="93"/>
      <c r="DF109" s="93"/>
      <c r="DG109" s="93"/>
      <c r="DH109" s="93"/>
      <c r="DI109" s="93"/>
      <c r="DJ109" s="93"/>
      <c r="DK109" s="93"/>
      <c r="DL109" s="93"/>
      <c r="DM109" s="93"/>
      <c r="DN109" s="93"/>
      <c r="DO109" s="93"/>
      <c r="DP109" s="93"/>
      <c r="DQ109" s="93"/>
      <c r="DR109" s="93"/>
      <c r="DS109" s="93"/>
      <c r="DT109" s="93"/>
      <c r="DU109" s="93"/>
      <c r="DV109" s="93"/>
      <c r="DW109" s="93"/>
      <c r="DX109" s="93"/>
      <c r="DY109" s="93"/>
      <c r="DZ109" s="93"/>
      <c r="EA109" s="93"/>
      <c r="EB109" s="93"/>
      <c r="EC109" s="93"/>
      <c r="ED109" s="93"/>
      <c r="EE109" s="93"/>
      <c r="EF109" s="93"/>
      <c r="EG109" s="93"/>
      <c r="EH109" s="93"/>
      <c r="EI109" s="93"/>
      <c r="EJ109" s="93"/>
      <c r="EK109" s="93"/>
      <c r="EL109" s="93"/>
      <c r="EM109" s="93"/>
      <c r="EN109" s="93"/>
      <c r="EO109" s="93"/>
      <c r="EP109" s="93"/>
      <c r="EQ109" s="93"/>
      <c r="ER109" s="93"/>
      <c r="ES109" s="93"/>
      <c r="ET109" s="93"/>
      <c r="EU109" s="93"/>
      <c r="EV109" s="93"/>
      <c r="EW109" s="93"/>
      <c r="EX109" s="93"/>
      <c r="EY109" s="93"/>
      <c r="EZ109" s="93"/>
      <c r="FA109" s="93"/>
      <c r="FB109" s="93"/>
      <c r="FC109" s="93"/>
      <c r="FD109" s="93"/>
      <c r="FE109" s="93"/>
      <c r="FF109" s="93"/>
      <c r="FG109" s="93"/>
      <c r="FH109" s="93"/>
      <c r="FI109" s="93"/>
      <c r="FJ109" s="93"/>
      <c r="FK109" s="93"/>
      <c r="FL109" s="93"/>
      <c r="FM109" s="93"/>
      <c r="FN109" s="93"/>
      <c r="FO109" s="93"/>
      <c r="FP109" s="93"/>
      <c r="FQ109" s="93"/>
      <c r="FR109" s="93"/>
      <c r="FS109" s="93"/>
      <c r="FT109" s="93"/>
      <c r="FU109" s="93"/>
      <c r="FV109" s="93"/>
      <c r="FW109" s="93"/>
      <c r="FX109" s="93"/>
      <c r="FY109" s="93"/>
      <c r="FZ109" s="93"/>
      <c r="GA109" s="93"/>
      <c r="GB109" s="93"/>
      <c r="GC109" s="93"/>
      <c r="GD109" s="93"/>
      <c r="GE109" s="93"/>
      <c r="GF109" s="93"/>
      <c r="GG109" s="93"/>
      <c r="GH109" s="93"/>
      <c r="GI109" s="93"/>
      <c r="GJ109" s="93"/>
      <c r="GK109" s="93"/>
      <c r="GL109" s="93"/>
      <c r="GM109" s="93"/>
      <c r="GN109" s="93"/>
      <c r="GO109" s="93"/>
      <c r="GP109" s="93"/>
      <c r="GQ109" s="93"/>
      <c r="GR109" s="93"/>
      <c r="GS109" s="93"/>
      <c r="GT109" s="93"/>
      <c r="GU109" s="93"/>
      <c r="GV109" s="93"/>
      <c r="GW109" s="93"/>
      <c r="GX109" s="93"/>
      <c r="GY109" s="93"/>
      <c r="GZ109" s="93"/>
      <c r="HA109" s="93"/>
      <c r="HB109" s="93"/>
      <c r="HC109" s="93"/>
      <c r="HD109" s="93"/>
      <c r="HE109" s="93"/>
      <c r="HF109" s="93"/>
      <c r="HG109" s="93"/>
      <c r="HH109" s="93"/>
      <c r="HI109" s="93"/>
      <c r="HJ109" s="93"/>
      <c r="HK109" s="93"/>
      <c r="HL109" s="93"/>
      <c r="HM109" s="93"/>
      <c r="HN109" s="93"/>
      <c r="HO109" s="93"/>
      <c r="HP109" s="93"/>
      <c r="HQ109" s="93"/>
      <c r="HR109" s="93"/>
      <c r="HS109" s="93"/>
      <c r="HT109" s="93"/>
      <c r="HU109" s="93"/>
      <c r="HV109" s="93"/>
      <c r="HW109" s="93"/>
      <c r="HX109" s="93"/>
      <c r="HY109" s="93"/>
      <c r="HZ109" s="93"/>
      <c r="IA109" s="93"/>
      <c r="IB109" s="93"/>
      <c r="IC109" s="93"/>
      <c r="ID109" s="93"/>
      <c r="IE109" s="93"/>
      <c r="IF109" s="93"/>
      <c r="IG109" s="93"/>
      <c r="IH109" s="93"/>
      <c r="II109" s="93"/>
      <c r="IJ109" s="93"/>
      <c r="IK109" s="93"/>
      <c r="IL109" s="93"/>
      <c r="IM109" s="93"/>
      <c r="IN109" s="93"/>
      <c r="IO109" s="93"/>
      <c r="IP109" s="93"/>
      <c r="IQ109" s="93"/>
      <c r="IR109" s="93"/>
      <c r="IS109" s="93"/>
      <c r="IT109" s="93"/>
      <c r="IU109" s="93"/>
      <c r="IV109" s="93"/>
      <c r="IW109" s="93"/>
      <c r="IX109" s="93"/>
      <c r="IY109" s="93"/>
      <c r="IZ109" s="93"/>
      <c r="JA109" s="93"/>
    </row>
    <row r="110" spans="1:261" s="19" customFormat="1" ht="38.25" x14ac:dyDescent="0.2">
      <c r="A110" s="102">
        <v>44134</v>
      </c>
      <c r="B110" s="222" t="s">
        <v>3129</v>
      </c>
      <c r="C110" s="222" t="s">
        <v>2918</v>
      </c>
      <c r="D110" s="222" t="s">
        <v>140</v>
      </c>
      <c r="E110" s="111" t="s">
        <v>139</v>
      </c>
      <c r="F110" s="63"/>
      <c r="G110" s="64">
        <v>2022</v>
      </c>
      <c r="H110" s="224" t="s">
        <v>3130</v>
      </c>
      <c r="I110" s="224" t="str">
        <f>LEFT($H110,2)</f>
        <v>IL</v>
      </c>
      <c r="J110" s="224" t="s">
        <v>34</v>
      </c>
      <c r="K110" s="151" t="s">
        <v>9</v>
      </c>
      <c r="L110" s="103" t="s">
        <v>9</v>
      </c>
      <c r="M110" s="103" t="s">
        <v>9</v>
      </c>
      <c r="N110" s="103"/>
      <c r="O110" s="163">
        <v>200</v>
      </c>
      <c r="P110" s="177"/>
      <c r="Q110" s="164">
        <v>72</v>
      </c>
      <c r="R110" s="104"/>
      <c r="S110" s="224" t="s">
        <v>135</v>
      </c>
      <c r="T110" s="224"/>
      <c r="U110" s="224"/>
      <c r="V110" s="103" t="s">
        <v>2180</v>
      </c>
      <c r="W110" s="82" t="s">
        <v>3131</v>
      </c>
      <c r="X110" s="82" t="s">
        <v>2843</v>
      </c>
      <c r="Y110" s="225"/>
      <c r="Z110" s="105"/>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c r="BM110" s="93"/>
      <c r="BN110" s="93"/>
      <c r="BO110" s="93"/>
      <c r="BP110" s="93"/>
      <c r="BQ110" s="93"/>
      <c r="BR110" s="93"/>
      <c r="BS110" s="93"/>
      <c r="BT110" s="93"/>
      <c r="BU110" s="93"/>
      <c r="BV110" s="93"/>
      <c r="BW110" s="93"/>
      <c r="BX110" s="93"/>
      <c r="BY110" s="93"/>
      <c r="BZ110" s="93"/>
      <c r="CA110" s="93"/>
      <c r="CB110" s="93"/>
      <c r="CC110" s="93"/>
      <c r="CD110" s="93"/>
      <c r="CE110" s="93"/>
      <c r="CF110" s="93"/>
      <c r="CG110" s="93"/>
      <c r="CH110" s="93"/>
      <c r="CI110" s="93"/>
      <c r="CJ110" s="93"/>
      <c r="CK110" s="93"/>
      <c r="CL110" s="93"/>
      <c r="CM110" s="93"/>
      <c r="CN110" s="93"/>
      <c r="CO110" s="93"/>
      <c r="CP110" s="93"/>
      <c r="CQ110" s="93"/>
      <c r="CR110" s="93"/>
      <c r="CS110" s="93"/>
      <c r="CT110" s="93"/>
      <c r="CU110" s="93"/>
      <c r="CV110" s="93"/>
      <c r="CW110" s="93"/>
      <c r="CX110" s="93"/>
      <c r="CY110" s="93"/>
      <c r="CZ110" s="93"/>
      <c r="DA110" s="93"/>
      <c r="DB110" s="93"/>
      <c r="DC110" s="93"/>
      <c r="DD110" s="93"/>
      <c r="DE110" s="93"/>
      <c r="DF110" s="93"/>
      <c r="DG110" s="93"/>
      <c r="DH110" s="93"/>
      <c r="DI110" s="93"/>
      <c r="DJ110" s="93"/>
      <c r="DK110" s="93"/>
      <c r="DL110" s="93"/>
      <c r="DM110" s="93"/>
      <c r="DN110" s="93"/>
      <c r="DO110" s="93"/>
      <c r="DP110" s="93"/>
      <c r="DQ110" s="93"/>
      <c r="DR110" s="93"/>
      <c r="DS110" s="93"/>
      <c r="DT110" s="93"/>
      <c r="DU110" s="93"/>
      <c r="DV110" s="93"/>
      <c r="DW110" s="93"/>
      <c r="DX110" s="93"/>
      <c r="DY110" s="93"/>
      <c r="DZ110" s="93"/>
      <c r="EA110" s="93"/>
      <c r="EB110" s="93"/>
      <c r="EC110" s="93"/>
      <c r="ED110" s="93"/>
      <c r="EE110" s="93"/>
      <c r="EF110" s="93"/>
      <c r="EG110" s="93"/>
      <c r="EH110" s="93"/>
      <c r="EI110" s="93"/>
      <c r="EJ110" s="93"/>
      <c r="EK110" s="93"/>
      <c r="EL110" s="93"/>
      <c r="EM110" s="93"/>
      <c r="EN110" s="93"/>
      <c r="EO110" s="93"/>
      <c r="EP110" s="93"/>
      <c r="EQ110" s="93"/>
      <c r="ER110" s="93"/>
      <c r="ES110" s="93"/>
      <c r="ET110" s="93"/>
      <c r="EU110" s="93"/>
      <c r="EV110" s="93"/>
      <c r="EW110" s="93"/>
      <c r="EX110" s="93"/>
      <c r="EY110" s="93"/>
      <c r="EZ110" s="93"/>
      <c r="FA110" s="93"/>
      <c r="FB110" s="93"/>
      <c r="FC110" s="93"/>
      <c r="FD110" s="93"/>
      <c r="FE110" s="93"/>
      <c r="FF110" s="93"/>
      <c r="FG110" s="93"/>
      <c r="FH110" s="93"/>
      <c r="FI110" s="93"/>
      <c r="FJ110" s="93"/>
      <c r="FK110" s="93"/>
      <c r="FL110" s="93"/>
      <c r="FM110" s="93"/>
      <c r="FN110" s="93"/>
      <c r="FO110" s="93"/>
      <c r="FP110" s="93"/>
      <c r="FQ110" s="93"/>
      <c r="FR110" s="93"/>
      <c r="FS110" s="93"/>
      <c r="FT110" s="93"/>
      <c r="FU110" s="93"/>
      <c r="FV110" s="93"/>
      <c r="FW110" s="93"/>
      <c r="FX110" s="93"/>
      <c r="FY110" s="93"/>
      <c r="FZ110" s="93"/>
      <c r="GA110" s="93"/>
      <c r="GB110" s="93"/>
      <c r="GC110" s="93"/>
      <c r="GD110" s="93"/>
      <c r="GE110" s="93"/>
      <c r="GF110" s="93"/>
      <c r="GG110" s="93"/>
      <c r="GH110" s="93"/>
      <c r="GI110" s="93"/>
      <c r="GJ110" s="93"/>
      <c r="GK110" s="93"/>
      <c r="GL110" s="93"/>
      <c r="GM110" s="93"/>
      <c r="GN110" s="93"/>
      <c r="GO110" s="93"/>
      <c r="GP110" s="93"/>
      <c r="GQ110" s="93"/>
      <c r="GR110" s="93"/>
      <c r="GS110" s="93"/>
      <c r="GT110" s="93"/>
      <c r="GU110" s="93"/>
      <c r="GV110" s="93"/>
      <c r="GW110" s="93"/>
      <c r="GX110" s="93"/>
      <c r="GY110" s="93"/>
      <c r="GZ110" s="93"/>
      <c r="HA110" s="93"/>
      <c r="HB110" s="93"/>
      <c r="HC110" s="93"/>
      <c r="HD110" s="93"/>
      <c r="HE110" s="93"/>
      <c r="HF110" s="93"/>
      <c r="HG110" s="93"/>
      <c r="HH110" s="93"/>
      <c r="HI110" s="93"/>
      <c r="HJ110" s="93"/>
      <c r="HK110" s="93"/>
      <c r="HL110" s="93"/>
      <c r="HM110" s="93"/>
      <c r="HN110" s="93"/>
      <c r="HO110" s="93"/>
      <c r="HP110" s="93"/>
      <c r="HQ110" s="93"/>
      <c r="HR110" s="93"/>
      <c r="HS110" s="93"/>
      <c r="HT110" s="93"/>
      <c r="HU110" s="93"/>
      <c r="HV110" s="93"/>
      <c r="HW110" s="93"/>
      <c r="HX110" s="93"/>
      <c r="HY110" s="93"/>
      <c r="HZ110" s="93"/>
      <c r="IA110" s="93"/>
      <c r="IB110" s="93"/>
      <c r="IC110" s="93"/>
      <c r="ID110" s="93"/>
      <c r="IE110" s="93"/>
      <c r="IF110" s="93"/>
      <c r="IG110" s="93"/>
      <c r="IH110" s="93"/>
      <c r="II110" s="93"/>
      <c r="IJ110" s="93"/>
      <c r="IK110" s="93"/>
      <c r="IL110" s="93"/>
      <c r="IM110" s="93"/>
      <c r="IN110" s="93"/>
      <c r="IO110" s="93"/>
      <c r="IP110" s="93"/>
      <c r="IQ110" s="93"/>
      <c r="IR110" s="93"/>
      <c r="IS110" s="93"/>
      <c r="IT110" s="93"/>
      <c r="IU110" s="93"/>
      <c r="IV110" s="93"/>
      <c r="IW110" s="93"/>
      <c r="IX110" s="93"/>
      <c r="IY110" s="93"/>
      <c r="IZ110" s="93"/>
      <c r="JA110" s="93"/>
    </row>
    <row r="111" spans="1:261" s="106" customFormat="1" ht="25.5" x14ac:dyDescent="0.2">
      <c r="A111" s="102">
        <v>44176</v>
      </c>
      <c r="B111" s="83" t="s">
        <v>2761</v>
      </c>
      <c r="C111" s="83" t="s">
        <v>200</v>
      </c>
      <c r="D111" s="83" t="s">
        <v>140</v>
      </c>
      <c r="E111" s="111" t="s">
        <v>419</v>
      </c>
      <c r="F111" s="65"/>
      <c r="G111" s="121">
        <v>2022</v>
      </c>
      <c r="H111" s="224" t="s">
        <v>10</v>
      </c>
      <c r="I111" s="224" t="str">
        <f>LEFT($H111,2)</f>
        <v>NY</v>
      </c>
      <c r="J111" s="224" t="str">
        <f>RIGHT($H111,2)</f>
        <v>NY</v>
      </c>
      <c r="K111" s="151" t="str">
        <f>IF($L111=$M111,L111,CONCATENATE($L111,", ",IF(ISBLANK(N111),"",CONCATENATE(N111,", ")),$M111))</f>
        <v>Northeast</v>
      </c>
      <c r="L111" s="103" t="str">
        <f>INDEX('State '!$A$1:$C$62,MATCH($I111,'State '!$B:$B,0),3)</f>
        <v>Northeast</v>
      </c>
      <c r="M111" s="103" t="str">
        <f>INDEX('State '!$A$1:$C$62,MATCH($J111,'State '!$B:$B,0),3)</f>
        <v>Northeast</v>
      </c>
      <c r="N111" s="103"/>
      <c r="O111" s="163">
        <v>16</v>
      </c>
      <c r="P111" s="177"/>
      <c r="Q111" s="117">
        <v>21.478000000000002</v>
      </c>
      <c r="R111" s="66"/>
      <c r="S111" s="112" t="s">
        <v>135</v>
      </c>
      <c r="T111" s="113" t="s">
        <v>381</v>
      </c>
      <c r="U111" s="114" t="s">
        <v>2762</v>
      </c>
      <c r="V111" s="103" t="s">
        <v>2177</v>
      </c>
      <c r="W111" s="82" t="s">
        <v>2763</v>
      </c>
      <c r="X111" s="222" t="s">
        <v>2847</v>
      </c>
      <c r="Y111" s="165"/>
      <c r="Z111" s="110"/>
    </row>
    <row r="112" spans="1:261" x14ac:dyDescent="0.2">
      <c r="Z112" s="93"/>
    </row>
  </sheetData>
  <autoFilter ref="A2:Y111">
    <sortState ref="A3:Y111">
      <sortCondition ref="B2:B111"/>
    </sortState>
  </autoFilter>
  <hyperlinks>
    <hyperlink ref="Y81" r:id="rId1"/>
    <hyperlink ref="Y36" r:id="rId2"/>
    <hyperlink ref="Y39" r:id="rId3"/>
    <hyperlink ref="Y56" r:id="rId4"/>
    <hyperlink ref="Y99" r:id="rId5"/>
    <hyperlink ref="Y32" r:id="rId6" location=".XUHmUppKiJA" display="http://venturegloballng.com/plaquemines-project/plaquemines-pipeline/ - .XUHmUppKiJA"/>
    <hyperlink ref="Y33" r:id="rId7" location=".XUHmUppKiJA" display="http://venturegloballng.com/plaquemines-project/plaquemines-pipeline/ - .XUHmUppKiJA"/>
    <hyperlink ref="Y92" r:id="rId8"/>
    <hyperlink ref="Y20" r:id="rId9"/>
    <hyperlink ref="Y34" r:id="rId10" location="east-texas" display="https://tracemidstream.com/operations/ - east-texas"/>
    <hyperlink ref="Y5" r:id="rId11"/>
    <hyperlink ref="Y62" r:id="rId12"/>
    <hyperlink ref="Y95" r:id="rId13"/>
    <hyperlink ref="Y69" r:id="rId14"/>
    <hyperlink ref="Y73" r:id="rId15"/>
    <hyperlink ref="Y29" r:id="rId16" location="documents" display="https://www.tcenergy.com/operations/natural-gas/eastern-panhandle-expansion-project/ - documents"/>
    <hyperlink ref="Y14" r:id="rId17"/>
    <hyperlink ref="Y97" r:id="rId18"/>
    <hyperlink ref="Y18" r:id="rId19"/>
    <hyperlink ref="Y68" r:id="rId20"/>
    <hyperlink ref="Y35" r:id="rId21"/>
    <hyperlink ref="Y72" r:id="rId22"/>
    <hyperlink ref="Y78" r:id="rId23"/>
    <hyperlink ref="Y21" r:id="rId24"/>
  </hyperlinks>
  <pageMargins left="0.7" right="0.7" top="0.25" bottom="0.25" header="0" footer="0"/>
  <pageSetup paperSize="5" scale="10" orientation="landscape"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C1082"/>
  <sheetViews>
    <sheetView showGridLines="0" zoomScaleNormal="100" workbookViewId="0">
      <pane ySplit="2" topLeftCell="A3" activePane="bottomLeft" state="frozen"/>
      <selection pane="bottomLeft" activeCell="B5" sqref="B5"/>
    </sheetView>
  </sheetViews>
  <sheetFormatPr defaultColWidth="21.5703125" defaultRowHeight="12.75" x14ac:dyDescent="0.2"/>
  <cols>
    <col min="1" max="1" width="16.28515625" style="122" customWidth="1"/>
    <col min="2" max="2" width="43.42578125" style="123" customWidth="1"/>
    <col min="3" max="3" width="40" style="123" customWidth="1"/>
    <col min="4" max="4" width="14.7109375" style="123" customWidth="1"/>
    <col min="5" max="5" width="15.85546875" style="124" customWidth="1"/>
    <col min="6" max="6" width="14.5703125" style="125" customWidth="1"/>
    <col min="7" max="7" width="15.42578125" style="126" customWidth="1"/>
    <col min="8" max="8" width="24.5703125" style="122" customWidth="1"/>
    <col min="9" max="10" width="20.7109375" style="122" customWidth="1"/>
    <col min="11" max="11" width="27" style="122" customWidth="1"/>
    <col min="12" max="14" width="19" style="122" customWidth="1"/>
    <col min="15" max="15" width="19" style="127" bestFit="1" customWidth="1"/>
    <col min="16" max="16" width="11.140625" style="127" customWidth="1"/>
    <col min="17" max="17" width="21.5703125" style="127" customWidth="1"/>
    <col min="18" max="18" width="17.140625" style="128" customWidth="1"/>
    <col min="19" max="19" width="10.7109375" style="129" customWidth="1"/>
    <col min="20" max="20" width="15.42578125" style="130" customWidth="1"/>
    <col min="21" max="21" width="19.42578125" style="131" customWidth="1"/>
    <col min="22" max="22" width="17.42578125" style="93" customWidth="1"/>
    <col min="23" max="23" width="56" style="132" customWidth="1"/>
    <col min="24" max="24" width="21.5703125" style="105"/>
    <col min="25" max="25" width="72.140625" style="168" customWidth="1"/>
    <col min="29" max="16384" width="21.5703125" style="93"/>
  </cols>
  <sheetData>
    <row r="1" spans="1:262" ht="15.75" x14ac:dyDescent="0.25">
      <c r="A1" s="85" t="s">
        <v>1798</v>
      </c>
      <c r="B1" s="86"/>
      <c r="C1" s="86"/>
      <c r="D1" s="86"/>
      <c r="E1" s="86"/>
      <c r="F1" s="87"/>
      <c r="G1" s="88"/>
      <c r="H1" s="85"/>
      <c r="I1" s="85"/>
      <c r="J1" s="85"/>
      <c r="K1" s="85"/>
      <c r="L1" s="85"/>
      <c r="M1" s="85"/>
      <c r="N1" s="85"/>
      <c r="O1" s="89"/>
      <c r="P1" s="89"/>
      <c r="Q1" s="89"/>
      <c r="R1" s="89"/>
      <c r="S1" s="85"/>
      <c r="T1" s="85"/>
      <c r="U1" s="90"/>
      <c r="V1" s="91"/>
      <c r="W1" s="92"/>
      <c r="X1" s="91"/>
      <c r="Y1" s="167"/>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c r="IL1" s="91"/>
      <c r="IM1" s="91"/>
      <c r="IN1" s="91"/>
      <c r="IO1" s="91"/>
      <c r="IP1" s="91"/>
      <c r="IQ1" s="91"/>
      <c r="IR1" s="91"/>
      <c r="IS1" s="91"/>
      <c r="IT1" s="91"/>
      <c r="IU1" s="91"/>
      <c r="IV1" s="91"/>
      <c r="IW1" s="91"/>
      <c r="IX1" s="91"/>
      <c r="IY1" s="91"/>
      <c r="IZ1" s="91"/>
      <c r="JA1" s="91"/>
      <c r="JB1" s="91"/>
    </row>
    <row r="2" spans="1:262" s="101" customFormat="1" ht="26.25" thickBot="1" x14ac:dyDescent="0.25">
      <c r="A2" s="94" t="s">
        <v>121</v>
      </c>
      <c r="B2" s="95" t="s">
        <v>122</v>
      </c>
      <c r="C2" s="95" t="s">
        <v>123</v>
      </c>
      <c r="D2" s="95" t="s">
        <v>124</v>
      </c>
      <c r="E2" s="95" t="s">
        <v>127</v>
      </c>
      <c r="F2" s="96" t="s">
        <v>128</v>
      </c>
      <c r="G2" s="97" t="s">
        <v>129</v>
      </c>
      <c r="H2" s="98" t="s">
        <v>194</v>
      </c>
      <c r="I2" s="98" t="s">
        <v>2257</v>
      </c>
      <c r="J2" s="98" t="s">
        <v>2258</v>
      </c>
      <c r="K2" s="98" t="s">
        <v>195</v>
      </c>
      <c r="L2" s="98" t="s">
        <v>2260</v>
      </c>
      <c r="M2" s="98" t="s">
        <v>2259</v>
      </c>
      <c r="N2" s="98" t="s">
        <v>2470</v>
      </c>
      <c r="O2" s="99" t="s">
        <v>130</v>
      </c>
      <c r="P2" s="99" t="s">
        <v>131</v>
      </c>
      <c r="Q2" s="98" t="s">
        <v>132</v>
      </c>
      <c r="R2" s="98" t="s">
        <v>185</v>
      </c>
      <c r="S2" s="100" t="s">
        <v>125</v>
      </c>
      <c r="T2" s="98" t="s">
        <v>192</v>
      </c>
      <c r="U2" s="98" t="s">
        <v>193</v>
      </c>
      <c r="V2" s="98" t="s">
        <v>2176</v>
      </c>
      <c r="W2" s="95" t="s">
        <v>2182</v>
      </c>
      <c r="X2" s="95" t="s">
        <v>2865</v>
      </c>
      <c r="Y2" s="95" t="s">
        <v>2437</v>
      </c>
    </row>
    <row r="3" spans="1:262" x14ac:dyDescent="0.2">
      <c r="A3" s="192">
        <v>42614</v>
      </c>
      <c r="B3" s="171" t="s">
        <v>2081</v>
      </c>
      <c r="C3" s="171" t="s">
        <v>1725</v>
      </c>
      <c r="D3" s="171" t="s">
        <v>1878</v>
      </c>
      <c r="E3" s="172" t="s">
        <v>143</v>
      </c>
      <c r="F3" s="173">
        <v>42339</v>
      </c>
      <c r="G3" s="185">
        <v>2015</v>
      </c>
      <c r="H3" s="170" t="s">
        <v>1971</v>
      </c>
      <c r="I3" s="170" t="str">
        <f>LEFT($H3,2)</f>
        <v>IN</v>
      </c>
      <c r="J3" s="170" t="str">
        <f>RIGHT($H3,2)</f>
        <v>LA</v>
      </c>
      <c r="K3" s="170" t="str">
        <f>IF($L3=$M3,L3,CONCATENATE($L3,", ",IF(ISBLANK(N3),"",CONCATENATE(N3,", ")),$M3))</f>
        <v>Midwest, South Central</v>
      </c>
      <c r="L3" s="170" t="str">
        <f>INDEX('State '!$A$1:$C$62,MATCH($I3,'State '!$B:$B,0),3)</f>
        <v>Midwest</v>
      </c>
      <c r="M3" s="170" t="str">
        <f>INDEX('State '!$A$1:$C$62,MATCH($J3,'State '!$B:$B,0),3)</f>
        <v>South Central</v>
      </c>
      <c r="N3" s="170"/>
      <c r="O3" s="176">
        <v>50</v>
      </c>
      <c r="P3" s="176"/>
      <c r="Q3" s="176">
        <v>750</v>
      </c>
      <c r="R3" s="177"/>
      <c r="S3" s="178" t="s">
        <v>135</v>
      </c>
      <c r="T3" s="175" t="s">
        <v>381</v>
      </c>
      <c r="U3" s="179" t="s">
        <v>382</v>
      </c>
      <c r="V3" s="170" t="s">
        <v>2180</v>
      </c>
      <c r="W3" s="169"/>
      <c r="X3" s="169"/>
      <c r="Y3" s="169"/>
      <c r="Z3" s="105"/>
      <c r="AA3" s="93"/>
      <c r="AB3" s="93"/>
    </row>
    <row r="4" spans="1:262" x14ac:dyDescent="0.2">
      <c r="A4" s="192">
        <v>40619</v>
      </c>
      <c r="B4" s="183" t="s">
        <v>568</v>
      </c>
      <c r="C4" s="183" t="s">
        <v>247</v>
      </c>
      <c r="D4" s="183" t="s">
        <v>140</v>
      </c>
      <c r="E4" s="183" t="s">
        <v>143</v>
      </c>
      <c r="F4" s="184">
        <v>40483</v>
      </c>
      <c r="G4" s="185">
        <v>2010</v>
      </c>
      <c r="H4" s="170" t="s">
        <v>29</v>
      </c>
      <c r="I4" s="170" t="str">
        <f>LEFT($H4,2)</f>
        <v>WY</v>
      </c>
      <c r="J4" s="170" t="str">
        <f>RIGHT($H4,2)</f>
        <v>WY</v>
      </c>
      <c r="K4" s="170" t="str">
        <f>IF($L4=$M4,L4,CONCATENATE($L4,", ",IF(ISBLANK(N4),"",CONCATENATE(N4,", ")),$M4))</f>
        <v>Mountain</v>
      </c>
      <c r="L4" s="170" t="str">
        <f>INDEX('State '!$A$1:$C$62,MATCH($I4,'State '!$B:$B,0),3)</f>
        <v>Mountain</v>
      </c>
      <c r="M4" s="170" t="str">
        <f>INDEX('State '!$A$1:$C$62,MATCH($J4,'State '!$B:$B,0),3)</f>
        <v>Mountain</v>
      </c>
      <c r="N4" s="170"/>
      <c r="O4" s="176">
        <v>71</v>
      </c>
      <c r="P4" s="177">
        <v>2.4300000000000002</v>
      </c>
      <c r="Q4" s="177">
        <v>285</v>
      </c>
      <c r="R4" s="176">
        <v>20</v>
      </c>
      <c r="S4" s="170" t="s">
        <v>135</v>
      </c>
      <c r="T4" s="170" t="s">
        <v>381</v>
      </c>
      <c r="U4" s="170" t="s">
        <v>569</v>
      </c>
      <c r="V4" s="170"/>
      <c r="W4" s="169"/>
      <c r="X4" s="169"/>
      <c r="Y4" s="207"/>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row>
    <row r="5" spans="1:262" s="19" customFormat="1" x14ac:dyDescent="0.2">
      <c r="A5" s="192">
        <v>41349</v>
      </c>
      <c r="B5" s="183" t="s">
        <v>1839</v>
      </c>
      <c r="C5" s="183" t="s">
        <v>218</v>
      </c>
      <c r="D5" s="183" t="s">
        <v>140</v>
      </c>
      <c r="E5" s="183" t="s">
        <v>143</v>
      </c>
      <c r="F5" s="184"/>
      <c r="G5" s="185">
        <v>2012</v>
      </c>
      <c r="H5" s="170" t="s">
        <v>450</v>
      </c>
      <c r="I5" s="170" t="str">
        <f>LEFT($H5,2)</f>
        <v>DE</v>
      </c>
      <c r="J5" s="170" t="str">
        <f>RIGHT($H5,2)</f>
        <v>MD</v>
      </c>
      <c r="K5" s="170" t="str">
        <f>IF($L5=$M5,L5,CONCATENATE($L5,", ",IF(ISBLANK(N5),"",CONCATENATE(N5,", ")),$M5))</f>
        <v>Northeast</v>
      </c>
      <c r="L5" s="170" t="str">
        <f>INDEX('State '!$A$1:$C$62,MATCH($I5,'State '!$B:$B,0),3)</f>
        <v>Northeast</v>
      </c>
      <c r="M5" s="170" t="str">
        <f>INDEX('State '!$A$1:$C$62,MATCH($J5,'State '!$B:$B,0),3)</f>
        <v>Northeast</v>
      </c>
      <c r="N5" s="170"/>
      <c r="O5" s="176">
        <v>13</v>
      </c>
      <c r="P5" s="177">
        <v>21.7</v>
      </c>
      <c r="Q5" s="177">
        <v>6.25</v>
      </c>
      <c r="R5" s="176" t="s">
        <v>3272</v>
      </c>
      <c r="S5" s="170" t="s">
        <v>135</v>
      </c>
      <c r="T5" s="170" t="s">
        <v>381</v>
      </c>
      <c r="U5" s="170" t="s">
        <v>451</v>
      </c>
      <c r="V5" s="170"/>
      <c r="W5" s="169"/>
      <c r="X5" s="169"/>
      <c r="Y5" s="169"/>
    </row>
    <row r="6" spans="1:262" x14ac:dyDescent="0.2">
      <c r="A6" s="192">
        <v>42273</v>
      </c>
      <c r="B6" s="183" t="s">
        <v>1976</v>
      </c>
      <c r="C6" s="183" t="s">
        <v>228</v>
      </c>
      <c r="D6" s="183" t="s">
        <v>134</v>
      </c>
      <c r="E6" s="183" t="s">
        <v>143</v>
      </c>
      <c r="F6" s="184">
        <v>42284</v>
      </c>
      <c r="G6" s="185">
        <v>2015</v>
      </c>
      <c r="H6" s="170" t="s">
        <v>31</v>
      </c>
      <c r="I6" s="170" t="str">
        <f>LEFT($H6,2)</f>
        <v>NV</v>
      </c>
      <c r="J6" s="170" t="str">
        <f>RIGHT($H6,2)</f>
        <v>NV</v>
      </c>
      <c r="K6" s="170" t="str">
        <f>IF($L6=$M6,L6,CONCATENATE($L6,", ",IF(ISBLANK(N6),"",CONCATENATE(N6,", ")),$M6))</f>
        <v>Mountain</v>
      </c>
      <c r="L6" s="170" t="str">
        <f>INDEX('State '!$A$1:$C$62,MATCH($I6,'State '!$B:$B,0),3)</f>
        <v>Mountain</v>
      </c>
      <c r="M6" s="170" t="str">
        <f>INDEX('State '!$A$1:$C$62,MATCH($J6,'State '!$B:$B,0),3)</f>
        <v>Mountain</v>
      </c>
      <c r="N6" s="170"/>
      <c r="O6" s="176"/>
      <c r="P6" s="177">
        <v>35</v>
      </c>
      <c r="Q6" s="177">
        <v>22</v>
      </c>
      <c r="R6" s="176"/>
      <c r="S6" s="170" t="s">
        <v>135</v>
      </c>
      <c r="T6" s="170" t="s">
        <v>381</v>
      </c>
      <c r="U6" s="170" t="s">
        <v>2039</v>
      </c>
      <c r="V6" s="170" t="s">
        <v>2177</v>
      </c>
      <c r="W6" s="169"/>
      <c r="X6" s="169"/>
      <c r="Y6" s="169"/>
      <c r="Z6" s="105"/>
      <c r="AA6" s="93"/>
      <c r="AB6" s="93"/>
    </row>
    <row r="7" spans="1:262" s="19" customFormat="1" x14ac:dyDescent="0.2">
      <c r="A7" s="192">
        <v>43454</v>
      </c>
      <c r="B7" s="171" t="s">
        <v>2355</v>
      </c>
      <c r="C7" s="171" t="s">
        <v>228</v>
      </c>
      <c r="D7" s="171" t="s">
        <v>140</v>
      </c>
      <c r="E7" s="172" t="s">
        <v>143</v>
      </c>
      <c r="F7" s="173">
        <v>43438</v>
      </c>
      <c r="G7" s="174">
        <v>2018</v>
      </c>
      <c r="H7" s="170" t="s">
        <v>31</v>
      </c>
      <c r="I7" s="170" t="str">
        <f>LEFT($H7,2)</f>
        <v>NV</v>
      </c>
      <c r="J7" s="170" t="str">
        <f>RIGHT($H7,2)</f>
        <v>NV</v>
      </c>
      <c r="K7" s="175" t="str">
        <f>IF($L7=$M7,L7,CONCATENATE($L7,", ",IF(ISBLANK(N7),"",CONCATENATE(N7,", ")),$M7))</f>
        <v>Mountain</v>
      </c>
      <c r="L7" s="170" t="str">
        <f>INDEX('State '!$A$1:$C$62,MATCH($I7,'State '!$B:$B,0),3)</f>
        <v>Mountain</v>
      </c>
      <c r="M7" s="170" t="str">
        <f>INDEX('State '!$A$1:$C$62,MATCH($J7,'State '!$B:$B,0),3)</f>
        <v>Mountain</v>
      </c>
      <c r="N7" s="170"/>
      <c r="O7" s="176">
        <v>17.95</v>
      </c>
      <c r="P7" s="176">
        <v>8.4600000000000009</v>
      </c>
      <c r="Q7" s="176">
        <v>4.6040000000000001</v>
      </c>
      <c r="R7" s="177" t="s">
        <v>2356</v>
      </c>
      <c r="S7" s="178" t="s">
        <v>138</v>
      </c>
      <c r="T7" s="175" t="s">
        <v>381</v>
      </c>
      <c r="U7" s="179" t="s">
        <v>2381</v>
      </c>
      <c r="V7" s="170" t="s">
        <v>2177</v>
      </c>
      <c r="W7" s="180"/>
      <c r="X7" s="169"/>
      <c r="Y7" s="169"/>
      <c r="Z7" s="105"/>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93"/>
      <c r="BR7" s="93"/>
      <c r="BS7" s="93"/>
      <c r="BT7" s="93"/>
      <c r="BU7" s="93"/>
      <c r="BV7" s="93"/>
      <c r="BW7" s="93"/>
      <c r="BX7" s="93"/>
      <c r="BY7" s="93"/>
      <c r="BZ7" s="93"/>
      <c r="CA7" s="93"/>
      <c r="CB7" s="93"/>
      <c r="CC7" s="93"/>
      <c r="CD7" s="93"/>
      <c r="CE7" s="93"/>
      <c r="CF7" s="93"/>
      <c r="CG7" s="93"/>
      <c r="CH7" s="93"/>
      <c r="CI7" s="93"/>
      <c r="CJ7" s="93"/>
      <c r="CK7" s="93"/>
      <c r="CL7" s="93"/>
      <c r="CM7" s="93"/>
      <c r="CN7" s="93"/>
      <c r="CO7" s="93"/>
      <c r="CP7" s="93"/>
      <c r="CQ7" s="93"/>
      <c r="CR7" s="93"/>
      <c r="CS7" s="93"/>
      <c r="CT7" s="93"/>
      <c r="CU7" s="93"/>
      <c r="CV7" s="93"/>
      <c r="CW7" s="93"/>
      <c r="CX7" s="93"/>
      <c r="CY7" s="93"/>
      <c r="CZ7" s="93"/>
      <c r="DA7" s="93"/>
      <c r="DB7" s="93"/>
      <c r="DC7" s="93"/>
      <c r="DD7" s="93"/>
      <c r="DE7" s="93"/>
      <c r="DF7" s="93"/>
      <c r="DG7" s="93"/>
      <c r="DH7" s="93"/>
      <c r="DI7" s="93"/>
      <c r="DJ7" s="93"/>
      <c r="DK7" s="93"/>
      <c r="DL7" s="93"/>
      <c r="DM7" s="93"/>
      <c r="DN7" s="93"/>
      <c r="DO7" s="93"/>
      <c r="DP7" s="93"/>
      <c r="DQ7" s="93"/>
      <c r="DR7" s="93"/>
      <c r="DS7" s="93"/>
      <c r="DT7" s="93"/>
      <c r="DU7" s="93"/>
      <c r="DV7" s="93"/>
      <c r="DW7" s="93"/>
      <c r="DX7" s="93"/>
      <c r="DY7" s="93"/>
      <c r="DZ7" s="93"/>
      <c r="EA7" s="93"/>
      <c r="EB7" s="93"/>
      <c r="EC7" s="93"/>
      <c r="ED7" s="93"/>
      <c r="EE7" s="93"/>
      <c r="EF7" s="93"/>
      <c r="EG7" s="93"/>
      <c r="EH7" s="93"/>
      <c r="EI7" s="93"/>
      <c r="EJ7" s="93"/>
      <c r="EK7" s="93"/>
      <c r="EL7" s="93"/>
      <c r="EM7" s="93"/>
      <c r="EN7" s="93"/>
      <c r="EO7" s="93"/>
      <c r="EP7" s="93"/>
      <c r="EQ7" s="93"/>
      <c r="ER7" s="93"/>
      <c r="ES7" s="93"/>
      <c r="ET7" s="93"/>
      <c r="EU7" s="93"/>
      <c r="EV7" s="93"/>
      <c r="EW7" s="93"/>
      <c r="EX7" s="93"/>
      <c r="EY7" s="93"/>
      <c r="EZ7" s="93"/>
      <c r="FA7" s="93"/>
      <c r="FB7" s="93"/>
      <c r="FC7" s="93"/>
      <c r="FD7" s="93"/>
      <c r="FE7" s="93"/>
      <c r="FF7" s="93"/>
      <c r="FG7" s="93"/>
      <c r="FH7" s="93"/>
      <c r="FI7" s="93"/>
      <c r="FJ7" s="93"/>
      <c r="FK7" s="93"/>
      <c r="FL7" s="93"/>
      <c r="FM7" s="93"/>
      <c r="FN7" s="93"/>
      <c r="FO7" s="93"/>
      <c r="FP7" s="93"/>
      <c r="FQ7" s="93"/>
      <c r="FR7" s="93"/>
      <c r="FS7" s="93"/>
      <c r="FT7" s="93"/>
      <c r="FU7" s="93"/>
      <c r="FV7" s="93"/>
      <c r="FW7" s="93"/>
      <c r="FX7" s="93"/>
      <c r="FY7" s="93"/>
      <c r="FZ7" s="93"/>
      <c r="GA7" s="93"/>
      <c r="GB7" s="93"/>
      <c r="GC7" s="93"/>
      <c r="GD7" s="93"/>
      <c r="GE7" s="93"/>
      <c r="GF7" s="93"/>
      <c r="GG7" s="93"/>
      <c r="GH7" s="93"/>
      <c r="GI7" s="93"/>
      <c r="GJ7" s="93"/>
      <c r="GK7" s="93"/>
      <c r="GL7" s="93"/>
      <c r="GM7" s="93"/>
      <c r="GN7" s="93"/>
      <c r="GO7" s="93"/>
      <c r="GP7" s="93"/>
      <c r="GQ7" s="93"/>
      <c r="GR7" s="93"/>
      <c r="GS7" s="93"/>
      <c r="GT7" s="93"/>
      <c r="GU7" s="93"/>
      <c r="GV7" s="93"/>
      <c r="GW7" s="93"/>
      <c r="GX7" s="93"/>
      <c r="GY7" s="93"/>
      <c r="GZ7" s="93"/>
      <c r="HA7" s="93"/>
      <c r="HB7" s="93"/>
      <c r="HC7" s="93"/>
      <c r="HD7" s="93"/>
      <c r="HE7" s="93"/>
      <c r="HF7" s="93"/>
      <c r="HG7" s="93"/>
      <c r="HH7" s="93"/>
      <c r="HI7" s="93"/>
      <c r="HJ7" s="93"/>
      <c r="HK7" s="93"/>
      <c r="HL7" s="93"/>
      <c r="HM7" s="93"/>
      <c r="HN7" s="93"/>
      <c r="HO7" s="93"/>
      <c r="HP7" s="93"/>
      <c r="HQ7" s="93"/>
      <c r="HR7" s="93"/>
      <c r="HS7" s="93"/>
      <c r="HT7" s="93"/>
      <c r="HU7" s="93"/>
      <c r="HV7" s="93"/>
      <c r="HW7" s="93"/>
      <c r="HX7" s="93"/>
      <c r="HY7" s="93"/>
      <c r="HZ7" s="93"/>
      <c r="IA7" s="93"/>
      <c r="IB7" s="93"/>
      <c r="IC7" s="93"/>
      <c r="ID7" s="93"/>
      <c r="IE7" s="93"/>
      <c r="IF7" s="93"/>
      <c r="IG7" s="93"/>
      <c r="IH7" s="93"/>
      <c r="II7" s="93"/>
      <c r="IJ7" s="93"/>
      <c r="IK7" s="93"/>
      <c r="IL7" s="93"/>
      <c r="IM7" s="93"/>
      <c r="IN7" s="93"/>
      <c r="IO7" s="93"/>
      <c r="IP7" s="93"/>
      <c r="IQ7" s="93"/>
      <c r="IR7" s="93"/>
      <c r="IS7" s="93"/>
      <c r="IT7" s="93"/>
      <c r="IU7" s="93"/>
      <c r="IV7" s="93"/>
      <c r="IW7" s="93"/>
      <c r="IX7" s="93"/>
      <c r="IY7" s="93"/>
      <c r="IZ7" s="93"/>
      <c r="JA7" s="93"/>
    </row>
    <row r="8" spans="1:262" s="19" customFormat="1" ht="25.5" x14ac:dyDescent="0.2">
      <c r="A8" s="192">
        <v>44568</v>
      </c>
      <c r="B8" s="171" t="s">
        <v>3159</v>
      </c>
      <c r="C8" s="171" t="s">
        <v>260</v>
      </c>
      <c r="D8" s="171" t="s">
        <v>142</v>
      </c>
      <c r="E8" s="172" t="s">
        <v>143</v>
      </c>
      <c r="F8" s="173">
        <v>44419</v>
      </c>
      <c r="G8" s="180">
        <v>2021</v>
      </c>
      <c r="H8" s="170" t="s">
        <v>24</v>
      </c>
      <c r="I8" s="170" t="s">
        <v>24</v>
      </c>
      <c r="J8" s="170" t="s">
        <v>24</v>
      </c>
      <c r="K8" s="170" t="s">
        <v>2467</v>
      </c>
      <c r="L8" s="170" t="s">
        <v>2467</v>
      </c>
      <c r="M8" s="170" t="s">
        <v>2467</v>
      </c>
      <c r="N8" s="170"/>
      <c r="O8" s="177">
        <v>7.7</v>
      </c>
      <c r="P8" s="177">
        <v>4.4000000000000004</v>
      </c>
      <c r="Q8" s="176"/>
      <c r="R8" s="177">
        <v>8</v>
      </c>
      <c r="S8" s="178" t="s">
        <v>138</v>
      </c>
      <c r="T8" s="175" t="s">
        <v>381</v>
      </c>
      <c r="U8" s="179" t="s">
        <v>3160</v>
      </c>
      <c r="V8" s="170" t="s">
        <v>2177</v>
      </c>
      <c r="W8" s="169" t="s">
        <v>3161</v>
      </c>
      <c r="X8" s="169"/>
      <c r="Y8" s="159"/>
      <c r="Z8" s="105"/>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c r="CQ8" s="93"/>
      <c r="CR8" s="93"/>
      <c r="CS8" s="93"/>
      <c r="CT8" s="93"/>
      <c r="CU8" s="93"/>
      <c r="CV8" s="93"/>
      <c r="CW8" s="93"/>
      <c r="CX8" s="93"/>
      <c r="CY8" s="93"/>
      <c r="CZ8" s="93"/>
      <c r="DA8" s="93"/>
      <c r="DB8" s="93"/>
      <c r="DC8" s="93"/>
      <c r="DD8" s="93"/>
      <c r="DE8" s="93"/>
      <c r="DF8" s="93"/>
      <c r="DG8" s="93"/>
      <c r="DH8" s="93"/>
      <c r="DI8" s="93"/>
      <c r="DJ8" s="93"/>
      <c r="DK8" s="93"/>
      <c r="DL8" s="93"/>
      <c r="DM8" s="93"/>
      <c r="DN8" s="93"/>
      <c r="DO8" s="93"/>
      <c r="DP8" s="93"/>
      <c r="DQ8" s="93"/>
      <c r="DR8" s="93"/>
      <c r="DS8" s="93"/>
      <c r="DT8" s="93"/>
      <c r="DU8" s="93"/>
      <c r="DV8" s="93"/>
      <c r="DW8" s="93"/>
      <c r="DX8" s="93"/>
      <c r="DY8" s="93"/>
      <c r="DZ8" s="93"/>
      <c r="EA8" s="93"/>
      <c r="EB8" s="93"/>
      <c r="EC8" s="93"/>
      <c r="ED8" s="93"/>
      <c r="EE8" s="93"/>
      <c r="EF8" s="93"/>
      <c r="EG8" s="93"/>
      <c r="EH8" s="93"/>
      <c r="EI8" s="93"/>
      <c r="EJ8" s="93"/>
      <c r="EK8" s="93"/>
      <c r="EL8" s="93"/>
      <c r="EM8" s="93"/>
      <c r="EN8" s="93"/>
      <c r="EO8" s="93"/>
      <c r="EP8" s="93"/>
      <c r="EQ8" s="93"/>
      <c r="ER8" s="93"/>
      <c r="ES8" s="93"/>
      <c r="ET8" s="93"/>
      <c r="EU8" s="93"/>
      <c r="EV8" s="93"/>
      <c r="EW8" s="93"/>
      <c r="EX8" s="93"/>
      <c r="EY8" s="93"/>
      <c r="EZ8" s="93"/>
      <c r="FA8" s="93"/>
      <c r="FB8" s="93"/>
      <c r="FC8" s="93"/>
      <c r="FD8" s="93"/>
      <c r="FE8" s="93"/>
      <c r="FF8" s="93"/>
      <c r="FG8" s="93"/>
      <c r="FH8" s="93"/>
      <c r="FI8" s="93"/>
      <c r="FJ8" s="93"/>
      <c r="FK8" s="93"/>
      <c r="FL8" s="93"/>
      <c r="FM8" s="93"/>
      <c r="FN8" s="93"/>
      <c r="FO8" s="93"/>
      <c r="FP8" s="93"/>
      <c r="FQ8" s="93"/>
      <c r="FR8" s="93"/>
      <c r="FS8" s="93"/>
      <c r="FT8" s="93"/>
      <c r="FU8" s="93"/>
      <c r="FV8" s="93"/>
      <c r="FW8" s="93"/>
      <c r="FX8" s="93"/>
      <c r="FY8" s="93"/>
      <c r="FZ8" s="93"/>
      <c r="GA8" s="93"/>
      <c r="GB8" s="93"/>
      <c r="GC8" s="93"/>
      <c r="GD8" s="93"/>
      <c r="GE8" s="93"/>
      <c r="GF8" s="93"/>
      <c r="GG8" s="93"/>
      <c r="GH8" s="93"/>
      <c r="GI8" s="93"/>
      <c r="GJ8" s="93"/>
      <c r="GK8" s="93"/>
      <c r="GL8" s="93"/>
      <c r="GM8" s="93"/>
      <c r="GN8" s="93"/>
      <c r="GO8" s="93"/>
      <c r="GP8" s="93"/>
      <c r="GQ8" s="93"/>
      <c r="GR8" s="93"/>
      <c r="GS8" s="93"/>
      <c r="GT8" s="93"/>
      <c r="GU8" s="93"/>
      <c r="GV8" s="93"/>
      <c r="GW8" s="93"/>
      <c r="GX8" s="93"/>
      <c r="GY8" s="93"/>
      <c r="GZ8" s="93"/>
      <c r="HA8" s="93"/>
      <c r="HB8" s="93"/>
      <c r="HC8" s="93"/>
      <c r="HD8" s="93"/>
      <c r="HE8" s="93"/>
      <c r="HF8" s="93"/>
      <c r="HG8" s="93"/>
      <c r="HH8" s="93"/>
      <c r="HI8" s="93"/>
      <c r="HJ8" s="93"/>
      <c r="HK8" s="93"/>
      <c r="HL8" s="93"/>
      <c r="HM8" s="93"/>
      <c r="HN8" s="93"/>
      <c r="HO8" s="93"/>
      <c r="HP8" s="93"/>
      <c r="HQ8" s="93"/>
      <c r="HR8" s="93"/>
      <c r="HS8" s="93"/>
      <c r="HT8" s="93"/>
      <c r="HU8" s="93"/>
      <c r="HV8" s="93"/>
      <c r="HW8" s="93"/>
      <c r="HX8" s="93"/>
      <c r="HY8" s="93"/>
      <c r="HZ8" s="93"/>
      <c r="IA8" s="93"/>
      <c r="IB8" s="93"/>
      <c r="IC8" s="93"/>
      <c r="ID8" s="93"/>
      <c r="IE8" s="93"/>
      <c r="IF8" s="93"/>
      <c r="IG8" s="93"/>
      <c r="IH8" s="93"/>
      <c r="II8" s="93"/>
      <c r="IJ8" s="93"/>
      <c r="IK8" s="93"/>
      <c r="IL8" s="93"/>
      <c r="IM8" s="93"/>
      <c r="IN8" s="93"/>
      <c r="IO8" s="93"/>
      <c r="IP8" s="93"/>
      <c r="IQ8" s="93"/>
      <c r="IR8" s="93"/>
      <c r="IS8" s="93"/>
      <c r="IT8" s="93"/>
      <c r="IU8" s="93"/>
      <c r="IV8" s="93"/>
      <c r="IW8" s="93"/>
      <c r="IX8" s="93"/>
      <c r="IY8" s="93"/>
      <c r="IZ8" s="93"/>
      <c r="JA8" s="93"/>
    </row>
    <row r="9" spans="1:262" s="19" customFormat="1" x14ac:dyDescent="0.2">
      <c r="A9" s="102">
        <v>44484</v>
      </c>
      <c r="B9" s="222" t="s">
        <v>3016</v>
      </c>
      <c r="C9" s="83" t="s">
        <v>206</v>
      </c>
      <c r="D9" s="222" t="s">
        <v>140</v>
      </c>
      <c r="E9" s="111" t="s">
        <v>143</v>
      </c>
      <c r="F9" s="63">
        <v>44475</v>
      </c>
      <c r="G9" s="64">
        <v>2021</v>
      </c>
      <c r="H9" s="224" t="s">
        <v>2676</v>
      </c>
      <c r="I9" s="224" t="str">
        <f t="shared" ref="I9:I72" si="0">LEFT($H9,2)</f>
        <v>MA</v>
      </c>
      <c r="J9" s="224" t="str">
        <f t="shared" ref="J9:J72" si="1">RIGHT($H9,2)</f>
        <v>CT</v>
      </c>
      <c r="K9" s="230" t="str">
        <f t="shared" ref="K9:K40" si="2">IF($L9=$M9,L9,CONCATENATE($L9,", ",IF(ISBLANK(N9),"",CONCATENATE(N9,", ")),$M9))</f>
        <v>Northeast</v>
      </c>
      <c r="L9" s="224" t="str">
        <f>INDEX('State '!$A$1:$C$62,MATCH($I9,'State '!$B:$B,0),3)</f>
        <v>Northeast</v>
      </c>
      <c r="M9" s="224" t="str">
        <f>INDEX('State '!$A$1:$C$62,MATCH($J9,'State '!$B:$B,0),3)</f>
        <v>Northeast</v>
      </c>
      <c r="N9" s="224"/>
      <c r="O9" s="177">
        <v>5.53</v>
      </c>
      <c r="P9" s="177">
        <v>2.1</v>
      </c>
      <c r="Q9" s="164">
        <v>72.400000000000006</v>
      </c>
      <c r="R9" s="104">
        <v>12</v>
      </c>
      <c r="S9" s="224" t="s">
        <v>135</v>
      </c>
      <c r="T9" s="224" t="s">
        <v>381</v>
      </c>
      <c r="U9" s="224" t="s">
        <v>2675</v>
      </c>
      <c r="V9" s="224" t="s">
        <v>2180</v>
      </c>
      <c r="W9" s="222" t="s">
        <v>2854</v>
      </c>
      <c r="X9" s="222"/>
      <c r="Y9" s="246" t="s">
        <v>3232</v>
      </c>
      <c r="Z9" s="105"/>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c r="CT9" s="93"/>
      <c r="CU9" s="93"/>
      <c r="CV9" s="93"/>
      <c r="CW9" s="93"/>
      <c r="CX9" s="93"/>
      <c r="CY9" s="93"/>
      <c r="CZ9" s="93"/>
      <c r="DA9" s="93"/>
      <c r="DB9" s="93"/>
      <c r="DC9" s="93"/>
      <c r="DD9" s="93"/>
      <c r="DE9" s="93"/>
      <c r="DF9" s="93"/>
      <c r="DG9" s="93"/>
      <c r="DH9" s="93"/>
      <c r="DI9" s="93"/>
      <c r="DJ9" s="93"/>
      <c r="DK9" s="93"/>
      <c r="DL9" s="93"/>
      <c r="DM9" s="93"/>
      <c r="DN9" s="93"/>
      <c r="DO9" s="93"/>
      <c r="DP9" s="93"/>
      <c r="DQ9" s="93"/>
      <c r="DR9" s="93"/>
      <c r="DS9" s="93"/>
      <c r="DT9" s="93"/>
      <c r="DU9" s="93"/>
      <c r="DV9" s="93"/>
      <c r="DW9" s="93"/>
      <c r="DX9" s="93"/>
      <c r="DY9" s="93"/>
      <c r="DZ9" s="93"/>
      <c r="EA9" s="93"/>
      <c r="EB9" s="93"/>
      <c r="EC9" s="93"/>
      <c r="ED9" s="93"/>
      <c r="EE9" s="93"/>
      <c r="EF9" s="93"/>
      <c r="EG9" s="93"/>
      <c r="EH9" s="93"/>
      <c r="EI9" s="93"/>
      <c r="EJ9" s="93"/>
      <c r="EK9" s="93"/>
      <c r="EL9" s="93"/>
      <c r="EM9" s="93"/>
      <c r="EN9" s="93"/>
      <c r="EO9" s="93"/>
      <c r="EP9" s="93"/>
      <c r="EQ9" s="93"/>
      <c r="ER9" s="93"/>
      <c r="ES9" s="93"/>
      <c r="ET9" s="93"/>
      <c r="EU9" s="93"/>
      <c r="EV9" s="93"/>
      <c r="EW9" s="93"/>
      <c r="EX9" s="93"/>
      <c r="EY9" s="93"/>
      <c r="EZ9" s="93"/>
      <c r="FA9" s="93"/>
      <c r="FB9" s="93"/>
      <c r="FC9" s="93"/>
      <c r="FD9" s="93"/>
      <c r="FE9" s="93"/>
      <c r="FF9" s="93"/>
      <c r="FG9" s="93"/>
      <c r="FH9" s="93"/>
      <c r="FI9" s="93"/>
      <c r="FJ9" s="93"/>
      <c r="FK9" s="93"/>
      <c r="FL9" s="93"/>
      <c r="FM9" s="93"/>
      <c r="FN9" s="93"/>
      <c r="FO9" s="93"/>
      <c r="FP9" s="93"/>
      <c r="FQ9" s="93"/>
      <c r="FR9" s="93"/>
      <c r="FS9" s="93"/>
      <c r="FT9" s="93"/>
      <c r="FU9" s="93"/>
      <c r="FV9" s="93"/>
      <c r="FW9" s="93"/>
      <c r="FX9" s="93"/>
      <c r="FY9" s="93"/>
      <c r="FZ9" s="93"/>
      <c r="GA9" s="93"/>
      <c r="GB9" s="93"/>
      <c r="GC9" s="93"/>
      <c r="GD9" s="93"/>
      <c r="GE9" s="93"/>
      <c r="GF9" s="93"/>
      <c r="GG9" s="93"/>
      <c r="GH9" s="93"/>
      <c r="GI9" s="93"/>
      <c r="GJ9" s="93"/>
      <c r="GK9" s="93"/>
      <c r="GL9" s="93"/>
      <c r="GM9" s="93"/>
      <c r="GN9" s="93"/>
      <c r="GO9" s="93"/>
      <c r="GP9" s="93"/>
      <c r="GQ9" s="93"/>
      <c r="GR9" s="93"/>
      <c r="GS9" s="93"/>
      <c r="GT9" s="93"/>
      <c r="GU9" s="93"/>
      <c r="GV9" s="93"/>
      <c r="GW9" s="93"/>
      <c r="GX9" s="93"/>
      <c r="GY9" s="93"/>
      <c r="GZ9" s="93"/>
      <c r="HA9" s="93"/>
      <c r="HB9" s="93"/>
      <c r="HC9" s="93"/>
      <c r="HD9" s="93"/>
      <c r="HE9" s="93"/>
      <c r="HF9" s="93"/>
      <c r="HG9" s="93"/>
      <c r="HH9" s="93"/>
      <c r="HI9" s="93"/>
      <c r="HJ9" s="93"/>
      <c r="HK9" s="93"/>
      <c r="HL9" s="93"/>
      <c r="HM9" s="93"/>
      <c r="HN9" s="93"/>
      <c r="HO9" s="93"/>
      <c r="HP9" s="93"/>
      <c r="HQ9" s="93"/>
      <c r="HR9" s="93"/>
      <c r="HS9" s="93"/>
      <c r="HT9" s="93"/>
      <c r="HU9" s="93"/>
      <c r="HV9" s="93"/>
      <c r="HW9" s="93"/>
      <c r="HX9" s="93"/>
      <c r="HY9" s="93"/>
      <c r="HZ9" s="93"/>
      <c r="IA9" s="93"/>
      <c r="IB9" s="93"/>
      <c r="IC9" s="93"/>
      <c r="ID9" s="93"/>
      <c r="IE9" s="93"/>
      <c r="IF9" s="93"/>
      <c r="IG9" s="93"/>
      <c r="IH9" s="93"/>
      <c r="II9" s="93"/>
      <c r="IJ9" s="93"/>
      <c r="IK9" s="93"/>
      <c r="IL9" s="93"/>
      <c r="IM9" s="93"/>
      <c r="IN9" s="93"/>
      <c r="IO9" s="93"/>
      <c r="IP9" s="93"/>
      <c r="IQ9" s="93"/>
      <c r="IR9" s="93"/>
      <c r="IS9" s="93"/>
      <c r="IT9" s="93"/>
      <c r="IU9" s="93"/>
      <c r="IV9" s="93"/>
      <c r="IW9" s="93"/>
      <c r="IX9" s="93"/>
      <c r="IY9" s="93"/>
      <c r="IZ9" s="93"/>
      <c r="JA9" s="93"/>
    </row>
    <row r="10" spans="1:262" s="19" customFormat="1" x14ac:dyDescent="0.2">
      <c r="A10" s="192">
        <v>40848</v>
      </c>
      <c r="B10" s="183" t="s">
        <v>485</v>
      </c>
      <c r="C10" s="183" t="s">
        <v>206</v>
      </c>
      <c r="D10" s="183" t="s">
        <v>140</v>
      </c>
      <c r="E10" s="183" t="s">
        <v>143</v>
      </c>
      <c r="F10" s="184">
        <v>40848</v>
      </c>
      <c r="G10" s="185">
        <v>2011</v>
      </c>
      <c r="H10" s="170" t="s">
        <v>399</v>
      </c>
      <c r="I10" s="170" t="str">
        <f t="shared" si="0"/>
        <v>PA</v>
      </c>
      <c r="J10" s="170" t="str">
        <f t="shared" si="1"/>
        <v>NJ</v>
      </c>
      <c r="K10" s="170" t="str">
        <f t="shared" si="2"/>
        <v>Northeast</v>
      </c>
      <c r="L10" s="170" t="str">
        <f>INDEX('State '!$A$1:$C$62,MATCH($I10,'State '!$B:$B,0),3)</f>
        <v>Northeast</v>
      </c>
      <c r="M10" s="170" t="str">
        <f>INDEX('State '!$A$1:$C$62,MATCH($J10,'State '!$B:$B,0),3)</f>
        <v>Northeast</v>
      </c>
      <c r="N10" s="170"/>
      <c r="O10" s="177">
        <v>643</v>
      </c>
      <c r="P10" s="177">
        <v>127.4</v>
      </c>
      <c r="Q10" s="177">
        <v>350</v>
      </c>
      <c r="R10" s="176">
        <v>30</v>
      </c>
      <c r="S10" s="170" t="s">
        <v>135</v>
      </c>
      <c r="T10" s="170" t="s">
        <v>381</v>
      </c>
      <c r="U10" s="170" t="s">
        <v>486</v>
      </c>
      <c r="V10" s="170"/>
      <c r="W10" s="169"/>
      <c r="X10" s="169"/>
      <c r="Y10" s="205"/>
      <c r="Z10" s="105"/>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c r="BU10" s="93"/>
      <c r="BV10" s="93"/>
      <c r="BW10" s="93"/>
      <c r="BX10" s="93"/>
      <c r="BY10" s="93"/>
      <c r="BZ10" s="93"/>
      <c r="CA10" s="93"/>
      <c r="CB10" s="93"/>
      <c r="CC10" s="93"/>
      <c r="CD10" s="93"/>
      <c r="CE10" s="93"/>
      <c r="CF10" s="93"/>
      <c r="CG10" s="93"/>
      <c r="CH10" s="93"/>
      <c r="CI10" s="93"/>
      <c r="CJ10" s="93"/>
      <c r="CK10" s="93"/>
      <c r="CL10" s="93"/>
      <c r="CM10" s="93"/>
      <c r="CN10" s="93"/>
      <c r="CO10" s="93"/>
      <c r="CP10" s="93"/>
      <c r="CQ10" s="93"/>
      <c r="CR10" s="93"/>
      <c r="CS10" s="93"/>
      <c r="CT10" s="93"/>
      <c r="CU10" s="93"/>
      <c r="CV10" s="93"/>
      <c r="CW10" s="93"/>
      <c r="CX10" s="93"/>
      <c r="CY10" s="93"/>
      <c r="CZ10" s="93"/>
      <c r="DA10" s="93"/>
      <c r="DB10" s="93"/>
      <c r="DC10" s="93"/>
      <c r="DD10" s="93"/>
      <c r="DE10" s="93"/>
      <c r="DF10" s="93"/>
      <c r="DG10" s="93"/>
      <c r="DH10" s="93"/>
      <c r="DI10" s="93"/>
      <c r="DJ10" s="93"/>
      <c r="DK10" s="93"/>
      <c r="DL10" s="93"/>
      <c r="DM10" s="93"/>
      <c r="DN10" s="93"/>
      <c r="DO10" s="93"/>
      <c r="DP10" s="93"/>
      <c r="DQ10" s="93"/>
      <c r="DR10" s="93"/>
      <c r="DS10" s="93"/>
      <c r="DT10" s="93"/>
      <c r="DU10" s="93"/>
      <c r="DV10" s="93"/>
      <c r="DW10" s="93"/>
      <c r="DX10" s="93"/>
      <c r="DY10" s="93"/>
      <c r="DZ10" s="93"/>
      <c r="EA10" s="93"/>
      <c r="EB10" s="93"/>
      <c r="EC10" s="93"/>
      <c r="ED10" s="93"/>
      <c r="EE10" s="93"/>
      <c r="EF10" s="93"/>
      <c r="EG10" s="93"/>
      <c r="EH10" s="93"/>
      <c r="EI10" s="93"/>
      <c r="EJ10" s="93"/>
      <c r="EK10" s="93"/>
      <c r="EL10" s="93"/>
      <c r="EM10" s="93"/>
      <c r="EN10" s="93"/>
      <c r="EO10" s="93"/>
      <c r="EP10" s="93"/>
      <c r="EQ10" s="93"/>
      <c r="ER10" s="93"/>
      <c r="ES10" s="93"/>
      <c r="ET10" s="93"/>
      <c r="EU10" s="93"/>
      <c r="EV10" s="93"/>
      <c r="EW10" s="93"/>
      <c r="EX10" s="93"/>
      <c r="EY10" s="93"/>
      <c r="EZ10" s="93"/>
      <c r="FA10" s="93"/>
      <c r="FB10" s="93"/>
      <c r="FC10" s="93"/>
      <c r="FD10" s="93"/>
      <c r="FE10" s="93"/>
      <c r="FF10" s="93"/>
      <c r="FG10" s="93"/>
      <c r="FH10" s="93"/>
      <c r="FI10" s="93"/>
      <c r="FJ10" s="93"/>
      <c r="FK10" s="93"/>
      <c r="FL10" s="93"/>
      <c r="FM10" s="93"/>
      <c r="FN10" s="93"/>
      <c r="FO10" s="93"/>
      <c r="FP10" s="93"/>
      <c r="FQ10" s="93"/>
      <c r="FR10" s="93"/>
      <c r="FS10" s="93"/>
      <c r="FT10" s="93"/>
      <c r="FU10" s="93"/>
      <c r="FV10" s="93"/>
      <c r="FW10" s="93"/>
      <c r="FX10" s="93"/>
      <c r="FY10" s="93"/>
      <c r="FZ10" s="93"/>
      <c r="GA10" s="93"/>
      <c r="GB10" s="93"/>
      <c r="GC10" s="93"/>
      <c r="GD10" s="93"/>
      <c r="GE10" s="93"/>
      <c r="GF10" s="93"/>
      <c r="GG10" s="93"/>
      <c r="GH10" s="93"/>
      <c r="GI10" s="93"/>
      <c r="GJ10" s="93"/>
      <c r="GK10" s="93"/>
      <c r="GL10" s="93"/>
      <c r="GM10" s="93"/>
      <c r="GN10" s="93"/>
      <c r="GO10" s="93"/>
      <c r="GP10" s="93"/>
      <c r="GQ10" s="93"/>
      <c r="GR10" s="93"/>
      <c r="GS10" s="93"/>
      <c r="GT10" s="93"/>
      <c r="GU10" s="93"/>
      <c r="GV10" s="93"/>
      <c r="GW10" s="93"/>
      <c r="GX10" s="93"/>
      <c r="GY10" s="93"/>
      <c r="GZ10" s="93"/>
      <c r="HA10" s="93"/>
      <c r="HB10" s="93"/>
      <c r="HC10" s="93"/>
      <c r="HD10" s="93"/>
      <c r="HE10" s="93"/>
      <c r="HF10" s="93"/>
      <c r="HG10" s="93"/>
      <c r="HH10" s="93"/>
      <c r="HI10" s="93"/>
      <c r="HJ10" s="93"/>
      <c r="HK10" s="93"/>
      <c r="HL10" s="93"/>
      <c r="HM10" s="93"/>
      <c r="HN10" s="93"/>
      <c r="HO10" s="93"/>
      <c r="HP10" s="93"/>
      <c r="HQ10" s="93"/>
      <c r="HR10" s="93"/>
      <c r="HS10" s="93"/>
      <c r="HT10" s="93"/>
      <c r="HU10" s="93"/>
      <c r="HV10" s="93"/>
      <c r="HW10" s="93"/>
      <c r="HX10" s="93"/>
      <c r="HY10" s="93"/>
      <c r="HZ10" s="93"/>
      <c r="IA10" s="93"/>
      <c r="IB10" s="93"/>
      <c r="IC10" s="93"/>
      <c r="ID10" s="93"/>
      <c r="IE10" s="93"/>
      <c r="IF10" s="93"/>
      <c r="IG10" s="93"/>
      <c r="IH10" s="93"/>
      <c r="II10" s="93"/>
      <c r="IJ10" s="93"/>
      <c r="IK10" s="93"/>
      <c r="IL10" s="93"/>
      <c r="IM10" s="93"/>
      <c r="IN10" s="93"/>
      <c r="IO10" s="93"/>
      <c r="IP10" s="93"/>
      <c r="IQ10" s="93"/>
      <c r="IR10" s="93"/>
      <c r="IS10" s="93"/>
      <c r="IT10" s="93"/>
      <c r="IU10" s="93"/>
      <c r="IV10" s="93"/>
      <c r="IW10" s="93"/>
      <c r="IX10" s="93"/>
      <c r="IY10" s="93"/>
      <c r="IZ10" s="93"/>
      <c r="JA10" s="93"/>
    </row>
    <row r="11" spans="1:262" s="19" customFormat="1" x14ac:dyDescent="0.2">
      <c r="A11" s="192">
        <v>42598</v>
      </c>
      <c r="B11" s="171" t="s">
        <v>2145</v>
      </c>
      <c r="C11" s="171" t="s">
        <v>206</v>
      </c>
      <c r="D11" s="171" t="s">
        <v>2142</v>
      </c>
      <c r="E11" s="172" t="s">
        <v>143</v>
      </c>
      <c r="F11" s="173">
        <v>39063</v>
      </c>
      <c r="G11" s="174">
        <v>2006</v>
      </c>
      <c r="H11" s="170" t="s">
        <v>1327</v>
      </c>
      <c r="I11" s="170" t="str">
        <f t="shared" si="0"/>
        <v>NY</v>
      </c>
      <c r="J11" s="170" t="str">
        <f t="shared" si="1"/>
        <v>PA</v>
      </c>
      <c r="K11" s="170" t="str">
        <f t="shared" si="2"/>
        <v>Northeast</v>
      </c>
      <c r="L11" s="170" t="str">
        <f>INDEX('State '!$A$1:$C$62,MATCH($I11,'State '!$B:$B,0),3)</f>
        <v>Northeast</v>
      </c>
      <c r="M11" s="170" t="str">
        <f>INDEX('State '!$A$1:$C$62,MATCH($J11,'State '!$B:$B,0),3)</f>
        <v>Northeast</v>
      </c>
      <c r="N11" s="170"/>
      <c r="O11" s="177"/>
      <c r="P11" s="177">
        <v>24</v>
      </c>
      <c r="Q11" s="176">
        <v>-487</v>
      </c>
      <c r="R11" s="176" t="s">
        <v>1822</v>
      </c>
      <c r="S11" s="170" t="s">
        <v>135</v>
      </c>
      <c r="T11" s="170" t="s">
        <v>381</v>
      </c>
      <c r="U11" s="179" t="s">
        <v>2146</v>
      </c>
      <c r="V11" s="170"/>
      <c r="W11" s="169"/>
      <c r="X11" s="169"/>
      <c r="Y11" s="169"/>
      <c r="Z11" s="105"/>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c r="BO11" s="93"/>
      <c r="BP11" s="93"/>
      <c r="BQ11" s="93"/>
      <c r="BR11" s="93"/>
      <c r="BS11" s="93"/>
      <c r="BT11" s="93"/>
      <c r="BU11" s="93"/>
      <c r="BV11" s="93"/>
      <c r="BW11" s="93"/>
      <c r="BX11" s="93"/>
      <c r="BY11" s="93"/>
      <c r="BZ11" s="93"/>
      <c r="CA11" s="93"/>
      <c r="CB11" s="93"/>
      <c r="CC11" s="93"/>
      <c r="CD11" s="93"/>
      <c r="CE11" s="93"/>
      <c r="CF11" s="93"/>
      <c r="CG11" s="93"/>
      <c r="CH11" s="93"/>
      <c r="CI11" s="93"/>
      <c r="CJ11" s="93"/>
      <c r="CK11" s="93"/>
      <c r="CL11" s="93"/>
      <c r="CM11" s="93"/>
      <c r="CN11" s="93"/>
      <c r="CO11" s="93"/>
      <c r="CP11" s="93"/>
      <c r="CQ11" s="93"/>
      <c r="CR11" s="93"/>
      <c r="CS11" s="93"/>
      <c r="CT11" s="93"/>
      <c r="CU11" s="93"/>
      <c r="CV11" s="93"/>
      <c r="CW11" s="93"/>
      <c r="CX11" s="93"/>
      <c r="CY11" s="93"/>
      <c r="CZ11" s="93"/>
      <c r="DA11" s="93"/>
      <c r="DB11" s="93"/>
      <c r="DC11" s="93"/>
      <c r="DD11" s="93"/>
      <c r="DE11" s="93"/>
      <c r="DF11" s="93"/>
      <c r="DG11" s="93"/>
      <c r="DH11" s="93"/>
      <c r="DI11" s="93"/>
      <c r="DJ11" s="93"/>
      <c r="DK11" s="93"/>
      <c r="DL11" s="93"/>
      <c r="DM11" s="93"/>
      <c r="DN11" s="93"/>
      <c r="DO11" s="93"/>
      <c r="DP11" s="93"/>
      <c r="DQ11" s="93"/>
      <c r="DR11" s="93"/>
      <c r="DS11" s="93"/>
      <c r="DT11" s="93"/>
      <c r="DU11" s="93"/>
      <c r="DV11" s="93"/>
      <c r="DW11" s="93"/>
      <c r="DX11" s="93"/>
      <c r="DY11" s="93"/>
      <c r="DZ11" s="93"/>
      <c r="EA11" s="93"/>
      <c r="EB11" s="93"/>
      <c r="EC11" s="93"/>
      <c r="ED11" s="93"/>
      <c r="EE11" s="93"/>
      <c r="EF11" s="93"/>
      <c r="EG11" s="93"/>
      <c r="EH11" s="93"/>
      <c r="EI11" s="93"/>
      <c r="EJ11" s="93"/>
      <c r="EK11" s="93"/>
      <c r="EL11" s="93"/>
      <c r="EM11" s="93"/>
      <c r="EN11" s="93"/>
      <c r="EO11" s="93"/>
      <c r="EP11" s="93"/>
      <c r="EQ11" s="93"/>
      <c r="ER11" s="93"/>
      <c r="ES11" s="93"/>
      <c r="ET11" s="93"/>
      <c r="EU11" s="93"/>
      <c r="EV11" s="93"/>
      <c r="EW11" s="93"/>
      <c r="EX11" s="93"/>
      <c r="EY11" s="93"/>
      <c r="EZ11" s="93"/>
      <c r="FA11" s="93"/>
      <c r="FB11" s="93"/>
      <c r="FC11" s="93"/>
      <c r="FD11" s="93"/>
      <c r="FE11" s="93"/>
      <c r="FF11" s="93"/>
      <c r="FG11" s="93"/>
      <c r="FH11" s="93"/>
      <c r="FI11" s="93"/>
      <c r="FJ11" s="93"/>
      <c r="FK11" s="93"/>
      <c r="FL11" s="93"/>
      <c r="FM11" s="93"/>
      <c r="FN11" s="93"/>
      <c r="FO11" s="93"/>
      <c r="FP11" s="93"/>
      <c r="FQ11" s="93"/>
      <c r="FR11" s="93"/>
      <c r="FS11" s="93"/>
      <c r="FT11" s="93"/>
      <c r="FU11" s="93"/>
      <c r="FV11" s="93"/>
      <c r="FW11" s="93"/>
      <c r="FX11" s="93"/>
      <c r="FY11" s="93"/>
      <c r="FZ11" s="93"/>
      <c r="GA11" s="93"/>
      <c r="GB11" s="93"/>
      <c r="GC11" s="93"/>
      <c r="GD11" s="93"/>
      <c r="GE11" s="93"/>
      <c r="GF11" s="93"/>
      <c r="GG11" s="93"/>
      <c r="GH11" s="93"/>
      <c r="GI11" s="93"/>
      <c r="GJ11" s="93"/>
      <c r="GK11" s="93"/>
      <c r="GL11" s="93"/>
      <c r="GM11" s="93"/>
      <c r="GN11" s="93"/>
      <c r="GO11" s="93"/>
      <c r="GP11" s="93"/>
      <c r="GQ11" s="93"/>
      <c r="GR11" s="93"/>
      <c r="GS11" s="93"/>
      <c r="GT11" s="93"/>
      <c r="GU11" s="93"/>
      <c r="GV11" s="93"/>
      <c r="GW11" s="93"/>
      <c r="GX11" s="93"/>
      <c r="GY11" s="93"/>
      <c r="GZ11" s="93"/>
      <c r="HA11" s="93"/>
      <c r="HB11" s="93"/>
      <c r="HC11" s="93"/>
      <c r="HD11" s="93"/>
      <c r="HE11" s="93"/>
      <c r="HF11" s="93"/>
      <c r="HG11" s="93"/>
      <c r="HH11" s="93"/>
      <c r="HI11" s="93"/>
      <c r="HJ11" s="93"/>
      <c r="HK11" s="93"/>
      <c r="HL11" s="93"/>
      <c r="HM11" s="93"/>
      <c r="HN11" s="93"/>
      <c r="HO11" s="93"/>
      <c r="HP11" s="93"/>
      <c r="HQ11" s="93"/>
      <c r="HR11" s="93"/>
      <c r="HS11" s="93"/>
      <c r="HT11" s="93"/>
      <c r="HU11" s="93"/>
      <c r="HV11" s="93"/>
      <c r="HW11" s="93"/>
      <c r="HX11" s="93"/>
      <c r="HY11" s="93"/>
      <c r="HZ11" s="93"/>
      <c r="IA11" s="93"/>
      <c r="IB11" s="93"/>
      <c r="IC11" s="93"/>
      <c r="ID11" s="93"/>
      <c r="IE11" s="93"/>
      <c r="IF11" s="93"/>
      <c r="IG11" s="93"/>
      <c r="IH11" s="93"/>
      <c r="II11" s="93"/>
      <c r="IJ11" s="93"/>
      <c r="IK11" s="93"/>
      <c r="IL11" s="93"/>
      <c r="IM11" s="93"/>
      <c r="IN11" s="93"/>
      <c r="IO11" s="93"/>
      <c r="IP11" s="93"/>
      <c r="IQ11" s="93"/>
      <c r="IR11" s="93"/>
      <c r="IS11" s="93"/>
      <c r="IT11" s="93"/>
      <c r="IU11" s="93"/>
      <c r="IV11" s="93"/>
      <c r="IW11" s="93"/>
      <c r="IX11" s="93"/>
      <c r="IY11" s="93"/>
      <c r="IZ11" s="93"/>
      <c r="JA11" s="93"/>
    </row>
    <row r="12" spans="1:262" s="19" customFormat="1" x14ac:dyDescent="0.2">
      <c r="A12" s="192">
        <v>40609</v>
      </c>
      <c r="B12" s="171" t="s">
        <v>502</v>
      </c>
      <c r="C12" s="171" t="s">
        <v>233</v>
      </c>
      <c r="D12" s="171" t="s">
        <v>136</v>
      </c>
      <c r="E12" s="172" t="s">
        <v>143</v>
      </c>
      <c r="F12" s="173">
        <v>40848</v>
      </c>
      <c r="G12" s="174">
        <v>2011</v>
      </c>
      <c r="H12" s="170" t="s">
        <v>0</v>
      </c>
      <c r="I12" s="170" t="str">
        <f t="shared" si="0"/>
        <v>LA</v>
      </c>
      <c r="J12" s="170" t="str">
        <f t="shared" si="1"/>
        <v>LA</v>
      </c>
      <c r="K12" s="170" t="str">
        <f t="shared" si="2"/>
        <v>South Central</v>
      </c>
      <c r="L12" s="170" t="str">
        <f>INDEX('State '!$A$1:$C$62,MATCH($I12,'State '!$B:$B,0),3)</f>
        <v>South Central</v>
      </c>
      <c r="M12" s="170" t="str">
        <f>INDEX('State '!$A$1:$C$62,MATCH($J12,'State '!$B:$B,0),3)</f>
        <v>South Central</v>
      </c>
      <c r="N12" s="170"/>
      <c r="O12" s="177">
        <v>1500</v>
      </c>
      <c r="P12" s="176">
        <v>270</v>
      </c>
      <c r="Q12" s="176">
        <v>1800</v>
      </c>
      <c r="R12" s="177" t="s">
        <v>3330</v>
      </c>
      <c r="S12" s="178" t="s">
        <v>138</v>
      </c>
      <c r="T12" s="175" t="s">
        <v>187</v>
      </c>
      <c r="U12" s="179" t="s">
        <v>382</v>
      </c>
      <c r="V12" s="170"/>
      <c r="W12" s="169"/>
      <c r="X12" s="169"/>
      <c r="Y12" s="169"/>
      <c r="Z12" s="105"/>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c r="CA12" s="93"/>
      <c r="CB12" s="93"/>
      <c r="CC12" s="93"/>
      <c r="CD12" s="93"/>
      <c r="CE12" s="93"/>
      <c r="CF12" s="93"/>
      <c r="CG12" s="93"/>
      <c r="CH12" s="93"/>
      <c r="CI12" s="93"/>
      <c r="CJ12" s="93"/>
      <c r="CK12" s="93"/>
      <c r="CL12" s="93"/>
      <c r="CM12" s="93"/>
      <c r="CN12" s="93"/>
      <c r="CO12" s="93"/>
      <c r="CP12" s="93"/>
      <c r="CQ12" s="93"/>
      <c r="CR12" s="93"/>
      <c r="CS12" s="93"/>
      <c r="CT12" s="93"/>
      <c r="CU12" s="93"/>
      <c r="CV12" s="93"/>
      <c r="CW12" s="93"/>
      <c r="CX12" s="93"/>
      <c r="CY12" s="93"/>
      <c r="CZ12" s="93"/>
      <c r="DA12" s="93"/>
      <c r="DB12" s="93"/>
      <c r="DC12" s="93"/>
      <c r="DD12" s="93"/>
      <c r="DE12" s="93"/>
      <c r="DF12" s="93"/>
      <c r="DG12" s="93"/>
      <c r="DH12" s="93"/>
      <c r="DI12" s="93"/>
      <c r="DJ12" s="93"/>
      <c r="DK12" s="93"/>
      <c r="DL12" s="93"/>
      <c r="DM12" s="93"/>
      <c r="DN12" s="93"/>
      <c r="DO12" s="93"/>
      <c r="DP12" s="93"/>
      <c r="DQ12" s="93"/>
      <c r="DR12" s="93"/>
      <c r="DS12" s="93"/>
      <c r="DT12" s="93"/>
      <c r="DU12" s="93"/>
      <c r="DV12" s="93"/>
      <c r="DW12" s="93"/>
      <c r="DX12" s="93"/>
      <c r="DY12" s="93"/>
      <c r="DZ12" s="93"/>
      <c r="EA12" s="93"/>
      <c r="EB12" s="93"/>
      <c r="EC12" s="93"/>
      <c r="ED12" s="93"/>
      <c r="EE12" s="93"/>
      <c r="EF12" s="93"/>
      <c r="EG12" s="93"/>
      <c r="EH12" s="93"/>
      <c r="EI12" s="93"/>
      <c r="EJ12" s="93"/>
      <c r="EK12" s="93"/>
      <c r="EL12" s="93"/>
      <c r="EM12" s="93"/>
      <c r="EN12" s="93"/>
      <c r="EO12" s="93"/>
      <c r="EP12" s="93"/>
      <c r="EQ12" s="93"/>
      <c r="ER12" s="93"/>
      <c r="ES12" s="93"/>
      <c r="ET12" s="93"/>
      <c r="EU12" s="93"/>
      <c r="EV12" s="93"/>
      <c r="EW12" s="93"/>
      <c r="EX12" s="93"/>
      <c r="EY12" s="93"/>
      <c r="EZ12" s="93"/>
      <c r="FA12" s="93"/>
      <c r="FB12" s="93"/>
      <c r="FC12" s="93"/>
      <c r="FD12" s="93"/>
      <c r="FE12" s="93"/>
      <c r="FF12" s="93"/>
      <c r="FG12" s="93"/>
      <c r="FH12" s="93"/>
      <c r="FI12" s="93"/>
      <c r="FJ12" s="93"/>
      <c r="FK12" s="93"/>
      <c r="FL12" s="93"/>
      <c r="FM12" s="93"/>
      <c r="FN12" s="93"/>
      <c r="FO12" s="93"/>
      <c r="FP12" s="93"/>
      <c r="FQ12" s="93"/>
      <c r="FR12" s="93"/>
      <c r="FS12" s="93"/>
      <c r="FT12" s="93"/>
      <c r="FU12" s="93"/>
      <c r="FV12" s="93"/>
      <c r="FW12" s="93"/>
      <c r="FX12" s="93"/>
      <c r="FY12" s="93"/>
      <c r="FZ12" s="93"/>
      <c r="GA12" s="93"/>
      <c r="GB12" s="93"/>
      <c r="GC12" s="93"/>
      <c r="GD12" s="93"/>
      <c r="GE12" s="93"/>
      <c r="GF12" s="93"/>
      <c r="GG12" s="93"/>
      <c r="GH12" s="93"/>
      <c r="GI12" s="93"/>
      <c r="GJ12" s="93"/>
      <c r="GK12" s="93"/>
      <c r="GL12" s="93"/>
      <c r="GM12" s="93"/>
      <c r="GN12" s="93"/>
      <c r="GO12" s="93"/>
      <c r="GP12" s="93"/>
      <c r="GQ12" s="93"/>
      <c r="GR12" s="93"/>
      <c r="GS12" s="93"/>
      <c r="GT12" s="93"/>
      <c r="GU12" s="93"/>
      <c r="GV12" s="93"/>
      <c r="GW12" s="93"/>
      <c r="GX12" s="93"/>
      <c r="GY12" s="93"/>
      <c r="GZ12" s="93"/>
      <c r="HA12" s="93"/>
      <c r="HB12" s="93"/>
      <c r="HC12" s="93"/>
      <c r="HD12" s="93"/>
      <c r="HE12" s="93"/>
      <c r="HF12" s="93"/>
      <c r="HG12" s="93"/>
      <c r="HH12" s="93"/>
      <c r="HI12" s="93"/>
      <c r="HJ12" s="93"/>
      <c r="HK12" s="93"/>
      <c r="HL12" s="93"/>
      <c r="HM12" s="93"/>
      <c r="HN12" s="93"/>
      <c r="HO12" s="93"/>
      <c r="HP12" s="93"/>
      <c r="HQ12" s="93"/>
      <c r="HR12" s="93"/>
      <c r="HS12" s="93"/>
      <c r="HT12" s="93"/>
      <c r="HU12" s="93"/>
      <c r="HV12" s="93"/>
      <c r="HW12" s="93"/>
      <c r="HX12" s="93"/>
      <c r="HY12" s="93"/>
      <c r="HZ12" s="93"/>
      <c r="IA12" s="93"/>
      <c r="IB12" s="93"/>
      <c r="IC12" s="93"/>
      <c r="ID12" s="93"/>
      <c r="IE12" s="93"/>
      <c r="IF12" s="93"/>
      <c r="IG12" s="93"/>
      <c r="IH12" s="93"/>
      <c r="II12" s="93"/>
      <c r="IJ12" s="93"/>
      <c r="IK12" s="93"/>
      <c r="IL12" s="93"/>
      <c r="IM12" s="93"/>
      <c r="IN12" s="93"/>
      <c r="IO12" s="93"/>
      <c r="IP12" s="93"/>
      <c r="IQ12" s="93"/>
      <c r="IR12" s="93"/>
      <c r="IS12" s="93"/>
      <c r="IT12" s="93"/>
      <c r="IU12" s="93"/>
      <c r="IV12" s="93"/>
      <c r="IW12" s="93"/>
      <c r="IX12" s="93"/>
      <c r="IY12" s="93"/>
      <c r="IZ12" s="93"/>
      <c r="JA12" s="93"/>
    </row>
    <row r="13" spans="1:262" s="19" customFormat="1" x14ac:dyDescent="0.2">
      <c r="A13" s="102">
        <v>43124</v>
      </c>
      <c r="B13" s="222" t="s">
        <v>1933</v>
      </c>
      <c r="C13" s="222" t="s">
        <v>200</v>
      </c>
      <c r="D13" s="222" t="s">
        <v>140</v>
      </c>
      <c r="E13" s="222" t="s">
        <v>2377</v>
      </c>
      <c r="F13" s="63"/>
      <c r="G13" s="64"/>
      <c r="H13" s="224" t="s">
        <v>1934</v>
      </c>
      <c r="I13" s="224" t="str">
        <f t="shared" si="0"/>
        <v>NY</v>
      </c>
      <c r="J13" s="224" t="str">
        <f t="shared" si="1"/>
        <v>MA</v>
      </c>
      <c r="K13" s="230" t="str">
        <f t="shared" si="2"/>
        <v>Northeast</v>
      </c>
      <c r="L13" s="224" t="str">
        <f>INDEX('State '!$A$1:$C$62,MATCH($I13,'State '!$B:$B,0),3)</f>
        <v>Northeast</v>
      </c>
      <c r="M13" s="224" t="str">
        <f>INDEX('State '!$A$1:$C$62,MATCH($J13,'State '!$B:$B,0),3)</f>
        <v>Northeast</v>
      </c>
      <c r="N13" s="224"/>
      <c r="O13" s="177">
        <v>3000</v>
      </c>
      <c r="P13" s="198">
        <v>123</v>
      </c>
      <c r="Q13" s="164">
        <v>925</v>
      </c>
      <c r="R13" s="104"/>
      <c r="S13" s="224" t="s">
        <v>135</v>
      </c>
      <c r="T13" s="224" t="s">
        <v>381</v>
      </c>
      <c r="U13" s="224" t="s">
        <v>382</v>
      </c>
      <c r="V13" s="224" t="s">
        <v>2180</v>
      </c>
      <c r="W13" s="222"/>
      <c r="X13" s="222"/>
      <c r="Y13" s="225"/>
      <c r="Z13" s="105"/>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c r="BO13" s="93"/>
      <c r="BP13" s="93"/>
      <c r="BQ13" s="93"/>
      <c r="BR13" s="93"/>
      <c r="BS13" s="93"/>
      <c r="BT13" s="93"/>
      <c r="BU13" s="93"/>
      <c r="BV13" s="93"/>
      <c r="BW13" s="93"/>
      <c r="BX13" s="93"/>
      <c r="BY13" s="93"/>
      <c r="BZ13" s="93"/>
      <c r="CA13" s="93"/>
      <c r="CB13" s="93"/>
      <c r="CC13" s="93"/>
      <c r="CD13" s="93"/>
      <c r="CE13" s="93"/>
      <c r="CF13" s="93"/>
      <c r="CG13" s="93"/>
      <c r="CH13" s="93"/>
      <c r="CI13" s="93"/>
      <c r="CJ13" s="93"/>
      <c r="CK13" s="93"/>
      <c r="CL13" s="93"/>
      <c r="CM13" s="93"/>
      <c r="CN13" s="93"/>
      <c r="CO13" s="93"/>
      <c r="CP13" s="93"/>
      <c r="CQ13" s="93"/>
      <c r="CR13" s="93"/>
      <c r="CS13" s="93"/>
      <c r="CT13" s="93"/>
      <c r="CU13" s="93"/>
      <c r="CV13" s="93"/>
      <c r="CW13" s="93"/>
      <c r="CX13" s="93"/>
      <c r="CY13" s="93"/>
      <c r="CZ13" s="93"/>
      <c r="DA13" s="93"/>
      <c r="DB13" s="93"/>
      <c r="DC13" s="93"/>
      <c r="DD13" s="93"/>
      <c r="DE13" s="93"/>
      <c r="DF13" s="93"/>
      <c r="DG13" s="93"/>
      <c r="DH13" s="93"/>
      <c r="DI13" s="93"/>
      <c r="DJ13" s="93"/>
      <c r="DK13" s="93"/>
      <c r="DL13" s="93"/>
      <c r="DM13" s="93"/>
      <c r="DN13" s="93"/>
      <c r="DO13" s="93"/>
      <c r="DP13" s="93"/>
      <c r="DQ13" s="93"/>
      <c r="DR13" s="93"/>
      <c r="DS13" s="93"/>
      <c r="DT13" s="93"/>
      <c r="DU13" s="93"/>
      <c r="DV13" s="93"/>
      <c r="DW13" s="93"/>
      <c r="DX13" s="93"/>
      <c r="DY13" s="93"/>
      <c r="DZ13" s="93"/>
      <c r="EA13" s="93"/>
      <c r="EB13" s="93"/>
      <c r="EC13" s="93"/>
      <c r="ED13" s="93"/>
      <c r="EE13" s="93"/>
      <c r="EF13" s="93"/>
      <c r="EG13" s="93"/>
      <c r="EH13" s="93"/>
      <c r="EI13" s="93"/>
      <c r="EJ13" s="93"/>
      <c r="EK13" s="93"/>
      <c r="EL13" s="93"/>
      <c r="EM13" s="93"/>
      <c r="EN13" s="93"/>
      <c r="EO13" s="93"/>
      <c r="EP13" s="93"/>
      <c r="EQ13" s="93"/>
      <c r="ER13" s="93"/>
      <c r="ES13" s="93"/>
      <c r="ET13" s="93"/>
      <c r="EU13" s="93"/>
      <c r="EV13" s="93"/>
      <c r="EW13" s="93"/>
      <c r="EX13" s="93"/>
      <c r="EY13" s="93"/>
      <c r="EZ13" s="93"/>
      <c r="FA13" s="93"/>
      <c r="FB13" s="93"/>
      <c r="FC13" s="93"/>
      <c r="FD13" s="93"/>
      <c r="FE13" s="93"/>
      <c r="FF13" s="93"/>
      <c r="FG13" s="93"/>
      <c r="FH13" s="93"/>
      <c r="FI13" s="93"/>
      <c r="FJ13" s="93"/>
      <c r="FK13" s="93"/>
      <c r="FL13" s="93"/>
      <c r="FM13" s="93"/>
      <c r="FN13" s="93"/>
      <c r="FO13" s="93"/>
      <c r="FP13" s="93"/>
      <c r="FQ13" s="93"/>
      <c r="FR13" s="93"/>
      <c r="FS13" s="93"/>
      <c r="FT13" s="93"/>
      <c r="FU13" s="93"/>
      <c r="FV13" s="93"/>
      <c r="FW13" s="93"/>
      <c r="FX13" s="93"/>
      <c r="FY13" s="93"/>
      <c r="FZ13" s="93"/>
      <c r="GA13" s="93"/>
      <c r="GB13" s="93"/>
      <c r="GC13" s="93"/>
      <c r="GD13" s="93"/>
      <c r="GE13" s="93"/>
      <c r="GF13" s="93"/>
      <c r="GG13" s="93"/>
      <c r="GH13" s="93"/>
      <c r="GI13" s="93"/>
      <c r="GJ13" s="93"/>
      <c r="GK13" s="93"/>
      <c r="GL13" s="93"/>
      <c r="GM13" s="93"/>
      <c r="GN13" s="93"/>
      <c r="GO13" s="93"/>
      <c r="GP13" s="93"/>
      <c r="GQ13" s="93"/>
      <c r="GR13" s="93"/>
      <c r="GS13" s="93"/>
      <c r="GT13" s="93"/>
      <c r="GU13" s="93"/>
      <c r="GV13" s="93"/>
      <c r="GW13" s="93"/>
      <c r="GX13" s="93"/>
      <c r="GY13" s="93"/>
      <c r="GZ13" s="93"/>
      <c r="HA13" s="93"/>
      <c r="HB13" s="93"/>
      <c r="HC13" s="93"/>
      <c r="HD13" s="93"/>
      <c r="HE13" s="93"/>
      <c r="HF13" s="93"/>
      <c r="HG13" s="93"/>
      <c r="HH13" s="93"/>
      <c r="HI13" s="93"/>
      <c r="HJ13" s="93"/>
      <c r="HK13" s="93"/>
      <c r="HL13" s="93"/>
      <c r="HM13" s="93"/>
      <c r="HN13" s="93"/>
      <c r="HO13" s="93"/>
      <c r="HP13" s="93"/>
      <c r="HQ13" s="93"/>
      <c r="HR13" s="93"/>
      <c r="HS13" s="93"/>
      <c r="HT13" s="93"/>
      <c r="HU13" s="93"/>
      <c r="HV13" s="93"/>
      <c r="HW13" s="93"/>
      <c r="HX13" s="93"/>
      <c r="HY13" s="93"/>
      <c r="HZ13" s="93"/>
      <c r="IA13" s="93"/>
      <c r="IB13" s="93"/>
      <c r="IC13" s="93"/>
      <c r="ID13" s="93"/>
      <c r="IE13" s="93"/>
      <c r="IF13" s="93"/>
      <c r="IG13" s="93"/>
      <c r="IH13" s="93"/>
      <c r="II13" s="93"/>
      <c r="IJ13" s="93"/>
      <c r="IK13" s="93"/>
      <c r="IL13" s="93"/>
      <c r="IM13" s="93"/>
      <c r="IN13" s="93"/>
      <c r="IO13" s="93"/>
      <c r="IP13" s="93"/>
      <c r="IQ13" s="93"/>
      <c r="IR13" s="93"/>
      <c r="IS13" s="93"/>
      <c r="IT13" s="93"/>
      <c r="IU13" s="93"/>
      <c r="IV13" s="93"/>
      <c r="IW13" s="93"/>
      <c r="IX13" s="93"/>
      <c r="IY13" s="93"/>
      <c r="IZ13" s="93"/>
      <c r="JA13" s="93"/>
    </row>
    <row r="14" spans="1:262" ht="25.5" x14ac:dyDescent="0.2">
      <c r="A14" s="192">
        <v>43068</v>
      </c>
      <c r="B14" s="183" t="s">
        <v>1958</v>
      </c>
      <c r="C14" s="183" t="s">
        <v>199</v>
      </c>
      <c r="D14" s="183" t="s">
        <v>1878</v>
      </c>
      <c r="E14" s="183" t="s">
        <v>143</v>
      </c>
      <c r="F14" s="184">
        <v>43039</v>
      </c>
      <c r="G14" s="185">
        <v>2017</v>
      </c>
      <c r="H14" s="170" t="s">
        <v>2365</v>
      </c>
      <c r="I14" s="170" t="str">
        <f t="shared" si="0"/>
        <v>PA</v>
      </c>
      <c r="J14" s="170" t="str">
        <f t="shared" si="1"/>
        <v>MS</v>
      </c>
      <c r="K14" s="175" t="str">
        <f t="shared" si="2"/>
        <v>Northeast, Midwest, South Central</v>
      </c>
      <c r="L14" s="170" t="str">
        <f>INDEX('State '!$A$1:$C$62,MATCH($I14,'State '!$B:$B,0),3)</f>
        <v>Northeast</v>
      </c>
      <c r="M14" s="170" t="str">
        <f>INDEX('State '!$A$1:$C$62,MATCH($J14,'State '!$B:$B,0),3)</f>
        <v>South Central</v>
      </c>
      <c r="N14" s="170" t="s">
        <v>9</v>
      </c>
      <c r="O14" s="177">
        <v>256</v>
      </c>
      <c r="P14" s="177"/>
      <c r="Q14" s="177">
        <v>320</v>
      </c>
      <c r="R14" s="176"/>
      <c r="S14" s="170" t="s">
        <v>135</v>
      </c>
      <c r="T14" s="170" t="s">
        <v>381</v>
      </c>
      <c r="U14" s="170" t="s">
        <v>2099</v>
      </c>
      <c r="V14" s="170" t="s">
        <v>2180</v>
      </c>
      <c r="W14" s="169"/>
      <c r="X14" s="169"/>
      <c r="Y14" s="16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row>
    <row r="15" spans="1:262" s="19" customFormat="1" x14ac:dyDescent="0.2">
      <c r="A15" s="192">
        <v>42598</v>
      </c>
      <c r="B15" s="171" t="s">
        <v>2144</v>
      </c>
      <c r="C15" s="171" t="s">
        <v>229</v>
      </c>
      <c r="D15" s="171" t="s">
        <v>134</v>
      </c>
      <c r="E15" s="172" t="s">
        <v>143</v>
      </c>
      <c r="F15" s="173">
        <v>39063</v>
      </c>
      <c r="G15" s="174">
        <v>2006</v>
      </c>
      <c r="H15" s="170" t="s">
        <v>1327</v>
      </c>
      <c r="I15" s="170" t="str">
        <f t="shared" si="0"/>
        <v>NY</v>
      </c>
      <c r="J15" s="170" t="str">
        <f t="shared" si="1"/>
        <v>PA</v>
      </c>
      <c r="K15" s="170" t="str">
        <f t="shared" si="2"/>
        <v>Northeast</v>
      </c>
      <c r="L15" s="170" t="str">
        <f>INDEX('State '!$A$1:$C$62,MATCH($I15,'State '!$B:$B,0),3)</f>
        <v>Northeast</v>
      </c>
      <c r="M15" s="170" t="str">
        <f>INDEX('State '!$A$1:$C$62,MATCH($J15,'State '!$B:$B,0),3)</f>
        <v>Northeast</v>
      </c>
      <c r="N15" s="170"/>
      <c r="O15" s="177"/>
      <c r="P15" s="177">
        <v>24</v>
      </c>
      <c r="Q15" s="176">
        <v>487</v>
      </c>
      <c r="R15" s="176" t="s">
        <v>1822</v>
      </c>
      <c r="S15" s="170" t="s">
        <v>135</v>
      </c>
      <c r="T15" s="170" t="s">
        <v>381</v>
      </c>
      <c r="U15" s="179" t="s">
        <v>2147</v>
      </c>
      <c r="V15" s="170"/>
      <c r="W15" s="169"/>
      <c r="X15" s="169"/>
      <c r="Y15" s="169"/>
      <c r="Z15" s="105"/>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3"/>
      <c r="BS15" s="93"/>
      <c r="BT15" s="93"/>
      <c r="BU15" s="93"/>
      <c r="BV15" s="93"/>
      <c r="BW15" s="93"/>
      <c r="BX15" s="93"/>
      <c r="BY15" s="93"/>
      <c r="BZ15" s="93"/>
      <c r="CA15" s="93"/>
      <c r="CB15" s="93"/>
      <c r="CC15" s="93"/>
      <c r="CD15" s="93"/>
      <c r="CE15" s="93"/>
      <c r="CF15" s="93"/>
      <c r="CG15" s="93"/>
      <c r="CH15" s="93"/>
      <c r="CI15" s="93"/>
      <c r="CJ15" s="93"/>
      <c r="CK15" s="93"/>
      <c r="CL15" s="93"/>
      <c r="CM15" s="93"/>
      <c r="CN15" s="93"/>
      <c r="CO15" s="93"/>
      <c r="CP15" s="93"/>
      <c r="CQ15" s="93"/>
      <c r="CR15" s="93"/>
      <c r="CS15" s="93"/>
      <c r="CT15" s="93"/>
      <c r="CU15" s="93"/>
      <c r="CV15" s="93"/>
      <c r="CW15" s="93"/>
      <c r="CX15" s="93"/>
      <c r="CY15" s="93"/>
      <c r="CZ15" s="93"/>
      <c r="DA15" s="93"/>
      <c r="DB15" s="93"/>
      <c r="DC15" s="93"/>
      <c r="DD15" s="93"/>
      <c r="DE15" s="93"/>
      <c r="DF15" s="93"/>
      <c r="DG15" s="93"/>
      <c r="DH15" s="93"/>
      <c r="DI15" s="93"/>
      <c r="DJ15" s="93"/>
      <c r="DK15" s="93"/>
      <c r="DL15" s="93"/>
      <c r="DM15" s="93"/>
      <c r="DN15" s="93"/>
      <c r="DO15" s="93"/>
      <c r="DP15" s="93"/>
      <c r="DQ15" s="93"/>
      <c r="DR15" s="93"/>
      <c r="DS15" s="93"/>
      <c r="DT15" s="93"/>
      <c r="DU15" s="93"/>
      <c r="DV15" s="93"/>
      <c r="DW15" s="93"/>
      <c r="DX15" s="93"/>
      <c r="DY15" s="93"/>
      <c r="DZ15" s="93"/>
      <c r="EA15" s="93"/>
      <c r="EB15" s="93"/>
      <c r="EC15" s="93"/>
      <c r="ED15" s="93"/>
      <c r="EE15" s="93"/>
      <c r="EF15" s="93"/>
      <c r="EG15" s="93"/>
      <c r="EH15" s="93"/>
      <c r="EI15" s="93"/>
      <c r="EJ15" s="93"/>
      <c r="EK15" s="93"/>
      <c r="EL15" s="93"/>
      <c r="EM15" s="93"/>
      <c r="EN15" s="93"/>
      <c r="EO15" s="93"/>
      <c r="EP15" s="93"/>
      <c r="EQ15" s="93"/>
      <c r="ER15" s="93"/>
      <c r="ES15" s="93"/>
      <c r="ET15" s="93"/>
      <c r="EU15" s="93"/>
      <c r="EV15" s="93"/>
      <c r="EW15" s="93"/>
      <c r="EX15" s="93"/>
      <c r="EY15" s="93"/>
      <c r="EZ15" s="93"/>
      <c r="FA15" s="93"/>
      <c r="FB15" s="93"/>
      <c r="FC15" s="93"/>
      <c r="FD15" s="93"/>
      <c r="FE15" s="93"/>
      <c r="FF15" s="93"/>
      <c r="FG15" s="93"/>
      <c r="FH15" s="93"/>
      <c r="FI15" s="93"/>
      <c r="FJ15" s="93"/>
      <c r="FK15" s="93"/>
      <c r="FL15" s="93"/>
      <c r="FM15" s="93"/>
      <c r="FN15" s="93"/>
      <c r="FO15" s="93"/>
      <c r="FP15" s="93"/>
      <c r="FQ15" s="93"/>
      <c r="FR15" s="93"/>
      <c r="FS15" s="93"/>
      <c r="FT15" s="93"/>
      <c r="FU15" s="93"/>
      <c r="FV15" s="93"/>
      <c r="FW15" s="93"/>
      <c r="FX15" s="93"/>
      <c r="FY15" s="93"/>
      <c r="FZ15" s="93"/>
      <c r="GA15" s="93"/>
      <c r="GB15" s="93"/>
      <c r="GC15" s="93"/>
      <c r="GD15" s="93"/>
      <c r="GE15" s="93"/>
      <c r="GF15" s="93"/>
      <c r="GG15" s="93"/>
      <c r="GH15" s="93"/>
      <c r="GI15" s="93"/>
      <c r="GJ15" s="93"/>
      <c r="GK15" s="93"/>
      <c r="GL15" s="93"/>
      <c r="GM15" s="93"/>
      <c r="GN15" s="93"/>
      <c r="GO15" s="93"/>
      <c r="GP15" s="93"/>
      <c r="GQ15" s="93"/>
      <c r="GR15" s="93"/>
      <c r="GS15" s="93"/>
      <c r="GT15" s="93"/>
      <c r="GU15" s="93"/>
      <c r="GV15" s="93"/>
      <c r="GW15" s="93"/>
      <c r="GX15" s="93"/>
      <c r="GY15" s="93"/>
      <c r="GZ15" s="93"/>
      <c r="HA15" s="93"/>
      <c r="HB15" s="93"/>
      <c r="HC15" s="93"/>
      <c r="HD15" s="93"/>
      <c r="HE15" s="93"/>
      <c r="HF15" s="93"/>
      <c r="HG15" s="93"/>
      <c r="HH15" s="93"/>
      <c r="HI15" s="93"/>
      <c r="HJ15" s="93"/>
      <c r="HK15" s="93"/>
      <c r="HL15" s="93"/>
      <c r="HM15" s="93"/>
      <c r="HN15" s="93"/>
      <c r="HO15" s="93"/>
      <c r="HP15" s="93"/>
      <c r="HQ15" s="93"/>
      <c r="HR15" s="93"/>
      <c r="HS15" s="93"/>
      <c r="HT15" s="93"/>
      <c r="HU15" s="93"/>
      <c r="HV15" s="93"/>
      <c r="HW15" s="93"/>
      <c r="HX15" s="93"/>
      <c r="HY15" s="93"/>
      <c r="HZ15" s="93"/>
      <c r="IA15" s="93"/>
      <c r="IB15" s="93"/>
      <c r="IC15" s="93"/>
      <c r="ID15" s="93"/>
      <c r="IE15" s="93"/>
      <c r="IF15" s="93"/>
      <c r="IG15" s="93"/>
      <c r="IH15" s="93"/>
      <c r="II15" s="93"/>
      <c r="IJ15" s="93"/>
      <c r="IK15" s="93"/>
      <c r="IL15" s="93"/>
      <c r="IM15" s="93"/>
      <c r="IN15" s="93"/>
      <c r="IO15" s="93"/>
      <c r="IP15" s="93"/>
      <c r="IQ15" s="93"/>
      <c r="IR15" s="93"/>
      <c r="IS15" s="93"/>
      <c r="IT15" s="93"/>
      <c r="IU15" s="93"/>
      <c r="IV15" s="93"/>
      <c r="IW15" s="93"/>
      <c r="IX15" s="93"/>
      <c r="IY15" s="93"/>
      <c r="IZ15" s="93"/>
      <c r="JA15" s="93"/>
    </row>
    <row r="16" spans="1:262" x14ac:dyDescent="0.2">
      <c r="A16" s="192">
        <v>39990</v>
      </c>
      <c r="B16" s="183" t="s">
        <v>1114</v>
      </c>
      <c r="C16" s="183" t="s">
        <v>327</v>
      </c>
      <c r="D16" s="183" t="s">
        <v>134</v>
      </c>
      <c r="E16" s="183" t="s">
        <v>143</v>
      </c>
      <c r="F16" s="184">
        <v>38274</v>
      </c>
      <c r="G16" s="185">
        <v>2004</v>
      </c>
      <c r="H16" s="170" t="s">
        <v>408</v>
      </c>
      <c r="I16" s="170" t="str">
        <f t="shared" si="0"/>
        <v>TX</v>
      </c>
      <c r="J16" s="170" t="str">
        <f t="shared" si="1"/>
        <v>MX</v>
      </c>
      <c r="K16" s="170" t="str">
        <f t="shared" si="2"/>
        <v>South Central, Mexico</v>
      </c>
      <c r="L16" s="170" t="str">
        <f>INDEX('State '!$A$1:$C$62,MATCH($I16,'State '!$B:$B,0),3)</f>
        <v>South Central</v>
      </c>
      <c r="M16" s="170" t="str">
        <f>INDEX('State '!$A$1:$C$62,MATCH($J16,'State '!$B:$B,0),3)</f>
        <v>Mexico</v>
      </c>
      <c r="N16" s="170"/>
      <c r="O16" s="177">
        <v>1.5</v>
      </c>
      <c r="P16" s="177">
        <v>9</v>
      </c>
      <c r="Q16" s="177">
        <v>25</v>
      </c>
      <c r="R16" s="176">
        <v>8</v>
      </c>
      <c r="S16" s="170" t="s">
        <v>135</v>
      </c>
      <c r="T16" s="170" t="s">
        <v>381</v>
      </c>
      <c r="U16" s="170" t="s">
        <v>1115</v>
      </c>
      <c r="V16" s="170"/>
      <c r="W16" s="169"/>
      <c r="X16" s="169"/>
      <c r="Y16" s="169"/>
      <c r="Z16" s="93"/>
      <c r="AA16" s="93"/>
      <c r="AB16" s="93"/>
    </row>
    <row r="17" spans="1:261" s="19" customFormat="1" x14ac:dyDescent="0.2">
      <c r="A17" s="192">
        <v>43068</v>
      </c>
      <c r="B17" s="183" t="s">
        <v>1956</v>
      </c>
      <c r="C17" s="183" t="s">
        <v>199</v>
      </c>
      <c r="D17" s="183" t="s">
        <v>1878</v>
      </c>
      <c r="E17" s="183" t="s">
        <v>143</v>
      </c>
      <c r="F17" s="184">
        <v>43039</v>
      </c>
      <c r="G17" s="185">
        <v>2017</v>
      </c>
      <c r="H17" s="170" t="s">
        <v>1957</v>
      </c>
      <c r="I17" s="170" t="str">
        <f t="shared" si="0"/>
        <v>PA</v>
      </c>
      <c r="J17" s="170" t="str">
        <f t="shared" si="1"/>
        <v>KY</v>
      </c>
      <c r="K17" s="175" t="str">
        <f t="shared" si="2"/>
        <v>Northeast, Midwest</v>
      </c>
      <c r="L17" s="170" t="str">
        <f>INDEX('State '!$A$1:$C$62,MATCH($I17,'State '!$B:$B,0),3)</f>
        <v>Northeast</v>
      </c>
      <c r="M17" s="170" t="str">
        <f>INDEX('State '!$A$1:$C$62,MATCH($J17,'State '!$B:$B,0),3)</f>
        <v>Midwest</v>
      </c>
      <c r="N17" s="170"/>
      <c r="O17" s="177">
        <v>127</v>
      </c>
      <c r="P17" s="177"/>
      <c r="Q17" s="177">
        <v>200</v>
      </c>
      <c r="R17" s="176"/>
      <c r="S17" s="170" t="s">
        <v>135</v>
      </c>
      <c r="T17" s="170" t="s">
        <v>381</v>
      </c>
      <c r="U17" s="170" t="s">
        <v>2099</v>
      </c>
      <c r="V17" s="170" t="s">
        <v>2180</v>
      </c>
      <c r="W17" s="169"/>
      <c r="X17" s="169"/>
      <c r="Y17" s="169"/>
      <c r="Z17" s="105"/>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3"/>
      <c r="BS17" s="93"/>
      <c r="BT17" s="93"/>
      <c r="BU17" s="93"/>
      <c r="BV17" s="93"/>
      <c r="BW17" s="93"/>
      <c r="BX17" s="93"/>
      <c r="BY17" s="93"/>
      <c r="BZ17" s="93"/>
      <c r="CA17" s="93"/>
      <c r="CB17" s="93"/>
      <c r="CC17" s="93"/>
      <c r="CD17" s="93"/>
      <c r="CE17" s="93"/>
      <c r="CF17" s="93"/>
      <c r="CG17" s="93"/>
      <c r="CH17" s="93"/>
      <c r="CI17" s="93"/>
      <c r="CJ17" s="93"/>
      <c r="CK17" s="93"/>
      <c r="CL17" s="93"/>
      <c r="CM17" s="93"/>
      <c r="CN17" s="93"/>
      <c r="CO17" s="93"/>
      <c r="CP17" s="93"/>
      <c r="CQ17" s="93"/>
      <c r="CR17" s="93"/>
      <c r="CS17" s="93"/>
      <c r="CT17" s="93"/>
      <c r="CU17" s="93"/>
      <c r="CV17" s="93"/>
      <c r="CW17" s="93"/>
      <c r="CX17" s="93"/>
      <c r="CY17" s="93"/>
      <c r="CZ17" s="93"/>
      <c r="DA17" s="93"/>
      <c r="DB17" s="93"/>
      <c r="DC17" s="93"/>
      <c r="DD17" s="93"/>
      <c r="DE17" s="93"/>
      <c r="DF17" s="93"/>
      <c r="DG17" s="93"/>
      <c r="DH17" s="93"/>
      <c r="DI17" s="93"/>
      <c r="DJ17" s="93"/>
      <c r="DK17" s="93"/>
      <c r="DL17" s="93"/>
      <c r="DM17" s="93"/>
      <c r="DN17" s="93"/>
      <c r="DO17" s="93"/>
      <c r="DP17" s="93"/>
      <c r="DQ17" s="93"/>
      <c r="DR17" s="93"/>
      <c r="DS17" s="93"/>
      <c r="DT17" s="93"/>
      <c r="DU17" s="93"/>
      <c r="DV17" s="93"/>
      <c r="DW17" s="93"/>
      <c r="DX17" s="93"/>
      <c r="DY17" s="93"/>
      <c r="DZ17" s="93"/>
      <c r="EA17" s="93"/>
      <c r="EB17" s="93"/>
      <c r="EC17" s="93"/>
      <c r="ED17" s="93"/>
      <c r="EE17" s="93"/>
      <c r="EF17" s="93"/>
      <c r="EG17" s="93"/>
      <c r="EH17" s="93"/>
      <c r="EI17" s="93"/>
      <c r="EJ17" s="93"/>
      <c r="EK17" s="93"/>
      <c r="EL17" s="93"/>
      <c r="EM17" s="93"/>
      <c r="EN17" s="93"/>
      <c r="EO17" s="93"/>
      <c r="EP17" s="93"/>
      <c r="EQ17" s="93"/>
      <c r="ER17" s="93"/>
      <c r="ES17" s="93"/>
      <c r="ET17" s="93"/>
      <c r="EU17" s="93"/>
      <c r="EV17" s="93"/>
      <c r="EW17" s="93"/>
      <c r="EX17" s="93"/>
      <c r="EY17" s="93"/>
      <c r="EZ17" s="93"/>
      <c r="FA17" s="93"/>
      <c r="FB17" s="93"/>
      <c r="FC17" s="93"/>
      <c r="FD17" s="93"/>
      <c r="FE17" s="93"/>
      <c r="FF17" s="93"/>
      <c r="FG17" s="93"/>
      <c r="FH17" s="93"/>
      <c r="FI17" s="93"/>
      <c r="FJ17" s="93"/>
      <c r="FK17" s="93"/>
      <c r="FL17" s="93"/>
      <c r="FM17" s="93"/>
      <c r="FN17" s="93"/>
      <c r="FO17" s="93"/>
      <c r="FP17" s="93"/>
      <c r="FQ17" s="93"/>
      <c r="FR17" s="93"/>
      <c r="FS17" s="93"/>
      <c r="FT17" s="93"/>
      <c r="FU17" s="93"/>
      <c r="FV17" s="93"/>
      <c r="FW17" s="93"/>
      <c r="FX17" s="93"/>
      <c r="FY17" s="93"/>
      <c r="FZ17" s="93"/>
      <c r="GA17" s="93"/>
      <c r="GB17" s="93"/>
      <c r="GC17" s="93"/>
      <c r="GD17" s="93"/>
      <c r="GE17" s="93"/>
      <c r="GF17" s="93"/>
      <c r="GG17" s="93"/>
      <c r="GH17" s="93"/>
      <c r="GI17" s="93"/>
      <c r="GJ17" s="93"/>
      <c r="GK17" s="93"/>
      <c r="GL17" s="93"/>
      <c r="GM17" s="93"/>
      <c r="GN17" s="93"/>
      <c r="GO17" s="93"/>
      <c r="GP17" s="93"/>
      <c r="GQ17" s="93"/>
      <c r="GR17" s="93"/>
      <c r="GS17" s="93"/>
      <c r="GT17" s="93"/>
      <c r="GU17" s="93"/>
      <c r="GV17" s="93"/>
      <c r="GW17" s="93"/>
      <c r="GX17" s="93"/>
      <c r="GY17" s="93"/>
      <c r="GZ17" s="93"/>
      <c r="HA17" s="93"/>
      <c r="HB17" s="93"/>
      <c r="HC17" s="93"/>
      <c r="HD17" s="93"/>
      <c r="HE17" s="93"/>
      <c r="HF17" s="93"/>
      <c r="HG17" s="93"/>
      <c r="HH17" s="93"/>
      <c r="HI17" s="93"/>
      <c r="HJ17" s="93"/>
      <c r="HK17" s="93"/>
      <c r="HL17" s="93"/>
      <c r="HM17" s="93"/>
      <c r="HN17" s="93"/>
      <c r="HO17" s="93"/>
      <c r="HP17" s="93"/>
      <c r="HQ17" s="93"/>
      <c r="HR17" s="93"/>
      <c r="HS17" s="93"/>
      <c r="HT17" s="93"/>
      <c r="HU17" s="93"/>
      <c r="HV17" s="93"/>
      <c r="HW17" s="93"/>
      <c r="HX17" s="93"/>
      <c r="HY17" s="93"/>
      <c r="HZ17" s="93"/>
      <c r="IA17" s="93"/>
      <c r="IB17" s="93"/>
      <c r="IC17" s="93"/>
      <c r="ID17" s="93"/>
      <c r="IE17" s="93"/>
      <c r="IF17" s="93"/>
      <c r="IG17" s="93"/>
      <c r="IH17" s="93"/>
      <c r="II17" s="93"/>
      <c r="IJ17" s="93"/>
      <c r="IK17" s="93"/>
      <c r="IL17" s="93"/>
      <c r="IM17" s="93"/>
      <c r="IN17" s="93"/>
      <c r="IO17" s="93"/>
      <c r="IP17" s="93"/>
      <c r="IQ17" s="93"/>
      <c r="IR17" s="93"/>
      <c r="IS17" s="93"/>
      <c r="IT17" s="93"/>
      <c r="IU17" s="93"/>
      <c r="IV17" s="93"/>
      <c r="IW17" s="93"/>
      <c r="IX17" s="93"/>
      <c r="IY17" s="93"/>
      <c r="IZ17" s="93"/>
      <c r="JA17" s="93"/>
    </row>
    <row r="18" spans="1:261" s="19" customFormat="1" ht="38.25" x14ac:dyDescent="0.2">
      <c r="A18" s="192">
        <v>44224</v>
      </c>
      <c r="B18" s="171" t="s">
        <v>2941</v>
      </c>
      <c r="C18" s="171" t="s">
        <v>3241</v>
      </c>
      <c r="D18" s="171" t="s">
        <v>140</v>
      </c>
      <c r="E18" s="172" t="s">
        <v>143</v>
      </c>
      <c r="F18" s="173">
        <v>44223</v>
      </c>
      <c r="G18" s="180">
        <v>2021</v>
      </c>
      <c r="H18" s="170" t="s">
        <v>6</v>
      </c>
      <c r="I18" s="170" t="str">
        <f t="shared" si="0"/>
        <v>TX</v>
      </c>
      <c r="J18" s="170" t="str">
        <f t="shared" si="1"/>
        <v>TX</v>
      </c>
      <c r="K18" s="170" t="str">
        <f t="shared" si="2"/>
        <v>South Central</v>
      </c>
      <c r="L18" s="170" t="str">
        <f>INDEX('State '!$A$1:$C$62,MATCH($I18,'State '!$B:$B,0),3)</f>
        <v>South Central</v>
      </c>
      <c r="M18" s="170" t="str">
        <f>INDEX('State '!$A$1:$C$62,MATCH($J18,'State '!$B:$B,0),3)</f>
        <v>South Central</v>
      </c>
      <c r="N18" s="170"/>
      <c r="O18" s="177"/>
      <c r="P18" s="177"/>
      <c r="Q18" s="176">
        <v>1800</v>
      </c>
      <c r="R18" s="177">
        <v>42</v>
      </c>
      <c r="S18" s="178" t="s">
        <v>138</v>
      </c>
      <c r="T18" s="175" t="s">
        <v>2608</v>
      </c>
      <c r="U18" s="179"/>
      <c r="V18" s="170" t="s">
        <v>2177</v>
      </c>
      <c r="W18" s="169" t="s">
        <v>2942</v>
      </c>
      <c r="X18" s="169"/>
      <c r="Y18" s="155"/>
      <c r="Z18" s="105"/>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3"/>
      <c r="BS18" s="93"/>
      <c r="BT18" s="93"/>
      <c r="BU18" s="93"/>
      <c r="BV18" s="93"/>
      <c r="BW18" s="93"/>
      <c r="BX18" s="93"/>
      <c r="BY18" s="93"/>
      <c r="BZ18" s="93"/>
      <c r="CA18" s="93"/>
      <c r="CB18" s="93"/>
      <c r="CC18" s="93"/>
      <c r="CD18" s="93"/>
      <c r="CE18" s="93"/>
      <c r="CF18" s="93"/>
      <c r="CG18" s="93"/>
      <c r="CH18" s="93"/>
      <c r="CI18" s="93"/>
      <c r="CJ18" s="93"/>
      <c r="CK18" s="93"/>
      <c r="CL18" s="93"/>
      <c r="CM18" s="93"/>
      <c r="CN18" s="93"/>
      <c r="CO18" s="93"/>
      <c r="CP18" s="93"/>
      <c r="CQ18" s="93"/>
      <c r="CR18" s="93"/>
      <c r="CS18" s="93"/>
      <c r="CT18" s="93"/>
      <c r="CU18" s="93"/>
      <c r="CV18" s="93"/>
      <c r="CW18" s="93"/>
      <c r="CX18" s="93"/>
      <c r="CY18" s="93"/>
      <c r="CZ18" s="93"/>
      <c r="DA18" s="93"/>
      <c r="DB18" s="93"/>
      <c r="DC18" s="93"/>
      <c r="DD18" s="93"/>
      <c r="DE18" s="93"/>
      <c r="DF18" s="93"/>
      <c r="DG18" s="93"/>
      <c r="DH18" s="93"/>
      <c r="DI18" s="93"/>
      <c r="DJ18" s="93"/>
      <c r="DK18" s="93"/>
      <c r="DL18" s="93"/>
      <c r="DM18" s="93"/>
      <c r="DN18" s="93"/>
      <c r="DO18" s="93"/>
      <c r="DP18" s="93"/>
      <c r="DQ18" s="93"/>
      <c r="DR18" s="93"/>
      <c r="DS18" s="93"/>
      <c r="DT18" s="93"/>
      <c r="DU18" s="93"/>
      <c r="DV18" s="93"/>
      <c r="DW18" s="93"/>
      <c r="DX18" s="93"/>
      <c r="DY18" s="93"/>
      <c r="DZ18" s="93"/>
      <c r="EA18" s="93"/>
      <c r="EB18" s="93"/>
      <c r="EC18" s="93"/>
      <c r="ED18" s="93"/>
      <c r="EE18" s="93"/>
      <c r="EF18" s="93"/>
      <c r="EG18" s="93"/>
      <c r="EH18" s="93"/>
      <c r="EI18" s="93"/>
      <c r="EJ18" s="93"/>
      <c r="EK18" s="93"/>
      <c r="EL18" s="93"/>
      <c r="EM18" s="93"/>
      <c r="EN18" s="93"/>
      <c r="EO18" s="93"/>
      <c r="EP18" s="93"/>
      <c r="EQ18" s="93"/>
      <c r="ER18" s="93"/>
      <c r="ES18" s="93"/>
      <c r="ET18" s="93"/>
      <c r="EU18" s="93"/>
      <c r="EV18" s="93"/>
      <c r="EW18" s="93"/>
      <c r="EX18" s="93"/>
      <c r="EY18" s="93"/>
      <c r="EZ18" s="93"/>
      <c r="FA18" s="93"/>
      <c r="FB18" s="93"/>
      <c r="FC18" s="93"/>
      <c r="FD18" s="93"/>
      <c r="FE18" s="93"/>
      <c r="FF18" s="93"/>
      <c r="FG18" s="93"/>
      <c r="FH18" s="93"/>
      <c r="FI18" s="93"/>
      <c r="FJ18" s="93"/>
      <c r="FK18" s="93"/>
      <c r="FL18" s="93"/>
      <c r="FM18" s="93"/>
      <c r="FN18" s="93"/>
      <c r="FO18" s="93"/>
      <c r="FP18" s="93"/>
      <c r="FQ18" s="93"/>
      <c r="FR18" s="93"/>
      <c r="FS18" s="93"/>
      <c r="FT18" s="93"/>
      <c r="FU18" s="93"/>
      <c r="FV18" s="93"/>
      <c r="FW18" s="93"/>
      <c r="FX18" s="93"/>
      <c r="FY18" s="93"/>
      <c r="FZ18" s="93"/>
      <c r="GA18" s="93"/>
      <c r="GB18" s="93"/>
      <c r="GC18" s="93"/>
      <c r="GD18" s="93"/>
      <c r="GE18" s="93"/>
      <c r="GF18" s="93"/>
      <c r="GG18" s="93"/>
      <c r="GH18" s="93"/>
      <c r="GI18" s="93"/>
      <c r="GJ18" s="93"/>
      <c r="GK18" s="93"/>
      <c r="GL18" s="93"/>
      <c r="GM18" s="93"/>
      <c r="GN18" s="93"/>
      <c r="GO18" s="93"/>
      <c r="GP18" s="93"/>
      <c r="GQ18" s="93"/>
      <c r="GR18" s="93"/>
      <c r="GS18" s="93"/>
      <c r="GT18" s="93"/>
      <c r="GU18" s="93"/>
      <c r="GV18" s="93"/>
      <c r="GW18" s="93"/>
      <c r="GX18" s="93"/>
      <c r="GY18" s="93"/>
      <c r="GZ18" s="93"/>
      <c r="HA18" s="93"/>
      <c r="HB18" s="93"/>
      <c r="HC18" s="93"/>
      <c r="HD18" s="93"/>
      <c r="HE18" s="93"/>
      <c r="HF18" s="93"/>
      <c r="HG18" s="93"/>
      <c r="HH18" s="93"/>
      <c r="HI18" s="93"/>
      <c r="HJ18" s="93"/>
      <c r="HK18" s="93"/>
      <c r="HL18" s="93"/>
      <c r="HM18" s="93"/>
      <c r="HN18" s="93"/>
      <c r="HO18" s="93"/>
      <c r="HP18" s="93"/>
      <c r="HQ18" s="93"/>
      <c r="HR18" s="93"/>
      <c r="HS18" s="93"/>
      <c r="HT18" s="93"/>
      <c r="HU18" s="93"/>
      <c r="HV18" s="93"/>
      <c r="HW18" s="93"/>
      <c r="HX18" s="93"/>
      <c r="HY18" s="93"/>
      <c r="HZ18" s="93"/>
      <c r="IA18" s="93"/>
      <c r="IB18" s="93"/>
      <c r="IC18" s="93"/>
      <c r="ID18" s="93"/>
      <c r="IE18" s="93"/>
      <c r="IF18" s="93"/>
      <c r="IG18" s="93"/>
      <c r="IH18" s="93"/>
      <c r="II18" s="93"/>
      <c r="IJ18" s="93"/>
      <c r="IK18" s="93"/>
      <c r="IL18" s="93"/>
      <c r="IM18" s="93"/>
      <c r="IN18" s="93"/>
      <c r="IO18" s="93"/>
      <c r="IP18" s="93"/>
      <c r="IQ18" s="93"/>
      <c r="IR18" s="93"/>
      <c r="IS18" s="93"/>
      <c r="IT18" s="93"/>
      <c r="IU18" s="93"/>
      <c r="IV18" s="93"/>
      <c r="IW18" s="93"/>
      <c r="IX18" s="93"/>
      <c r="IY18" s="93"/>
      <c r="IZ18" s="93"/>
      <c r="JA18" s="93"/>
    </row>
    <row r="19" spans="1:261" ht="25.5" x14ac:dyDescent="0.2">
      <c r="A19" s="192">
        <v>43423</v>
      </c>
      <c r="B19" s="171" t="s">
        <v>2265</v>
      </c>
      <c r="C19" s="171" t="s">
        <v>2266</v>
      </c>
      <c r="D19" s="171" t="s">
        <v>136</v>
      </c>
      <c r="E19" s="172" t="s">
        <v>143</v>
      </c>
      <c r="F19" s="173">
        <v>43191</v>
      </c>
      <c r="G19" s="181">
        <v>2018</v>
      </c>
      <c r="H19" s="170" t="s">
        <v>6</v>
      </c>
      <c r="I19" s="170" t="str">
        <f t="shared" si="0"/>
        <v>TX</v>
      </c>
      <c r="J19" s="170" t="str">
        <f t="shared" si="1"/>
        <v>TX</v>
      </c>
      <c r="K19" s="175" t="str">
        <f t="shared" si="2"/>
        <v>South Central</v>
      </c>
      <c r="L19" s="170" t="str">
        <f>INDEX('State '!$A$1:$C$62,MATCH($I19,'State '!$B:$B,0),3)</f>
        <v>South Central</v>
      </c>
      <c r="M19" s="170" t="str">
        <f>INDEX('State '!$A$1:$C$62,MATCH($J19,'State '!$B:$B,0),3)</f>
        <v>South Central</v>
      </c>
      <c r="N19" s="170"/>
      <c r="O19" s="177"/>
      <c r="P19" s="176">
        <v>75</v>
      </c>
      <c r="Q19" s="182">
        <v>1250</v>
      </c>
      <c r="R19" s="177">
        <v>36</v>
      </c>
      <c r="S19" s="178" t="s">
        <v>138</v>
      </c>
      <c r="T19" s="175" t="s">
        <v>187</v>
      </c>
      <c r="U19" s="179" t="s">
        <v>382</v>
      </c>
      <c r="V19" s="170" t="s">
        <v>2177</v>
      </c>
      <c r="W19" s="169" t="s">
        <v>2447</v>
      </c>
      <c r="X19" s="169"/>
      <c r="Y19" s="207" t="s">
        <v>2491</v>
      </c>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row>
    <row r="20" spans="1:261" x14ac:dyDescent="0.2">
      <c r="A20" s="192">
        <v>41720</v>
      </c>
      <c r="B20" s="171" t="s">
        <v>1747</v>
      </c>
      <c r="C20" s="171" t="s">
        <v>1748</v>
      </c>
      <c r="D20" s="171" t="s">
        <v>134</v>
      </c>
      <c r="E20" s="172" t="s">
        <v>143</v>
      </c>
      <c r="F20" s="173">
        <v>41031</v>
      </c>
      <c r="G20" s="174">
        <v>2012</v>
      </c>
      <c r="H20" s="170" t="s">
        <v>1749</v>
      </c>
      <c r="I20" s="170" t="str">
        <f t="shared" si="0"/>
        <v>PR</v>
      </c>
      <c r="J20" s="170" t="str">
        <f t="shared" si="1"/>
        <v>PR</v>
      </c>
      <c r="K20" s="170" t="e">
        <f t="shared" si="2"/>
        <v>#N/A</v>
      </c>
      <c r="L20" s="170" t="e">
        <f>INDEX('State '!$A$1:$C$62,MATCH($I20,'State '!$B:$B,0),3)</f>
        <v>#N/A</v>
      </c>
      <c r="M20" s="170" t="e">
        <f>INDEX('State '!$A$1:$C$62,MATCH($J20,'State '!$B:$B,0),3)</f>
        <v>#N/A</v>
      </c>
      <c r="N20" s="170"/>
      <c r="O20" s="177">
        <v>50</v>
      </c>
      <c r="P20" s="176">
        <v>42</v>
      </c>
      <c r="Q20" s="176">
        <v>186</v>
      </c>
      <c r="R20" s="177">
        <v>24</v>
      </c>
      <c r="S20" s="178" t="s">
        <v>135</v>
      </c>
      <c r="T20" s="175" t="s">
        <v>381</v>
      </c>
      <c r="U20" s="179" t="s">
        <v>1750</v>
      </c>
      <c r="V20" s="170"/>
      <c r="W20" s="169"/>
      <c r="X20" s="169"/>
      <c r="Y20" s="16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row>
    <row r="21" spans="1:261" s="19" customFormat="1" x14ac:dyDescent="0.2">
      <c r="A21" s="192">
        <v>40924</v>
      </c>
      <c r="B21" s="183" t="s">
        <v>525</v>
      </c>
      <c r="C21" s="183" t="s">
        <v>239</v>
      </c>
      <c r="D21" s="183" t="s">
        <v>140</v>
      </c>
      <c r="E21" s="183" t="s">
        <v>143</v>
      </c>
      <c r="F21" s="184">
        <v>40663</v>
      </c>
      <c r="G21" s="185">
        <v>2011</v>
      </c>
      <c r="H21" s="170" t="s">
        <v>17</v>
      </c>
      <c r="I21" s="170" t="str">
        <f t="shared" si="0"/>
        <v>AL</v>
      </c>
      <c r="J21" s="170" t="str">
        <f t="shared" si="1"/>
        <v>AL</v>
      </c>
      <c r="K21" s="170" t="str">
        <f t="shared" si="2"/>
        <v>South Central</v>
      </c>
      <c r="L21" s="170" t="str">
        <f>INDEX('State '!$A$1:$C$62,MATCH($I21,'State '!$B:$B,0),3)</f>
        <v>South Central</v>
      </c>
      <c r="M21" s="170" t="str">
        <f>INDEX('State '!$A$1:$C$62,MATCH($J21,'State '!$B:$B,0),3)</f>
        <v>South Central</v>
      </c>
      <c r="N21" s="170"/>
      <c r="O21" s="177"/>
      <c r="P21" s="177"/>
      <c r="Q21" s="177">
        <v>54</v>
      </c>
      <c r="R21" s="176"/>
      <c r="S21" s="170" t="s">
        <v>135</v>
      </c>
      <c r="T21" s="170" t="s">
        <v>381</v>
      </c>
      <c r="U21" s="170" t="s">
        <v>526</v>
      </c>
      <c r="V21" s="170"/>
      <c r="W21" s="169"/>
      <c r="X21" s="169"/>
      <c r="Y21" s="169"/>
      <c r="Z21" s="105"/>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row>
    <row r="22" spans="1:261" s="19" customFormat="1" ht="38.25" x14ac:dyDescent="0.2">
      <c r="A22" s="102">
        <v>44217</v>
      </c>
      <c r="B22" s="222" t="s">
        <v>2943</v>
      </c>
      <c r="C22" s="222" t="s">
        <v>2944</v>
      </c>
      <c r="D22" s="222" t="s">
        <v>140</v>
      </c>
      <c r="E22" s="111" t="s">
        <v>143</v>
      </c>
      <c r="F22" s="63">
        <v>44112</v>
      </c>
      <c r="G22" s="64">
        <v>2020</v>
      </c>
      <c r="H22" s="224" t="s">
        <v>2947</v>
      </c>
      <c r="I22" s="224" t="str">
        <f t="shared" si="0"/>
        <v>MS</v>
      </c>
      <c r="J22" s="224" t="str">
        <f t="shared" si="1"/>
        <v>AL</v>
      </c>
      <c r="K22" s="230" t="str">
        <f t="shared" si="2"/>
        <v>South Central</v>
      </c>
      <c r="L22" s="224" t="str">
        <f>INDEX('State '!$A$1:$C$62,MATCH($I22,'State '!$B:$B,0),3)</f>
        <v>South Central</v>
      </c>
      <c r="M22" s="224" t="str">
        <f>INDEX('State '!$A$1:$C$62,MATCH($J22,'State '!$B:$B,0),3)</f>
        <v>South Central</v>
      </c>
      <c r="N22" s="224"/>
      <c r="O22" s="177">
        <v>5.4</v>
      </c>
      <c r="P22" s="198"/>
      <c r="Q22" s="164">
        <v>38.5</v>
      </c>
      <c r="R22" s="104"/>
      <c r="S22" s="224" t="s">
        <v>135</v>
      </c>
      <c r="T22" s="224" t="s">
        <v>381</v>
      </c>
      <c r="U22" s="224" t="s">
        <v>2945</v>
      </c>
      <c r="V22" s="224" t="s">
        <v>2180</v>
      </c>
      <c r="W22" s="222" t="s">
        <v>2946</v>
      </c>
      <c r="X22" s="222"/>
      <c r="Y22" s="155"/>
    </row>
    <row r="23" spans="1:261" x14ac:dyDescent="0.2">
      <c r="A23" s="192">
        <v>39990</v>
      </c>
      <c r="B23" s="183" t="s">
        <v>1414</v>
      </c>
      <c r="C23" s="183" t="s">
        <v>200</v>
      </c>
      <c r="D23" s="183" t="s">
        <v>134</v>
      </c>
      <c r="E23" s="183" t="s">
        <v>143</v>
      </c>
      <c r="F23" s="184">
        <v>36982</v>
      </c>
      <c r="G23" s="185">
        <v>2001</v>
      </c>
      <c r="H23" s="170" t="s">
        <v>36</v>
      </c>
      <c r="I23" s="170" t="str">
        <f t="shared" si="0"/>
        <v>MA</v>
      </c>
      <c r="J23" s="170" t="str">
        <f t="shared" si="1"/>
        <v>MA</v>
      </c>
      <c r="K23" s="170" t="str">
        <f t="shared" si="2"/>
        <v>Northeast</v>
      </c>
      <c r="L23" s="170" t="str">
        <f>INDEX('State '!$A$1:$C$62,MATCH($I23,'State '!$B:$B,0),3)</f>
        <v>Northeast</v>
      </c>
      <c r="M23" s="170" t="str">
        <f>INDEX('State '!$A$1:$C$62,MATCH($J23,'State '!$B:$B,0),3)</f>
        <v>Northeast</v>
      </c>
      <c r="N23" s="170"/>
      <c r="O23" s="177">
        <v>4.5999999999999996</v>
      </c>
      <c r="P23" s="177">
        <v>1</v>
      </c>
      <c r="Q23" s="177">
        <v>107</v>
      </c>
      <c r="R23" s="176">
        <v>14</v>
      </c>
      <c r="S23" s="170" t="s">
        <v>135</v>
      </c>
      <c r="T23" s="170" t="s">
        <v>381</v>
      </c>
      <c r="U23" s="170" t="s">
        <v>1415</v>
      </c>
      <c r="V23" s="170"/>
      <c r="W23" s="169"/>
      <c r="X23" s="169"/>
      <c r="Y23" s="205"/>
      <c r="Z23" s="105"/>
      <c r="AA23" s="93"/>
      <c r="AB23" s="93"/>
    </row>
    <row r="24" spans="1:261" x14ac:dyDescent="0.2">
      <c r="A24" s="192">
        <v>39990</v>
      </c>
      <c r="B24" s="171" t="s">
        <v>905</v>
      </c>
      <c r="C24" s="171" t="s">
        <v>200</v>
      </c>
      <c r="D24" s="171" t="s">
        <v>134</v>
      </c>
      <c r="E24" s="172" t="s">
        <v>143</v>
      </c>
      <c r="F24" s="173">
        <v>39417</v>
      </c>
      <c r="G24" s="174">
        <v>2007</v>
      </c>
      <c r="H24" s="170" t="s">
        <v>36</v>
      </c>
      <c r="I24" s="170" t="str">
        <f t="shared" si="0"/>
        <v>MA</v>
      </c>
      <c r="J24" s="170" t="str">
        <f t="shared" si="1"/>
        <v>MA</v>
      </c>
      <c r="K24" s="170" t="str">
        <f t="shared" si="2"/>
        <v>Northeast</v>
      </c>
      <c r="L24" s="170" t="str">
        <f>INDEX('State '!$A$1:$C$62,MATCH($I24,'State '!$B:$B,0),3)</f>
        <v>Northeast</v>
      </c>
      <c r="M24" s="170" t="str">
        <f>INDEX('State '!$A$1:$C$62,MATCH($J24,'State '!$B:$B,0),3)</f>
        <v>Northeast</v>
      </c>
      <c r="N24" s="170"/>
      <c r="O24" s="177">
        <v>15</v>
      </c>
      <c r="P24" s="176">
        <v>3.8</v>
      </c>
      <c r="Q24" s="176">
        <v>38</v>
      </c>
      <c r="R24" s="177">
        <v>18</v>
      </c>
      <c r="S24" s="178" t="s">
        <v>135</v>
      </c>
      <c r="T24" s="175" t="s">
        <v>381</v>
      </c>
      <c r="U24" s="179" t="s">
        <v>906</v>
      </c>
      <c r="V24" s="170"/>
      <c r="W24" s="169"/>
      <c r="X24" s="169"/>
      <c r="Y24" s="169"/>
      <c r="Z24" s="105"/>
      <c r="AA24" s="93"/>
      <c r="AB24" s="93"/>
    </row>
    <row r="25" spans="1:261" x14ac:dyDescent="0.2">
      <c r="A25" s="192">
        <v>39990</v>
      </c>
      <c r="B25" s="183" t="s">
        <v>1542</v>
      </c>
      <c r="C25" s="183" t="s">
        <v>200</v>
      </c>
      <c r="D25" s="183" t="s">
        <v>134</v>
      </c>
      <c r="E25" s="183" t="s">
        <v>143</v>
      </c>
      <c r="F25" s="184">
        <v>36161</v>
      </c>
      <c r="G25" s="185">
        <v>1999</v>
      </c>
      <c r="H25" s="170" t="s">
        <v>36</v>
      </c>
      <c r="I25" s="170" t="str">
        <f t="shared" si="0"/>
        <v>MA</v>
      </c>
      <c r="J25" s="170" t="str">
        <f t="shared" si="1"/>
        <v>MA</v>
      </c>
      <c r="K25" s="170" t="str">
        <f t="shared" si="2"/>
        <v>Northeast</v>
      </c>
      <c r="L25" s="170" t="str">
        <f>INDEX('State '!$A$1:$C$62,MATCH($I25,'State '!$B:$B,0),3)</f>
        <v>Northeast</v>
      </c>
      <c r="M25" s="170" t="str">
        <f>INDEX('State '!$A$1:$C$62,MATCH($J25,'State '!$B:$B,0),3)</f>
        <v>Northeast</v>
      </c>
      <c r="N25" s="170"/>
      <c r="O25" s="177">
        <v>4.7</v>
      </c>
      <c r="P25" s="177">
        <v>2</v>
      </c>
      <c r="Q25" s="177">
        <v>32</v>
      </c>
      <c r="R25" s="176">
        <v>14</v>
      </c>
      <c r="S25" s="170" t="s">
        <v>135</v>
      </c>
      <c r="T25" s="170" t="s">
        <v>381</v>
      </c>
      <c r="U25" s="170" t="s">
        <v>1543</v>
      </c>
      <c r="V25" s="170"/>
      <c r="W25" s="169"/>
      <c r="X25" s="169"/>
      <c r="Y25" s="169"/>
      <c r="Z25" s="105"/>
      <c r="AA25" s="93"/>
      <c r="AB25" s="93"/>
    </row>
    <row r="26" spans="1:261" s="19" customFormat="1" x14ac:dyDescent="0.2">
      <c r="A26" s="192">
        <v>40379</v>
      </c>
      <c r="B26" s="171" t="s">
        <v>589</v>
      </c>
      <c r="C26" s="171" t="s">
        <v>200</v>
      </c>
      <c r="D26" s="171" t="s">
        <v>140</v>
      </c>
      <c r="E26" s="172" t="s">
        <v>497</v>
      </c>
      <c r="F26" s="173">
        <v>40483</v>
      </c>
      <c r="G26" s="174">
        <v>2010</v>
      </c>
      <c r="H26" s="170" t="s">
        <v>35</v>
      </c>
      <c r="I26" s="170" t="str">
        <f t="shared" si="0"/>
        <v>CT</v>
      </c>
      <c r="J26" s="170" t="str">
        <f t="shared" si="1"/>
        <v>CT</v>
      </c>
      <c r="K26" s="170" t="str">
        <f t="shared" si="2"/>
        <v>Northeast</v>
      </c>
      <c r="L26" s="170" t="str">
        <f>INDEX('State '!$A$1:$C$62,MATCH($I26,'State '!$B:$B,0),3)</f>
        <v>Northeast</v>
      </c>
      <c r="M26" s="170" t="str">
        <f>INDEX('State '!$A$1:$C$62,MATCH($J26,'State '!$B:$B,0),3)</f>
        <v>Northeast</v>
      </c>
      <c r="N26" s="170"/>
      <c r="O26" s="177">
        <v>45</v>
      </c>
      <c r="P26" s="176">
        <v>2.6</v>
      </c>
      <c r="Q26" s="176">
        <v>281.5</v>
      </c>
      <c r="R26" s="177">
        <v>36</v>
      </c>
      <c r="S26" s="178" t="s">
        <v>135</v>
      </c>
      <c r="T26" s="175" t="s">
        <v>381</v>
      </c>
      <c r="U26" s="179" t="s">
        <v>590</v>
      </c>
      <c r="V26" s="170"/>
      <c r="W26" s="169"/>
      <c r="X26" s="207"/>
      <c r="Y26" s="207"/>
      <c r="Z26" s="105"/>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c r="BV26" s="93"/>
      <c r="BW26" s="93"/>
      <c r="BX26" s="93"/>
      <c r="BY26" s="93"/>
      <c r="BZ26" s="93"/>
      <c r="CA26" s="93"/>
      <c r="CB26" s="93"/>
      <c r="CC26" s="93"/>
      <c r="CD26" s="93"/>
      <c r="CE26" s="93"/>
      <c r="CF26" s="93"/>
      <c r="CG26" s="93"/>
      <c r="CH26" s="93"/>
      <c r="CI26" s="93"/>
      <c r="CJ26" s="93"/>
      <c r="CK26" s="93"/>
      <c r="CL26" s="93"/>
      <c r="CM26" s="93"/>
      <c r="CN26" s="93"/>
      <c r="CO26" s="93"/>
      <c r="CP26" s="93"/>
      <c r="CQ26" s="93"/>
      <c r="CR26" s="93"/>
      <c r="CS26" s="93"/>
      <c r="CT26" s="93"/>
      <c r="CU26" s="93"/>
      <c r="CV26" s="93"/>
      <c r="CW26" s="93"/>
      <c r="CX26" s="93"/>
      <c r="CY26" s="93"/>
      <c r="CZ26" s="93"/>
      <c r="DA26" s="93"/>
      <c r="DB26" s="93"/>
      <c r="DC26" s="93"/>
      <c r="DD26" s="93"/>
      <c r="DE26" s="93"/>
      <c r="DF26" s="93"/>
      <c r="DG26" s="93"/>
      <c r="DH26" s="93"/>
      <c r="DI26" s="93"/>
      <c r="DJ26" s="93"/>
      <c r="DK26" s="93"/>
      <c r="DL26" s="93"/>
      <c r="DM26" s="93"/>
      <c r="DN26" s="93"/>
      <c r="DO26" s="93"/>
      <c r="DP26" s="93"/>
      <c r="DQ26" s="93"/>
      <c r="DR26" s="93"/>
      <c r="DS26" s="93"/>
      <c r="DT26" s="93"/>
      <c r="DU26" s="93"/>
      <c r="DV26" s="93"/>
      <c r="DW26" s="93"/>
      <c r="DX26" s="93"/>
      <c r="DY26" s="93"/>
      <c r="DZ26" s="93"/>
      <c r="EA26" s="93"/>
      <c r="EB26" s="93"/>
      <c r="EC26" s="93"/>
      <c r="ED26" s="93"/>
      <c r="EE26" s="93"/>
      <c r="EF26" s="93"/>
      <c r="EG26" s="93"/>
      <c r="EH26" s="93"/>
      <c r="EI26" s="93"/>
      <c r="EJ26" s="93"/>
      <c r="EK26" s="93"/>
      <c r="EL26" s="93"/>
      <c r="EM26" s="93"/>
      <c r="EN26" s="93"/>
      <c r="EO26" s="93"/>
      <c r="EP26" s="93"/>
      <c r="EQ26" s="93"/>
      <c r="ER26" s="93"/>
      <c r="ES26" s="93"/>
      <c r="ET26" s="93"/>
      <c r="EU26" s="93"/>
      <c r="EV26" s="93"/>
      <c r="EW26" s="93"/>
      <c r="EX26" s="93"/>
      <c r="EY26" s="93"/>
      <c r="EZ26" s="93"/>
      <c r="FA26" s="93"/>
      <c r="FB26" s="93"/>
      <c r="FC26" s="93"/>
      <c r="FD26" s="93"/>
      <c r="FE26" s="93"/>
      <c r="FF26" s="93"/>
      <c r="FG26" s="93"/>
      <c r="FH26" s="93"/>
      <c r="FI26" s="93"/>
      <c r="FJ26" s="93"/>
      <c r="FK26" s="93"/>
      <c r="FL26" s="93"/>
      <c r="FM26" s="93"/>
      <c r="FN26" s="93"/>
      <c r="FO26" s="93"/>
      <c r="FP26" s="93"/>
      <c r="FQ26" s="93"/>
      <c r="FR26" s="93"/>
      <c r="FS26" s="93"/>
      <c r="FT26" s="93"/>
      <c r="FU26" s="93"/>
      <c r="FV26" s="93"/>
      <c r="FW26" s="93"/>
      <c r="FX26" s="93"/>
      <c r="FY26" s="93"/>
      <c r="FZ26" s="93"/>
      <c r="GA26" s="93"/>
      <c r="GB26" s="93"/>
      <c r="GC26" s="93"/>
      <c r="GD26" s="93"/>
      <c r="GE26" s="93"/>
      <c r="GF26" s="93"/>
      <c r="GG26" s="93"/>
      <c r="GH26" s="93"/>
      <c r="GI26" s="93"/>
      <c r="GJ26" s="93"/>
      <c r="GK26" s="93"/>
      <c r="GL26" s="93"/>
      <c r="GM26" s="93"/>
      <c r="GN26" s="93"/>
      <c r="GO26" s="93"/>
      <c r="GP26" s="93"/>
      <c r="GQ26" s="93"/>
      <c r="GR26" s="93"/>
      <c r="GS26" s="93"/>
      <c r="GT26" s="93"/>
      <c r="GU26" s="93"/>
      <c r="GV26" s="93"/>
      <c r="GW26" s="93"/>
      <c r="GX26" s="93"/>
      <c r="GY26" s="93"/>
      <c r="GZ26" s="93"/>
      <c r="HA26" s="93"/>
      <c r="HB26" s="93"/>
      <c r="HC26" s="93"/>
      <c r="HD26" s="93"/>
      <c r="HE26" s="93"/>
      <c r="HF26" s="93"/>
      <c r="HG26" s="93"/>
      <c r="HH26" s="93"/>
      <c r="HI26" s="93"/>
      <c r="HJ26" s="93"/>
      <c r="HK26" s="93"/>
      <c r="HL26" s="93"/>
      <c r="HM26" s="93"/>
      <c r="HN26" s="93"/>
      <c r="HO26" s="93"/>
      <c r="HP26" s="93"/>
      <c r="HQ26" s="93"/>
      <c r="HR26" s="93"/>
      <c r="HS26" s="93"/>
      <c r="HT26" s="93"/>
      <c r="HU26" s="93"/>
      <c r="HV26" s="93"/>
      <c r="HW26" s="93"/>
      <c r="HX26" s="93"/>
      <c r="HY26" s="93"/>
      <c r="HZ26" s="93"/>
      <c r="IA26" s="93"/>
      <c r="IB26" s="93"/>
      <c r="IC26" s="93"/>
      <c r="ID26" s="93"/>
      <c r="IE26" s="93"/>
      <c r="IF26" s="93"/>
      <c r="IG26" s="93"/>
      <c r="IH26" s="93"/>
      <c r="II26" s="93"/>
      <c r="IJ26" s="93"/>
      <c r="IK26" s="93"/>
      <c r="IL26" s="93"/>
      <c r="IM26" s="93"/>
      <c r="IN26" s="93"/>
      <c r="IO26" s="93"/>
      <c r="IP26" s="93"/>
      <c r="IQ26" s="93"/>
      <c r="IR26" s="93"/>
      <c r="IS26" s="93"/>
      <c r="IT26" s="93"/>
      <c r="IU26" s="93"/>
      <c r="IV26" s="93"/>
      <c r="IW26" s="93"/>
      <c r="IX26" s="93"/>
      <c r="IY26" s="93"/>
      <c r="IZ26" s="93"/>
      <c r="JA26" s="93"/>
    </row>
    <row r="27" spans="1:261" s="19" customFormat="1" x14ac:dyDescent="0.2">
      <c r="A27" s="192">
        <v>39990</v>
      </c>
      <c r="B27" s="183" t="s">
        <v>1659</v>
      </c>
      <c r="C27" s="183" t="s">
        <v>200</v>
      </c>
      <c r="D27" s="183" t="s">
        <v>134</v>
      </c>
      <c r="E27" s="183" t="s">
        <v>143</v>
      </c>
      <c r="F27" s="184">
        <v>35718</v>
      </c>
      <c r="G27" s="185">
        <v>1997</v>
      </c>
      <c r="H27" s="170" t="s">
        <v>35</v>
      </c>
      <c r="I27" s="170" t="str">
        <f t="shared" si="0"/>
        <v>CT</v>
      </c>
      <c r="J27" s="170" t="str">
        <f t="shared" si="1"/>
        <v>CT</v>
      </c>
      <c r="K27" s="170" t="str">
        <f t="shared" si="2"/>
        <v>Northeast</v>
      </c>
      <c r="L27" s="170" t="str">
        <f>INDEX('State '!$A$1:$C$62,MATCH($I27,'State '!$B:$B,0),3)</f>
        <v>Northeast</v>
      </c>
      <c r="M27" s="170" t="str">
        <f>INDEX('State '!$A$1:$C$62,MATCH($J27,'State '!$B:$B,0),3)</f>
        <v>Northeast</v>
      </c>
      <c r="N27" s="170"/>
      <c r="O27" s="177">
        <v>15.1</v>
      </c>
      <c r="P27" s="177">
        <v>8.4</v>
      </c>
      <c r="Q27" s="177">
        <v>82</v>
      </c>
      <c r="R27" s="176">
        <v>20</v>
      </c>
      <c r="S27" s="170" t="s">
        <v>135</v>
      </c>
      <c r="T27" s="170" t="s">
        <v>381</v>
      </c>
      <c r="U27" s="170" t="s">
        <v>382</v>
      </c>
      <c r="V27" s="170"/>
      <c r="W27" s="169"/>
      <c r="X27" s="207"/>
      <c r="Y27" s="207"/>
      <c r="Z27" s="105"/>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c r="BV27" s="93"/>
      <c r="BW27" s="93"/>
      <c r="BX27" s="93"/>
      <c r="BY27" s="93"/>
      <c r="BZ27" s="93"/>
      <c r="CA27" s="93"/>
      <c r="CB27" s="93"/>
      <c r="CC27" s="93"/>
      <c r="CD27" s="93"/>
      <c r="CE27" s="93"/>
      <c r="CF27" s="93"/>
      <c r="CG27" s="93"/>
      <c r="CH27" s="93"/>
      <c r="CI27" s="93"/>
      <c r="CJ27" s="93"/>
      <c r="CK27" s="93"/>
      <c r="CL27" s="93"/>
      <c r="CM27" s="93"/>
      <c r="CN27" s="93"/>
      <c r="CO27" s="93"/>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A27" s="93"/>
      <c r="EB27" s="93"/>
      <c r="EC27" s="93"/>
      <c r="ED27" s="93"/>
      <c r="EE27" s="93"/>
      <c r="EF27" s="93"/>
      <c r="EG27" s="93"/>
      <c r="EH27" s="93"/>
      <c r="EI27" s="93"/>
      <c r="EJ27" s="93"/>
      <c r="EK27" s="93"/>
      <c r="EL27" s="93"/>
      <c r="EM27" s="93"/>
      <c r="EN27" s="93"/>
      <c r="EO27" s="93"/>
      <c r="EP27" s="93"/>
      <c r="EQ27" s="93"/>
      <c r="ER27" s="93"/>
      <c r="ES27" s="93"/>
      <c r="ET27" s="93"/>
      <c r="EU27" s="93"/>
      <c r="EV27" s="93"/>
      <c r="EW27" s="93"/>
      <c r="EX27" s="93"/>
      <c r="EY27" s="93"/>
      <c r="EZ27" s="93"/>
      <c r="FA27" s="93"/>
      <c r="FB27" s="93"/>
      <c r="FC27" s="93"/>
      <c r="FD27" s="93"/>
      <c r="FE27" s="93"/>
      <c r="FF27" s="93"/>
      <c r="FG27" s="93"/>
      <c r="FH27" s="93"/>
      <c r="FI27" s="93"/>
      <c r="FJ27" s="93"/>
      <c r="FK27" s="93"/>
      <c r="FL27" s="93"/>
      <c r="FM27" s="93"/>
      <c r="FN27" s="93"/>
      <c r="FO27" s="93"/>
      <c r="FP27" s="93"/>
      <c r="FQ27" s="93"/>
      <c r="FR27" s="93"/>
      <c r="FS27" s="93"/>
      <c r="FT27" s="93"/>
      <c r="FU27" s="93"/>
      <c r="FV27" s="93"/>
      <c r="FW27" s="93"/>
      <c r="FX27" s="93"/>
      <c r="FY27" s="93"/>
      <c r="FZ27" s="93"/>
      <c r="GA27" s="93"/>
      <c r="GB27" s="93"/>
      <c r="GC27" s="93"/>
      <c r="GD27" s="93"/>
      <c r="GE27" s="93"/>
      <c r="GF27" s="93"/>
      <c r="GG27" s="93"/>
      <c r="GH27" s="93"/>
      <c r="GI27" s="93"/>
      <c r="GJ27" s="93"/>
      <c r="GK27" s="93"/>
      <c r="GL27" s="93"/>
      <c r="GM27" s="93"/>
      <c r="GN27" s="93"/>
      <c r="GO27" s="93"/>
      <c r="GP27" s="93"/>
      <c r="GQ27" s="93"/>
      <c r="GR27" s="93"/>
      <c r="GS27" s="93"/>
      <c r="GT27" s="93"/>
      <c r="GU27" s="93"/>
      <c r="GV27" s="93"/>
      <c r="GW27" s="93"/>
      <c r="GX27" s="93"/>
      <c r="GY27" s="93"/>
      <c r="GZ27" s="93"/>
      <c r="HA27" s="93"/>
      <c r="HB27" s="93"/>
      <c r="HC27" s="93"/>
      <c r="HD27" s="93"/>
      <c r="HE27" s="93"/>
      <c r="HF27" s="93"/>
      <c r="HG27" s="93"/>
      <c r="HH27" s="93"/>
      <c r="HI27" s="93"/>
      <c r="HJ27" s="93"/>
      <c r="HK27" s="93"/>
      <c r="HL27" s="93"/>
      <c r="HM27" s="93"/>
      <c r="HN27" s="93"/>
      <c r="HO27" s="93"/>
      <c r="HP27" s="93"/>
      <c r="HQ27" s="93"/>
      <c r="HR27" s="93"/>
      <c r="HS27" s="93"/>
      <c r="HT27" s="93"/>
      <c r="HU27" s="93"/>
      <c r="HV27" s="93"/>
      <c r="HW27" s="93"/>
      <c r="HX27" s="93"/>
      <c r="HY27" s="93"/>
      <c r="HZ27" s="93"/>
      <c r="IA27" s="93"/>
      <c r="IB27" s="93"/>
      <c r="IC27" s="93"/>
      <c r="ID27" s="93"/>
      <c r="IE27" s="93"/>
      <c r="IF27" s="93"/>
      <c r="IG27" s="93"/>
      <c r="IH27" s="93"/>
      <c r="II27" s="93"/>
      <c r="IJ27" s="93"/>
      <c r="IK27" s="93"/>
      <c r="IL27" s="93"/>
      <c r="IM27" s="93"/>
      <c r="IN27" s="93"/>
      <c r="IO27" s="93"/>
      <c r="IP27" s="93"/>
      <c r="IQ27" s="93"/>
      <c r="IR27" s="93"/>
      <c r="IS27" s="93"/>
      <c r="IT27" s="93"/>
      <c r="IU27" s="93"/>
      <c r="IV27" s="93"/>
      <c r="IW27" s="93"/>
      <c r="IX27" s="93"/>
      <c r="IY27" s="93"/>
      <c r="IZ27" s="93"/>
      <c r="JA27" s="93"/>
    </row>
    <row r="28" spans="1:261" x14ac:dyDescent="0.2">
      <c r="A28" s="192">
        <v>39990</v>
      </c>
      <c r="B28" s="183" t="s">
        <v>1116</v>
      </c>
      <c r="C28" s="183" t="s">
        <v>200</v>
      </c>
      <c r="D28" s="183" t="s">
        <v>140</v>
      </c>
      <c r="E28" s="183" t="s">
        <v>143</v>
      </c>
      <c r="F28" s="184">
        <v>38261</v>
      </c>
      <c r="G28" s="185">
        <v>2004</v>
      </c>
      <c r="H28" s="170" t="s">
        <v>36</v>
      </c>
      <c r="I28" s="170" t="str">
        <f t="shared" si="0"/>
        <v>MA</v>
      </c>
      <c r="J28" s="170" t="str">
        <f t="shared" si="1"/>
        <v>MA</v>
      </c>
      <c r="K28" s="170" t="str">
        <f t="shared" si="2"/>
        <v>Northeast</v>
      </c>
      <c r="L28" s="170" t="str">
        <f>INDEX('State '!$A$1:$C$62,MATCH($I28,'State '!$B:$B,0),3)</f>
        <v>Northeast</v>
      </c>
      <c r="M28" s="170" t="str">
        <f>INDEX('State '!$A$1:$C$62,MATCH($J28,'State '!$B:$B,0),3)</f>
        <v>Northeast</v>
      </c>
      <c r="N28" s="170"/>
      <c r="O28" s="177">
        <v>11.5</v>
      </c>
      <c r="P28" s="177">
        <v>0.25</v>
      </c>
      <c r="Q28" s="177">
        <v>60</v>
      </c>
      <c r="R28" s="176">
        <v>24</v>
      </c>
      <c r="S28" s="170" t="s">
        <v>135</v>
      </c>
      <c r="T28" s="170" t="s">
        <v>381</v>
      </c>
      <c r="U28" s="170" t="s">
        <v>1117</v>
      </c>
      <c r="V28" s="170"/>
      <c r="W28" s="169"/>
      <c r="X28" s="169"/>
      <c r="Y28" s="16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IU28" s="19"/>
      <c r="IV28" s="19"/>
      <c r="IW28" s="19"/>
      <c r="IX28" s="19"/>
      <c r="IY28" s="19"/>
      <c r="IZ28" s="19"/>
      <c r="JA28" s="19"/>
    </row>
    <row r="29" spans="1:261" s="19" customFormat="1" x14ac:dyDescent="0.2">
      <c r="A29" s="192">
        <v>39990</v>
      </c>
      <c r="B29" s="183" t="s">
        <v>1395</v>
      </c>
      <c r="C29" s="183" t="s">
        <v>200</v>
      </c>
      <c r="D29" s="183" t="s">
        <v>134</v>
      </c>
      <c r="E29" s="183" t="s">
        <v>143</v>
      </c>
      <c r="F29" s="184">
        <v>37240</v>
      </c>
      <c r="G29" s="185">
        <v>2001</v>
      </c>
      <c r="H29" s="170" t="s">
        <v>36</v>
      </c>
      <c r="I29" s="170" t="str">
        <f t="shared" si="0"/>
        <v>MA</v>
      </c>
      <c r="J29" s="170" t="str">
        <f t="shared" si="1"/>
        <v>MA</v>
      </c>
      <c r="K29" s="170" t="str">
        <f t="shared" si="2"/>
        <v>Northeast</v>
      </c>
      <c r="L29" s="170" t="str">
        <f>INDEX('State '!$A$1:$C$62,MATCH($I29,'State '!$B:$B,0),3)</f>
        <v>Northeast</v>
      </c>
      <c r="M29" s="170" t="str">
        <f>INDEX('State '!$A$1:$C$62,MATCH($J29,'State '!$B:$B,0),3)</f>
        <v>Northeast</v>
      </c>
      <c r="N29" s="170"/>
      <c r="O29" s="177">
        <v>32.020000000000003</v>
      </c>
      <c r="P29" s="177">
        <v>0.5</v>
      </c>
      <c r="Q29" s="177">
        <v>140</v>
      </c>
      <c r="R29" s="176">
        <v>24</v>
      </c>
      <c r="S29" s="170" t="s">
        <v>135</v>
      </c>
      <c r="T29" s="170" t="s">
        <v>381</v>
      </c>
      <c r="U29" s="170" t="s">
        <v>1396</v>
      </c>
      <c r="V29" s="170"/>
      <c r="W29" s="169"/>
      <c r="X29" s="205"/>
      <c r="Y29" s="205"/>
    </row>
    <row r="30" spans="1:261" s="19" customFormat="1" x14ac:dyDescent="0.2">
      <c r="A30" s="192">
        <v>39990</v>
      </c>
      <c r="B30" s="183" t="s">
        <v>1166</v>
      </c>
      <c r="C30" s="183" t="s">
        <v>200</v>
      </c>
      <c r="D30" s="183" t="s">
        <v>140</v>
      </c>
      <c r="E30" s="183" t="s">
        <v>143</v>
      </c>
      <c r="F30" s="184">
        <v>37949</v>
      </c>
      <c r="G30" s="185">
        <v>2003</v>
      </c>
      <c r="H30" s="170" t="s">
        <v>36</v>
      </c>
      <c r="I30" s="170" t="str">
        <f t="shared" si="0"/>
        <v>MA</v>
      </c>
      <c r="J30" s="170" t="str">
        <f t="shared" si="1"/>
        <v>MA</v>
      </c>
      <c r="K30" s="170" t="str">
        <f t="shared" si="2"/>
        <v>Northeast</v>
      </c>
      <c r="L30" s="170" t="str">
        <f>INDEX('State '!$A$1:$C$62,MATCH($I30,'State '!$B:$B,0),3)</f>
        <v>Northeast</v>
      </c>
      <c r="M30" s="170" t="str">
        <f>INDEX('State '!$A$1:$C$62,MATCH($J30,'State '!$B:$B,0),3)</f>
        <v>Northeast</v>
      </c>
      <c r="N30" s="170"/>
      <c r="O30" s="177">
        <v>127</v>
      </c>
      <c r="P30" s="177">
        <v>29</v>
      </c>
      <c r="Q30" s="177">
        <v>295</v>
      </c>
      <c r="R30" s="176" t="s">
        <v>1822</v>
      </c>
      <c r="S30" s="170" t="s">
        <v>135</v>
      </c>
      <c r="T30" s="170" t="s">
        <v>381</v>
      </c>
      <c r="U30" s="170" t="s">
        <v>1167</v>
      </c>
      <c r="V30" s="170"/>
      <c r="W30" s="169"/>
      <c r="X30" s="205"/>
      <c r="Y30" s="205"/>
    </row>
    <row r="31" spans="1:261" s="19" customFormat="1" ht="38.25" x14ac:dyDescent="0.2">
      <c r="A31" s="192">
        <v>42604</v>
      </c>
      <c r="B31" s="183" t="s">
        <v>391</v>
      </c>
      <c r="C31" s="183" t="s">
        <v>200</v>
      </c>
      <c r="D31" s="183" t="s">
        <v>140</v>
      </c>
      <c r="E31" s="183" t="s">
        <v>143</v>
      </c>
      <c r="F31" s="184">
        <v>42734</v>
      </c>
      <c r="G31" s="185">
        <v>2016</v>
      </c>
      <c r="H31" s="170" t="s">
        <v>1874</v>
      </c>
      <c r="I31" s="170" t="str">
        <f t="shared" si="0"/>
        <v>NJ</v>
      </c>
      <c r="J31" s="170" t="str">
        <f t="shared" si="1"/>
        <v>MA</v>
      </c>
      <c r="K31" s="170" t="str">
        <f t="shared" si="2"/>
        <v>Northeast</v>
      </c>
      <c r="L31" s="170" t="str">
        <f>INDEX('State '!$A$1:$C$62,MATCH($I31,'State '!$B:$B,0),3)</f>
        <v>Northeast</v>
      </c>
      <c r="M31" s="170" t="str">
        <f>INDEX('State '!$A$1:$C$62,MATCH($J31,'State '!$B:$B,0),3)</f>
        <v>Northeast</v>
      </c>
      <c r="N31" s="170"/>
      <c r="O31" s="177">
        <v>972</v>
      </c>
      <c r="P31" s="177">
        <v>37</v>
      </c>
      <c r="Q31" s="177">
        <v>342</v>
      </c>
      <c r="R31" s="176">
        <v>42</v>
      </c>
      <c r="S31" s="170" t="s">
        <v>135</v>
      </c>
      <c r="T31" s="170" t="s">
        <v>381</v>
      </c>
      <c r="U31" s="170" t="s">
        <v>1987</v>
      </c>
      <c r="V31" s="170" t="s">
        <v>2180</v>
      </c>
      <c r="W31" s="169" t="s">
        <v>2253</v>
      </c>
      <c r="X31" s="205"/>
      <c r="Y31" s="205"/>
    </row>
    <row r="32" spans="1:261" s="19" customFormat="1" x14ac:dyDescent="0.2">
      <c r="A32" s="192">
        <v>40381</v>
      </c>
      <c r="B32" s="171" t="s">
        <v>681</v>
      </c>
      <c r="C32" s="171" t="s">
        <v>200</v>
      </c>
      <c r="D32" s="171" t="s">
        <v>140</v>
      </c>
      <c r="E32" s="172" t="s">
        <v>143</v>
      </c>
      <c r="F32" s="173">
        <v>40058</v>
      </c>
      <c r="G32" s="174">
        <v>2009</v>
      </c>
      <c r="H32" s="170" t="s">
        <v>36</v>
      </c>
      <c r="I32" s="170" t="str">
        <f t="shared" si="0"/>
        <v>MA</v>
      </c>
      <c r="J32" s="170" t="str">
        <f t="shared" si="1"/>
        <v>MA</v>
      </c>
      <c r="K32" s="170" t="str">
        <f t="shared" si="2"/>
        <v>Northeast</v>
      </c>
      <c r="L32" s="170" t="str">
        <f>INDEX('State '!$A$1:$C$62,MATCH($I32,'State '!$B:$B,0),3)</f>
        <v>Northeast</v>
      </c>
      <c r="M32" s="170" t="str">
        <f>INDEX('State '!$A$1:$C$62,MATCH($J32,'State '!$B:$B,0),3)</f>
        <v>Northeast</v>
      </c>
      <c r="N32" s="170"/>
      <c r="O32" s="177">
        <v>34.5</v>
      </c>
      <c r="P32" s="176">
        <v>2.2999999999999998</v>
      </c>
      <c r="Q32" s="176">
        <v>140</v>
      </c>
      <c r="R32" s="177">
        <v>14</v>
      </c>
      <c r="S32" s="178" t="s">
        <v>135</v>
      </c>
      <c r="T32" s="175" t="s">
        <v>381</v>
      </c>
      <c r="U32" s="179" t="s">
        <v>682</v>
      </c>
      <c r="V32" s="170"/>
      <c r="W32" s="169"/>
      <c r="X32" s="169"/>
      <c r="Y32" s="169"/>
    </row>
    <row r="33" spans="1:263" x14ac:dyDescent="0.2">
      <c r="A33" s="192">
        <v>40610</v>
      </c>
      <c r="B33" s="183" t="s">
        <v>683</v>
      </c>
      <c r="C33" s="183" t="s">
        <v>200</v>
      </c>
      <c r="D33" s="183" t="s">
        <v>134</v>
      </c>
      <c r="E33" s="183" t="s">
        <v>143</v>
      </c>
      <c r="F33" s="184">
        <v>39965</v>
      </c>
      <c r="G33" s="185">
        <v>2009</v>
      </c>
      <c r="H33" s="170" t="s">
        <v>35</v>
      </c>
      <c r="I33" s="170" t="str">
        <f t="shared" si="0"/>
        <v>CT</v>
      </c>
      <c r="J33" s="170" t="str">
        <f t="shared" si="1"/>
        <v>CT</v>
      </c>
      <c r="K33" s="170" t="str">
        <f t="shared" si="2"/>
        <v>Northeast</v>
      </c>
      <c r="L33" s="170" t="str">
        <f>INDEX('State '!$A$1:$C$62,MATCH($I33,'State '!$B:$B,0),3)</f>
        <v>Northeast</v>
      </c>
      <c r="M33" s="170" t="str">
        <f>INDEX('State '!$A$1:$C$62,MATCH($J33,'State '!$B:$B,0),3)</f>
        <v>Northeast</v>
      </c>
      <c r="N33" s="170"/>
      <c r="O33" s="177">
        <v>8.14</v>
      </c>
      <c r="P33" s="177">
        <v>1.1299999999999999</v>
      </c>
      <c r="Q33" s="177">
        <v>131</v>
      </c>
      <c r="R33" s="176">
        <v>20</v>
      </c>
      <c r="S33" s="170" t="s">
        <v>135</v>
      </c>
      <c r="T33" s="170" t="s">
        <v>381</v>
      </c>
      <c r="U33" s="170" t="s">
        <v>684</v>
      </c>
      <c r="V33" s="170"/>
      <c r="W33" s="169"/>
      <c r="X33" s="169"/>
      <c r="Y33" s="16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row>
    <row r="34" spans="1:263" x14ac:dyDescent="0.2">
      <c r="A34" s="192">
        <v>39990</v>
      </c>
      <c r="B34" s="183" t="s">
        <v>1454</v>
      </c>
      <c r="C34" s="183" t="s">
        <v>200</v>
      </c>
      <c r="D34" s="183" t="s">
        <v>134</v>
      </c>
      <c r="E34" s="183" t="s">
        <v>143</v>
      </c>
      <c r="F34" s="184">
        <v>36739</v>
      </c>
      <c r="G34" s="185">
        <v>2000</v>
      </c>
      <c r="H34" s="170" t="s">
        <v>35</v>
      </c>
      <c r="I34" s="170" t="str">
        <f t="shared" si="0"/>
        <v>CT</v>
      </c>
      <c r="J34" s="170" t="str">
        <f t="shared" si="1"/>
        <v>CT</v>
      </c>
      <c r="K34" s="170" t="str">
        <f t="shared" si="2"/>
        <v>Northeast</v>
      </c>
      <c r="L34" s="170" t="str">
        <f>INDEX('State '!$A$1:$C$62,MATCH($I34,'State '!$B:$B,0),3)</f>
        <v>Northeast</v>
      </c>
      <c r="M34" s="170" t="str">
        <f>INDEX('State '!$A$1:$C$62,MATCH($J34,'State '!$B:$B,0),3)</f>
        <v>Northeast</v>
      </c>
      <c r="N34" s="170"/>
      <c r="O34" s="177">
        <v>4.7</v>
      </c>
      <c r="P34" s="177">
        <v>2</v>
      </c>
      <c r="Q34" s="177">
        <v>140</v>
      </c>
      <c r="R34" s="176">
        <v>16</v>
      </c>
      <c r="S34" s="170" t="s">
        <v>135</v>
      </c>
      <c r="T34" s="170" t="s">
        <v>381</v>
      </c>
      <c r="U34" s="170" t="s">
        <v>1455</v>
      </c>
      <c r="V34" s="170"/>
      <c r="W34" s="169"/>
      <c r="X34" s="169"/>
      <c r="Y34" s="16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row>
    <row r="35" spans="1:263" s="19" customFormat="1" x14ac:dyDescent="0.2">
      <c r="A35" s="192">
        <v>39990</v>
      </c>
      <c r="B35" s="171" t="s">
        <v>911</v>
      </c>
      <c r="C35" s="171" t="s">
        <v>200</v>
      </c>
      <c r="D35" s="171" t="s">
        <v>140</v>
      </c>
      <c r="E35" s="172" t="s">
        <v>143</v>
      </c>
      <c r="F35" s="173">
        <v>39431</v>
      </c>
      <c r="G35" s="174">
        <v>2007</v>
      </c>
      <c r="H35" s="170" t="s">
        <v>36</v>
      </c>
      <c r="I35" s="170" t="str">
        <f t="shared" si="0"/>
        <v>MA</v>
      </c>
      <c r="J35" s="170" t="str">
        <f t="shared" si="1"/>
        <v>MA</v>
      </c>
      <c r="K35" s="170" t="str">
        <f t="shared" si="2"/>
        <v>Northeast</v>
      </c>
      <c r="L35" s="170" t="str">
        <f>INDEX('State '!$A$1:$C$62,MATCH($I35,'State '!$B:$B,0),3)</f>
        <v>Northeast</v>
      </c>
      <c r="M35" s="170" t="str">
        <f>INDEX('State '!$A$1:$C$62,MATCH($J35,'State '!$B:$B,0),3)</f>
        <v>Northeast</v>
      </c>
      <c r="N35" s="170"/>
      <c r="O35" s="177">
        <v>179.7</v>
      </c>
      <c r="P35" s="176">
        <v>16.399999999999999</v>
      </c>
      <c r="Q35" s="176">
        <v>800</v>
      </c>
      <c r="R35" s="177">
        <v>24</v>
      </c>
      <c r="S35" s="178" t="s">
        <v>135</v>
      </c>
      <c r="T35" s="175" t="s">
        <v>381</v>
      </c>
      <c r="U35" s="179" t="s">
        <v>912</v>
      </c>
      <c r="V35" s="170"/>
      <c r="W35" s="169"/>
      <c r="X35" s="169"/>
      <c r="Y35" s="169"/>
      <c r="Z35" s="105"/>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3"/>
      <c r="CA35" s="93"/>
      <c r="CB35" s="93"/>
      <c r="CC35" s="93"/>
      <c r="CD35" s="93"/>
      <c r="CE35" s="93"/>
      <c r="CF35" s="93"/>
      <c r="CG35" s="93"/>
      <c r="CH35" s="93"/>
      <c r="CI35" s="93"/>
      <c r="CJ35" s="93"/>
      <c r="CK35" s="93"/>
      <c r="CL35" s="93"/>
      <c r="CM35" s="93"/>
      <c r="CN35" s="93"/>
      <c r="CO35" s="93"/>
      <c r="CP35" s="93"/>
      <c r="CQ35" s="93"/>
      <c r="CR35" s="93"/>
      <c r="CS35" s="93"/>
      <c r="CT35" s="93"/>
      <c r="CU35" s="93"/>
      <c r="CV35" s="93"/>
      <c r="CW35" s="93"/>
      <c r="CX35" s="93"/>
      <c r="CY35" s="93"/>
      <c r="CZ35" s="93"/>
      <c r="DA35" s="93"/>
      <c r="DB35" s="93"/>
      <c r="DC35" s="93"/>
      <c r="DD35" s="93"/>
      <c r="DE35" s="93"/>
      <c r="DF35" s="93"/>
      <c r="DG35" s="93"/>
      <c r="DH35" s="93"/>
      <c r="DI35" s="93"/>
      <c r="DJ35" s="93"/>
      <c r="DK35" s="93"/>
      <c r="DL35" s="93"/>
      <c r="DM35" s="93"/>
      <c r="DN35" s="93"/>
      <c r="DO35" s="93"/>
      <c r="DP35" s="93"/>
      <c r="DQ35" s="93"/>
      <c r="DR35" s="93"/>
      <c r="DS35" s="93"/>
      <c r="DT35" s="93"/>
      <c r="DU35" s="93"/>
      <c r="DV35" s="93"/>
      <c r="DW35" s="93"/>
      <c r="DX35" s="93"/>
      <c r="DY35" s="93"/>
      <c r="DZ35" s="93"/>
      <c r="EA35" s="93"/>
      <c r="EB35" s="93"/>
      <c r="EC35" s="93"/>
      <c r="ED35" s="93"/>
      <c r="EE35" s="93"/>
      <c r="EF35" s="93"/>
      <c r="EG35" s="93"/>
      <c r="EH35" s="93"/>
      <c r="EI35" s="93"/>
      <c r="EJ35" s="93"/>
      <c r="EK35" s="93"/>
      <c r="EL35" s="93"/>
      <c r="EM35" s="93"/>
      <c r="EN35" s="93"/>
      <c r="EO35" s="93"/>
      <c r="EP35" s="93"/>
      <c r="EQ35" s="93"/>
      <c r="ER35" s="93"/>
      <c r="ES35" s="93"/>
      <c r="ET35" s="93"/>
      <c r="EU35" s="93"/>
      <c r="EV35" s="93"/>
      <c r="EW35" s="93"/>
      <c r="EX35" s="93"/>
      <c r="EY35" s="93"/>
      <c r="EZ35" s="93"/>
      <c r="FA35" s="93"/>
      <c r="FB35" s="93"/>
      <c r="FC35" s="93"/>
      <c r="FD35" s="93"/>
      <c r="FE35" s="93"/>
      <c r="FF35" s="93"/>
      <c r="FG35" s="93"/>
      <c r="FH35" s="93"/>
      <c r="FI35" s="93"/>
      <c r="FJ35" s="93"/>
      <c r="FK35" s="93"/>
      <c r="FL35" s="93"/>
      <c r="FM35" s="93"/>
      <c r="FN35" s="93"/>
      <c r="FO35" s="93"/>
      <c r="FP35" s="93"/>
      <c r="FQ35" s="93"/>
      <c r="FR35" s="93"/>
      <c r="FS35" s="93"/>
      <c r="FT35" s="93"/>
      <c r="FU35" s="93"/>
      <c r="FV35" s="93"/>
      <c r="FW35" s="93"/>
      <c r="FX35" s="93"/>
      <c r="FY35" s="93"/>
      <c r="FZ35" s="93"/>
      <c r="GA35" s="93"/>
      <c r="GB35" s="93"/>
      <c r="GC35" s="93"/>
      <c r="GD35" s="93"/>
      <c r="GE35" s="93"/>
      <c r="GF35" s="93"/>
      <c r="GG35" s="93"/>
      <c r="GH35" s="93"/>
      <c r="GI35" s="93"/>
      <c r="GJ35" s="93"/>
      <c r="GK35" s="93"/>
      <c r="GL35" s="93"/>
      <c r="GM35" s="93"/>
      <c r="GN35" s="93"/>
      <c r="GO35" s="93"/>
      <c r="GP35" s="93"/>
      <c r="GQ35" s="93"/>
      <c r="GR35" s="93"/>
      <c r="GS35" s="93"/>
      <c r="GT35" s="93"/>
      <c r="GU35" s="93"/>
      <c r="GV35" s="93"/>
      <c r="GW35" s="93"/>
      <c r="GX35" s="93"/>
      <c r="GY35" s="93"/>
      <c r="GZ35" s="93"/>
      <c r="HA35" s="93"/>
      <c r="HB35" s="93"/>
      <c r="HC35" s="93"/>
      <c r="HD35" s="93"/>
      <c r="HE35" s="93"/>
      <c r="HF35" s="93"/>
      <c r="HG35" s="93"/>
      <c r="HH35" s="93"/>
      <c r="HI35" s="93"/>
      <c r="HJ35" s="93"/>
      <c r="HK35" s="93"/>
      <c r="HL35" s="93"/>
      <c r="HM35" s="93"/>
      <c r="HN35" s="93"/>
      <c r="HO35" s="93"/>
      <c r="HP35" s="93"/>
      <c r="HQ35" s="93"/>
      <c r="HR35" s="93"/>
      <c r="HS35" s="93"/>
      <c r="HT35" s="93"/>
      <c r="HU35" s="93"/>
      <c r="HV35" s="93"/>
      <c r="HW35" s="93"/>
      <c r="HX35" s="93"/>
      <c r="HY35" s="93"/>
      <c r="HZ35" s="93"/>
      <c r="IA35" s="93"/>
      <c r="IB35" s="93"/>
      <c r="IC35" s="93"/>
      <c r="ID35" s="93"/>
      <c r="IE35" s="93"/>
      <c r="IF35" s="93"/>
      <c r="IG35" s="93"/>
      <c r="IH35" s="93"/>
      <c r="II35" s="93"/>
      <c r="IJ35" s="93"/>
      <c r="IK35" s="93"/>
      <c r="IL35" s="93"/>
      <c r="IM35" s="93"/>
      <c r="IN35" s="93"/>
      <c r="IO35" s="93"/>
      <c r="IP35" s="93"/>
      <c r="IQ35" s="93"/>
      <c r="IR35" s="93"/>
      <c r="IS35" s="93"/>
      <c r="IT35" s="93"/>
      <c r="IU35" s="93"/>
      <c r="IV35" s="93"/>
      <c r="IW35" s="93"/>
      <c r="IX35" s="93"/>
      <c r="IY35" s="93"/>
      <c r="IZ35" s="93"/>
      <c r="JA35" s="93"/>
    </row>
    <row r="36" spans="1:263" s="19" customFormat="1" x14ac:dyDescent="0.2">
      <c r="A36" s="192">
        <v>39990</v>
      </c>
      <c r="B36" s="183" t="s">
        <v>871</v>
      </c>
      <c r="C36" s="183" t="s">
        <v>200</v>
      </c>
      <c r="D36" s="183" t="s">
        <v>134</v>
      </c>
      <c r="E36" s="183" t="s">
        <v>143</v>
      </c>
      <c r="F36" s="184">
        <v>39753</v>
      </c>
      <c r="G36" s="185">
        <v>2008</v>
      </c>
      <c r="H36" s="170" t="s">
        <v>872</v>
      </c>
      <c r="I36" s="170" t="str">
        <f t="shared" si="0"/>
        <v>NJ</v>
      </c>
      <c r="J36" s="170" t="str">
        <f t="shared" si="1"/>
        <v>CT</v>
      </c>
      <c r="K36" s="170" t="str">
        <f t="shared" si="2"/>
        <v>Northeast</v>
      </c>
      <c r="L36" s="170" t="str">
        <f>INDEX('State '!$A$1:$C$62,MATCH($I36,'State '!$B:$B,0),3)</f>
        <v>Northeast</v>
      </c>
      <c r="M36" s="170" t="str">
        <f>INDEX('State '!$A$1:$C$62,MATCH($J36,'State '!$B:$B,0),3)</f>
        <v>Northeast</v>
      </c>
      <c r="N36" s="170"/>
      <c r="O36" s="177">
        <v>191.7</v>
      </c>
      <c r="P36" s="177">
        <v>4.8</v>
      </c>
      <c r="Q36" s="177">
        <v>325</v>
      </c>
      <c r="R36" s="176">
        <v>42</v>
      </c>
      <c r="S36" s="170" t="s">
        <v>135</v>
      </c>
      <c r="T36" s="170" t="s">
        <v>381</v>
      </c>
      <c r="U36" s="170" t="s">
        <v>873</v>
      </c>
      <c r="V36" s="170"/>
      <c r="W36" s="169"/>
      <c r="X36" s="169"/>
      <c r="Y36" s="169"/>
      <c r="Z36" s="105"/>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3"/>
      <c r="CA36" s="93"/>
      <c r="CB36" s="93"/>
      <c r="CC36" s="93"/>
      <c r="CD36" s="93"/>
      <c r="CE36" s="93"/>
      <c r="CF36" s="93"/>
      <c r="CG36" s="93"/>
      <c r="CH36" s="93"/>
      <c r="CI36" s="93"/>
      <c r="CJ36" s="93"/>
      <c r="CK36" s="93"/>
      <c r="CL36" s="93"/>
      <c r="CM36" s="93"/>
      <c r="CN36" s="93"/>
      <c r="CO36" s="93"/>
      <c r="CP36" s="93"/>
      <c r="CQ36" s="93"/>
      <c r="CR36" s="93"/>
      <c r="CS36" s="93"/>
      <c r="CT36" s="93"/>
      <c r="CU36" s="93"/>
      <c r="CV36" s="93"/>
      <c r="CW36" s="93"/>
      <c r="CX36" s="93"/>
      <c r="CY36" s="93"/>
      <c r="CZ36" s="93"/>
      <c r="DA36" s="93"/>
      <c r="DB36" s="93"/>
      <c r="DC36" s="93"/>
      <c r="DD36" s="93"/>
      <c r="DE36" s="93"/>
      <c r="DF36" s="93"/>
      <c r="DG36" s="93"/>
      <c r="DH36" s="93"/>
      <c r="DI36" s="93"/>
      <c r="DJ36" s="93"/>
      <c r="DK36" s="93"/>
      <c r="DL36" s="93"/>
      <c r="DM36" s="93"/>
      <c r="DN36" s="93"/>
      <c r="DO36" s="93"/>
      <c r="DP36" s="93"/>
      <c r="DQ36" s="93"/>
      <c r="DR36" s="93"/>
      <c r="DS36" s="93"/>
      <c r="DT36" s="93"/>
      <c r="DU36" s="93"/>
      <c r="DV36" s="93"/>
      <c r="DW36" s="93"/>
      <c r="DX36" s="93"/>
      <c r="DY36" s="93"/>
      <c r="DZ36" s="93"/>
      <c r="EA36" s="93"/>
      <c r="EB36" s="93"/>
      <c r="EC36" s="93"/>
      <c r="ED36" s="93"/>
      <c r="EE36" s="93"/>
      <c r="EF36" s="93"/>
      <c r="EG36" s="93"/>
      <c r="EH36" s="93"/>
      <c r="EI36" s="93"/>
      <c r="EJ36" s="93"/>
      <c r="EK36" s="93"/>
      <c r="EL36" s="93"/>
      <c r="EM36" s="93"/>
      <c r="EN36" s="93"/>
      <c r="EO36" s="93"/>
      <c r="EP36" s="93"/>
      <c r="EQ36" s="93"/>
      <c r="ER36" s="93"/>
      <c r="ES36" s="93"/>
      <c r="ET36" s="93"/>
      <c r="EU36" s="93"/>
      <c r="EV36" s="93"/>
      <c r="EW36" s="93"/>
      <c r="EX36" s="93"/>
      <c r="EY36" s="93"/>
      <c r="EZ36" s="93"/>
      <c r="FA36" s="93"/>
      <c r="FB36" s="93"/>
      <c r="FC36" s="93"/>
      <c r="FD36" s="93"/>
      <c r="FE36" s="93"/>
      <c r="FF36" s="93"/>
      <c r="FG36" s="93"/>
      <c r="FH36" s="93"/>
      <c r="FI36" s="93"/>
      <c r="FJ36" s="93"/>
      <c r="FK36" s="93"/>
      <c r="FL36" s="93"/>
      <c r="FM36" s="93"/>
      <c r="FN36" s="93"/>
      <c r="FO36" s="93"/>
      <c r="FP36" s="93"/>
      <c r="FQ36" s="93"/>
      <c r="FR36" s="93"/>
      <c r="FS36" s="93"/>
      <c r="FT36" s="93"/>
      <c r="FU36" s="93"/>
      <c r="FV36" s="93"/>
      <c r="FW36" s="93"/>
      <c r="FX36" s="93"/>
      <c r="FY36" s="93"/>
      <c r="FZ36" s="93"/>
      <c r="GA36" s="93"/>
      <c r="GB36" s="93"/>
      <c r="GC36" s="93"/>
      <c r="GD36" s="93"/>
      <c r="GE36" s="93"/>
      <c r="GF36" s="93"/>
      <c r="GG36" s="93"/>
      <c r="GH36" s="93"/>
      <c r="GI36" s="93"/>
      <c r="GJ36" s="93"/>
      <c r="GK36" s="93"/>
      <c r="GL36" s="93"/>
      <c r="GM36" s="93"/>
      <c r="GN36" s="93"/>
      <c r="GO36" s="93"/>
      <c r="GP36" s="93"/>
      <c r="GQ36" s="93"/>
      <c r="GR36" s="93"/>
      <c r="GS36" s="93"/>
      <c r="GT36" s="93"/>
      <c r="GU36" s="93"/>
      <c r="GV36" s="93"/>
      <c r="GW36" s="93"/>
      <c r="GX36" s="93"/>
      <c r="GY36" s="93"/>
      <c r="GZ36" s="93"/>
      <c r="HA36" s="93"/>
      <c r="HB36" s="93"/>
      <c r="HC36" s="93"/>
      <c r="HD36" s="93"/>
      <c r="HE36" s="93"/>
      <c r="HF36" s="93"/>
      <c r="HG36" s="93"/>
      <c r="HH36" s="93"/>
      <c r="HI36" s="93"/>
      <c r="HJ36" s="93"/>
      <c r="HK36" s="93"/>
      <c r="HL36" s="93"/>
      <c r="HM36" s="93"/>
      <c r="HN36" s="93"/>
      <c r="HO36" s="93"/>
      <c r="HP36" s="93"/>
      <c r="HQ36" s="93"/>
      <c r="HR36" s="93"/>
      <c r="HS36" s="93"/>
      <c r="HT36" s="93"/>
      <c r="HU36" s="93"/>
      <c r="HV36" s="93"/>
      <c r="HW36" s="93"/>
      <c r="HX36" s="93"/>
      <c r="HY36" s="93"/>
      <c r="HZ36" s="93"/>
      <c r="IA36" s="93"/>
      <c r="IB36" s="93"/>
      <c r="IC36" s="93"/>
      <c r="ID36" s="93"/>
      <c r="IE36" s="93"/>
      <c r="IF36" s="93"/>
      <c r="IG36" s="93"/>
      <c r="IH36" s="93"/>
      <c r="II36" s="93"/>
      <c r="IJ36" s="93"/>
      <c r="IK36" s="93"/>
      <c r="IL36" s="93"/>
      <c r="IM36" s="93"/>
      <c r="IN36" s="93"/>
      <c r="IO36" s="93"/>
      <c r="IP36" s="93"/>
      <c r="IQ36" s="93"/>
      <c r="IR36" s="93"/>
      <c r="IS36" s="93"/>
      <c r="IT36" s="93"/>
      <c r="IU36" s="93"/>
      <c r="IV36" s="93"/>
      <c r="IW36" s="93"/>
      <c r="IX36" s="93"/>
      <c r="IY36" s="93"/>
      <c r="IZ36" s="93"/>
      <c r="JA36" s="93"/>
    </row>
    <row r="37" spans="1:263" s="19" customFormat="1" x14ac:dyDescent="0.2">
      <c r="A37" s="192">
        <v>39990</v>
      </c>
      <c r="B37" s="183" t="s">
        <v>1444</v>
      </c>
      <c r="C37" s="183" t="s">
        <v>200</v>
      </c>
      <c r="D37" s="183" t="s">
        <v>134</v>
      </c>
      <c r="E37" s="183" t="s">
        <v>143</v>
      </c>
      <c r="F37" s="184">
        <v>36617</v>
      </c>
      <c r="G37" s="185">
        <v>2000</v>
      </c>
      <c r="H37" s="170" t="s">
        <v>1445</v>
      </c>
      <c r="I37" s="170" t="str">
        <f t="shared" si="0"/>
        <v>CT</v>
      </c>
      <c r="J37" s="170" t="str">
        <f t="shared" si="1"/>
        <v>RI</v>
      </c>
      <c r="K37" s="170" t="str">
        <f t="shared" si="2"/>
        <v>Northeast</v>
      </c>
      <c r="L37" s="170" t="str">
        <f>INDEX('State '!$A$1:$C$62,MATCH($I37,'State '!$B:$B,0),3)</f>
        <v>Northeast</v>
      </c>
      <c r="M37" s="170" t="str">
        <f>INDEX('State '!$A$1:$C$62,MATCH($J37,'State '!$B:$B,0),3)</f>
        <v>Northeast</v>
      </c>
      <c r="N37" s="170"/>
      <c r="O37" s="177">
        <v>13.9</v>
      </c>
      <c r="P37" s="177">
        <v>16</v>
      </c>
      <c r="Q37" s="177">
        <v>46</v>
      </c>
      <c r="R37" s="176">
        <v>30</v>
      </c>
      <c r="S37" s="170" t="s">
        <v>135</v>
      </c>
      <c r="T37" s="170" t="s">
        <v>381</v>
      </c>
      <c r="U37" s="170" t="s">
        <v>1446</v>
      </c>
      <c r="V37" s="170"/>
      <c r="W37" s="169"/>
      <c r="X37" s="169"/>
      <c r="Y37" s="169"/>
      <c r="Z37" s="105"/>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c r="CA37" s="93"/>
      <c r="CB37" s="93"/>
      <c r="CC37" s="93"/>
      <c r="CD37" s="93"/>
      <c r="CE37" s="93"/>
      <c r="CF37" s="93"/>
      <c r="CG37" s="93"/>
      <c r="CH37" s="93"/>
      <c r="CI37" s="93"/>
      <c r="CJ37" s="93"/>
      <c r="CK37" s="93"/>
      <c r="CL37" s="93"/>
      <c r="CM37" s="93"/>
      <c r="CN37" s="93"/>
      <c r="CO37" s="93"/>
      <c r="CP37" s="93"/>
      <c r="CQ37" s="93"/>
      <c r="CR37" s="93"/>
      <c r="CS37" s="93"/>
      <c r="CT37" s="93"/>
      <c r="CU37" s="93"/>
      <c r="CV37" s="93"/>
      <c r="CW37" s="93"/>
      <c r="CX37" s="93"/>
      <c r="CY37" s="93"/>
      <c r="CZ37" s="93"/>
      <c r="DA37" s="93"/>
      <c r="DB37" s="93"/>
      <c r="DC37" s="93"/>
      <c r="DD37" s="93"/>
      <c r="DE37" s="93"/>
      <c r="DF37" s="93"/>
      <c r="DG37" s="93"/>
      <c r="DH37" s="93"/>
      <c r="DI37" s="93"/>
      <c r="DJ37" s="93"/>
      <c r="DK37" s="93"/>
      <c r="DL37" s="93"/>
      <c r="DM37" s="93"/>
      <c r="DN37" s="93"/>
      <c r="DO37" s="93"/>
      <c r="DP37" s="93"/>
      <c r="DQ37" s="93"/>
      <c r="DR37" s="93"/>
      <c r="DS37" s="93"/>
      <c r="DT37" s="93"/>
      <c r="DU37" s="93"/>
      <c r="DV37" s="93"/>
      <c r="DW37" s="93"/>
      <c r="DX37" s="93"/>
      <c r="DY37" s="93"/>
      <c r="DZ37" s="93"/>
      <c r="EA37" s="93"/>
      <c r="EB37" s="93"/>
      <c r="EC37" s="93"/>
      <c r="ED37" s="93"/>
      <c r="EE37" s="93"/>
      <c r="EF37" s="93"/>
      <c r="EG37" s="93"/>
      <c r="EH37" s="93"/>
      <c r="EI37" s="93"/>
      <c r="EJ37" s="93"/>
      <c r="EK37" s="93"/>
      <c r="EL37" s="93"/>
      <c r="EM37" s="93"/>
      <c r="EN37" s="93"/>
      <c r="EO37" s="93"/>
      <c r="EP37" s="93"/>
      <c r="EQ37" s="93"/>
      <c r="ER37" s="93"/>
      <c r="ES37" s="93"/>
      <c r="ET37" s="93"/>
      <c r="EU37" s="93"/>
      <c r="EV37" s="93"/>
      <c r="EW37" s="93"/>
      <c r="EX37" s="93"/>
      <c r="EY37" s="93"/>
      <c r="EZ37" s="93"/>
      <c r="FA37" s="93"/>
      <c r="FB37" s="93"/>
      <c r="FC37" s="93"/>
      <c r="FD37" s="93"/>
      <c r="FE37" s="93"/>
      <c r="FF37" s="93"/>
      <c r="FG37" s="93"/>
      <c r="FH37" s="93"/>
      <c r="FI37" s="93"/>
      <c r="FJ37" s="93"/>
      <c r="FK37" s="93"/>
      <c r="FL37" s="93"/>
      <c r="FM37" s="93"/>
      <c r="FN37" s="93"/>
      <c r="FO37" s="93"/>
      <c r="FP37" s="93"/>
      <c r="FQ37" s="93"/>
      <c r="FR37" s="93"/>
      <c r="FS37" s="93"/>
      <c r="FT37" s="93"/>
      <c r="FU37" s="93"/>
      <c r="FV37" s="93"/>
      <c r="FW37" s="93"/>
      <c r="FX37" s="93"/>
      <c r="FY37" s="93"/>
      <c r="FZ37" s="93"/>
      <c r="GA37" s="93"/>
      <c r="GB37" s="93"/>
      <c r="GC37" s="93"/>
      <c r="GD37" s="93"/>
      <c r="GE37" s="93"/>
      <c r="GF37" s="93"/>
      <c r="GG37" s="93"/>
      <c r="GH37" s="93"/>
      <c r="GI37" s="93"/>
      <c r="GJ37" s="93"/>
      <c r="GK37" s="93"/>
      <c r="GL37" s="93"/>
      <c r="GM37" s="93"/>
      <c r="GN37" s="93"/>
      <c r="GO37" s="93"/>
      <c r="GP37" s="93"/>
      <c r="GQ37" s="93"/>
      <c r="GR37" s="93"/>
      <c r="GS37" s="93"/>
      <c r="GT37" s="93"/>
      <c r="GU37" s="93"/>
      <c r="GV37" s="93"/>
      <c r="GW37" s="93"/>
      <c r="GX37" s="93"/>
      <c r="GY37" s="93"/>
      <c r="GZ37" s="93"/>
      <c r="HA37" s="93"/>
      <c r="HB37" s="93"/>
      <c r="HC37" s="93"/>
      <c r="HD37" s="93"/>
      <c r="HE37" s="93"/>
      <c r="HF37" s="93"/>
      <c r="HG37" s="93"/>
      <c r="HH37" s="93"/>
      <c r="HI37" s="93"/>
      <c r="HJ37" s="93"/>
      <c r="HK37" s="93"/>
      <c r="HL37" s="93"/>
      <c r="HM37" s="93"/>
      <c r="HN37" s="93"/>
      <c r="HO37" s="93"/>
      <c r="HP37" s="93"/>
      <c r="HQ37" s="93"/>
      <c r="HR37" s="93"/>
      <c r="HS37" s="93"/>
      <c r="HT37" s="93"/>
      <c r="HU37" s="93"/>
      <c r="HV37" s="93"/>
      <c r="HW37" s="93"/>
      <c r="HX37" s="93"/>
      <c r="HY37" s="93"/>
      <c r="HZ37" s="93"/>
      <c r="IA37" s="93"/>
      <c r="IB37" s="93"/>
      <c r="IC37" s="93"/>
      <c r="ID37" s="93"/>
      <c r="IE37" s="93"/>
      <c r="IF37" s="93"/>
      <c r="IG37" s="93"/>
      <c r="IH37" s="93"/>
      <c r="II37" s="93"/>
      <c r="IJ37" s="93"/>
      <c r="IK37" s="93"/>
      <c r="IL37" s="93"/>
      <c r="IM37" s="93"/>
      <c r="IN37" s="93"/>
      <c r="IO37" s="93"/>
      <c r="IP37" s="93"/>
      <c r="IQ37" s="93"/>
      <c r="IR37" s="93"/>
      <c r="IS37" s="93"/>
      <c r="IT37" s="93"/>
      <c r="IU37" s="93"/>
      <c r="IV37" s="93"/>
      <c r="IW37" s="93"/>
      <c r="IX37" s="93"/>
      <c r="IY37" s="93"/>
      <c r="IZ37" s="93"/>
      <c r="JA37" s="93"/>
    </row>
    <row r="38" spans="1:263" s="19" customFormat="1" x14ac:dyDescent="0.2">
      <c r="A38" s="192">
        <v>39990</v>
      </c>
      <c r="B38" s="183" t="s">
        <v>1404</v>
      </c>
      <c r="C38" s="183" t="s">
        <v>200</v>
      </c>
      <c r="D38" s="183" t="s">
        <v>140</v>
      </c>
      <c r="E38" s="183" t="s">
        <v>143</v>
      </c>
      <c r="F38" s="184">
        <v>37165</v>
      </c>
      <c r="G38" s="185">
        <v>2001</v>
      </c>
      <c r="H38" s="170" t="s">
        <v>20</v>
      </c>
      <c r="I38" s="170" t="str">
        <f t="shared" si="0"/>
        <v>NJ</v>
      </c>
      <c r="J38" s="170" t="str">
        <f t="shared" si="1"/>
        <v>NJ</v>
      </c>
      <c r="K38" s="170" t="str">
        <f t="shared" si="2"/>
        <v>Northeast</v>
      </c>
      <c r="L38" s="170" t="str">
        <f>INDEX('State '!$A$1:$C$62,MATCH($I38,'State '!$B:$B,0),3)</f>
        <v>Northeast</v>
      </c>
      <c r="M38" s="170" t="str">
        <f>INDEX('State '!$A$1:$C$62,MATCH($J38,'State '!$B:$B,0),3)</f>
        <v>Northeast</v>
      </c>
      <c r="N38" s="170"/>
      <c r="O38" s="177">
        <v>6.7</v>
      </c>
      <c r="P38" s="177"/>
      <c r="Q38" s="177">
        <v>135</v>
      </c>
      <c r="R38" s="176" t="s">
        <v>1179</v>
      </c>
      <c r="S38" s="170" t="s">
        <v>135</v>
      </c>
      <c r="T38" s="170" t="s">
        <v>381</v>
      </c>
      <c r="U38" s="170" t="s">
        <v>1405</v>
      </c>
      <c r="V38" s="170"/>
      <c r="W38" s="169"/>
      <c r="X38" s="169"/>
      <c r="Y38" s="205"/>
      <c r="Z38" s="105"/>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c r="CA38" s="93"/>
      <c r="CB38" s="93"/>
      <c r="CC38" s="93"/>
      <c r="CD38" s="93"/>
      <c r="CE38" s="93"/>
      <c r="CF38" s="93"/>
      <c r="CG38" s="93"/>
      <c r="CH38" s="93"/>
      <c r="CI38" s="93"/>
      <c r="CJ38" s="93"/>
      <c r="CK38" s="93"/>
      <c r="CL38" s="93"/>
      <c r="CM38" s="93"/>
      <c r="CN38" s="93"/>
      <c r="CO38" s="93"/>
      <c r="CP38" s="93"/>
      <c r="CQ38" s="93"/>
      <c r="CR38" s="93"/>
      <c r="CS38" s="93"/>
      <c r="CT38" s="93"/>
      <c r="CU38" s="93"/>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c r="DZ38" s="93"/>
      <c r="EA38" s="93"/>
      <c r="EB38" s="93"/>
      <c r="EC38" s="93"/>
      <c r="ED38" s="93"/>
      <c r="EE38" s="93"/>
      <c r="EF38" s="93"/>
      <c r="EG38" s="93"/>
      <c r="EH38" s="93"/>
      <c r="EI38" s="93"/>
      <c r="EJ38" s="93"/>
      <c r="EK38" s="93"/>
      <c r="EL38" s="93"/>
      <c r="EM38" s="93"/>
      <c r="EN38" s="93"/>
      <c r="EO38" s="93"/>
      <c r="EP38" s="93"/>
      <c r="EQ38" s="93"/>
      <c r="ER38" s="93"/>
      <c r="ES38" s="93"/>
      <c r="ET38" s="93"/>
      <c r="EU38" s="93"/>
      <c r="EV38" s="93"/>
      <c r="EW38" s="93"/>
      <c r="EX38" s="93"/>
      <c r="EY38" s="93"/>
      <c r="EZ38" s="93"/>
      <c r="FA38" s="93"/>
      <c r="FB38" s="93"/>
      <c r="FC38" s="93"/>
      <c r="FD38" s="93"/>
      <c r="FE38" s="93"/>
      <c r="FF38" s="93"/>
      <c r="FG38" s="93"/>
      <c r="FH38" s="93"/>
      <c r="FI38" s="93"/>
      <c r="FJ38" s="93"/>
      <c r="FK38" s="93"/>
      <c r="FL38" s="93"/>
      <c r="FM38" s="93"/>
      <c r="FN38" s="93"/>
      <c r="FO38" s="93"/>
      <c r="FP38" s="93"/>
      <c r="FQ38" s="93"/>
      <c r="FR38" s="93"/>
      <c r="FS38" s="93"/>
      <c r="FT38" s="93"/>
      <c r="FU38" s="93"/>
      <c r="FV38" s="93"/>
      <c r="FW38" s="93"/>
      <c r="FX38" s="93"/>
      <c r="FY38" s="93"/>
      <c r="FZ38" s="93"/>
      <c r="GA38" s="93"/>
      <c r="GB38" s="93"/>
      <c r="GC38" s="93"/>
      <c r="GD38" s="93"/>
      <c r="GE38" s="93"/>
      <c r="GF38" s="93"/>
      <c r="GG38" s="93"/>
      <c r="GH38" s="93"/>
      <c r="GI38" s="93"/>
      <c r="GJ38" s="93"/>
      <c r="GK38" s="93"/>
      <c r="GL38" s="93"/>
      <c r="GM38" s="93"/>
      <c r="GN38" s="93"/>
      <c r="GO38" s="93"/>
      <c r="GP38" s="93"/>
      <c r="GQ38" s="93"/>
      <c r="GR38" s="93"/>
      <c r="GS38" s="93"/>
      <c r="GT38" s="93"/>
      <c r="GU38" s="93"/>
      <c r="GV38" s="93"/>
      <c r="GW38" s="93"/>
      <c r="GX38" s="93"/>
      <c r="GY38" s="93"/>
      <c r="GZ38" s="93"/>
      <c r="HA38" s="93"/>
      <c r="HB38" s="93"/>
      <c r="HC38" s="93"/>
      <c r="HD38" s="93"/>
      <c r="HE38" s="93"/>
      <c r="HF38" s="93"/>
      <c r="HG38" s="93"/>
      <c r="HH38" s="93"/>
      <c r="HI38" s="93"/>
      <c r="HJ38" s="93"/>
      <c r="HK38" s="93"/>
      <c r="HL38" s="93"/>
      <c r="HM38" s="93"/>
      <c r="HN38" s="93"/>
      <c r="HO38" s="93"/>
      <c r="HP38" s="93"/>
      <c r="HQ38" s="93"/>
      <c r="HR38" s="93"/>
      <c r="HS38" s="93"/>
      <c r="HT38" s="93"/>
      <c r="HU38" s="93"/>
      <c r="HV38" s="93"/>
      <c r="HW38" s="93"/>
      <c r="HX38" s="93"/>
      <c r="HY38" s="93"/>
      <c r="HZ38" s="93"/>
      <c r="IA38" s="93"/>
      <c r="IB38" s="93"/>
      <c r="IC38" s="93"/>
      <c r="ID38" s="93"/>
      <c r="IE38" s="93"/>
      <c r="IF38" s="93"/>
      <c r="IG38" s="93"/>
      <c r="IH38" s="93"/>
      <c r="II38" s="93"/>
      <c r="IJ38" s="93"/>
      <c r="IK38" s="93"/>
      <c r="IL38" s="93"/>
      <c r="IM38" s="93"/>
      <c r="IN38" s="93"/>
      <c r="IO38" s="93"/>
      <c r="IP38" s="93"/>
      <c r="IQ38" s="93"/>
      <c r="IR38" s="93"/>
      <c r="IS38" s="93"/>
      <c r="IT38" s="93"/>
      <c r="IU38" s="93"/>
      <c r="IV38" s="93"/>
      <c r="IW38" s="93"/>
      <c r="IX38" s="93"/>
      <c r="IY38" s="93"/>
      <c r="IZ38" s="93"/>
      <c r="JA38" s="93"/>
    </row>
    <row r="39" spans="1:263" s="19" customFormat="1" x14ac:dyDescent="0.2">
      <c r="A39" s="192">
        <v>43423</v>
      </c>
      <c r="B39" s="171" t="s">
        <v>2624</v>
      </c>
      <c r="C39" s="171" t="s">
        <v>2403</v>
      </c>
      <c r="D39" s="171" t="s">
        <v>140</v>
      </c>
      <c r="E39" s="172" t="s">
        <v>143</v>
      </c>
      <c r="F39" s="173">
        <v>43368</v>
      </c>
      <c r="G39" s="181">
        <v>2018</v>
      </c>
      <c r="H39" s="170" t="s">
        <v>37</v>
      </c>
      <c r="I39" s="170" t="str">
        <f t="shared" si="0"/>
        <v>OK</v>
      </c>
      <c r="J39" s="170" t="str">
        <f t="shared" si="1"/>
        <v>OK</v>
      </c>
      <c r="K39" s="175" t="str">
        <f t="shared" si="2"/>
        <v>South Central</v>
      </c>
      <c r="L39" s="170" t="str">
        <f>INDEX('State '!$A$1:$C$62,MATCH($I39,'State '!$B:$B,0),3)</f>
        <v>South Central</v>
      </c>
      <c r="M39" s="170" t="str">
        <f>INDEX('State '!$A$1:$C$62,MATCH($J39,'State '!$B:$B,0),3)</f>
        <v>South Central</v>
      </c>
      <c r="N39" s="170"/>
      <c r="O39" s="177">
        <v>4.32</v>
      </c>
      <c r="P39" s="176"/>
      <c r="Q39" s="182">
        <v>20</v>
      </c>
      <c r="R39" s="177"/>
      <c r="S39" s="178" t="s">
        <v>135</v>
      </c>
      <c r="T39" s="175" t="s">
        <v>381</v>
      </c>
      <c r="U39" s="179" t="s">
        <v>2632</v>
      </c>
      <c r="V39" s="170" t="s">
        <v>2177</v>
      </c>
      <c r="W39" s="169" t="s">
        <v>2625</v>
      </c>
      <c r="X39" s="169"/>
      <c r="Y39" s="169"/>
      <c r="Z39" s="105"/>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c r="CA39" s="93"/>
      <c r="CB39" s="93"/>
      <c r="CC39" s="93"/>
      <c r="CD39" s="93"/>
      <c r="CE39" s="93"/>
      <c r="CF39" s="93"/>
      <c r="CG39" s="93"/>
      <c r="CH39" s="93"/>
      <c r="CI39" s="93"/>
      <c r="CJ39" s="93"/>
      <c r="CK39" s="93"/>
      <c r="CL39" s="93"/>
      <c r="CM39" s="93"/>
      <c r="CN39" s="93"/>
      <c r="CO39" s="93"/>
      <c r="CP39" s="93"/>
      <c r="CQ39" s="93"/>
      <c r="CR39" s="93"/>
      <c r="CS39" s="93"/>
      <c r="CT39" s="93"/>
      <c r="CU39" s="93"/>
      <c r="CV39" s="93"/>
      <c r="CW39" s="93"/>
      <c r="CX39" s="93"/>
      <c r="CY39" s="93"/>
      <c r="CZ39" s="93"/>
      <c r="DA39" s="93"/>
      <c r="DB39" s="93"/>
      <c r="DC39" s="93"/>
      <c r="DD39" s="93"/>
      <c r="DE39" s="93"/>
      <c r="DF39" s="93"/>
      <c r="DG39" s="93"/>
      <c r="DH39" s="93"/>
      <c r="DI39" s="93"/>
      <c r="DJ39" s="93"/>
      <c r="DK39" s="93"/>
      <c r="DL39" s="93"/>
      <c r="DM39" s="93"/>
      <c r="DN39" s="93"/>
      <c r="DO39" s="93"/>
      <c r="DP39" s="93"/>
      <c r="DQ39" s="93"/>
      <c r="DR39" s="93"/>
      <c r="DS39" s="93"/>
      <c r="DT39" s="93"/>
      <c r="DU39" s="93"/>
      <c r="DV39" s="93"/>
      <c r="DW39" s="93"/>
      <c r="DX39" s="93"/>
      <c r="DY39" s="93"/>
      <c r="DZ39" s="93"/>
      <c r="EA39" s="93"/>
      <c r="EB39" s="93"/>
      <c r="EC39" s="93"/>
      <c r="ED39" s="93"/>
      <c r="EE39" s="93"/>
      <c r="EF39" s="93"/>
      <c r="EG39" s="93"/>
      <c r="EH39" s="93"/>
      <c r="EI39" s="93"/>
      <c r="EJ39" s="93"/>
      <c r="EK39" s="93"/>
      <c r="EL39" s="93"/>
      <c r="EM39" s="93"/>
      <c r="EN39" s="93"/>
      <c r="EO39" s="93"/>
      <c r="EP39" s="93"/>
      <c r="EQ39" s="93"/>
      <c r="ER39" s="93"/>
      <c r="ES39" s="93"/>
      <c r="ET39" s="93"/>
      <c r="EU39" s="93"/>
      <c r="EV39" s="93"/>
      <c r="EW39" s="93"/>
      <c r="EX39" s="93"/>
      <c r="EY39" s="93"/>
      <c r="EZ39" s="93"/>
      <c r="FA39" s="93"/>
      <c r="FB39" s="93"/>
      <c r="FC39" s="93"/>
      <c r="FD39" s="93"/>
      <c r="FE39" s="93"/>
      <c r="FF39" s="93"/>
      <c r="FG39" s="93"/>
      <c r="FH39" s="93"/>
      <c r="FI39" s="93"/>
      <c r="FJ39" s="93"/>
      <c r="FK39" s="93"/>
      <c r="FL39" s="93"/>
      <c r="FM39" s="93"/>
      <c r="FN39" s="93"/>
      <c r="FO39" s="93"/>
      <c r="FP39" s="93"/>
      <c r="FQ39" s="93"/>
      <c r="FR39" s="93"/>
      <c r="FS39" s="93"/>
      <c r="FT39" s="93"/>
      <c r="FU39" s="93"/>
      <c r="FV39" s="93"/>
      <c r="FW39" s="93"/>
      <c r="FX39" s="93"/>
      <c r="FY39" s="93"/>
      <c r="FZ39" s="93"/>
      <c r="GA39" s="93"/>
      <c r="GB39" s="93"/>
      <c r="GC39" s="93"/>
      <c r="GD39" s="93"/>
      <c r="GE39" s="93"/>
      <c r="GF39" s="93"/>
      <c r="GG39" s="93"/>
      <c r="GH39" s="93"/>
      <c r="GI39" s="93"/>
      <c r="GJ39" s="93"/>
      <c r="GK39" s="93"/>
      <c r="GL39" s="93"/>
      <c r="GM39" s="93"/>
      <c r="GN39" s="93"/>
      <c r="GO39" s="93"/>
      <c r="GP39" s="93"/>
      <c r="GQ39" s="93"/>
      <c r="GR39" s="93"/>
      <c r="GS39" s="93"/>
      <c r="GT39" s="93"/>
      <c r="GU39" s="93"/>
      <c r="GV39" s="93"/>
      <c r="GW39" s="93"/>
      <c r="GX39" s="93"/>
      <c r="GY39" s="93"/>
      <c r="GZ39" s="93"/>
      <c r="HA39" s="93"/>
      <c r="HB39" s="93"/>
      <c r="HC39" s="93"/>
      <c r="HD39" s="93"/>
      <c r="HE39" s="93"/>
      <c r="HF39" s="93"/>
      <c r="HG39" s="93"/>
      <c r="HH39" s="93"/>
      <c r="HI39" s="93"/>
      <c r="HJ39" s="93"/>
      <c r="HK39" s="93"/>
      <c r="HL39" s="93"/>
      <c r="HM39" s="93"/>
      <c r="HN39" s="93"/>
      <c r="HO39" s="93"/>
      <c r="HP39" s="93"/>
      <c r="HQ39" s="93"/>
      <c r="HR39" s="93"/>
      <c r="HS39" s="93"/>
      <c r="HT39" s="93"/>
      <c r="HU39" s="93"/>
      <c r="HV39" s="93"/>
      <c r="HW39" s="93"/>
      <c r="HX39" s="93"/>
      <c r="HY39" s="93"/>
      <c r="HZ39" s="93"/>
      <c r="IA39" s="93"/>
      <c r="IB39" s="93"/>
      <c r="IC39" s="93"/>
      <c r="ID39" s="93"/>
      <c r="IE39" s="93"/>
      <c r="IF39" s="93"/>
      <c r="IG39" s="93"/>
      <c r="IH39" s="93"/>
      <c r="II39" s="93"/>
      <c r="IJ39" s="93"/>
      <c r="IK39" s="93"/>
      <c r="IL39" s="93"/>
      <c r="IM39" s="93"/>
      <c r="IN39" s="93"/>
      <c r="IO39" s="93"/>
      <c r="IP39" s="93"/>
      <c r="IQ39" s="93"/>
      <c r="IR39" s="93"/>
      <c r="IS39" s="93"/>
      <c r="IT39" s="93"/>
      <c r="IU39" s="93"/>
      <c r="IV39" s="93"/>
      <c r="IW39" s="93"/>
      <c r="IX39" s="93"/>
      <c r="IY39" s="93"/>
      <c r="IZ39" s="93"/>
      <c r="JA39" s="93"/>
    </row>
    <row r="40" spans="1:263" s="19" customFormat="1" x14ac:dyDescent="0.2">
      <c r="A40" s="192">
        <v>39990</v>
      </c>
      <c r="B40" s="183" t="s">
        <v>1475</v>
      </c>
      <c r="C40" s="183" t="s">
        <v>207</v>
      </c>
      <c r="D40" s="183" t="s">
        <v>140</v>
      </c>
      <c r="E40" s="183" t="s">
        <v>143</v>
      </c>
      <c r="F40" s="184">
        <v>36861</v>
      </c>
      <c r="G40" s="185">
        <v>2000</v>
      </c>
      <c r="H40" s="170" t="s">
        <v>1476</v>
      </c>
      <c r="I40" s="170" t="str">
        <f t="shared" si="0"/>
        <v>SK</v>
      </c>
      <c r="J40" s="170" t="str">
        <f t="shared" si="1"/>
        <v>ND</v>
      </c>
      <c r="K40" s="170" t="str">
        <f t="shared" si="2"/>
        <v>Canada, Mountain</v>
      </c>
      <c r="L40" s="170" t="str">
        <f>INDEX('State '!$A$1:$C$62,MATCH($I40,'State '!$B:$B,0),3)</f>
        <v>Canada</v>
      </c>
      <c r="M40" s="170" t="str">
        <f>INDEX('State '!$A$1:$C$62,MATCH($J40,'State '!$B:$B,0),3)</f>
        <v>Mountain</v>
      </c>
      <c r="N40" s="170"/>
      <c r="O40" s="177"/>
      <c r="P40" s="177">
        <v>1</v>
      </c>
      <c r="Q40" s="177">
        <v>1600</v>
      </c>
      <c r="R40" s="176">
        <v>36</v>
      </c>
      <c r="S40" s="170" t="s">
        <v>135</v>
      </c>
      <c r="T40" s="170" t="s">
        <v>381</v>
      </c>
      <c r="U40" s="170" t="s">
        <v>1477</v>
      </c>
      <c r="V40" s="170"/>
      <c r="W40" s="169"/>
      <c r="X40" s="169"/>
      <c r="Y40" s="169"/>
      <c r="Z40" s="105"/>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3"/>
      <c r="DO40" s="93"/>
      <c r="DP40" s="93"/>
      <c r="DQ40" s="93"/>
      <c r="DR40" s="93"/>
      <c r="DS40" s="93"/>
      <c r="DT40" s="93"/>
      <c r="DU40" s="93"/>
      <c r="DV40" s="93"/>
      <c r="DW40" s="93"/>
      <c r="DX40" s="93"/>
      <c r="DY40" s="93"/>
      <c r="DZ40" s="93"/>
      <c r="EA40" s="93"/>
      <c r="EB40" s="93"/>
      <c r="EC40" s="93"/>
      <c r="ED40" s="93"/>
      <c r="EE40" s="93"/>
      <c r="EF40" s="93"/>
      <c r="EG40" s="93"/>
      <c r="EH40" s="93"/>
      <c r="EI40" s="93"/>
      <c r="EJ40" s="93"/>
      <c r="EK40" s="93"/>
      <c r="EL40" s="93"/>
      <c r="EM40" s="93"/>
      <c r="EN40" s="93"/>
      <c r="EO40" s="93"/>
      <c r="EP40" s="93"/>
      <c r="EQ40" s="93"/>
      <c r="ER40" s="93"/>
      <c r="ES40" s="93"/>
      <c r="ET40" s="93"/>
      <c r="EU40" s="93"/>
      <c r="EV40" s="93"/>
      <c r="EW40" s="93"/>
      <c r="EX40" s="93"/>
      <c r="EY40" s="93"/>
      <c r="EZ40" s="93"/>
      <c r="FA40" s="93"/>
      <c r="FB40" s="93"/>
      <c r="FC40" s="93"/>
      <c r="FD40" s="93"/>
      <c r="FE40" s="93"/>
      <c r="FF40" s="93"/>
      <c r="FG40" s="93"/>
      <c r="FH40" s="93"/>
      <c r="FI40" s="93"/>
      <c r="FJ40" s="93"/>
      <c r="FK40" s="93"/>
      <c r="FL40" s="93"/>
      <c r="FM40" s="93"/>
      <c r="FN40" s="93"/>
      <c r="FO40" s="93"/>
      <c r="FP40" s="93"/>
      <c r="FQ40" s="93"/>
      <c r="FR40" s="93"/>
      <c r="FS40" s="93"/>
      <c r="FT40" s="93"/>
      <c r="FU40" s="93"/>
      <c r="FV40" s="93"/>
      <c r="FW40" s="93"/>
      <c r="FX40" s="93"/>
      <c r="FY40" s="93"/>
      <c r="FZ40" s="93"/>
      <c r="GA40" s="93"/>
      <c r="GB40" s="93"/>
      <c r="GC40" s="93"/>
      <c r="GD40" s="93"/>
      <c r="GE40" s="93"/>
      <c r="GF40" s="93"/>
      <c r="GG40" s="93"/>
      <c r="GH40" s="93"/>
      <c r="GI40" s="93"/>
      <c r="GJ40" s="93"/>
      <c r="GK40" s="93"/>
      <c r="GL40" s="93"/>
      <c r="GM40" s="93"/>
      <c r="GN40" s="93"/>
      <c r="GO40" s="93"/>
      <c r="GP40" s="93"/>
      <c r="GQ40" s="93"/>
      <c r="GR40" s="93"/>
      <c r="GS40" s="93"/>
      <c r="GT40" s="93"/>
      <c r="GU40" s="93"/>
      <c r="GV40" s="93"/>
      <c r="GW40" s="93"/>
      <c r="GX40" s="93"/>
      <c r="GY40" s="93"/>
      <c r="GZ40" s="93"/>
      <c r="HA40" s="93"/>
      <c r="HB40" s="93"/>
      <c r="HC40" s="93"/>
      <c r="HD40" s="93"/>
      <c r="HE40" s="93"/>
      <c r="HF40" s="93"/>
      <c r="HG40" s="93"/>
      <c r="HH40" s="93"/>
      <c r="HI40" s="93"/>
      <c r="HJ40" s="93"/>
      <c r="HK40" s="93"/>
      <c r="HL40" s="93"/>
      <c r="HM40" s="93"/>
      <c r="HN40" s="93"/>
      <c r="HO40" s="93"/>
      <c r="HP40" s="93"/>
      <c r="HQ40" s="93"/>
      <c r="HR40" s="93"/>
      <c r="HS40" s="93"/>
      <c r="HT40" s="93"/>
      <c r="HU40" s="93"/>
      <c r="HV40" s="93"/>
      <c r="HW40" s="93"/>
      <c r="HX40" s="93"/>
      <c r="HY40" s="93"/>
      <c r="HZ40" s="93"/>
      <c r="IA40" s="93"/>
      <c r="IB40" s="93"/>
      <c r="IC40" s="93"/>
      <c r="ID40" s="93"/>
      <c r="IE40" s="93"/>
      <c r="IF40" s="93"/>
      <c r="IG40" s="93"/>
      <c r="IH40" s="93"/>
      <c r="II40" s="93"/>
      <c r="IJ40" s="93"/>
      <c r="IK40" s="93"/>
      <c r="IL40" s="93"/>
      <c r="IM40" s="93"/>
      <c r="IN40" s="93"/>
      <c r="IO40" s="93"/>
      <c r="IP40" s="93"/>
      <c r="IQ40" s="93"/>
      <c r="IR40" s="93"/>
      <c r="IS40" s="93"/>
      <c r="IT40" s="93"/>
      <c r="IU40" s="93"/>
      <c r="IV40" s="93"/>
      <c r="IW40" s="93"/>
      <c r="IX40" s="93"/>
      <c r="IY40" s="93"/>
      <c r="IZ40" s="93"/>
      <c r="JA40" s="93"/>
    </row>
    <row r="41" spans="1:263" x14ac:dyDescent="0.2">
      <c r="A41" s="195">
        <v>39990</v>
      </c>
      <c r="B41" s="183" t="s">
        <v>1492</v>
      </c>
      <c r="C41" s="183" t="s">
        <v>207</v>
      </c>
      <c r="D41" s="183" t="s">
        <v>136</v>
      </c>
      <c r="E41" s="183" t="s">
        <v>143</v>
      </c>
      <c r="F41" s="184">
        <v>36861</v>
      </c>
      <c r="G41" s="185">
        <v>2000</v>
      </c>
      <c r="H41" s="170" t="s">
        <v>1493</v>
      </c>
      <c r="I41" s="170" t="str">
        <f t="shared" si="0"/>
        <v>SK</v>
      </c>
      <c r="J41" s="170" t="str">
        <f t="shared" si="1"/>
        <v>IL</v>
      </c>
      <c r="K41" s="170" t="str">
        <f t="shared" ref="K41:K72" si="3">IF($L41=$M41,L41,CONCATENATE($L41,", ",IF(ISBLANK(N41),"",CONCATENATE(N41,", ")),$M41))</f>
        <v>Canada, Mountain, Midwest</v>
      </c>
      <c r="L41" s="170" t="str">
        <f>INDEX('State '!$A$1:$C$62,MATCH($I41,'State '!$B:$B,0),3)</f>
        <v>Canada</v>
      </c>
      <c r="M41" s="170" t="str">
        <f>INDEX('State '!$A$1:$C$62,MATCH($J41,'State '!$B:$B,0),3)</f>
        <v>Midwest</v>
      </c>
      <c r="N41" s="170" t="s">
        <v>2467</v>
      </c>
      <c r="O41" s="177">
        <v>1305</v>
      </c>
      <c r="P41" s="177">
        <v>886.8</v>
      </c>
      <c r="Q41" s="177">
        <v>1325</v>
      </c>
      <c r="R41" s="176">
        <v>36</v>
      </c>
      <c r="S41" s="170" t="s">
        <v>135</v>
      </c>
      <c r="T41" s="170" t="s">
        <v>381</v>
      </c>
      <c r="U41" s="170" t="s">
        <v>1494</v>
      </c>
      <c r="V41" s="170"/>
      <c r="W41" s="169"/>
      <c r="X41" s="169"/>
      <c r="Y41" s="16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c r="FZ41" s="19"/>
      <c r="GA41" s="19"/>
      <c r="GB41" s="19"/>
      <c r="GC41" s="19"/>
      <c r="GD41" s="19"/>
      <c r="GE41" s="19"/>
      <c r="GF41" s="19"/>
      <c r="GG41" s="19"/>
      <c r="GH41" s="19"/>
      <c r="GI41" s="19"/>
      <c r="GJ41" s="19"/>
      <c r="GK41" s="19"/>
      <c r="GL41" s="19"/>
      <c r="GM41" s="19"/>
      <c r="GN41" s="19"/>
      <c r="GO41" s="19"/>
      <c r="GP41" s="19"/>
      <c r="GQ41" s="19"/>
      <c r="GR41" s="19"/>
      <c r="GS41" s="19"/>
      <c r="GT41" s="19"/>
      <c r="GU41" s="19"/>
      <c r="GV41" s="19"/>
      <c r="GW41" s="19"/>
      <c r="GX41" s="19"/>
      <c r="GY41" s="19"/>
      <c r="GZ41" s="19"/>
      <c r="HA41" s="19"/>
      <c r="HB41" s="19"/>
      <c r="HC41" s="19"/>
      <c r="HD41" s="19"/>
      <c r="HE41" s="19"/>
      <c r="HF41" s="19"/>
      <c r="HG41" s="19"/>
      <c r="HH41" s="19"/>
      <c r="HI41" s="19"/>
      <c r="HJ41" s="19"/>
      <c r="HK41" s="19"/>
      <c r="HL41" s="19"/>
      <c r="HM41" s="19"/>
      <c r="HN41" s="19"/>
      <c r="HO41" s="19"/>
      <c r="HP41" s="19"/>
      <c r="HQ41" s="19"/>
      <c r="HR41" s="19"/>
      <c r="HS41" s="19"/>
      <c r="HT41" s="19"/>
      <c r="HU41" s="19"/>
      <c r="HV41" s="19"/>
      <c r="HW41" s="19"/>
      <c r="HX41" s="19"/>
      <c r="HY41" s="19"/>
      <c r="HZ41" s="19"/>
      <c r="IA41" s="19"/>
      <c r="IB41" s="19"/>
      <c r="IC41" s="19"/>
      <c r="ID41" s="19"/>
      <c r="IE41" s="19"/>
      <c r="IF41" s="19"/>
      <c r="IG41" s="19"/>
      <c r="IH41" s="19"/>
      <c r="II41" s="19"/>
      <c r="IJ41" s="19"/>
      <c r="IK41" s="19"/>
      <c r="IL41" s="19"/>
      <c r="IM41" s="19"/>
      <c r="IN41" s="19"/>
      <c r="IO41" s="19"/>
      <c r="IP41" s="19"/>
      <c r="IQ41" s="19"/>
      <c r="IR41" s="19"/>
      <c r="IS41" s="19"/>
      <c r="IT41" s="19"/>
      <c r="IU41" s="19"/>
      <c r="IV41" s="19"/>
      <c r="IW41" s="19"/>
      <c r="IX41" s="19"/>
      <c r="IY41" s="19"/>
      <c r="IZ41" s="19"/>
      <c r="JA41" s="19"/>
      <c r="JB41" s="19"/>
      <c r="JC41" s="19"/>
    </row>
    <row r="42" spans="1:263" s="19" customFormat="1" x14ac:dyDescent="0.2">
      <c r="A42" s="192">
        <v>43199</v>
      </c>
      <c r="B42" s="183" t="s">
        <v>2321</v>
      </c>
      <c r="C42" s="183" t="s">
        <v>1725</v>
      </c>
      <c r="D42" s="183" t="s">
        <v>140</v>
      </c>
      <c r="E42" s="183" t="s">
        <v>143</v>
      </c>
      <c r="F42" s="184">
        <v>43053</v>
      </c>
      <c r="G42" s="176">
        <v>2017</v>
      </c>
      <c r="H42" s="170" t="s">
        <v>52</v>
      </c>
      <c r="I42" s="170" t="str">
        <f t="shared" si="0"/>
        <v>TN</v>
      </c>
      <c r="J42" s="170" t="str">
        <f t="shared" si="1"/>
        <v>TN</v>
      </c>
      <c r="K42" s="175" t="str">
        <f t="shared" si="3"/>
        <v>Midwest</v>
      </c>
      <c r="L42" s="170" t="str">
        <f>INDEX('State '!$A$1:$C$62,MATCH($I42,'State '!$B:$B,0),3)</f>
        <v>Midwest</v>
      </c>
      <c r="M42" s="170" t="str">
        <f>INDEX('State '!$A$1:$C$62,MATCH($J42,'State '!$B:$B,0),3)</f>
        <v>Midwest</v>
      </c>
      <c r="N42" s="170"/>
      <c r="O42" s="177">
        <v>36.700000000000003</v>
      </c>
      <c r="P42" s="177"/>
      <c r="Q42" s="177">
        <v>200</v>
      </c>
      <c r="R42" s="176"/>
      <c r="S42" s="170" t="s">
        <v>138</v>
      </c>
      <c r="T42" s="170" t="s">
        <v>381</v>
      </c>
      <c r="U42" s="170" t="s">
        <v>2322</v>
      </c>
      <c r="V42" s="170" t="s">
        <v>2177</v>
      </c>
      <c r="W42" s="169"/>
      <c r="X42" s="169"/>
      <c r="Y42" s="169"/>
      <c r="Z42" s="105"/>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3"/>
      <c r="DO42" s="93"/>
      <c r="DP42" s="93"/>
      <c r="DQ42" s="93"/>
      <c r="DR42" s="93"/>
      <c r="DS42" s="93"/>
      <c r="DT42" s="93"/>
      <c r="DU42" s="93"/>
      <c r="DV42" s="93"/>
      <c r="DW42" s="93"/>
      <c r="DX42" s="93"/>
      <c r="DY42" s="93"/>
      <c r="DZ42" s="93"/>
      <c r="EA42" s="93"/>
      <c r="EB42" s="93"/>
      <c r="EC42" s="93"/>
      <c r="ED42" s="93"/>
      <c r="EE42" s="93"/>
      <c r="EF42" s="93"/>
      <c r="EG42" s="93"/>
      <c r="EH42" s="93"/>
      <c r="EI42" s="93"/>
      <c r="EJ42" s="93"/>
      <c r="EK42" s="93"/>
      <c r="EL42" s="93"/>
      <c r="EM42" s="93"/>
      <c r="EN42" s="93"/>
      <c r="EO42" s="93"/>
      <c r="EP42" s="93"/>
      <c r="EQ42" s="93"/>
      <c r="ER42" s="93"/>
      <c r="ES42" s="93"/>
      <c r="ET42" s="93"/>
      <c r="EU42" s="93"/>
      <c r="EV42" s="93"/>
      <c r="EW42" s="93"/>
      <c r="EX42" s="93"/>
      <c r="EY42" s="93"/>
      <c r="EZ42" s="93"/>
      <c r="FA42" s="93"/>
      <c r="FB42" s="93"/>
      <c r="FC42" s="93"/>
      <c r="FD42" s="93"/>
      <c r="FE42" s="93"/>
      <c r="FF42" s="93"/>
      <c r="FG42" s="93"/>
      <c r="FH42" s="93"/>
      <c r="FI42" s="93"/>
      <c r="FJ42" s="93"/>
      <c r="FK42" s="93"/>
      <c r="FL42" s="93"/>
      <c r="FM42" s="93"/>
      <c r="FN42" s="93"/>
      <c r="FO42" s="93"/>
      <c r="FP42" s="93"/>
      <c r="FQ42" s="93"/>
      <c r="FR42" s="93"/>
      <c r="FS42" s="93"/>
      <c r="FT42" s="93"/>
      <c r="FU42" s="93"/>
      <c r="FV42" s="93"/>
      <c r="FW42" s="93"/>
      <c r="FX42" s="93"/>
      <c r="FY42" s="93"/>
      <c r="FZ42" s="93"/>
      <c r="GA42" s="93"/>
      <c r="GB42" s="93"/>
      <c r="GC42" s="93"/>
      <c r="GD42" s="93"/>
      <c r="GE42" s="93"/>
      <c r="GF42" s="93"/>
      <c r="GG42" s="93"/>
      <c r="GH42" s="93"/>
      <c r="GI42" s="93"/>
      <c r="GJ42" s="93"/>
      <c r="GK42" s="93"/>
      <c r="GL42" s="93"/>
      <c r="GM42" s="93"/>
      <c r="GN42" s="93"/>
      <c r="GO42" s="93"/>
      <c r="GP42" s="93"/>
      <c r="GQ42" s="93"/>
      <c r="GR42" s="93"/>
      <c r="GS42" s="93"/>
      <c r="GT42" s="93"/>
      <c r="GU42" s="93"/>
      <c r="GV42" s="93"/>
      <c r="GW42" s="93"/>
      <c r="GX42" s="93"/>
      <c r="GY42" s="93"/>
      <c r="GZ42" s="93"/>
      <c r="HA42" s="93"/>
      <c r="HB42" s="93"/>
      <c r="HC42" s="93"/>
      <c r="HD42" s="93"/>
      <c r="HE42" s="93"/>
      <c r="HF42" s="93"/>
      <c r="HG42" s="93"/>
      <c r="HH42" s="93"/>
      <c r="HI42" s="93"/>
      <c r="HJ42" s="93"/>
      <c r="HK42" s="93"/>
      <c r="HL42" s="93"/>
      <c r="HM42" s="93"/>
      <c r="HN42" s="93"/>
      <c r="HO42" s="93"/>
      <c r="HP42" s="93"/>
      <c r="HQ42" s="93"/>
      <c r="HR42" s="93"/>
      <c r="HS42" s="93"/>
      <c r="HT42" s="93"/>
      <c r="HU42" s="93"/>
      <c r="HV42" s="93"/>
      <c r="HW42" s="93"/>
      <c r="HX42" s="93"/>
      <c r="HY42" s="93"/>
      <c r="HZ42" s="93"/>
      <c r="IA42" s="93"/>
      <c r="IB42" s="93"/>
      <c r="IC42" s="93"/>
      <c r="ID42" s="93"/>
      <c r="IE42" s="93"/>
      <c r="IF42" s="93"/>
      <c r="IG42" s="93"/>
      <c r="IH42" s="93"/>
      <c r="II42" s="93"/>
      <c r="IJ42" s="93"/>
      <c r="IK42" s="93"/>
      <c r="IL42" s="93"/>
      <c r="IM42" s="93"/>
      <c r="IN42" s="93"/>
      <c r="IO42" s="93"/>
      <c r="IP42" s="93"/>
      <c r="IQ42" s="93"/>
      <c r="IR42" s="93"/>
      <c r="IS42" s="93"/>
      <c r="IT42" s="93"/>
      <c r="IU42" s="93"/>
      <c r="IV42" s="93"/>
      <c r="IW42" s="93"/>
      <c r="IX42" s="93"/>
      <c r="IY42" s="93"/>
      <c r="IZ42" s="93"/>
      <c r="JA42" s="93"/>
    </row>
    <row r="43" spans="1:263" s="19" customFormat="1" x14ac:dyDescent="0.2">
      <c r="A43" s="192">
        <v>39990</v>
      </c>
      <c r="B43" s="183" t="s">
        <v>1074</v>
      </c>
      <c r="C43" s="183" t="s">
        <v>1725</v>
      </c>
      <c r="D43" s="183" t="s">
        <v>134</v>
      </c>
      <c r="E43" s="183" t="s">
        <v>143</v>
      </c>
      <c r="F43" s="184">
        <v>38657</v>
      </c>
      <c r="G43" s="185">
        <v>2005</v>
      </c>
      <c r="H43" s="170" t="s">
        <v>34</v>
      </c>
      <c r="I43" s="170" t="str">
        <f t="shared" si="0"/>
        <v>WI</v>
      </c>
      <c r="J43" s="170" t="str">
        <f t="shared" si="1"/>
        <v>WI</v>
      </c>
      <c r="K43" s="170" t="str">
        <f t="shared" si="3"/>
        <v>Midwest</v>
      </c>
      <c r="L43" s="170" t="str">
        <f>INDEX('State '!$A$1:$C$62,MATCH($I43,'State '!$B:$B,0),3)</f>
        <v>Midwest</v>
      </c>
      <c r="M43" s="170" t="str">
        <f>INDEX('State '!$A$1:$C$62,MATCH($J43,'State '!$B:$B,0),3)</f>
        <v>Midwest</v>
      </c>
      <c r="N43" s="170"/>
      <c r="O43" s="177">
        <v>18.600000000000001</v>
      </c>
      <c r="P43" s="177">
        <v>8.1999999999999993</v>
      </c>
      <c r="Q43" s="177">
        <v>143.4</v>
      </c>
      <c r="R43" s="176" t="s">
        <v>3303</v>
      </c>
      <c r="S43" s="170" t="s">
        <v>135</v>
      </c>
      <c r="T43" s="170" t="s">
        <v>381</v>
      </c>
      <c r="U43" s="170" t="s">
        <v>1075</v>
      </c>
      <c r="V43" s="170"/>
      <c r="W43" s="169"/>
      <c r="X43" s="169"/>
      <c r="Y43" s="169"/>
      <c r="Z43" s="105"/>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c r="CA43" s="93"/>
      <c r="CB43" s="93"/>
      <c r="CC43" s="93"/>
      <c r="CD43" s="93"/>
      <c r="CE43" s="93"/>
      <c r="CF43" s="93"/>
      <c r="CG43" s="93"/>
      <c r="CH43" s="93"/>
      <c r="CI43" s="93"/>
      <c r="CJ43" s="93"/>
      <c r="CK43" s="93"/>
      <c r="CL43" s="93"/>
      <c r="CM43" s="93"/>
      <c r="CN43" s="93"/>
      <c r="CO43" s="93"/>
      <c r="CP43" s="93"/>
      <c r="CQ43" s="93"/>
      <c r="CR43" s="93"/>
      <c r="CS43" s="93"/>
      <c r="CT43" s="93"/>
      <c r="CU43" s="93"/>
      <c r="CV43" s="93"/>
      <c r="CW43" s="93"/>
      <c r="CX43" s="93"/>
      <c r="CY43" s="93"/>
      <c r="CZ43" s="93"/>
      <c r="DA43" s="93"/>
      <c r="DB43" s="93"/>
      <c r="DC43" s="93"/>
      <c r="DD43" s="93"/>
      <c r="DE43" s="93"/>
      <c r="DF43" s="93"/>
      <c r="DG43" s="93"/>
      <c r="DH43" s="93"/>
      <c r="DI43" s="93"/>
      <c r="DJ43" s="93"/>
      <c r="DK43" s="93"/>
      <c r="DL43" s="93"/>
      <c r="DM43" s="93"/>
      <c r="DN43" s="93"/>
      <c r="DO43" s="93"/>
      <c r="DP43" s="93"/>
      <c r="DQ43" s="93"/>
      <c r="DR43" s="93"/>
      <c r="DS43" s="93"/>
      <c r="DT43" s="93"/>
      <c r="DU43" s="93"/>
      <c r="DV43" s="93"/>
      <c r="DW43" s="93"/>
      <c r="DX43" s="93"/>
      <c r="DY43" s="93"/>
      <c r="DZ43" s="93"/>
      <c r="EA43" s="93"/>
      <c r="EB43" s="93"/>
      <c r="EC43" s="93"/>
      <c r="ED43" s="93"/>
      <c r="EE43" s="93"/>
      <c r="EF43" s="93"/>
      <c r="EG43" s="93"/>
      <c r="EH43" s="93"/>
      <c r="EI43" s="93"/>
      <c r="EJ43" s="93"/>
      <c r="EK43" s="93"/>
      <c r="EL43" s="93"/>
      <c r="EM43" s="93"/>
      <c r="EN43" s="93"/>
      <c r="EO43" s="93"/>
      <c r="EP43" s="93"/>
      <c r="EQ43" s="93"/>
      <c r="ER43" s="93"/>
      <c r="ES43" s="93"/>
      <c r="ET43" s="93"/>
      <c r="EU43" s="93"/>
      <c r="EV43" s="93"/>
      <c r="EW43" s="93"/>
      <c r="EX43" s="93"/>
      <c r="EY43" s="93"/>
      <c r="EZ43" s="93"/>
      <c r="FA43" s="93"/>
      <c r="FB43" s="93"/>
      <c r="FC43" s="93"/>
      <c r="FD43" s="93"/>
      <c r="FE43" s="93"/>
      <c r="FF43" s="93"/>
      <c r="FG43" s="93"/>
      <c r="FH43" s="93"/>
      <c r="FI43" s="93"/>
      <c r="FJ43" s="93"/>
      <c r="FK43" s="93"/>
      <c r="FL43" s="93"/>
      <c r="FM43" s="93"/>
      <c r="FN43" s="93"/>
      <c r="FO43" s="93"/>
      <c r="FP43" s="93"/>
      <c r="FQ43" s="93"/>
      <c r="FR43" s="93"/>
      <c r="FS43" s="93"/>
      <c r="FT43" s="93"/>
      <c r="FU43" s="93"/>
      <c r="FV43" s="93"/>
      <c r="FW43" s="93"/>
      <c r="FX43" s="93"/>
      <c r="FY43" s="93"/>
      <c r="FZ43" s="93"/>
      <c r="GA43" s="93"/>
      <c r="GB43" s="93"/>
      <c r="GC43" s="93"/>
      <c r="GD43" s="93"/>
      <c r="GE43" s="93"/>
      <c r="GF43" s="93"/>
      <c r="GG43" s="93"/>
      <c r="GH43" s="93"/>
      <c r="GI43" s="93"/>
      <c r="GJ43" s="93"/>
      <c r="GK43" s="93"/>
      <c r="GL43" s="93"/>
      <c r="GM43" s="93"/>
      <c r="GN43" s="93"/>
      <c r="GO43" s="93"/>
      <c r="GP43" s="93"/>
      <c r="GQ43" s="93"/>
      <c r="GR43" s="93"/>
      <c r="GS43" s="93"/>
      <c r="GT43" s="93"/>
      <c r="GU43" s="93"/>
      <c r="GV43" s="93"/>
      <c r="GW43" s="93"/>
      <c r="GX43" s="93"/>
      <c r="GY43" s="93"/>
      <c r="GZ43" s="93"/>
      <c r="HA43" s="93"/>
      <c r="HB43" s="93"/>
      <c r="HC43" s="93"/>
      <c r="HD43" s="93"/>
      <c r="HE43" s="93"/>
      <c r="HF43" s="93"/>
      <c r="HG43" s="93"/>
      <c r="HH43" s="93"/>
      <c r="HI43" s="93"/>
      <c r="HJ43" s="93"/>
      <c r="HK43" s="93"/>
      <c r="HL43" s="93"/>
      <c r="HM43" s="93"/>
      <c r="HN43" s="93"/>
      <c r="HO43" s="93"/>
      <c r="HP43" s="93"/>
      <c r="HQ43" s="93"/>
      <c r="HR43" s="93"/>
      <c r="HS43" s="93"/>
      <c r="HT43" s="93"/>
      <c r="HU43" s="93"/>
      <c r="HV43" s="93"/>
      <c r="HW43" s="93"/>
      <c r="HX43" s="93"/>
      <c r="HY43" s="93"/>
      <c r="HZ43" s="93"/>
      <c r="IA43" s="93"/>
      <c r="IB43" s="93"/>
      <c r="IC43" s="93"/>
      <c r="ID43" s="93"/>
      <c r="IE43" s="93"/>
      <c r="IF43" s="93"/>
      <c r="IG43" s="93"/>
      <c r="IH43" s="93"/>
      <c r="II43" s="93"/>
      <c r="IJ43" s="93"/>
      <c r="IK43" s="93"/>
      <c r="IL43" s="93"/>
      <c r="IM43" s="93"/>
      <c r="IN43" s="93"/>
      <c r="IO43" s="93"/>
      <c r="IP43" s="93"/>
      <c r="IQ43" s="93"/>
      <c r="IR43" s="93"/>
      <c r="IS43" s="93"/>
      <c r="IT43" s="93"/>
      <c r="IU43" s="93"/>
      <c r="IV43" s="93"/>
      <c r="IW43" s="93"/>
      <c r="IX43" s="93"/>
      <c r="IY43" s="93"/>
      <c r="IZ43" s="93"/>
      <c r="JA43" s="93"/>
    </row>
    <row r="44" spans="1:263" s="19" customFormat="1" x14ac:dyDescent="0.2">
      <c r="A44" s="192">
        <v>39990</v>
      </c>
      <c r="B44" s="183" t="s">
        <v>1735</v>
      </c>
      <c r="C44" s="183" t="s">
        <v>1725</v>
      </c>
      <c r="D44" s="183" t="s">
        <v>136</v>
      </c>
      <c r="E44" s="183" t="s">
        <v>143</v>
      </c>
      <c r="F44" s="184">
        <v>35370</v>
      </c>
      <c r="G44" s="185">
        <v>1996</v>
      </c>
      <c r="H44" s="170" t="s">
        <v>1453</v>
      </c>
      <c r="I44" s="170" t="str">
        <f t="shared" si="0"/>
        <v>MI</v>
      </c>
      <c r="J44" s="170" t="str">
        <f t="shared" si="1"/>
        <v>ON</v>
      </c>
      <c r="K44" s="170" t="str">
        <f t="shared" si="3"/>
        <v>Midwest, Canada</v>
      </c>
      <c r="L44" s="170" t="str">
        <f>INDEX('State '!$A$1:$C$62,MATCH($I44,'State '!$B:$B,0),3)</f>
        <v>Midwest</v>
      </c>
      <c r="M44" s="170" t="str">
        <f>INDEX('State '!$A$1:$C$62,MATCH($J44,'State '!$B:$B,0),3)</f>
        <v>Canada</v>
      </c>
      <c r="N44" s="170"/>
      <c r="O44" s="177">
        <v>15.3</v>
      </c>
      <c r="P44" s="177">
        <v>12</v>
      </c>
      <c r="Q44" s="177">
        <v>150</v>
      </c>
      <c r="R44" s="176">
        <v>24</v>
      </c>
      <c r="S44" s="170" t="s">
        <v>135</v>
      </c>
      <c r="T44" s="170" t="s">
        <v>381</v>
      </c>
      <c r="U44" s="170" t="s">
        <v>1736</v>
      </c>
      <c r="V44" s="170"/>
      <c r="W44" s="169"/>
      <c r="X44" s="169"/>
      <c r="Y44" s="205"/>
      <c r="Z44" s="105"/>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3"/>
      <c r="BS44" s="93"/>
      <c r="BT44" s="93"/>
      <c r="BU44" s="93"/>
      <c r="BV44" s="93"/>
      <c r="BW44" s="93"/>
      <c r="BX44" s="93"/>
      <c r="BY44" s="93"/>
      <c r="BZ44" s="93"/>
      <c r="CA44" s="93"/>
      <c r="CB44" s="93"/>
      <c r="CC44" s="93"/>
      <c r="CD44" s="93"/>
      <c r="CE44" s="93"/>
      <c r="CF44" s="93"/>
      <c r="CG44" s="93"/>
      <c r="CH44" s="93"/>
      <c r="CI44" s="93"/>
      <c r="CJ44" s="93"/>
      <c r="CK44" s="93"/>
      <c r="CL44" s="93"/>
      <c r="CM44" s="93"/>
      <c r="CN44" s="93"/>
      <c r="CO44" s="93"/>
      <c r="CP44" s="93"/>
      <c r="CQ44" s="93"/>
      <c r="CR44" s="93"/>
      <c r="CS44" s="93"/>
      <c r="CT44" s="93"/>
      <c r="CU44" s="93"/>
      <c r="CV44" s="93"/>
      <c r="CW44" s="93"/>
      <c r="CX44" s="93"/>
      <c r="CY44" s="93"/>
      <c r="CZ44" s="93"/>
      <c r="DA44" s="93"/>
      <c r="DB44" s="93"/>
      <c r="DC44" s="93"/>
      <c r="DD44" s="93"/>
      <c r="DE44" s="93"/>
      <c r="DF44" s="93"/>
      <c r="DG44" s="93"/>
      <c r="DH44" s="93"/>
      <c r="DI44" s="93"/>
      <c r="DJ44" s="93"/>
      <c r="DK44" s="93"/>
      <c r="DL44" s="93"/>
      <c r="DM44" s="93"/>
      <c r="DN44" s="93"/>
      <c r="DO44" s="93"/>
      <c r="DP44" s="93"/>
      <c r="DQ44" s="93"/>
      <c r="DR44" s="93"/>
      <c r="DS44" s="93"/>
      <c r="DT44" s="93"/>
      <c r="DU44" s="93"/>
      <c r="DV44" s="93"/>
      <c r="DW44" s="93"/>
      <c r="DX44" s="93"/>
      <c r="DY44" s="93"/>
      <c r="DZ44" s="93"/>
      <c r="EA44" s="93"/>
      <c r="EB44" s="93"/>
      <c r="EC44" s="93"/>
      <c r="ED44" s="93"/>
      <c r="EE44" s="93"/>
      <c r="EF44" s="93"/>
      <c r="EG44" s="93"/>
      <c r="EH44" s="93"/>
      <c r="EI44" s="93"/>
      <c r="EJ44" s="93"/>
      <c r="EK44" s="93"/>
      <c r="EL44" s="93"/>
      <c r="EM44" s="93"/>
      <c r="EN44" s="93"/>
      <c r="EO44" s="93"/>
      <c r="EP44" s="93"/>
      <c r="EQ44" s="93"/>
      <c r="ER44" s="93"/>
      <c r="ES44" s="93"/>
      <c r="ET44" s="93"/>
      <c r="EU44" s="93"/>
      <c r="EV44" s="93"/>
      <c r="EW44" s="93"/>
      <c r="EX44" s="93"/>
      <c r="EY44" s="93"/>
      <c r="EZ44" s="93"/>
      <c r="FA44" s="93"/>
      <c r="FB44" s="93"/>
      <c r="FC44" s="93"/>
      <c r="FD44" s="93"/>
      <c r="FE44" s="93"/>
      <c r="FF44" s="93"/>
      <c r="FG44" s="93"/>
      <c r="FH44" s="93"/>
      <c r="FI44" s="93"/>
      <c r="FJ44" s="93"/>
      <c r="FK44" s="93"/>
      <c r="FL44" s="93"/>
      <c r="FM44" s="93"/>
      <c r="FN44" s="93"/>
      <c r="FO44" s="93"/>
      <c r="FP44" s="93"/>
      <c r="FQ44" s="93"/>
      <c r="FR44" s="93"/>
      <c r="FS44" s="93"/>
      <c r="FT44" s="93"/>
      <c r="FU44" s="93"/>
      <c r="FV44" s="93"/>
      <c r="FW44" s="93"/>
      <c r="FX44" s="93"/>
      <c r="FY44" s="93"/>
      <c r="FZ44" s="93"/>
      <c r="GA44" s="93"/>
      <c r="GB44" s="93"/>
      <c r="GC44" s="93"/>
      <c r="GD44" s="93"/>
      <c r="GE44" s="93"/>
      <c r="GF44" s="93"/>
      <c r="GG44" s="93"/>
      <c r="GH44" s="93"/>
      <c r="GI44" s="93"/>
      <c r="GJ44" s="93"/>
      <c r="GK44" s="93"/>
      <c r="GL44" s="93"/>
      <c r="GM44" s="93"/>
      <c r="GN44" s="93"/>
      <c r="GO44" s="93"/>
      <c r="GP44" s="93"/>
      <c r="GQ44" s="93"/>
      <c r="GR44" s="93"/>
      <c r="GS44" s="93"/>
      <c r="GT44" s="93"/>
      <c r="GU44" s="93"/>
      <c r="GV44" s="93"/>
      <c r="GW44" s="93"/>
      <c r="GX44" s="93"/>
      <c r="GY44" s="93"/>
      <c r="GZ44" s="93"/>
      <c r="HA44" s="93"/>
      <c r="HB44" s="93"/>
      <c r="HC44" s="93"/>
      <c r="HD44" s="93"/>
      <c r="HE44" s="93"/>
      <c r="HF44" s="93"/>
      <c r="HG44" s="93"/>
      <c r="HH44" s="93"/>
      <c r="HI44" s="93"/>
      <c r="HJ44" s="93"/>
      <c r="HK44" s="93"/>
      <c r="HL44" s="93"/>
      <c r="HM44" s="93"/>
      <c r="HN44" s="93"/>
      <c r="HO44" s="93"/>
      <c r="HP44" s="93"/>
      <c r="HQ44" s="93"/>
      <c r="HR44" s="93"/>
      <c r="HS44" s="93"/>
      <c r="HT44" s="93"/>
      <c r="HU44" s="93"/>
      <c r="HV44" s="93"/>
      <c r="HW44" s="93"/>
      <c r="HX44" s="93"/>
      <c r="HY44" s="93"/>
      <c r="HZ44" s="93"/>
      <c r="IA44" s="93"/>
      <c r="IB44" s="93"/>
      <c r="IC44" s="93"/>
      <c r="ID44" s="93"/>
      <c r="IE44" s="93"/>
      <c r="IF44" s="93"/>
      <c r="IG44" s="93"/>
      <c r="IH44" s="93"/>
      <c r="II44" s="93"/>
      <c r="IJ44" s="93"/>
      <c r="IK44" s="93"/>
      <c r="IL44" s="93"/>
      <c r="IM44" s="93"/>
      <c r="IN44" s="93"/>
      <c r="IO44" s="93"/>
      <c r="IP44" s="93"/>
      <c r="IQ44" s="93"/>
      <c r="IR44" s="93"/>
      <c r="IS44" s="93"/>
      <c r="IT44" s="93"/>
      <c r="IU44" s="93"/>
      <c r="IV44" s="93"/>
      <c r="IW44" s="93"/>
      <c r="IX44" s="93"/>
      <c r="IY44" s="93"/>
      <c r="IZ44" s="93"/>
      <c r="JA44" s="93"/>
    </row>
    <row r="45" spans="1:263" s="19" customFormat="1" x14ac:dyDescent="0.2">
      <c r="A45" s="192">
        <v>39990</v>
      </c>
      <c r="B45" s="183" t="s">
        <v>1481</v>
      </c>
      <c r="C45" s="183" t="s">
        <v>1725</v>
      </c>
      <c r="D45" s="183" t="s">
        <v>134</v>
      </c>
      <c r="E45" s="183" t="s">
        <v>143</v>
      </c>
      <c r="F45" s="184">
        <v>36584</v>
      </c>
      <c r="G45" s="185">
        <v>2000</v>
      </c>
      <c r="H45" s="170" t="s">
        <v>1482</v>
      </c>
      <c r="I45" s="170" t="str">
        <f t="shared" si="0"/>
        <v>MS</v>
      </c>
      <c r="J45" s="170" t="str">
        <f t="shared" si="1"/>
        <v>TN</v>
      </c>
      <c r="K45" s="170" t="str">
        <f t="shared" si="3"/>
        <v>South Central, Midwest</v>
      </c>
      <c r="L45" s="170" t="str">
        <f>INDEX('State '!$A$1:$C$62,MATCH($I45,'State '!$B:$B,0),3)</f>
        <v>South Central</v>
      </c>
      <c r="M45" s="170" t="str">
        <f>INDEX('State '!$A$1:$C$62,MATCH($J45,'State '!$B:$B,0),3)</f>
        <v>Midwest</v>
      </c>
      <c r="N45" s="170"/>
      <c r="O45" s="177">
        <v>0.24</v>
      </c>
      <c r="P45" s="177">
        <v>15</v>
      </c>
      <c r="Q45" s="177">
        <v>235</v>
      </c>
      <c r="R45" s="176">
        <v>20</v>
      </c>
      <c r="S45" s="170" t="s">
        <v>135</v>
      </c>
      <c r="T45" s="170" t="s">
        <v>381</v>
      </c>
      <c r="U45" s="170" t="s">
        <v>1483</v>
      </c>
      <c r="V45" s="170"/>
      <c r="W45" s="169"/>
      <c r="X45" s="169"/>
      <c r="Y45" s="169"/>
      <c r="Z45" s="105"/>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c r="BS45" s="93"/>
      <c r="BT45" s="93"/>
      <c r="BU45" s="93"/>
      <c r="BV45" s="93"/>
      <c r="BW45" s="93"/>
      <c r="BX45" s="93"/>
      <c r="BY45" s="93"/>
      <c r="BZ45" s="93"/>
      <c r="CA45" s="93"/>
      <c r="CB45" s="93"/>
      <c r="CC45" s="93"/>
      <c r="CD45" s="93"/>
      <c r="CE45" s="93"/>
      <c r="CF45" s="93"/>
      <c r="CG45" s="93"/>
      <c r="CH45" s="93"/>
      <c r="CI45" s="93"/>
      <c r="CJ45" s="93"/>
      <c r="CK45" s="93"/>
      <c r="CL45" s="93"/>
      <c r="CM45" s="93"/>
      <c r="CN45" s="93"/>
      <c r="CO45" s="93"/>
      <c r="CP45" s="93"/>
      <c r="CQ45" s="93"/>
      <c r="CR45" s="93"/>
      <c r="CS45" s="93"/>
      <c r="CT45" s="93"/>
      <c r="CU45" s="93"/>
      <c r="CV45" s="93"/>
      <c r="CW45" s="93"/>
      <c r="CX45" s="93"/>
      <c r="CY45" s="93"/>
      <c r="CZ45" s="93"/>
      <c r="DA45" s="93"/>
      <c r="DB45" s="93"/>
      <c r="DC45" s="93"/>
      <c r="DD45" s="93"/>
      <c r="DE45" s="93"/>
      <c r="DF45" s="93"/>
      <c r="DG45" s="93"/>
      <c r="DH45" s="93"/>
      <c r="DI45" s="93"/>
      <c r="DJ45" s="93"/>
      <c r="DK45" s="93"/>
      <c r="DL45" s="93"/>
      <c r="DM45" s="93"/>
      <c r="DN45" s="93"/>
      <c r="DO45" s="93"/>
      <c r="DP45" s="93"/>
      <c r="DQ45" s="93"/>
      <c r="DR45" s="93"/>
      <c r="DS45" s="93"/>
      <c r="DT45" s="93"/>
      <c r="DU45" s="93"/>
      <c r="DV45" s="93"/>
      <c r="DW45" s="93"/>
      <c r="DX45" s="93"/>
      <c r="DY45" s="93"/>
      <c r="DZ45" s="93"/>
      <c r="EA45" s="93"/>
      <c r="EB45" s="93"/>
      <c r="EC45" s="93"/>
      <c r="ED45" s="93"/>
      <c r="EE45" s="93"/>
      <c r="EF45" s="93"/>
      <c r="EG45" s="93"/>
      <c r="EH45" s="93"/>
      <c r="EI45" s="93"/>
      <c r="EJ45" s="93"/>
      <c r="EK45" s="93"/>
      <c r="EL45" s="93"/>
      <c r="EM45" s="93"/>
      <c r="EN45" s="93"/>
      <c r="EO45" s="93"/>
      <c r="EP45" s="93"/>
      <c r="EQ45" s="93"/>
      <c r="ER45" s="93"/>
      <c r="ES45" s="93"/>
      <c r="ET45" s="93"/>
      <c r="EU45" s="93"/>
      <c r="EV45" s="93"/>
      <c r="EW45" s="93"/>
      <c r="EX45" s="93"/>
      <c r="EY45" s="93"/>
      <c r="EZ45" s="93"/>
      <c r="FA45" s="93"/>
      <c r="FB45" s="93"/>
      <c r="FC45" s="93"/>
      <c r="FD45" s="93"/>
      <c r="FE45" s="93"/>
      <c r="FF45" s="93"/>
      <c r="FG45" s="93"/>
      <c r="FH45" s="93"/>
      <c r="FI45" s="93"/>
      <c r="FJ45" s="93"/>
      <c r="FK45" s="93"/>
      <c r="FL45" s="93"/>
      <c r="FM45" s="93"/>
      <c r="FN45" s="93"/>
      <c r="FO45" s="93"/>
      <c r="FP45" s="93"/>
      <c r="FQ45" s="93"/>
      <c r="FR45" s="93"/>
      <c r="FS45" s="93"/>
      <c r="FT45" s="93"/>
      <c r="FU45" s="93"/>
      <c r="FV45" s="93"/>
      <c r="FW45" s="93"/>
      <c r="FX45" s="93"/>
      <c r="FY45" s="93"/>
      <c r="FZ45" s="93"/>
      <c r="GA45" s="93"/>
      <c r="GB45" s="93"/>
      <c r="GC45" s="93"/>
      <c r="GD45" s="93"/>
      <c r="GE45" s="93"/>
      <c r="GF45" s="93"/>
      <c r="GG45" s="93"/>
      <c r="GH45" s="93"/>
      <c r="GI45" s="93"/>
      <c r="GJ45" s="93"/>
      <c r="GK45" s="93"/>
      <c r="GL45" s="93"/>
      <c r="GM45" s="93"/>
      <c r="GN45" s="93"/>
      <c r="GO45" s="93"/>
      <c r="GP45" s="93"/>
      <c r="GQ45" s="93"/>
      <c r="GR45" s="93"/>
      <c r="GS45" s="93"/>
      <c r="GT45" s="93"/>
      <c r="GU45" s="93"/>
      <c r="GV45" s="93"/>
      <c r="GW45" s="93"/>
      <c r="GX45" s="93"/>
      <c r="GY45" s="93"/>
      <c r="GZ45" s="93"/>
      <c r="HA45" s="93"/>
      <c r="HB45" s="93"/>
      <c r="HC45" s="93"/>
      <c r="HD45" s="93"/>
      <c r="HE45" s="93"/>
      <c r="HF45" s="93"/>
      <c r="HG45" s="93"/>
      <c r="HH45" s="93"/>
      <c r="HI45" s="93"/>
      <c r="HJ45" s="93"/>
      <c r="HK45" s="93"/>
      <c r="HL45" s="93"/>
      <c r="HM45" s="93"/>
      <c r="HN45" s="93"/>
      <c r="HO45" s="93"/>
      <c r="HP45" s="93"/>
      <c r="HQ45" s="93"/>
      <c r="HR45" s="93"/>
      <c r="HS45" s="93"/>
      <c r="HT45" s="93"/>
      <c r="HU45" s="93"/>
      <c r="HV45" s="93"/>
      <c r="HW45" s="93"/>
      <c r="HX45" s="93"/>
      <c r="HY45" s="93"/>
      <c r="HZ45" s="93"/>
      <c r="IA45" s="93"/>
      <c r="IB45" s="93"/>
      <c r="IC45" s="93"/>
      <c r="ID45" s="93"/>
      <c r="IE45" s="93"/>
      <c r="IF45" s="93"/>
      <c r="IG45" s="93"/>
      <c r="IH45" s="93"/>
      <c r="II45" s="93"/>
      <c r="IJ45" s="93"/>
      <c r="IK45" s="93"/>
      <c r="IL45" s="93"/>
      <c r="IM45" s="93"/>
      <c r="IN45" s="93"/>
      <c r="IO45" s="93"/>
      <c r="IP45" s="93"/>
      <c r="IQ45" s="93"/>
      <c r="IR45" s="93"/>
      <c r="IS45" s="93"/>
      <c r="IT45" s="93"/>
      <c r="IU45" s="93"/>
      <c r="IV45" s="93"/>
      <c r="IW45" s="93"/>
      <c r="IX45" s="93"/>
      <c r="IY45" s="93"/>
      <c r="IZ45" s="93"/>
      <c r="JA45" s="93"/>
    </row>
    <row r="46" spans="1:263" s="19" customFormat="1" x14ac:dyDescent="0.2">
      <c r="A46" s="192">
        <v>39990</v>
      </c>
      <c r="B46" s="183" t="s">
        <v>1684</v>
      </c>
      <c r="C46" s="183" t="s">
        <v>1725</v>
      </c>
      <c r="D46" s="183" t="s">
        <v>140</v>
      </c>
      <c r="E46" s="183" t="s">
        <v>143</v>
      </c>
      <c r="F46" s="184">
        <v>35779</v>
      </c>
      <c r="G46" s="185">
        <v>1997</v>
      </c>
      <c r="H46" s="170" t="s">
        <v>1685</v>
      </c>
      <c r="I46" s="170" t="str">
        <f t="shared" si="0"/>
        <v>IL</v>
      </c>
      <c r="J46" s="170" t="str">
        <f t="shared" si="1"/>
        <v>MI</v>
      </c>
      <c r="K46" s="170" t="str">
        <f t="shared" si="3"/>
        <v>Midwest</v>
      </c>
      <c r="L46" s="170" t="str">
        <f>INDEX('State '!$A$1:$C$62,MATCH($I46,'State '!$B:$B,0),3)</f>
        <v>Midwest</v>
      </c>
      <c r="M46" s="170" t="str">
        <f>INDEX('State '!$A$1:$C$62,MATCH($J46,'State '!$B:$B,0),3)</f>
        <v>Midwest</v>
      </c>
      <c r="N46" s="170"/>
      <c r="O46" s="177">
        <v>19.100000000000001</v>
      </c>
      <c r="P46" s="177">
        <v>12</v>
      </c>
      <c r="Q46" s="177">
        <v>135</v>
      </c>
      <c r="R46" s="176" t="s">
        <v>3274</v>
      </c>
      <c r="S46" s="170" t="s">
        <v>135</v>
      </c>
      <c r="T46" s="170" t="s">
        <v>381</v>
      </c>
      <c r="U46" s="170" t="s">
        <v>1686</v>
      </c>
      <c r="V46" s="170"/>
      <c r="W46" s="169"/>
      <c r="X46" s="169"/>
      <c r="Y46" s="169"/>
      <c r="Z46" s="105"/>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93"/>
      <c r="BK46" s="93"/>
      <c r="BL46" s="93"/>
      <c r="BM46" s="93"/>
      <c r="BN46" s="93"/>
      <c r="BO46" s="93"/>
      <c r="BP46" s="93"/>
      <c r="BQ46" s="93"/>
      <c r="BR46" s="93"/>
      <c r="BS46" s="93"/>
      <c r="BT46" s="93"/>
      <c r="BU46" s="93"/>
      <c r="BV46" s="93"/>
      <c r="BW46" s="93"/>
      <c r="BX46" s="93"/>
      <c r="BY46" s="93"/>
      <c r="BZ46" s="93"/>
      <c r="CA46" s="93"/>
      <c r="CB46" s="93"/>
      <c r="CC46" s="93"/>
      <c r="CD46" s="93"/>
      <c r="CE46" s="93"/>
      <c r="CF46" s="93"/>
      <c r="CG46" s="93"/>
      <c r="CH46" s="93"/>
      <c r="CI46" s="93"/>
      <c r="CJ46" s="93"/>
      <c r="CK46" s="93"/>
      <c r="CL46" s="93"/>
      <c r="CM46" s="93"/>
      <c r="CN46" s="93"/>
      <c r="CO46" s="93"/>
      <c r="CP46" s="93"/>
      <c r="CQ46" s="93"/>
      <c r="CR46" s="93"/>
      <c r="CS46" s="93"/>
      <c r="CT46" s="93"/>
      <c r="CU46" s="93"/>
      <c r="CV46" s="93"/>
      <c r="CW46" s="93"/>
      <c r="CX46" s="93"/>
      <c r="CY46" s="93"/>
      <c r="CZ46" s="93"/>
      <c r="DA46" s="93"/>
      <c r="DB46" s="93"/>
      <c r="DC46" s="93"/>
      <c r="DD46" s="93"/>
      <c r="DE46" s="93"/>
      <c r="DF46" s="93"/>
      <c r="DG46" s="93"/>
      <c r="DH46" s="93"/>
      <c r="DI46" s="93"/>
      <c r="DJ46" s="93"/>
      <c r="DK46" s="93"/>
      <c r="DL46" s="93"/>
      <c r="DM46" s="93"/>
      <c r="DN46" s="93"/>
      <c r="DO46" s="93"/>
      <c r="DP46" s="93"/>
      <c r="DQ46" s="93"/>
      <c r="DR46" s="93"/>
      <c r="DS46" s="93"/>
      <c r="DT46" s="93"/>
      <c r="DU46" s="93"/>
      <c r="DV46" s="93"/>
      <c r="DW46" s="93"/>
      <c r="DX46" s="93"/>
      <c r="DY46" s="93"/>
      <c r="DZ46" s="93"/>
      <c r="EA46" s="93"/>
      <c r="EB46" s="93"/>
      <c r="EC46" s="93"/>
      <c r="ED46" s="93"/>
      <c r="EE46" s="93"/>
      <c r="EF46" s="93"/>
      <c r="EG46" s="93"/>
      <c r="EH46" s="93"/>
      <c r="EI46" s="93"/>
      <c r="EJ46" s="93"/>
      <c r="EK46" s="93"/>
      <c r="EL46" s="93"/>
      <c r="EM46" s="93"/>
      <c r="EN46" s="93"/>
      <c r="EO46" s="93"/>
      <c r="EP46" s="93"/>
      <c r="EQ46" s="93"/>
      <c r="ER46" s="93"/>
      <c r="ES46" s="93"/>
      <c r="ET46" s="93"/>
      <c r="EU46" s="93"/>
      <c r="EV46" s="93"/>
      <c r="EW46" s="93"/>
      <c r="EX46" s="93"/>
      <c r="EY46" s="93"/>
      <c r="EZ46" s="93"/>
      <c r="FA46" s="93"/>
      <c r="FB46" s="93"/>
      <c r="FC46" s="93"/>
      <c r="FD46" s="93"/>
      <c r="FE46" s="93"/>
      <c r="FF46" s="93"/>
      <c r="FG46" s="93"/>
      <c r="FH46" s="93"/>
      <c r="FI46" s="93"/>
      <c r="FJ46" s="93"/>
      <c r="FK46" s="93"/>
      <c r="FL46" s="93"/>
      <c r="FM46" s="93"/>
      <c r="FN46" s="93"/>
      <c r="FO46" s="93"/>
      <c r="FP46" s="93"/>
      <c r="FQ46" s="93"/>
      <c r="FR46" s="93"/>
      <c r="FS46" s="93"/>
      <c r="FT46" s="93"/>
      <c r="FU46" s="93"/>
      <c r="FV46" s="93"/>
      <c r="FW46" s="93"/>
      <c r="FX46" s="93"/>
      <c r="FY46" s="93"/>
      <c r="FZ46" s="93"/>
      <c r="GA46" s="93"/>
      <c r="GB46" s="93"/>
      <c r="GC46" s="93"/>
      <c r="GD46" s="93"/>
      <c r="GE46" s="93"/>
      <c r="GF46" s="93"/>
      <c r="GG46" s="93"/>
      <c r="GH46" s="93"/>
      <c r="GI46" s="93"/>
      <c r="GJ46" s="93"/>
      <c r="GK46" s="93"/>
      <c r="GL46" s="93"/>
      <c r="GM46" s="93"/>
      <c r="GN46" s="93"/>
      <c r="GO46" s="93"/>
      <c r="GP46" s="93"/>
      <c r="GQ46" s="93"/>
      <c r="GR46" s="93"/>
      <c r="GS46" s="93"/>
      <c r="GT46" s="93"/>
      <c r="GU46" s="93"/>
      <c r="GV46" s="93"/>
      <c r="GW46" s="93"/>
      <c r="GX46" s="93"/>
      <c r="GY46" s="93"/>
      <c r="GZ46" s="93"/>
      <c r="HA46" s="93"/>
      <c r="HB46" s="93"/>
      <c r="HC46" s="93"/>
      <c r="HD46" s="93"/>
      <c r="HE46" s="93"/>
      <c r="HF46" s="93"/>
      <c r="HG46" s="93"/>
      <c r="HH46" s="93"/>
      <c r="HI46" s="93"/>
      <c r="HJ46" s="93"/>
      <c r="HK46" s="93"/>
      <c r="HL46" s="93"/>
      <c r="HM46" s="93"/>
      <c r="HN46" s="93"/>
      <c r="HO46" s="93"/>
      <c r="HP46" s="93"/>
      <c r="HQ46" s="93"/>
      <c r="HR46" s="93"/>
      <c r="HS46" s="93"/>
      <c r="HT46" s="93"/>
      <c r="HU46" s="93"/>
      <c r="HV46" s="93"/>
      <c r="HW46" s="93"/>
      <c r="HX46" s="93"/>
      <c r="HY46" s="93"/>
      <c r="HZ46" s="93"/>
      <c r="IA46" s="93"/>
      <c r="IB46" s="93"/>
      <c r="IC46" s="93"/>
      <c r="ID46" s="93"/>
      <c r="IE46" s="93"/>
      <c r="IF46" s="93"/>
      <c r="IG46" s="93"/>
      <c r="IH46" s="93"/>
      <c r="II46" s="93"/>
      <c r="IJ46" s="93"/>
      <c r="IK46" s="93"/>
      <c r="IL46" s="93"/>
      <c r="IM46" s="93"/>
      <c r="IN46" s="93"/>
      <c r="IO46" s="93"/>
      <c r="IP46" s="93"/>
      <c r="IQ46" s="93"/>
      <c r="IR46" s="93"/>
      <c r="IS46" s="93"/>
      <c r="IT46" s="93"/>
      <c r="IU46" s="93"/>
      <c r="IV46" s="93"/>
      <c r="IW46" s="93"/>
      <c r="IX46" s="93"/>
      <c r="IY46" s="93"/>
      <c r="IZ46" s="93"/>
      <c r="JA46" s="93"/>
    </row>
    <row r="47" spans="1:263" s="19" customFormat="1" x14ac:dyDescent="0.2">
      <c r="A47" s="192">
        <v>39990</v>
      </c>
      <c r="B47" s="183" t="s">
        <v>1045</v>
      </c>
      <c r="C47" s="183" t="s">
        <v>1725</v>
      </c>
      <c r="D47" s="183" t="s">
        <v>140</v>
      </c>
      <c r="E47" s="183" t="s">
        <v>143</v>
      </c>
      <c r="F47" s="184">
        <v>38702</v>
      </c>
      <c r="G47" s="185">
        <v>2005</v>
      </c>
      <c r="H47" s="170" t="s">
        <v>34</v>
      </c>
      <c r="I47" s="170" t="str">
        <f t="shared" si="0"/>
        <v>WI</v>
      </c>
      <c r="J47" s="170" t="str">
        <f t="shared" si="1"/>
        <v>WI</v>
      </c>
      <c r="K47" s="170" t="str">
        <f t="shared" si="3"/>
        <v>Midwest</v>
      </c>
      <c r="L47" s="170" t="str">
        <f>INDEX('State '!$A$1:$C$62,MATCH($I47,'State '!$B:$B,0),3)</f>
        <v>Midwest</v>
      </c>
      <c r="M47" s="170" t="str">
        <f>INDEX('State '!$A$1:$C$62,MATCH($J47,'State '!$B:$B,0),3)</f>
        <v>Midwest</v>
      </c>
      <c r="N47" s="170"/>
      <c r="O47" s="177">
        <v>13.52</v>
      </c>
      <c r="P47" s="177"/>
      <c r="Q47" s="177">
        <v>105</v>
      </c>
      <c r="R47" s="176"/>
      <c r="S47" s="170" t="s">
        <v>135</v>
      </c>
      <c r="T47" s="170" t="s">
        <v>381</v>
      </c>
      <c r="U47" s="170" t="s">
        <v>1046</v>
      </c>
      <c r="V47" s="170"/>
      <c r="W47" s="169"/>
      <c r="X47" s="169"/>
      <c r="Y47" s="169"/>
      <c r="Z47" s="105"/>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c r="CA47" s="93"/>
      <c r="CB47" s="93"/>
      <c r="CC47" s="93"/>
      <c r="CD47" s="93"/>
      <c r="CE47" s="93"/>
      <c r="CF47" s="93"/>
      <c r="CG47" s="93"/>
      <c r="CH47" s="93"/>
      <c r="CI47" s="93"/>
      <c r="CJ47" s="93"/>
      <c r="CK47" s="93"/>
      <c r="CL47" s="93"/>
      <c r="CM47" s="93"/>
      <c r="CN47" s="93"/>
      <c r="CO47" s="93"/>
      <c r="CP47" s="93"/>
      <c r="CQ47" s="93"/>
      <c r="CR47" s="93"/>
      <c r="CS47" s="93"/>
      <c r="CT47" s="93"/>
      <c r="CU47" s="93"/>
      <c r="CV47" s="93"/>
      <c r="CW47" s="93"/>
      <c r="CX47" s="93"/>
      <c r="CY47" s="93"/>
      <c r="CZ47" s="93"/>
      <c r="DA47" s="93"/>
      <c r="DB47" s="93"/>
      <c r="DC47" s="93"/>
      <c r="DD47" s="93"/>
      <c r="DE47" s="93"/>
      <c r="DF47" s="93"/>
      <c r="DG47" s="93"/>
      <c r="DH47" s="93"/>
      <c r="DI47" s="93"/>
      <c r="DJ47" s="93"/>
      <c r="DK47" s="93"/>
      <c r="DL47" s="93"/>
      <c r="DM47" s="93"/>
      <c r="DN47" s="93"/>
      <c r="DO47" s="93"/>
      <c r="DP47" s="93"/>
      <c r="DQ47" s="93"/>
      <c r="DR47" s="93"/>
      <c r="DS47" s="93"/>
      <c r="DT47" s="93"/>
      <c r="DU47" s="93"/>
      <c r="DV47" s="93"/>
      <c r="DW47" s="93"/>
      <c r="DX47" s="93"/>
      <c r="DY47" s="93"/>
      <c r="DZ47" s="93"/>
      <c r="EA47" s="93"/>
      <c r="EB47" s="93"/>
      <c r="EC47" s="93"/>
      <c r="ED47" s="93"/>
      <c r="EE47" s="93"/>
      <c r="EF47" s="93"/>
      <c r="EG47" s="93"/>
      <c r="EH47" s="93"/>
      <c r="EI47" s="93"/>
      <c r="EJ47" s="93"/>
      <c r="EK47" s="93"/>
      <c r="EL47" s="93"/>
      <c r="EM47" s="93"/>
      <c r="EN47" s="93"/>
      <c r="EO47" s="93"/>
      <c r="EP47" s="93"/>
      <c r="EQ47" s="93"/>
      <c r="ER47" s="93"/>
      <c r="ES47" s="93"/>
      <c r="ET47" s="93"/>
      <c r="EU47" s="93"/>
      <c r="EV47" s="93"/>
      <c r="EW47" s="93"/>
      <c r="EX47" s="93"/>
      <c r="EY47" s="93"/>
      <c r="EZ47" s="93"/>
      <c r="FA47" s="93"/>
      <c r="FB47" s="93"/>
      <c r="FC47" s="93"/>
      <c r="FD47" s="93"/>
      <c r="FE47" s="93"/>
      <c r="FF47" s="93"/>
      <c r="FG47" s="93"/>
      <c r="FH47" s="93"/>
      <c r="FI47" s="93"/>
      <c r="FJ47" s="93"/>
      <c r="FK47" s="93"/>
      <c r="FL47" s="93"/>
      <c r="FM47" s="93"/>
      <c r="FN47" s="93"/>
      <c r="FO47" s="93"/>
      <c r="FP47" s="93"/>
      <c r="FQ47" s="93"/>
      <c r="FR47" s="93"/>
      <c r="FS47" s="93"/>
      <c r="FT47" s="93"/>
      <c r="FU47" s="93"/>
      <c r="FV47" s="93"/>
      <c r="FW47" s="93"/>
      <c r="FX47" s="93"/>
      <c r="FY47" s="93"/>
      <c r="FZ47" s="93"/>
      <c r="GA47" s="93"/>
      <c r="GB47" s="93"/>
      <c r="GC47" s="93"/>
      <c r="GD47" s="93"/>
      <c r="GE47" s="93"/>
      <c r="GF47" s="93"/>
      <c r="GG47" s="93"/>
      <c r="GH47" s="93"/>
      <c r="GI47" s="93"/>
      <c r="GJ47" s="93"/>
      <c r="GK47" s="93"/>
      <c r="GL47" s="93"/>
      <c r="GM47" s="93"/>
      <c r="GN47" s="93"/>
      <c r="GO47" s="93"/>
      <c r="GP47" s="93"/>
      <c r="GQ47" s="93"/>
      <c r="GR47" s="93"/>
      <c r="GS47" s="93"/>
      <c r="GT47" s="93"/>
      <c r="GU47" s="93"/>
      <c r="GV47" s="93"/>
      <c r="GW47" s="93"/>
      <c r="GX47" s="93"/>
      <c r="GY47" s="93"/>
      <c r="GZ47" s="93"/>
      <c r="HA47" s="93"/>
      <c r="HB47" s="93"/>
      <c r="HC47" s="93"/>
      <c r="HD47" s="93"/>
      <c r="HE47" s="93"/>
      <c r="HF47" s="93"/>
      <c r="HG47" s="93"/>
      <c r="HH47" s="93"/>
      <c r="HI47" s="93"/>
      <c r="HJ47" s="93"/>
      <c r="HK47" s="93"/>
      <c r="HL47" s="93"/>
      <c r="HM47" s="93"/>
      <c r="HN47" s="93"/>
      <c r="HO47" s="93"/>
      <c r="HP47" s="93"/>
      <c r="HQ47" s="93"/>
      <c r="HR47" s="93"/>
      <c r="HS47" s="93"/>
      <c r="HT47" s="93"/>
      <c r="HU47" s="93"/>
      <c r="HV47" s="93"/>
      <c r="HW47" s="93"/>
      <c r="HX47" s="93"/>
      <c r="HY47" s="93"/>
      <c r="HZ47" s="93"/>
      <c r="IA47" s="93"/>
      <c r="IB47" s="93"/>
      <c r="IC47" s="93"/>
      <c r="ID47" s="93"/>
      <c r="IE47" s="93"/>
      <c r="IF47" s="93"/>
      <c r="IG47" s="93"/>
      <c r="IH47" s="93"/>
      <c r="II47" s="93"/>
      <c r="IJ47" s="93"/>
      <c r="IK47" s="93"/>
      <c r="IL47" s="93"/>
      <c r="IM47" s="93"/>
      <c r="IN47" s="93"/>
      <c r="IO47" s="93"/>
      <c r="IP47" s="93"/>
      <c r="IQ47" s="93"/>
      <c r="IR47" s="93"/>
      <c r="IS47" s="93"/>
      <c r="IT47" s="93"/>
      <c r="IU47" s="93"/>
      <c r="IV47" s="93"/>
      <c r="IW47" s="93"/>
      <c r="IX47" s="93"/>
      <c r="IY47" s="93"/>
      <c r="IZ47" s="93"/>
      <c r="JA47" s="93"/>
    </row>
    <row r="48" spans="1:263" x14ac:dyDescent="0.2">
      <c r="A48" s="192">
        <v>39990</v>
      </c>
      <c r="B48" s="183" t="s">
        <v>1484</v>
      </c>
      <c r="C48" s="183" t="s">
        <v>1725</v>
      </c>
      <c r="D48" s="183" t="s">
        <v>134</v>
      </c>
      <c r="E48" s="183" t="s">
        <v>143</v>
      </c>
      <c r="F48" s="184">
        <v>36584</v>
      </c>
      <c r="G48" s="185">
        <v>2000</v>
      </c>
      <c r="H48" s="170" t="s">
        <v>47</v>
      </c>
      <c r="I48" s="170" t="str">
        <f t="shared" si="0"/>
        <v>GM</v>
      </c>
      <c r="J48" s="170" t="str">
        <f t="shared" si="1"/>
        <v>GM</v>
      </c>
      <c r="K48" s="170" t="str">
        <f t="shared" si="3"/>
        <v>Gulf of Mexico</v>
      </c>
      <c r="L48" s="170" t="str">
        <f>INDEX('State '!$A$1:$C$62,MATCH($I48,'State '!$B:$B,0),3)</f>
        <v>Gulf of Mexico</v>
      </c>
      <c r="M48" s="170" t="str">
        <f>INDEX('State '!$A$1:$C$62,MATCH($J48,'State '!$B:$B,0),3)</f>
        <v>Gulf of Mexico</v>
      </c>
      <c r="N48" s="170"/>
      <c r="O48" s="177">
        <v>10</v>
      </c>
      <c r="P48" s="177">
        <v>9.5</v>
      </c>
      <c r="Q48" s="177">
        <v>225</v>
      </c>
      <c r="R48" s="176">
        <v>16</v>
      </c>
      <c r="S48" s="170" t="s">
        <v>135</v>
      </c>
      <c r="T48" s="170" t="s">
        <v>381</v>
      </c>
      <c r="U48" s="170" t="s">
        <v>1485</v>
      </c>
      <c r="V48" s="170"/>
      <c r="W48" s="169"/>
      <c r="X48" s="169"/>
      <c r="Y48" s="169"/>
      <c r="Z48" s="105"/>
      <c r="AA48" s="93"/>
      <c r="AB48" s="93"/>
    </row>
    <row r="49" spans="1:261" s="19" customFormat="1" x14ac:dyDescent="0.2">
      <c r="A49" s="192">
        <v>39990</v>
      </c>
      <c r="B49" s="183" t="s">
        <v>1149</v>
      </c>
      <c r="C49" s="183" t="s">
        <v>1725</v>
      </c>
      <c r="D49" s="183" t="s">
        <v>140</v>
      </c>
      <c r="E49" s="183" t="s">
        <v>143</v>
      </c>
      <c r="F49" s="184">
        <v>38261</v>
      </c>
      <c r="G49" s="185">
        <v>2004</v>
      </c>
      <c r="H49" s="170" t="s">
        <v>34</v>
      </c>
      <c r="I49" s="170" t="str">
        <f t="shared" si="0"/>
        <v>WI</v>
      </c>
      <c r="J49" s="170" t="str">
        <f t="shared" si="1"/>
        <v>WI</v>
      </c>
      <c r="K49" s="170" t="str">
        <f t="shared" si="3"/>
        <v>Midwest</v>
      </c>
      <c r="L49" s="170" t="str">
        <f>INDEX('State '!$A$1:$C$62,MATCH($I49,'State '!$B:$B,0),3)</f>
        <v>Midwest</v>
      </c>
      <c r="M49" s="170" t="str">
        <f>INDEX('State '!$A$1:$C$62,MATCH($J49,'State '!$B:$B,0),3)</f>
        <v>Midwest</v>
      </c>
      <c r="N49" s="170"/>
      <c r="O49" s="177">
        <v>42.1</v>
      </c>
      <c r="P49" s="177">
        <v>32.799999999999997</v>
      </c>
      <c r="Q49" s="177">
        <v>220</v>
      </c>
      <c r="R49" s="176" t="s">
        <v>3275</v>
      </c>
      <c r="S49" s="170" t="s">
        <v>135</v>
      </c>
      <c r="T49" s="170" t="s">
        <v>381</v>
      </c>
      <c r="U49" s="170" t="s">
        <v>1150</v>
      </c>
      <c r="V49" s="170"/>
      <c r="W49" s="169"/>
      <c r="X49" s="169"/>
      <c r="Y49" s="207"/>
    </row>
    <row r="50" spans="1:261" s="19" customFormat="1" x14ac:dyDescent="0.2">
      <c r="A50" s="192">
        <v>39990</v>
      </c>
      <c r="B50" s="183" t="s">
        <v>1526</v>
      </c>
      <c r="C50" s="183" t="s">
        <v>367</v>
      </c>
      <c r="D50" s="183" t="s">
        <v>140</v>
      </c>
      <c r="E50" s="183" t="s">
        <v>143</v>
      </c>
      <c r="F50" s="184">
        <v>36404</v>
      </c>
      <c r="G50" s="185">
        <v>1999</v>
      </c>
      <c r="H50" s="170" t="s">
        <v>1295</v>
      </c>
      <c r="I50" s="170" t="str">
        <f t="shared" si="0"/>
        <v>IL</v>
      </c>
      <c r="J50" s="170" t="str">
        <f t="shared" si="1"/>
        <v>WI</v>
      </c>
      <c r="K50" s="170" t="str">
        <f t="shared" si="3"/>
        <v>Midwest</v>
      </c>
      <c r="L50" s="170" t="str">
        <f>INDEX('State '!$A$1:$C$62,MATCH($I50,'State '!$B:$B,0),3)</f>
        <v>Midwest</v>
      </c>
      <c r="M50" s="170" t="str">
        <f>INDEX('State '!$A$1:$C$62,MATCH($J50,'State '!$B:$B,0),3)</f>
        <v>Midwest</v>
      </c>
      <c r="N50" s="170"/>
      <c r="O50" s="177"/>
      <c r="P50" s="177">
        <v>12.4</v>
      </c>
      <c r="Q50" s="177">
        <v>40</v>
      </c>
      <c r="R50" s="176">
        <v>10</v>
      </c>
      <c r="S50" s="170" t="s">
        <v>135</v>
      </c>
      <c r="T50" s="170" t="s">
        <v>381</v>
      </c>
      <c r="U50" s="170" t="s">
        <v>1527</v>
      </c>
      <c r="V50" s="170"/>
      <c r="W50" s="169"/>
      <c r="X50" s="169"/>
      <c r="Y50" s="169"/>
    </row>
    <row r="51" spans="1:261" s="19" customFormat="1" x14ac:dyDescent="0.2">
      <c r="A51" s="192">
        <v>39990</v>
      </c>
      <c r="B51" s="171" t="s">
        <v>987</v>
      </c>
      <c r="C51" s="171" t="s">
        <v>1725</v>
      </c>
      <c r="D51" s="171" t="s">
        <v>140</v>
      </c>
      <c r="E51" s="172" t="s">
        <v>143</v>
      </c>
      <c r="F51" s="173">
        <v>39066</v>
      </c>
      <c r="G51" s="174">
        <v>2006</v>
      </c>
      <c r="H51" s="170" t="s">
        <v>988</v>
      </c>
      <c r="I51" s="170" t="str">
        <f t="shared" si="0"/>
        <v>MI</v>
      </c>
      <c r="J51" s="170" t="str">
        <f t="shared" si="1"/>
        <v>WI</v>
      </c>
      <c r="K51" s="170" t="str">
        <f t="shared" si="3"/>
        <v>Midwest</v>
      </c>
      <c r="L51" s="170" t="str">
        <f>INDEX('State '!$A$1:$C$62,MATCH($I51,'State '!$B:$B,0),3)</f>
        <v>Midwest</v>
      </c>
      <c r="M51" s="170" t="str">
        <f>INDEX('State '!$A$1:$C$62,MATCH($J51,'State '!$B:$B,0),3)</f>
        <v>Midwest</v>
      </c>
      <c r="N51" s="170"/>
      <c r="O51" s="177">
        <v>48.1</v>
      </c>
      <c r="P51" s="176">
        <v>6.86</v>
      </c>
      <c r="Q51" s="176">
        <v>168.2</v>
      </c>
      <c r="R51" s="177" t="s">
        <v>3273</v>
      </c>
      <c r="S51" s="178" t="s">
        <v>135</v>
      </c>
      <c r="T51" s="175" t="s">
        <v>381</v>
      </c>
      <c r="U51" s="179" t="s">
        <v>989</v>
      </c>
      <c r="V51" s="170"/>
      <c r="W51" s="169"/>
      <c r="X51" s="169"/>
      <c r="Y51" s="169"/>
      <c r="Z51" s="105"/>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3"/>
      <c r="BN51" s="93"/>
      <c r="BO51" s="93"/>
      <c r="BP51" s="93"/>
      <c r="BQ51" s="93"/>
      <c r="BR51" s="93"/>
      <c r="BS51" s="93"/>
      <c r="BT51" s="93"/>
      <c r="BU51" s="93"/>
      <c r="BV51" s="93"/>
      <c r="BW51" s="93"/>
      <c r="BX51" s="93"/>
      <c r="BY51" s="93"/>
      <c r="BZ51" s="93"/>
      <c r="CA51" s="93"/>
      <c r="CB51" s="93"/>
      <c r="CC51" s="93"/>
      <c r="CD51" s="93"/>
      <c r="CE51" s="93"/>
      <c r="CF51" s="93"/>
      <c r="CG51" s="93"/>
      <c r="CH51" s="93"/>
      <c r="CI51" s="93"/>
      <c r="CJ51" s="93"/>
      <c r="CK51" s="93"/>
      <c r="CL51" s="93"/>
      <c r="CM51" s="93"/>
      <c r="CN51" s="93"/>
      <c r="CO51" s="93"/>
      <c r="CP51" s="93"/>
      <c r="CQ51" s="93"/>
      <c r="CR51" s="93"/>
      <c r="CS51" s="93"/>
      <c r="CT51" s="93"/>
      <c r="CU51" s="93"/>
      <c r="CV51" s="93"/>
      <c r="CW51" s="93"/>
      <c r="CX51" s="93"/>
      <c r="CY51" s="93"/>
      <c r="CZ51" s="93"/>
      <c r="DA51" s="93"/>
      <c r="DB51" s="93"/>
      <c r="DC51" s="93"/>
      <c r="DD51" s="93"/>
      <c r="DE51" s="93"/>
      <c r="DF51" s="93"/>
      <c r="DG51" s="93"/>
      <c r="DH51" s="93"/>
      <c r="DI51" s="93"/>
      <c r="DJ51" s="93"/>
      <c r="DK51" s="93"/>
      <c r="DL51" s="93"/>
      <c r="DM51" s="93"/>
      <c r="DN51" s="93"/>
      <c r="DO51" s="93"/>
      <c r="DP51" s="93"/>
      <c r="DQ51" s="93"/>
      <c r="DR51" s="93"/>
      <c r="DS51" s="93"/>
      <c r="DT51" s="93"/>
      <c r="DU51" s="93"/>
      <c r="DV51" s="93"/>
      <c r="DW51" s="93"/>
      <c r="DX51" s="93"/>
      <c r="DY51" s="93"/>
      <c r="DZ51" s="93"/>
      <c r="EA51" s="93"/>
      <c r="EB51" s="93"/>
      <c r="EC51" s="93"/>
      <c r="ED51" s="93"/>
      <c r="EE51" s="93"/>
      <c r="EF51" s="93"/>
      <c r="EG51" s="93"/>
      <c r="EH51" s="93"/>
      <c r="EI51" s="93"/>
      <c r="EJ51" s="93"/>
      <c r="EK51" s="93"/>
      <c r="EL51" s="93"/>
      <c r="EM51" s="93"/>
      <c r="EN51" s="93"/>
      <c r="EO51" s="93"/>
      <c r="EP51" s="93"/>
      <c r="EQ51" s="93"/>
      <c r="ER51" s="93"/>
      <c r="ES51" s="93"/>
      <c r="ET51" s="93"/>
      <c r="EU51" s="93"/>
      <c r="EV51" s="93"/>
      <c r="EW51" s="93"/>
      <c r="EX51" s="93"/>
      <c r="EY51" s="93"/>
      <c r="EZ51" s="93"/>
      <c r="FA51" s="93"/>
      <c r="FB51" s="93"/>
      <c r="FC51" s="93"/>
      <c r="FD51" s="93"/>
      <c r="FE51" s="93"/>
      <c r="FF51" s="93"/>
      <c r="FG51" s="93"/>
      <c r="FH51" s="93"/>
      <c r="FI51" s="93"/>
      <c r="FJ51" s="93"/>
      <c r="FK51" s="93"/>
      <c r="FL51" s="93"/>
      <c r="FM51" s="93"/>
      <c r="FN51" s="93"/>
      <c r="FO51" s="93"/>
      <c r="FP51" s="93"/>
      <c r="FQ51" s="93"/>
      <c r="FR51" s="93"/>
      <c r="FS51" s="93"/>
      <c r="FT51" s="93"/>
      <c r="FU51" s="93"/>
      <c r="FV51" s="93"/>
      <c r="FW51" s="93"/>
      <c r="FX51" s="93"/>
      <c r="FY51" s="93"/>
      <c r="FZ51" s="93"/>
      <c r="GA51" s="93"/>
      <c r="GB51" s="93"/>
      <c r="GC51" s="93"/>
      <c r="GD51" s="93"/>
      <c r="GE51" s="93"/>
      <c r="GF51" s="93"/>
      <c r="GG51" s="93"/>
      <c r="GH51" s="93"/>
      <c r="GI51" s="93"/>
      <c r="GJ51" s="93"/>
      <c r="GK51" s="93"/>
      <c r="GL51" s="93"/>
      <c r="GM51" s="93"/>
      <c r="GN51" s="93"/>
      <c r="GO51" s="93"/>
      <c r="GP51" s="93"/>
      <c r="GQ51" s="93"/>
      <c r="GR51" s="93"/>
      <c r="GS51" s="93"/>
      <c r="GT51" s="93"/>
      <c r="GU51" s="93"/>
      <c r="GV51" s="93"/>
      <c r="GW51" s="93"/>
      <c r="GX51" s="93"/>
      <c r="GY51" s="93"/>
      <c r="GZ51" s="93"/>
      <c r="HA51" s="93"/>
      <c r="HB51" s="93"/>
      <c r="HC51" s="93"/>
      <c r="HD51" s="93"/>
      <c r="HE51" s="93"/>
      <c r="HF51" s="93"/>
      <c r="HG51" s="93"/>
      <c r="HH51" s="93"/>
      <c r="HI51" s="93"/>
      <c r="HJ51" s="93"/>
      <c r="HK51" s="93"/>
      <c r="HL51" s="93"/>
      <c r="HM51" s="93"/>
      <c r="HN51" s="93"/>
      <c r="HO51" s="93"/>
      <c r="HP51" s="93"/>
      <c r="HQ51" s="93"/>
      <c r="HR51" s="93"/>
      <c r="HS51" s="93"/>
      <c r="HT51" s="93"/>
      <c r="HU51" s="93"/>
      <c r="HV51" s="93"/>
      <c r="HW51" s="93"/>
      <c r="HX51" s="93"/>
      <c r="HY51" s="93"/>
      <c r="HZ51" s="93"/>
      <c r="IA51" s="93"/>
      <c r="IB51" s="93"/>
      <c r="IC51" s="93"/>
      <c r="ID51" s="93"/>
      <c r="IE51" s="93"/>
      <c r="IF51" s="93"/>
      <c r="IG51" s="93"/>
      <c r="IH51" s="93"/>
      <c r="II51" s="93"/>
      <c r="IJ51" s="93"/>
      <c r="IK51" s="93"/>
      <c r="IL51" s="93"/>
      <c r="IM51" s="93"/>
      <c r="IN51" s="93"/>
      <c r="IO51" s="93"/>
      <c r="IP51" s="93"/>
      <c r="IQ51" s="93"/>
      <c r="IR51" s="93"/>
      <c r="IS51" s="93"/>
      <c r="IT51" s="93"/>
      <c r="IU51" s="93"/>
      <c r="IV51" s="93"/>
      <c r="IW51" s="93"/>
      <c r="IX51" s="93"/>
      <c r="IY51" s="93"/>
      <c r="IZ51" s="93"/>
      <c r="JA51" s="93"/>
    </row>
    <row r="52" spans="1:261" s="19" customFormat="1" x14ac:dyDescent="0.2">
      <c r="A52" s="192">
        <v>39990</v>
      </c>
      <c r="B52" s="183" t="s">
        <v>1382</v>
      </c>
      <c r="C52" s="183" t="s">
        <v>1725</v>
      </c>
      <c r="D52" s="183" t="s">
        <v>140</v>
      </c>
      <c r="E52" s="183" t="s">
        <v>143</v>
      </c>
      <c r="F52" s="184">
        <v>37240</v>
      </c>
      <c r="G52" s="185">
        <v>2001</v>
      </c>
      <c r="H52" s="170" t="s">
        <v>1295</v>
      </c>
      <c r="I52" s="170" t="str">
        <f t="shared" si="0"/>
        <v>IL</v>
      </c>
      <c r="J52" s="170" t="str">
        <f t="shared" si="1"/>
        <v>WI</v>
      </c>
      <c r="K52" s="170" t="str">
        <f t="shared" si="3"/>
        <v>Midwest</v>
      </c>
      <c r="L52" s="170" t="str">
        <f>INDEX('State '!$A$1:$C$62,MATCH($I52,'State '!$B:$B,0),3)</f>
        <v>Midwest</v>
      </c>
      <c r="M52" s="170" t="str">
        <f>INDEX('State '!$A$1:$C$62,MATCH($J52,'State '!$B:$B,0),3)</f>
        <v>Midwest</v>
      </c>
      <c r="N52" s="170"/>
      <c r="O52" s="177">
        <v>6</v>
      </c>
      <c r="P52" s="177"/>
      <c r="Q52" s="177">
        <v>40</v>
      </c>
      <c r="R52" s="176">
        <v>46</v>
      </c>
      <c r="S52" s="170" t="s">
        <v>135</v>
      </c>
      <c r="T52" s="170" t="s">
        <v>381</v>
      </c>
      <c r="U52" s="170" t="s">
        <v>1383</v>
      </c>
      <c r="V52" s="170"/>
      <c r="W52" s="169"/>
      <c r="X52" s="169"/>
      <c r="Y52" s="205"/>
      <c r="Z52" s="105"/>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3"/>
      <c r="BN52" s="93"/>
      <c r="BO52" s="93"/>
      <c r="BP52" s="93"/>
      <c r="BQ52" s="93"/>
      <c r="BR52" s="93"/>
      <c r="BS52" s="93"/>
      <c r="BT52" s="93"/>
      <c r="BU52" s="93"/>
      <c r="BV52" s="93"/>
      <c r="BW52" s="93"/>
      <c r="BX52" s="93"/>
      <c r="BY52" s="93"/>
      <c r="BZ52" s="93"/>
      <c r="CA52" s="93"/>
      <c r="CB52" s="93"/>
      <c r="CC52" s="93"/>
      <c r="CD52" s="93"/>
      <c r="CE52" s="93"/>
      <c r="CF52" s="93"/>
      <c r="CG52" s="93"/>
      <c r="CH52" s="93"/>
      <c r="CI52" s="93"/>
      <c r="CJ52" s="93"/>
      <c r="CK52" s="93"/>
      <c r="CL52" s="93"/>
      <c r="CM52" s="93"/>
      <c r="CN52" s="93"/>
      <c r="CO52" s="93"/>
      <c r="CP52" s="93"/>
      <c r="CQ52" s="93"/>
      <c r="CR52" s="93"/>
      <c r="CS52" s="93"/>
      <c r="CT52" s="93"/>
      <c r="CU52" s="93"/>
      <c r="CV52" s="93"/>
      <c r="CW52" s="93"/>
      <c r="CX52" s="93"/>
      <c r="CY52" s="93"/>
      <c r="CZ52" s="93"/>
      <c r="DA52" s="93"/>
      <c r="DB52" s="93"/>
      <c r="DC52" s="93"/>
      <c r="DD52" s="93"/>
      <c r="DE52" s="93"/>
      <c r="DF52" s="93"/>
      <c r="DG52" s="93"/>
      <c r="DH52" s="93"/>
      <c r="DI52" s="93"/>
      <c r="DJ52" s="93"/>
      <c r="DK52" s="93"/>
      <c r="DL52" s="93"/>
      <c r="DM52" s="93"/>
      <c r="DN52" s="93"/>
      <c r="DO52" s="93"/>
      <c r="DP52" s="93"/>
      <c r="DQ52" s="93"/>
      <c r="DR52" s="93"/>
      <c r="DS52" s="93"/>
      <c r="DT52" s="93"/>
      <c r="DU52" s="93"/>
      <c r="DV52" s="93"/>
      <c r="DW52" s="93"/>
      <c r="DX52" s="93"/>
      <c r="DY52" s="93"/>
      <c r="DZ52" s="93"/>
      <c r="EA52" s="93"/>
      <c r="EB52" s="93"/>
      <c r="EC52" s="93"/>
      <c r="ED52" s="93"/>
      <c r="EE52" s="93"/>
      <c r="EF52" s="93"/>
      <c r="EG52" s="93"/>
      <c r="EH52" s="93"/>
      <c r="EI52" s="93"/>
      <c r="EJ52" s="93"/>
      <c r="EK52" s="93"/>
      <c r="EL52" s="93"/>
      <c r="EM52" s="93"/>
      <c r="EN52" s="93"/>
      <c r="EO52" s="93"/>
      <c r="EP52" s="93"/>
      <c r="EQ52" s="93"/>
      <c r="ER52" s="93"/>
      <c r="ES52" s="93"/>
      <c r="ET52" s="93"/>
      <c r="EU52" s="93"/>
      <c r="EV52" s="93"/>
      <c r="EW52" s="93"/>
      <c r="EX52" s="93"/>
      <c r="EY52" s="93"/>
      <c r="EZ52" s="93"/>
      <c r="FA52" s="93"/>
      <c r="FB52" s="93"/>
      <c r="FC52" s="93"/>
      <c r="FD52" s="93"/>
      <c r="FE52" s="93"/>
      <c r="FF52" s="93"/>
      <c r="FG52" s="93"/>
      <c r="FH52" s="93"/>
      <c r="FI52" s="93"/>
      <c r="FJ52" s="93"/>
      <c r="FK52" s="93"/>
      <c r="FL52" s="93"/>
      <c r="FM52" s="93"/>
      <c r="FN52" s="93"/>
      <c r="FO52" s="93"/>
      <c r="FP52" s="93"/>
      <c r="FQ52" s="93"/>
      <c r="FR52" s="93"/>
      <c r="FS52" s="93"/>
      <c r="FT52" s="93"/>
      <c r="FU52" s="93"/>
      <c r="FV52" s="93"/>
      <c r="FW52" s="93"/>
      <c r="FX52" s="93"/>
      <c r="FY52" s="93"/>
      <c r="FZ52" s="93"/>
      <c r="GA52" s="93"/>
      <c r="GB52" s="93"/>
      <c r="GC52" s="93"/>
      <c r="GD52" s="93"/>
      <c r="GE52" s="93"/>
      <c r="GF52" s="93"/>
      <c r="GG52" s="93"/>
      <c r="GH52" s="93"/>
      <c r="GI52" s="93"/>
      <c r="GJ52" s="93"/>
      <c r="GK52" s="93"/>
      <c r="GL52" s="93"/>
      <c r="GM52" s="93"/>
      <c r="GN52" s="93"/>
      <c r="GO52" s="93"/>
      <c r="GP52" s="93"/>
      <c r="GQ52" s="93"/>
      <c r="GR52" s="93"/>
      <c r="GS52" s="93"/>
      <c r="GT52" s="93"/>
      <c r="GU52" s="93"/>
      <c r="GV52" s="93"/>
      <c r="GW52" s="93"/>
      <c r="GX52" s="93"/>
      <c r="GY52" s="93"/>
      <c r="GZ52" s="93"/>
      <c r="HA52" s="93"/>
      <c r="HB52" s="93"/>
      <c r="HC52" s="93"/>
      <c r="HD52" s="93"/>
      <c r="HE52" s="93"/>
      <c r="HF52" s="93"/>
      <c r="HG52" s="93"/>
      <c r="HH52" s="93"/>
      <c r="HI52" s="93"/>
      <c r="HJ52" s="93"/>
      <c r="HK52" s="93"/>
      <c r="HL52" s="93"/>
      <c r="HM52" s="93"/>
      <c r="HN52" s="93"/>
      <c r="HO52" s="93"/>
      <c r="HP52" s="93"/>
      <c r="HQ52" s="93"/>
      <c r="HR52" s="93"/>
      <c r="HS52" s="93"/>
      <c r="HT52" s="93"/>
      <c r="HU52" s="93"/>
      <c r="HV52" s="93"/>
      <c r="HW52" s="93"/>
      <c r="HX52" s="93"/>
      <c r="HY52" s="93"/>
      <c r="HZ52" s="93"/>
      <c r="IA52" s="93"/>
      <c r="IB52" s="93"/>
      <c r="IC52" s="93"/>
      <c r="ID52" s="93"/>
      <c r="IE52" s="93"/>
      <c r="IF52" s="93"/>
      <c r="IG52" s="93"/>
      <c r="IH52" s="93"/>
      <c r="II52" s="93"/>
      <c r="IJ52" s="93"/>
      <c r="IK52" s="93"/>
      <c r="IL52" s="93"/>
      <c r="IM52" s="93"/>
      <c r="IN52" s="93"/>
      <c r="IO52" s="93"/>
      <c r="IP52" s="93"/>
      <c r="IQ52" s="93"/>
      <c r="IR52" s="93"/>
      <c r="IS52" s="93"/>
      <c r="IT52" s="93"/>
      <c r="IU52" s="93"/>
      <c r="IV52" s="93"/>
      <c r="IW52" s="93"/>
      <c r="IX52" s="93"/>
      <c r="IY52" s="93"/>
      <c r="IZ52" s="93"/>
      <c r="JA52" s="93"/>
    </row>
    <row r="53" spans="1:261" x14ac:dyDescent="0.2">
      <c r="A53" s="192">
        <v>39990</v>
      </c>
      <c r="B53" s="183" t="s">
        <v>2075</v>
      </c>
      <c r="C53" s="183" t="s">
        <v>1725</v>
      </c>
      <c r="D53" s="183" t="s">
        <v>140</v>
      </c>
      <c r="E53" s="183" t="s">
        <v>143</v>
      </c>
      <c r="F53" s="184">
        <v>36875</v>
      </c>
      <c r="G53" s="185">
        <v>2000</v>
      </c>
      <c r="H53" s="170" t="s">
        <v>1295</v>
      </c>
      <c r="I53" s="170" t="str">
        <f t="shared" si="0"/>
        <v>IL</v>
      </c>
      <c r="J53" s="170" t="str">
        <f t="shared" si="1"/>
        <v>WI</v>
      </c>
      <c r="K53" s="170" t="str">
        <f t="shared" si="3"/>
        <v>Midwest</v>
      </c>
      <c r="L53" s="170" t="str">
        <f>INDEX('State '!$A$1:$C$62,MATCH($I53,'State '!$B:$B,0),3)</f>
        <v>Midwest</v>
      </c>
      <c r="M53" s="170" t="str">
        <f>INDEX('State '!$A$1:$C$62,MATCH($J53,'State '!$B:$B,0),3)</f>
        <v>Midwest</v>
      </c>
      <c r="N53" s="170"/>
      <c r="O53" s="177">
        <v>23.8</v>
      </c>
      <c r="P53" s="177">
        <v>12</v>
      </c>
      <c r="Q53" s="177">
        <v>109</v>
      </c>
      <c r="R53" s="176">
        <v>30</v>
      </c>
      <c r="S53" s="170" t="s">
        <v>135</v>
      </c>
      <c r="T53" s="170" t="s">
        <v>381</v>
      </c>
      <c r="U53" s="170" t="s">
        <v>1383</v>
      </c>
      <c r="V53" s="170"/>
      <c r="W53" s="169"/>
      <c r="X53" s="169"/>
      <c r="Y53" s="207"/>
      <c r="Z53" s="105"/>
      <c r="AA53" s="93"/>
      <c r="AB53" s="93"/>
    </row>
    <row r="54" spans="1:261" x14ac:dyDescent="0.2">
      <c r="A54" s="192">
        <v>39990</v>
      </c>
      <c r="B54" s="183" t="s">
        <v>1518</v>
      </c>
      <c r="C54" s="183" t="s">
        <v>1725</v>
      </c>
      <c r="D54" s="183" t="s">
        <v>140</v>
      </c>
      <c r="E54" s="183" t="s">
        <v>143</v>
      </c>
      <c r="F54" s="184">
        <v>36465</v>
      </c>
      <c r="G54" s="185">
        <v>1999</v>
      </c>
      <c r="H54" s="170" t="s">
        <v>1295</v>
      </c>
      <c r="I54" s="170" t="str">
        <f t="shared" si="0"/>
        <v>IL</v>
      </c>
      <c r="J54" s="170" t="str">
        <f t="shared" si="1"/>
        <v>WI</v>
      </c>
      <c r="K54" s="170" t="str">
        <f t="shared" si="3"/>
        <v>Midwest</v>
      </c>
      <c r="L54" s="170" t="str">
        <f>INDEX('State '!$A$1:$C$62,MATCH($I54,'State '!$B:$B,0),3)</f>
        <v>Midwest</v>
      </c>
      <c r="M54" s="170" t="str">
        <f>INDEX('State '!$A$1:$C$62,MATCH($J54,'State '!$B:$B,0),3)</f>
        <v>Midwest</v>
      </c>
      <c r="N54" s="170"/>
      <c r="O54" s="177">
        <v>11.6</v>
      </c>
      <c r="P54" s="177">
        <v>11.7</v>
      </c>
      <c r="Q54" s="177">
        <v>190</v>
      </c>
      <c r="R54" s="176">
        <v>30</v>
      </c>
      <c r="S54" s="170" t="s">
        <v>135</v>
      </c>
      <c r="T54" s="170" t="s">
        <v>381</v>
      </c>
      <c r="U54" s="170" t="s">
        <v>1519</v>
      </c>
      <c r="V54" s="170"/>
      <c r="W54" s="169"/>
      <c r="X54" s="169"/>
      <c r="Y54" s="207"/>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c r="HC54" s="19"/>
      <c r="HD54" s="19"/>
      <c r="HE54" s="19"/>
      <c r="HF54" s="19"/>
      <c r="HG54" s="19"/>
      <c r="HH54" s="19"/>
      <c r="HI54" s="19"/>
      <c r="HJ54" s="19"/>
      <c r="HK54" s="19"/>
      <c r="HL54" s="19"/>
      <c r="HM54" s="19"/>
      <c r="HN54" s="19"/>
      <c r="HO54" s="19"/>
      <c r="HP54" s="19"/>
      <c r="HQ54" s="19"/>
      <c r="HR54" s="19"/>
      <c r="HS54" s="19"/>
      <c r="HT54" s="19"/>
      <c r="HU54" s="19"/>
      <c r="HV54" s="19"/>
      <c r="HW54" s="19"/>
      <c r="HX54" s="19"/>
      <c r="HY54" s="19"/>
      <c r="HZ54" s="19"/>
      <c r="IA54" s="19"/>
      <c r="IB54" s="19"/>
      <c r="IC54" s="19"/>
      <c r="ID54" s="19"/>
      <c r="IE54" s="19"/>
      <c r="IF54" s="19"/>
      <c r="IG54" s="19"/>
      <c r="IH54" s="19"/>
      <c r="II54" s="19"/>
      <c r="IJ54" s="19"/>
      <c r="IK54" s="19"/>
      <c r="IL54" s="19"/>
      <c r="IM54" s="19"/>
      <c r="IN54" s="19"/>
      <c r="IO54" s="19"/>
      <c r="IP54" s="19"/>
      <c r="IQ54" s="19"/>
      <c r="IR54" s="19"/>
      <c r="IS54" s="19"/>
      <c r="IT54" s="19"/>
      <c r="IU54" s="19"/>
      <c r="IV54" s="19"/>
      <c r="IW54" s="19"/>
      <c r="IX54" s="19"/>
      <c r="IY54" s="19"/>
      <c r="IZ54" s="19"/>
      <c r="JA54" s="19"/>
    </row>
    <row r="55" spans="1:261" x14ac:dyDescent="0.2">
      <c r="A55" s="192">
        <v>40388</v>
      </c>
      <c r="B55" s="171" t="s">
        <v>1841</v>
      </c>
      <c r="C55" s="171" t="s">
        <v>1725</v>
      </c>
      <c r="D55" s="171" t="s">
        <v>140</v>
      </c>
      <c r="E55" s="172" t="s">
        <v>143</v>
      </c>
      <c r="F55" s="173">
        <v>40479</v>
      </c>
      <c r="G55" s="174">
        <v>2010</v>
      </c>
      <c r="H55" s="170" t="s">
        <v>34</v>
      </c>
      <c r="I55" s="170" t="str">
        <f t="shared" si="0"/>
        <v>WI</v>
      </c>
      <c r="J55" s="170" t="str">
        <f t="shared" si="1"/>
        <v>WI</v>
      </c>
      <c r="K55" s="170" t="str">
        <f t="shared" si="3"/>
        <v>Midwest</v>
      </c>
      <c r="L55" s="170" t="str">
        <f>INDEX('State '!$A$1:$C$62,MATCH($I55,'State '!$B:$B,0),3)</f>
        <v>Midwest</v>
      </c>
      <c r="M55" s="170" t="str">
        <f>INDEX('State '!$A$1:$C$62,MATCH($J55,'State '!$B:$B,0),3)</f>
        <v>Midwest</v>
      </c>
      <c r="N55" s="170"/>
      <c r="O55" s="177">
        <v>38.299999999999997</v>
      </c>
      <c r="P55" s="176">
        <v>8.9</v>
      </c>
      <c r="Q55" s="176">
        <v>97.9</v>
      </c>
      <c r="R55" s="177">
        <v>30</v>
      </c>
      <c r="S55" s="178" t="s">
        <v>135</v>
      </c>
      <c r="T55" s="175" t="s">
        <v>381</v>
      </c>
      <c r="U55" s="179" t="s">
        <v>574</v>
      </c>
      <c r="V55" s="170"/>
      <c r="W55" s="169"/>
      <c r="X55" s="169"/>
      <c r="Y55" s="16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c r="FZ55" s="19"/>
      <c r="GA55" s="19"/>
      <c r="GB55" s="19"/>
      <c r="GC55" s="19"/>
      <c r="GD55" s="19"/>
      <c r="GE55" s="19"/>
      <c r="GF55" s="19"/>
      <c r="GG55" s="19"/>
      <c r="GH55" s="19"/>
      <c r="GI55" s="19"/>
      <c r="GJ55" s="19"/>
      <c r="GK55" s="19"/>
      <c r="GL55" s="19"/>
      <c r="GM55" s="19"/>
      <c r="GN55" s="19"/>
      <c r="GO55" s="19"/>
      <c r="GP55" s="19"/>
      <c r="GQ55" s="19"/>
      <c r="GR55" s="19"/>
      <c r="GS55" s="19"/>
      <c r="GT55" s="19"/>
      <c r="GU55" s="19"/>
      <c r="GV55" s="19"/>
      <c r="GW55" s="19"/>
      <c r="GX55" s="19"/>
      <c r="GY55" s="19"/>
      <c r="GZ55" s="19"/>
      <c r="HA55" s="19"/>
      <c r="HB55" s="19"/>
      <c r="HC55" s="19"/>
      <c r="HD55" s="19"/>
      <c r="HE55" s="19"/>
      <c r="HF55" s="19"/>
      <c r="HG55" s="19"/>
      <c r="HH55" s="19"/>
      <c r="HI55" s="19"/>
      <c r="HJ55" s="19"/>
      <c r="HK55" s="19"/>
      <c r="HL55" s="19"/>
      <c r="HM55" s="19"/>
      <c r="HN55" s="19"/>
      <c r="HO55" s="19"/>
      <c r="HP55" s="19"/>
      <c r="HQ55" s="19"/>
      <c r="HR55" s="19"/>
      <c r="HS55" s="19"/>
      <c r="HT55" s="19"/>
      <c r="HU55" s="19"/>
      <c r="HV55" s="19"/>
      <c r="HW55" s="19"/>
      <c r="HX55" s="19"/>
      <c r="HY55" s="19"/>
      <c r="HZ55" s="19"/>
      <c r="IA55" s="19"/>
      <c r="IB55" s="19"/>
      <c r="IC55" s="19"/>
      <c r="ID55" s="19"/>
      <c r="IE55" s="19"/>
      <c r="IF55" s="19"/>
      <c r="IG55" s="19"/>
      <c r="IH55" s="19"/>
      <c r="II55" s="19"/>
      <c r="IJ55" s="19"/>
      <c r="IK55" s="19"/>
      <c r="IL55" s="19"/>
      <c r="IM55" s="19"/>
      <c r="IN55" s="19"/>
      <c r="IO55" s="19"/>
      <c r="IP55" s="19"/>
      <c r="IQ55" s="19"/>
      <c r="IR55" s="19"/>
      <c r="IS55" s="19"/>
      <c r="IT55" s="19"/>
      <c r="IU55" s="19"/>
      <c r="IV55" s="19"/>
      <c r="IW55" s="19"/>
      <c r="IX55" s="19"/>
      <c r="IY55" s="19"/>
      <c r="IZ55" s="19"/>
      <c r="JA55" s="19"/>
    </row>
    <row r="56" spans="1:261" x14ac:dyDescent="0.2">
      <c r="A56" s="192">
        <v>40619</v>
      </c>
      <c r="B56" s="183" t="s">
        <v>509</v>
      </c>
      <c r="C56" s="183" t="s">
        <v>224</v>
      </c>
      <c r="D56" s="183" t="s">
        <v>140</v>
      </c>
      <c r="E56" s="183" t="s">
        <v>143</v>
      </c>
      <c r="F56" s="184">
        <v>40817</v>
      </c>
      <c r="G56" s="185">
        <v>2011</v>
      </c>
      <c r="H56" s="170" t="s">
        <v>510</v>
      </c>
      <c r="I56" s="170" t="str">
        <f t="shared" si="0"/>
        <v>WY</v>
      </c>
      <c r="J56" s="170" t="str">
        <f t="shared" si="1"/>
        <v>NV</v>
      </c>
      <c r="K56" s="170" t="str">
        <f t="shared" si="3"/>
        <v>Mountain</v>
      </c>
      <c r="L56" s="170" t="str">
        <f>INDEX('State '!$A$1:$C$62,MATCH($I56,'State '!$B:$B,0),3)</f>
        <v>Mountain</v>
      </c>
      <c r="M56" s="170" t="str">
        <f>INDEX('State '!$A$1:$C$62,MATCH($J56,'State '!$B:$B,0),3)</f>
        <v>Mountain</v>
      </c>
      <c r="N56" s="170"/>
      <c r="O56" s="177">
        <v>30</v>
      </c>
      <c r="P56" s="177">
        <v>28</v>
      </c>
      <c r="Q56" s="177">
        <v>266</v>
      </c>
      <c r="R56" s="176">
        <v>36</v>
      </c>
      <c r="S56" s="170" t="s">
        <v>135</v>
      </c>
      <c r="T56" s="170" t="s">
        <v>381</v>
      </c>
      <c r="U56" s="170" t="s">
        <v>511</v>
      </c>
      <c r="V56" s="170"/>
      <c r="W56" s="169"/>
      <c r="X56" s="169"/>
      <c r="Y56" s="205"/>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c r="FZ56" s="19"/>
      <c r="GA56" s="19"/>
      <c r="GB56" s="19"/>
      <c r="GC56" s="19"/>
      <c r="GD56" s="19"/>
      <c r="GE56" s="19"/>
      <c r="GF56" s="19"/>
      <c r="GG56" s="19"/>
      <c r="GH56" s="19"/>
      <c r="GI56" s="19"/>
      <c r="GJ56" s="19"/>
      <c r="GK56" s="19"/>
      <c r="GL56" s="19"/>
      <c r="GM56" s="19"/>
      <c r="GN56" s="19"/>
      <c r="GO56" s="19"/>
      <c r="GP56" s="19"/>
      <c r="GQ56" s="19"/>
      <c r="GR56" s="19"/>
      <c r="GS56" s="19"/>
      <c r="GT56" s="19"/>
      <c r="GU56" s="19"/>
      <c r="GV56" s="19"/>
      <c r="GW56" s="19"/>
      <c r="GX56" s="19"/>
      <c r="GY56" s="19"/>
      <c r="GZ56" s="19"/>
      <c r="HA56" s="19"/>
      <c r="HB56" s="19"/>
      <c r="HC56" s="19"/>
      <c r="HD56" s="19"/>
      <c r="HE56" s="19"/>
      <c r="HF56" s="19"/>
      <c r="HG56" s="19"/>
      <c r="HH56" s="19"/>
      <c r="HI56" s="19"/>
      <c r="HJ56" s="19"/>
      <c r="HK56" s="19"/>
      <c r="HL56" s="19"/>
      <c r="HM56" s="19"/>
      <c r="HN56" s="19"/>
      <c r="HO56" s="19"/>
      <c r="HP56" s="19"/>
      <c r="HQ56" s="19"/>
      <c r="HR56" s="19"/>
      <c r="HS56" s="19"/>
      <c r="HT56" s="19"/>
      <c r="HU56" s="19"/>
      <c r="HV56" s="19"/>
      <c r="HW56" s="19"/>
      <c r="HX56" s="19"/>
      <c r="HY56" s="19"/>
      <c r="HZ56" s="19"/>
      <c r="IA56" s="19"/>
      <c r="IB56" s="19"/>
      <c r="IC56" s="19"/>
      <c r="ID56" s="19"/>
      <c r="IE56" s="19"/>
      <c r="IF56" s="19"/>
      <c r="IG56" s="19"/>
      <c r="IH56" s="19"/>
      <c r="II56" s="19"/>
      <c r="IJ56" s="19"/>
      <c r="IK56" s="19"/>
      <c r="IL56" s="19"/>
      <c r="IM56" s="19"/>
      <c r="IN56" s="19"/>
      <c r="IO56" s="19"/>
      <c r="IP56" s="19"/>
      <c r="IQ56" s="19"/>
      <c r="IR56" s="19"/>
      <c r="IS56" s="19"/>
      <c r="IT56" s="19"/>
      <c r="IU56" s="19"/>
      <c r="IV56" s="19"/>
      <c r="IW56" s="19"/>
      <c r="IX56" s="19"/>
      <c r="IY56" s="19"/>
      <c r="IZ56" s="19"/>
      <c r="JA56" s="19"/>
    </row>
    <row r="57" spans="1:261" ht="25.5" x14ac:dyDescent="0.2">
      <c r="A57" s="102">
        <v>44575</v>
      </c>
      <c r="B57" s="83" t="s">
        <v>3043</v>
      </c>
      <c r="C57" s="83" t="s">
        <v>199</v>
      </c>
      <c r="D57" s="222" t="s">
        <v>141</v>
      </c>
      <c r="E57" s="83" t="s">
        <v>143</v>
      </c>
      <c r="F57" s="65">
        <v>44501</v>
      </c>
      <c r="G57" s="116">
        <v>2021</v>
      </c>
      <c r="H57" s="224" t="s">
        <v>7</v>
      </c>
      <c r="I57" s="224" t="str">
        <f t="shared" si="0"/>
        <v>PA</v>
      </c>
      <c r="J57" s="224" t="str">
        <f t="shared" si="1"/>
        <v>PA</v>
      </c>
      <c r="K57" s="230" t="str">
        <f t="shared" si="3"/>
        <v>Northeast</v>
      </c>
      <c r="L57" s="224" t="str">
        <f>INDEX('State '!$A$1:$C$62,MATCH($I57,'State '!$B:$B,0),3)</f>
        <v>Northeast</v>
      </c>
      <c r="M57" s="224" t="str">
        <f>INDEX('State '!$A$1:$C$62,MATCH($J57,'State '!$B:$B,0),3)</f>
        <v>Northeast</v>
      </c>
      <c r="N57" s="224"/>
      <c r="O57" s="177">
        <v>21.5</v>
      </c>
      <c r="P57" s="177">
        <v>0.8</v>
      </c>
      <c r="Q57" s="117">
        <v>18</v>
      </c>
      <c r="R57" s="66">
        <v>30</v>
      </c>
      <c r="S57" s="112" t="s">
        <v>135</v>
      </c>
      <c r="T57" s="113" t="s">
        <v>381</v>
      </c>
      <c r="U57" s="114" t="s">
        <v>3044</v>
      </c>
      <c r="V57" s="224" t="s">
        <v>2177</v>
      </c>
      <c r="W57" s="222" t="s">
        <v>3045</v>
      </c>
      <c r="X57" s="222"/>
      <c r="Y57" s="155"/>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c r="FZ57" s="19"/>
      <c r="GA57" s="19"/>
      <c r="GB57" s="19"/>
      <c r="GC57" s="19"/>
      <c r="GD57" s="19"/>
      <c r="GE57" s="19"/>
      <c r="GF57" s="19"/>
      <c r="GG57" s="19"/>
      <c r="GH57" s="19"/>
      <c r="GI57" s="19"/>
      <c r="GJ57" s="19"/>
      <c r="GK57" s="19"/>
      <c r="GL57" s="19"/>
      <c r="GM57" s="19"/>
      <c r="GN57" s="19"/>
      <c r="GO57" s="19"/>
      <c r="GP57" s="19"/>
      <c r="GQ57" s="19"/>
      <c r="GR57" s="19"/>
      <c r="GS57" s="19"/>
      <c r="GT57" s="19"/>
      <c r="GU57" s="19"/>
      <c r="GV57" s="19"/>
      <c r="GW57" s="19"/>
      <c r="GX57" s="19"/>
      <c r="GY57" s="19"/>
      <c r="GZ57" s="19"/>
      <c r="HA57" s="19"/>
      <c r="HB57" s="19"/>
      <c r="HC57" s="19"/>
      <c r="HD57" s="19"/>
      <c r="HE57" s="19"/>
      <c r="HF57" s="19"/>
      <c r="HG57" s="19"/>
      <c r="HH57" s="19"/>
      <c r="HI57" s="19"/>
      <c r="HJ57" s="19"/>
      <c r="HK57" s="19"/>
      <c r="HL57" s="19"/>
      <c r="HM57" s="19"/>
      <c r="HN57" s="19"/>
      <c r="HO57" s="19"/>
      <c r="HP57" s="19"/>
      <c r="HQ57" s="19"/>
      <c r="HR57" s="19"/>
      <c r="HS57" s="19"/>
      <c r="HT57" s="19"/>
      <c r="HU57" s="19"/>
      <c r="HV57" s="19"/>
      <c r="HW57" s="19"/>
      <c r="HX57" s="19"/>
      <c r="HY57" s="19"/>
      <c r="HZ57" s="19"/>
      <c r="IA57" s="19"/>
      <c r="IB57" s="19"/>
      <c r="IC57" s="19"/>
      <c r="ID57" s="19"/>
      <c r="IE57" s="19"/>
      <c r="IF57" s="19"/>
      <c r="IG57" s="19"/>
      <c r="IH57" s="19"/>
      <c r="II57" s="19"/>
      <c r="IJ57" s="19"/>
      <c r="IK57" s="19"/>
      <c r="IL57" s="19"/>
      <c r="IM57" s="19"/>
      <c r="IN57" s="19"/>
      <c r="IO57" s="19"/>
      <c r="IP57" s="19"/>
      <c r="IQ57" s="19"/>
      <c r="IR57" s="19"/>
      <c r="IS57" s="19"/>
      <c r="IT57" s="19"/>
      <c r="IU57" s="19"/>
      <c r="IV57" s="19"/>
      <c r="IW57" s="19"/>
      <c r="IX57" s="19"/>
      <c r="IY57" s="19"/>
      <c r="IZ57" s="19"/>
      <c r="JA57" s="19"/>
    </row>
    <row r="58" spans="1:261" s="19" customFormat="1" x14ac:dyDescent="0.2">
      <c r="A58" s="102">
        <v>43124</v>
      </c>
      <c r="B58" s="222" t="s">
        <v>2209</v>
      </c>
      <c r="C58" s="222" t="s">
        <v>199</v>
      </c>
      <c r="D58" s="222" t="s">
        <v>140</v>
      </c>
      <c r="E58" s="222" t="s">
        <v>2377</v>
      </c>
      <c r="F58" s="63"/>
      <c r="G58" s="64"/>
      <c r="H58" s="224" t="s">
        <v>842</v>
      </c>
      <c r="I58" s="224" t="str">
        <f t="shared" si="0"/>
        <v>OH</v>
      </c>
      <c r="J58" s="224" t="str">
        <f t="shared" si="1"/>
        <v>NJ</v>
      </c>
      <c r="K58" s="230" t="str">
        <f t="shared" si="3"/>
        <v>Northeast</v>
      </c>
      <c r="L58" s="224" t="str">
        <f>INDEX('State '!$A$1:$C$62,MATCH($I58,'State '!$B:$B,0),3)</f>
        <v>Northeast</v>
      </c>
      <c r="M58" s="224" t="str">
        <f>INDEX('State '!$A$1:$C$62,MATCH($J58,'State '!$B:$B,0),3)</f>
        <v>Northeast</v>
      </c>
      <c r="N58" s="224"/>
      <c r="O58" s="177"/>
      <c r="P58" s="198"/>
      <c r="Q58" s="164">
        <v>1000</v>
      </c>
      <c r="R58" s="104"/>
      <c r="S58" s="224" t="s">
        <v>135</v>
      </c>
      <c r="T58" s="224" t="s">
        <v>381</v>
      </c>
      <c r="U58" s="224" t="s">
        <v>382</v>
      </c>
      <c r="V58" s="224" t="s">
        <v>2180</v>
      </c>
      <c r="W58" s="222"/>
      <c r="X58" s="222"/>
      <c r="Y58" s="225"/>
    </row>
    <row r="59" spans="1:261" s="19" customFormat="1" x14ac:dyDescent="0.2">
      <c r="A59" s="192">
        <v>41156</v>
      </c>
      <c r="B59" s="171" t="s">
        <v>452</v>
      </c>
      <c r="C59" s="171" t="s">
        <v>223</v>
      </c>
      <c r="D59" s="171" t="s">
        <v>136</v>
      </c>
      <c r="E59" s="172" t="s">
        <v>143</v>
      </c>
      <c r="F59" s="173">
        <v>41156</v>
      </c>
      <c r="G59" s="174">
        <v>2012</v>
      </c>
      <c r="H59" s="170" t="s">
        <v>438</v>
      </c>
      <c r="I59" s="170" t="str">
        <f t="shared" si="0"/>
        <v>WV</v>
      </c>
      <c r="J59" s="170" t="str">
        <f t="shared" si="1"/>
        <v>PA</v>
      </c>
      <c r="K59" s="170" t="str">
        <f t="shared" si="3"/>
        <v>Northeast</v>
      </c>
      <c r="L59" s="170" t="str">
        <f>INDEX('State '!$A$1:$C$62,MATCH($I59,'State '!$B:$B,0),3)</f>
        <v>Northeast</v>
      </c>
      <c r="M59" s="170" t="str">
        <f>INDEX('State '!$A$1:$C$62,MATCH($J59,'State '!$B:$B,0),3)</f>
        <v>Northeast</v>
      </c>
      <c r="N59" s="170"/>
      <c r="O59" s="177">
        <v>635</v>
      </c>
      <c r="P59" s="176">
        <v>110</v>
      </c>
      <c r="Q59" s="176">
        <v>484.26</v>
      </c>
      <c r="R59" s="177" t="s">
        <v>3276</v>
      </c>
      <c r="S59" s="178" t="s">
        <v>135</v>
      </c>
      <c r="T59" s="175" t="s">
        <v>381</v>
      </c>
      <c r="U59" s="179" t="s">
        <v>453</v>
      </c>
      <c r="V59" s="170"/>
      <c r="W59" s="169"/>
      <c r="X59" s="169"/>
      <c r="Y59" s="205"/>
    </row>
    <row r="60" spans="1:261" s="19" customFormat="1" ht="25.5" x14ac:dyDescent="0.2">
      <c r="A60" s="192">
        <v>43417</v>
      </c>
      <c r="B60" s="183" t="s">
        <v>2643</v>
      </c>
      <c r="C60" s="183" t="s">
        <v>199</v>
      </c>
      <c r="D60" s="183" t="s">
        <v>134</v>
      </c>
      <c r="E60" s="172" t="s">
        <v>143</v>
      </c>
      <c r="F60" s="184">
        <v>43413</v>
      </c>
      <c r="G60" s="185">
        <v>2018</v>
      </c>
      <c r="H60" s="170" t="s">
        <v>8</v>
      </c>
      <c r="I60" s="170" t="str">
        <f t="shared" si="0"/>
        <v>OH</v>
      </c>
      <c r="J60" s="170" t="str">
        <f t="shared" si="1"/>
        <v>OH</v>
      </c>
      <c r="K60" s="175" t="str">
        <f t="shared" si="3"/>
        <v>Northeast</v>
      </c>
      <c r="L60" s="170" t="str">
        <f>INDEX('State '!$A$1:$C$62,MATCH($I60,'State '!$B:$B,0),3)</f>
        <v>Northeast</v>
      </c>
      <c r="M60" s="170" t="str">
        <f>INDEX('State '!$A$1:$C$62,MATCH($J60,'State '!$B:$B,0),3)</f>
        <v>Northeast</v>
      </c>
      <c r="N60" s="170"/>
      <c r="O60" s="177">
        <v>185</v>
      </c>
      <c r="P60" s="177">
        <v>5</v>
      </c>
      <c r="Q60" s="177">
        <v>637.55899999999997</v>
      </c>
      <c r="R60" s="176" t="s">
        <v>535</v>
      </c>
      <c r="S60" s="170" t="s">
        <v>135</v>
      </c>
      <c r="T60" s="170" t="s">
        <v>381</v>
      </c>
      <c r="U60" s="170" t="s">
        <v>2164</v>
      </c>
      <c r="V60" s="170" t="s">
        <v>2177</v>
      </c>
      <c r="W60" s="169" t="s">
        <v>2646</v>
      </c>
      <c r="X60" s="169"/>
      <c r="Y60" s="205" t="s">
        <v>2438</v>
      </c>
    </row>
    <row r="61" spans="1:261" s="19" customFormat="1" ht="25.5" x14ac:dyDescent="0.2">
      <c r="A61" s="102">
        <v>43580</v>
      </c>
      <c r="B61" s="222" t="s">
        <v>2644</v>
      </c>
      <c r="C61" s="222" t="s">
        <v>199</v>
      </c>
      <c r="D61" s="222" t="s">
        <v>134</v>
      </c>
      <c r="E61" s="111" t="s">
        <v>143</v>
      </c>
      <c r="F61" s="63">
        <v>43556</v>
      </c>
      <c r="G61" s="64">
        <v>2019</v>
      </c>
      <c r="H61" s="224" t="s">
        <v>8</v>
      </c>
      <c r="I61" s="224" t="str">
        <f t="shared" si="0"/>
        <v>OH</v>
      </c>
      <c r="J61" s="224" t="str">
        <f t="shared" si="1"/>
        <v>OH</v>
      </c>
      <c r="K61" s="230" t="str">
        <f t="shared" si="3"/>
        <v>Northeast</v>
      </c>
      <c r="L61" s="224" t="str">
        <f>INDEX('State '!$A$1:$C$62,MATCH($I61,'State '!$B:$B,0),3)</f>
        <v>Northeast</v>
      </c>
      <c r="M61" s="224" t="str">
        <f>INDEX('State '!$A$1:$C$62,MATCH($J61,'State '!$B:$B,0),3)</f>
        <v>Northeast</v>
      </c>
      <c r="N61" s="224"/>
      <c r="O61" s="177"/>
      <c r="P61" s="198"/>
      <c r="Q61" s="164">
        <f>950.155-637.559</f>
        <v>312.596</v>
      </c>
      <c r="R61" s="104"/>
      <c r="S61" s="224" t="s">
        <v>135</v>
      </c>
      <c r="T61" s="224" t="s">
        <v>381</v>
      </c>
      <c r="U61" s="224" t="s">
        <v>2164</v>
      </c>
      <c r="V61" s="224" t="s">
        <v>2177</v>
      </c>
      <c r="W61" s="222" t="s">
        <v>2439</v>
      </c>
      <c r="X61" s="222"/>
      <c r="Y61" s="155" t="s">
        <v>2438</v>
      </c>
    </row>
    <row r="62" spans="1:261" s="19" customFormat="1" x14ac:dyDescent="0.2">
      <c r="A62" s="192">
        <v>43675</v>
      </c>
      <c r="B62" s="183" t="s">
        <v>2460</v>
      </c>
      <c r="C62" s="183" t="s">
        <v>200</v>
      </c>
      <c r="D62" s="183" t="s">
        <v>140</v>
      </c>
      <c r="E62" s="172" t="s">
        <v>143</v>
      </c>
      <c r="F62" s="184">
        <v>43040</v>
      </c>
      <c r="G62" s="185">
        <v>2017</v>
      </c>
      <c r="H62" s="170" t="s">
        <v>1874</v>
      </c>
      <c r="I62" s="170" t="str">
        <f t="shared" si="0"/>
        <v>NJ</v>
      </c>
      <c r="J62" s="170" t="str">
        <f t="shared" si="1"/>
        <v>MA</v>
      </c>
      <c r="K62" s="175" t="str">
        <f t="shared" si="3"/>
        <v>Northeast</v>
      </c>
      <c r="L62" s="170" t="str">
        <f>INDEX('State '!$A$1:$C$62,MATCH($I62,'State '!$B:$B,0),3)</f>
        <v>Northeast</v>
      </c>
      <c r="M62" s="170" t="str">
        <f>INDEX('State '!$A$1:$C$62,MATCH($J62,'State '!$B:$B,0),3)</f>
        <v>Northeast</v>
      </c>
      <c r="N62" s="170"/>
      <c r="O62" s="177"/>
      <c r="P62" s="177">
        <v>0</v>
      </c>
      <c r="Q62" s="177">
        <v>40</v>
      </c>
      <c r="R62" s="176"/>
      <c r="S62" s="170" t="s">
        <v>135</v>
      </c>
      <c r="T62" s="170" t="s">
        <v>381</v>
      </c>
      <c r="U62" s="170" t="s">
        <v>2111</v>
      </c>
      <c r="V62" s="170" t="s">
        <v>2180</v>
      </c>
      <c r="W62" s="169"/>
      <c r="X62" s="169"/>
      <c r="Y62" s="169"/>
      <c r="Z62" s="105"/>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93"/>
      <c r="BK62" s="93"/>
      <c r="BL62" s="93"/>
      <c r="BM62" s="93"/>
      <c r="BN62" s="93"/>
      <c r="BO62" s="93"/>
      <c r="BP62" s="93"/>
      <c r="BQ62" s="93"/>
      <c r="BR62" s="93"/>
      <c r="BS62" s="93"/>
      <c r="BT62" s="93"/>
      <c r="BU62" s="93"/>
      <c r="BV62" s="93"/>
      <c r="BW62" s="93"/>
      <c r="BX62" s="93"/>
      <c r="BY62" s="93"/>
      <c r="BZ62" s="93"/>
      <c r="CA62" s="93"/>
      <c r="CB62" s="93"/>
      <c r="CC62" s="93"/>
      <c r="CD62" s="93"/>
      <c r="CE62" s="93"/>
      <c r="CF62" s="93"/>
      <c r="CG62" s="93"/>
      <c r="CH62" s="93"/>
      <c r="CI62" s="93"/>
      <c r="CJ62" s="93"/>
      <c r="CK62" s="93"/>
      <c r="CL62" s="93"/>
      <c r="CM62" s="93"/>
      <c r="CN62" s="93"/>
      <c r="CO62" s="93"/>
      <c r="CP62" s="93"/>
      <c r="CQ62" s="93"/>
      <c r="CR62" s="93"/>
      <c r="CS62" s="93"/>
      <c r="CT62" s="93"/>
      <c r="CU62" s="93"/>
      <c r="CV62" s="93"/>
      <c r="CW62" s="93"/>
      <c r="CX62" s="93"/>
      <c r="CY62" s="93"/>
      <c r="CZ62" s="93"/>
      <c r="DA62" s="93"/>
      <c r="DB62" s="93"/>
      <c r="DC62" s="93"/>
      <c r="DD62" s="93"/>
      <c r="DE62" s="93"/>
      <c r="DF62" s="93"/>
      <c r="DG62" s="93"/>
      <c r="DH62" s="93"/>
      <c r="DI62" s="93"/>
      <c r="DJ62" s="93"/>
      <c r="DK62" s="93"/>
      <c r="DL62" s="93"/>
      <c r="DM62" s="93"/>
      <c r="DN62" s="93"/>
      <c r="DO62" s="93"/>
      <c r="DP62" s="93"/>
      <c r="DQ62" s="93"/>
      <c r="DR62" s="93"/>
      <c r="DS62" s="93"/>
      <c r="DT62" s="93"/>
      <c r="DU62" s="93"/>
      <c r="DV62" s="93"/>
      <c r="DW62" s="93"/>
      <c r="DX62" s="93"/>
      <c r="DY62" s="93"/>
      <c r="DZ62" s="93"/>
      <c r="EA62" s="93"/>
      <c r="EB62" s="93"/>
      <c r="EC62" s="93"/>
      <c r="ED62" s="93"/>
      <c r="EE62" s="93"/>
      <c r="EF62" s="93"/>
      <c r="EG62" s="93"/>
      <c r="EH62" s="93"/>
      <c r="EI62" s="93"/>
      <c r="EJ62" s="93"/>
      <c r="EK62" s="93"/>
      <c r="EL62" s="93"/>
      <c r="EM62" s="93"/>
      <c r="EN62" s="93"/>
      <c r="EO62" s="93"/>
      <c r="EP62" s="93"/>
      <c r="EQ62" s="93"/>
      <c r="ER62" s="93"/>
      <c r="ES62" s="93"/>
      <c r="ET62" s="93"/>
      <c r="EU62" s="93"/>
      <c r="EV62" s="93"/>
      <c r="EW62" s="93"/>
      <c r="EX62" s="93"/>
      <c r="EY62" s="93"/>
      <c r="EZ62" s="93"/>
      <c r="FA62" s="93"/>
      <c r="FB62" s="93"/>
      <c r="FC62" s="93"/>
      <c r="FD62" s="93"/>
      <c r="FE62" s="93"/>
      <c r="FF62" s="93"/>
      <c r="FG62" s="93"/>
      <c r="FH62" s="93"/>
      <c r="FI62" s="93"/>
      <c r="FJ62" s="93"/>
      <c r="FK62" s="93"/>
      <c r="FL62" s="93"/>
      <c r="FM62" s="93"/>
      <c r="FN62" s="93"/>
      <c r="FO62" s="93"/>
      <c r="FP62" s="93"/>
      <c r="FQ62" s="93"/>
      <c r="FR62" s="93"/>
      <c r="FS62" s="93"/>
      <c r="FT62" s="93"/>
      <c r="FU62" s="93"/>
      <c r="FV62" s="93"/>
      <c r="FW62" s="93"/>
      <c r="FX62" s="93"/>
      <c r="FY62" s="93"/>
      <c r="FZ62" s="93"/>
      <c r="GA62" s="93"/>
      <c r="GB62" s="93"/>
      <c r="GC62" s="93"/>
      <c r="GD62" s="93"/>
      <c r="GE62" s="93"/>
      <c r="GF62" s="93"/>
      <c r="GG62" s="93"/>
      <c r="GH62" s="93"/>
      <c r="GI62" s="93"/>
      <c r="GJ62" s="93"/>
      <c r="GK62" s="93"/>
      <c r="GL62" s="93"/>
      <c r="GM62" s="93"/>
      <c r="GN62" s="93"/>
      <c r="GO62" s="93"/>
      <c r="GP62" s="93"/>
      <c r="GQ62" s="93"/>
      <c r="GR62" s="93"/>
      <c r="GS62" s="93"/>
      <c r="GT62" s="93"/>
      <c r="GU62" s="93"/>
      <c r="GV62" s="93"/>
      <c r="GW62" s="93"/>
      <c r="GX62" s="93"/>
      <c r="GY62" s="93"/>
      <c r="GZ62" s="93"/>
      <c r="HA62" s="93"/>
      <c r="HB62" s="93"/>
      <c r="HC62" s="93"/>
      <c r="HD62" s="93"/>
      <c r="HE62" s="93"/>
      <c r="HF62" s="93"/>
      <c r="HG62" s="93"/>
      <c r="HH62" s="93"/>
      <c r="HI62" s="93"/>
      <c r="HJ62" s="93"/>
      <c r="HK62" s="93"/>
      <c r="HL62" s="93"/>
      <c r="HM62" s="93"/>
      <c r="HN62" s="93"/>
      <c r="HO62" s="93"/>
      <c r="HP62" s="93"/>
      <c r="HQ62" s="93"/>
      <c r="HR62" s="93"/>
      <c r="HS62" s="93"/>
      <c r="HT62" s="93"/>
      <c r="HU62" s="93"/>
      <c r="HV62" s="93"/>
      <c r="HW62" s="93"/>
      <c r="HX62" s="93"/>
      <c r="HY62" s="93"/>
      <c r="HZ62" s="93"/>
      <c r="IA62" s="93"/>
      <c r="IB62" s="93"/>
      <c r="IC62" s="93"/>
      <c r="ID62" s="93"/>
      <c r="IE62" s="93"/>
      <c r="IF62" s="93"/>
      <c r="IG62" s="93"/>
      <c r="IH62" s="93"/>
      <c r="II62" s="93"/>
      <c r="IJ62" s="93"/>
      <c r="IK62" s="93"/>
      <c r="IL62" s="93"/>
      <c r="IM62" s="93"/>
      <c r="IN62" s="93"/>
      <c r="IO62" s="93"/>
      <c r="IP62" s="93"/>
      <c r="IQ62" s="93"/>
      <c r="IR62" s="93"/>
      <c r="IS62" s="93"/>
      <c r="IT62" s="93"/>
      <c r="IU62" s="93"/>
      <c r="IV62" s="93"/>
      <c r="IW62" s="93"/>
      <c r="IX62" s="93"/>
      <c r="IY62" s="93"/>
      <c r="IZ62" s="93"/>
      <c r="JA62" s="93"/>
    </row>
    <row r="63" spans="1:261" x14ac:dyDescent="0.2">
      <c r="A63" s="102">
        <v>44253</v>
      </c>
      <c r="B63" s="222" t="s">
        <v>3171</v>
      </c>
      <c r="C63" s="222" t="s">
        <v>200</v>
      </c>
      <c r="D63" s="222" t="s">
        <v>140</v>
      </c>
      <c r="E63" s="111" t="s">
        <v>143</v>
      </c>
      <c r="F63" s="63">
        <v>44221</v>
      </c>
      <c r="G63" s="64">
        <v>2021</v>
      </c>
      <c r="H63" s="224" t="s">
        <v>1874</v>
      </c>
      <c r="I63" s="224" t="str">
        <f t="shared" si="0"/>
        <v>NJ</v>
      </c>
      <c r="J63" s="224" t="str">
        <f t="shared" si="1"/>
        <v>MA</v>
      </c>
      <c r="K63" s="230" t="str">
        <f t="shared" si="3"/>
        <v>Northeast</v>
      </c>
      <c r="L63" s="224" t="str">
        <f>INDEX('State '!$A$1:$C$62,MATCH($I63,'State '!$B:$B,0),3)</f>
        <v>Northeast</v>
      </c>
      <c r="M63" s="224" t="str">
        <f>INDEX('State '!$A$1:$C$62,MATCH($J63,'State '!$B:$B,0),3)</f>
        <v>Northeast</v>
      </c>
      <c r="N63" s="224"/>
      <c r="O63" s="177">
        <v>451.8</v>
      </c>
      <c r="P63" s="177">
        <v>6.3</v>
      </c>
      <c r="Q63" s="164">
        <v>93</v>
      </c>
      <c r="R63" s="104">
        <v>42</v>
      </c>
      <c r="S63" s="224" t="s">
        <v>135</v>
      </c>
      <c r="T63" s="224" t="s">
        <v>381</v>
      </c>
      <c r="U63" s="224" t="s">
        <v>2111</v>
      </c>
      <c r="V63" s="224" t="s">
        <v>2180</v>
      </c>
      <c r="W63" s="222" t="s">
        <v>3239</v>
      </c>
      <c r="X63" s="222"/>
      <c r="Y63" s="155" t="s">
        <v>2492</v>
      </c>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c r="FZ63" s="19"/>
      <c r="GA63" s="19"/>
      <c r="GB63" s="19"/>
      <c r="GC63" s="19"/>
      <c r="GD63" s="19"/>
      <c r="GE63" s="19"/>
      <c r="GF63" s="19"/>
      <c r="GG63" s="19"/>
      <c r="GH63" s="19"/>
      <c r="GI63" s="19"/>
      <c r="GJ63" s="19"/>
      <c r="GK63" s="19"/>
      <c r="GL63" s="19"/>
      <c r="GM63" s="19"/>
      <c r="GN63" s="19"/>
      <c r="GO63" s="19"/>
      <c r="GP63" s="19"/>
      <c r="GQ63" s="19"/>
      <c r="GR63" s="19"/>
      <c r="GS63" s="19"/>
      <c r="GT63" s="19"/>
      <c r="GU63" s="19"/>
      <c r="GV63" s="19"/>
      <c r="GW63" s="19"/>
      <c r="GX63" s="19"/>
      <c r="GY63" s="19"/>
      <c r="GZ63" s="19"/>
      <c r="HA63" s="19"/>
      <c r="HB63" s="19"/>
      <c r="HC63" s="19"/>
      <c r="HD63" s="19"/>
      <c r="HE63" s="19"/>
      <c r="HF63" s="19"/>
      <c r="HG63" s="19"/>
      <c r="HH63" s="19"/>
      <c r="HI63" s="19"/>
      <c r="HJ63" s="19"/>
      <c r="HK63" s="19"/>
      <c r="HL63" s="19"/>
      <c r="HM63" s="19"/>
      <c r="HN63" s="19"/>
      <c r="HO63" s="19"/>
      <c r="HP63" s="19"/>
      <c r="HQ63" s="19"/>
      <c r="HR63" s="19"/>
      <c r="HS63" s="19"/>
      <c r="HT63" s="19"/>
      <c r="HU63" s="19"/>
      <c r="HV63" s="19"/>
      <c r="HW63" s="19"/>
      <c r="HX63" s="19"/>
      <c r="HY63" s="19"/>
      <c r="HZ63" s="19"/>
      <c r="IA63" s="19"/>
      <c r="IB63" s="19"/>
      <c r="IC63" s="19"/>
      <c r="ID63" s="19"/>
      <c r="IE63" s="19"/>
      <c r="IF63" s="19"/>
      <c r="IG63" s="19"/>
      <c r="IH63" s="19"/>
      <c r="II63" s="19"/>
      <c r="IJ63" s="19"/>
      <c r="IK63" s="19"/>
      <c r="IL63" s="19"/>
      <c r="IM63" s="19"/>
      <c r="IN63" s="19"/>
      <c r="IO63" s="19"/>
      <c r="IP63" s="19"/>
      <c r="IQ63" s="19"/>
      <c r="IR63" s="19"/>
      <c r="IS63" s="19"/>
      <c r="IT63" s="19"/>
      <c r="IU63" s="19"/>
      <c r="IV63" s="19"/>
      <c r="IW63" s="19"/>
      <c r="IX63" s="19"/>
      <c r="IY63" s="19"/>
      <c r="IZ63" s="19"/>
      <c r="JA63" s="19"/>
    </row>
    <row r="64" spans="1:261" ht="38.25" x14ac:dyDescent="0.2">
      <c r="A64" s="102">
        <v>44253</v>
      </c>
      <c r="B64" s="222" t="s">
        <v>3172</v>
      </c>
      <c r="C64" s="222" t="s">
        <v>298</v>
      </c>
      <c r="D64" s="222" t="s">
        <v>140</v>
      </c>
      <c r="E64" s="111" t="s">
        <v>143</v>
      </c>
      <c r="F64" s="63">
        <v>44221</v>
      </c>
      <c r="G64" s="64">
        <v>2021</v>
      </c>
      <c r="H64" s="224" t="s">
        <v>2661</v>
      </c>
      <c r="I64" s="224" t="str">
        <f t="shared" si="0"/>
        <v>MA</v>
      </c>
      <c r="J64" s="224" t="str">
        <f t="shared" si="1"/>
        <v>NB</v>
      </c>
      <c r="K64" s="230" t="str">
        <f t="shared" si="3"/>
        <v>Northeast, Canada</v>
      </c>
      <c r="L64" s="224" t="str">
        <f>INDEX('State '!$A$1:$C$62,MATCH($I64,'State '!$B:$B,0),3)</f>
        <v>Northeast</v>
      </c>
      <c r="M64" s="224" t="str">
        <f>INDEX('State '!$A$1:$C$62,MATCH($J64,'State '!$B:$B,0),3)</f>
        <v>Canada</v>
      </c>
      <c r="N64" s="224"/>
      <c r="O64" s="177"/>
      <c r="P64" s="177">
        <v>0</v>
      </c>
      <c r="Q64" s="164">
        <v>93</v>
      </c>
      <c r="R64" s="104"/>
      <c r="S64" s="224" t="s">
        <v>135</v>
      </c>
      <c r="T64" s="224" t="s">
        <v>381</v>
      </c>
      <c r="U64" s="224" t="s">
        <v>2111</v>
      </c>
      <c r="V64" s="224" t="s">
        <v>2180</v>
      </c>
      <c r="W64" s="222" t="s">
        <v>2701</v>
      </c>
      <c r="X64" s="222"/>
      <c r="Y64" s="159" t="s">
        <v>2492</v>
      </c>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c r="FZ64" s="19"/>
      <c r="GA64" s="19"/>
      <c r="GB64" s="19"/>
      <c r="GC64" s="19"/>
      <c r="GD64" s="19"/>
      <c r="GE64" s="19"/>
      <c r="GF64" s="19"/>
      <c r="GG64" s="19"/>
      <c r="GH64" s="19"/>
      <c r="GI64" s="19"/>
      <c r="GJ64" s="19"/>
      <c r="GK64" s="19"/>
      <c r="GL64" s="19"/>
      <c r="GM64" s="19"/>
      <c r="GN64" s="19"/>
      <c r="GO64" s="19"/>
      <c r="GP64" s="19"/>
      <c r="GQ64" s="19"/>
      <c r="GR64" s="19"/>
      <c r="GS64" s="19"/>
      <c r="GT64" s="19"/>
      <c r="GU64" s="19"/>
      <c r="GV64" s="19"/>
      <c r="GW64" s="19"/>
      <c r="GX64" s="19"/>
      <c r="GY64" s="19"/>
      <c r="GZ64" s="19"/>
      <c r="HA64" s="19"/>
      <c r="HB64" s="19"/>
      <c r="HC64" s="19"/>
      <c r="HD64" s="19"/>
      <c r="HE64" s="19"/>
      <c r="HF64" s="19"/>
      <c r="HG64" s="19"/>
      <c r="HH64" s="19"/>
      <c r="HI64" s="19"/>
      <c r="HJ64" s="19"/>
      <c r="HK64" s="19"/>
      <c r="HL64" s="19"/>
      <c r="HM64" s="19"/>
      <c r="HN64" s="19"/>
      <c r="HO64" s="19"/>
      <c r="HP64" s="19"/>
      <c r="HQ64" s="19"/>
      <c r="HR64" s="19"/>
      <c r="HS64" s="19"/>
      <c r="HT64" s="19"/>
      <c r="HU64" s="19"/>
      <c r="HV64" s="19"/>
      <c r="HW64" s="19"/>
      <c r="HX64" s="19"/>
      <c r="HY64" s="19"/>
      <c r="HZ64" s="19"/>
      <c r="IA64" s="19"/>
      <c r="IB64" s="19"/>
      <c r="IC64" s="19"/>
      <c r="ID64" s="19"/>
      <c r="IE64" s="19"/>
      <c r="IF64" s="19"/>
      <c r="IG64" s="19"/>
      <c r="IH64" s="19"/>
      <c r="II64" s="19"/>
      <c r="IJ64" s="19"/>
      <c r="IK64" s="19"/>
      <c r="IL64" s="19"/>
      <c r="IM64" s="19"/>
      <c r="IN64" s="19"/>
      <c r="IO64" s="19"/>
      <c r="IP64" s="19"/>
      <c r="IQ64" s="19"/>
      <c r="IR64" s="19"/>
      <c r="IS64" s="19"/>
      <c r="IT64" s="19"/>
      <c r="IU64" s="19"/>
      <c r="IV64" s="19"/>
      <c r="IW64" s="19"/>
      <c r="IX64" s="19"/>
      <c r="IY64" s="19"/>
      <c r="IZ64" s="19"/>
      <c r="JA64" s="19"/>
    </row>
    <row r="65" spans="1:263" ht="25.5" x14ac:dyDescent="0.2">
      <c r="A65" s="102">
        <v>44018</v>
      </c>
      <c r="B65" s="222" t="s">
        <v>1951</v>
      </c>
      <c r="C65" s="222" t="s">
        <v>1951</v>
      </c>
      <c r="D65" s="222" t="s">
        <v>136</v>
      </c>
      <c r="E65" s="111" t="s">
        <v>2377</v>
      </c>
      <c r="F65" s="63"/>
      <c r="G65" s="64" t="s">
        <v>382</v>
      </c>
      <c r="H65" s="224" t="s">
        <v>1952</v>
      </c>
      <c r="I65" s="224" t="str">
        <f t="shared" si="0"/>
        <v>WV</v>
      </c>
      <c r="J65" s="224" t="str">
        <f t="shared" si="1"/>
        <v>NC</v>
      </c>
      <c r="K65" s="230" t="str">
        <f t="shared" si="3"/>
        <v>Northeast, Southeast</v>
      </c>
      <c r="L65" s="224" t="str">
        <f>INDEX('State '!$A$1:$C$62,MATCH($I65,'State '!$B:$B,0),3)</f>
        <v>Northeast</v>
      </c>
      <c r="M65" s="224" t="str">
        <f>INDEX('State '!$A$1:$C$62,MATCH($J65,'State '!$B:$B,0),3)</f>
        <v>Southeast</v>
      </c>
      <c r="N65" s="224"/>
      <c r="O65" s="177">
        <v>5100</v>
      </c>
      <c r="P65" s="177">
        <v>600</v>
      </c>
      <c r="Q65" s="164">
        <v>1500</v>
      </c>
      <c r="R65" s="104" t="s">
        <v>3277</v>
      </c>
      <c r="S65" s="224" t="s">
        <v>135</v>
      </c>
      <c r="T65" s="224" t="s">
        <v>381</v>
      </c>
      <c r="U65" s="224" t="s">
        <v>2089</v>
      </c>
      <c r="V65" s="224" t="s">
        <v>2180</v>
      </c>
      <c r="W65" s="222" t="s">
        <v>2852</v>
      </c>
      <c r="X65" s="222" t="s">
        <v>2841</v>
      </c>
      <c r="Y65" s="194" t="s">
        <v>2851</v>
      </c>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c r="HG65" s="19"/>
      <c r="HH65" s="19"/>
      <c r="HI65" s="19"/>
      <c r="HJ65" s="19"/>
      <c r="HK65" s="19"/>
      <c r="HL65" s="19"/>
      <c r="HM65" s="19"/>
      <c r="HN65" s="19"/>
      <c r="HO65" s="19"/>
      <c r="HP65" s="19"/>
      <c r="HQ65" s="19"/>
      <c r="HR65" s="19"/>
      <c r="HS65" s="19"/>
      <c r="HT65" s="19"/>
      <c r="HU65" s="19"/>
      <c r="HV65" s="19"/>
      <c r="HW65" s="19"/>
      <c r="HX65" s="19"/>
      <c r="HY65" s="19"/>
      <c r="HZ65" s="19"/>
      <c r="IA65" s="19"/>
      <c r="IB65" s="19"/>
      <c r="IC65" s="19"/>
      <c r="ID65" s="19"/>
      <c r="IE65" s="19"/>
      <c r="IF65" s="19"/>
      <c r="IG65" s="19"/>
      <c r="IH65" s="19"/>
      <c r="II65" s="19"/>
      <c r="IJ65" s="19"/>
      <c r="IK65" s="19"/>
      <c r="IL65" s="19"/>
      <c r="IM65" s="19"/>
      <c r="IN65" s="19"/>
      <c r="IO65" s="19"/>
      <c r="IP65" s="19"/>
      <c r="IQ65" s="19"/>
      <c r="IR65" s="19"/>
      <c r="IS65" s="19"/>
      <c r="IT65" s="19"/>
      <c r="IU65" s="19"/>
      <c r="IV65" s="19"/>
      <c r="IW65" s="19"/>
      <c r="IX65" s="19"/>
      <c r="IY65" s="19"/>
      <c r="IZ65" s="19"/>
      <c r="JA65" s="19"/>
    </row>
    <row r="66" spans="1:263" ht="25.5" x14ac:dyDescent="0.2">
      <c r="A66" s="192">
        <v>43377</v>
      </c>
      <c r="B66" s="171" t="s">
        <v>2464</v>
      </c>
      <c r="C66" s="171" t="s">
        <v>1875</v>
      </c>
      <c r="D66" s="171" t="s">
        <v>1878</v>
      </c>
      <c r="E66" s="172" t="s">
        <v>143</v>
      </c>
      <c r="F66" s="173">
        <v>43252</v>
      </c>
      <c r="G66" s="174">
        <v>2018</v>
      </c>
      <c r="H66" s="170" t="s">
        <v>2466</v>
      </c>
      <c r="I66" s="170" t="str">
        <f t="shared" si="0"/>
        <v>PA</v>
      </c>
      <c r="J66" s="170" t="str">
        <f t="shared" si="1"/>
        <v>AL</v>
      </c>
      <c r="K66" s="175" t="str">
        <f t="shared" si="3"/>
        <v>Northeast, Southeast, South Central</v>
      </c>
      <c r="L66" s="170" t="str">
        <f>INDEX('State '!$A$1:$C$62,MATCH($I66,'State '!$B:$B,0),3)</f>
        <v>Northeast</v>
      </c>
      <c r="M66" s="170" t="str">
        <f>INDEX('State '!$A$1:$C$62,MATCH($J66,'State '!$B:$B,0),3)</f>
        <v>South Central</v>
      </c>
      <c r="N66" s="170" t="s">
        <v>15</v>
      </c>
      <c r="O66" s="177">
        <v>2600</v>
      </c>
      <c r="P66" s="176"/>
      <c r="Q66" s="176">
        <v>450</v>
      </c>
      <c r="R66" s="177"/>
      <c r="S66" s="178" t="s">
        <v>135</v>
      </c>
      <c r="T66" s="175" t="s">
        <v>381</v>
      </c>
      <c r="U66" s="179" t="s">
        <v>2003</v>
      </c>
      <c r="V66" s="170" t="s">
        <v>2180</v>
      </c>
      <c r="W66" s="169" t="s">
        <v>2425</v>
      </c>
      <c r="X66" s="169"/>
      <c r="Y66" s="169" t="s">
        <v>2494</v>
      </c>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c r="FZ66" s="19"/>
      <c r="GA66" s="19"/>
      <c r="GB66" s="19"/>
      <c r="GC66" s="19"/>
      <c r="GD66" s="19"/>
      <c r="GE66" s="19"/>
      <c r="GF66" s="19"/>
      <c r="GG66" s="19"/>
      <c r="GH66" s="19"/>
      <c r="GI66" s="19"/>
      <c r="GJ66" s="19"/>
      <c r="GK66" s="19"/>
      <c r="GL66" s="19"/>
      <c r="GM66" s="19"/>
      <c r="GN66" s="19"/>
      <c r="GO66" s="19"/>
      <c r="GP66" s="19"/>
      <c r="GQ66" s="19"/>
      <c r="GR66" s="19"/>
      <c r="GS66" s="19"/>
      <c r="GT66" s="19"/>
      <c r="GU66" s="19"/>
      <c r="GV66" s="19"/>
      <c r="GW66" s="19"/>
      <c r="GX66" s="19"/>
      <c r="GY66" s="19"/>
      <c r="GZ66" s="19"/>
      <c r="HA66" s="19"/>
      <c r="HB66" s="19"/>
      <c r="HC66" s="19"/>
      <c r="HD66" s="19"/>
      <c r="HE66" s="19"/>
      <c r="HF66" s="19"/>
      <c r="HG66" s="19"/>
      <c r="HH66" s="19"/>
      <c r="HI66" s="19"/>
      <c r="HJ66" s="19"/>
      <c r="HK66" s="19"/>
      <c r="HL66" s="19"/>
      <c r="HM66" s="19"/>
      <c r="HN66" s="19"/>
      <c r="HO66" s="19"/>
      <c r="HP66" s="19"/>
      <c r="HQ66" s="19"/>
      <c r="HR66" s="19"/>
      <c r="HS66" s="19"/>
      <c r="HT66" s="19"/>
      <c r="HU66" s="19"/>
      <c r="HV66" s="19"/>
      <c r="HW66" s="19"/>
      <c r="HX66" s="19"/>
      <c r="HY66" s="19"/>
      <c r="HZ66" s="19"/>
      <c r="IA66" s="19"/>
      <c r="IB66" s="19"/>
      <c r="IC66" s="19"/>
      <c r="ID66" s="19"/>
      <c r="IE66" s="19"/>
      <c r="IF66" s="19"/>
      <c r="IG66" s="19"/>
      <c r="IH66" s="19"/>
      <c r="II66" s="19"/>
      <c r="IJ66" s="19"/>
      <c r="IK66" s="19"/>
      <c r="IL66" s="19"/>
      <c r="IM66" s="19"/>
      <c r="IN66" s="19"/>
      <c r="IO66" s="19"/>
      <c r="IP66" s="19"/>
      <c r="IQ66" s="19"/>
      <c r="IR66" s="19"/>
      <c r="IS66" s="19"/>
      <c r="IT66" s="19"/>
      <c r="IU66" s="19"/>
      <c r="IV66" s="19"/>
      <c r="IW66" s="19"/>
      <c r="IX66" s="19"/>
      <c r="IY66" s="19"/>
      <c r="IZ66" s="19"/>
      <c r="JA66" s="19"/>
    </row>
    <row r="67" spans="1:263" s="19" customFormat="1" ht="25.5" x14ac:dyDescent="0.2">
      <c r="A67" s="192">
        <v>43216</v>
      </c>
      <c r="B67" s="171" t="s">
        <v>2463</v>
      </c>
      <c r="C67" s="171" t="s">
        <v>1875</v>
      </c>
      <c r="D67" s="171" t="s">
        <v>1878</v>
      </c>
      <c r="E67" s="172" t="s">
        <v>143</v>
      </c>
      <c r="F67" s="173"/>
      <c r="G67" s="174">
        <v>2017</v>
      </c>
      <c r="H67" s="170" t="s">
        <v>2349</v>
      </c>
      <c r="I67" s="170" t="str">
        <f t="shared" si="0"/>
        <v>PA</v>
      </c>
      <c r="J67" s="170" t="str">
        <f t="shared" si="1"/>
        <v>AL</v>
      </c>
      <c r="K67" s="175" t="str">
        <f t="shared" si="3"/>
        <v>Northeast, Southeast, South Central</v>
      </c>
      <c r="L67" s="170" t="str">
        <f>INDEX('State '!$A$1:$C$62,MATCH($I67,'State '!$B:$B,0),3)</f>
        <v>Northeast</v>
      </c>
      <c r="M67" s="170" t="str">
        <f>INDEX('State '!$A$1:$C$62,MATCH($J67,'State '!$B:$B,0),3)</f>
        <v>South Central</v>
      </c>
      <c r="N67" s="170" t="s">
        <v>15</v>
      </c>
      <c r="O67" s="177">
        <v>2600</v>
      </c>
      <c r="P67" s="176"/>
      <c r="Q67" s="176">
        <v>400</v>
      </c>
      <c r="R67" s="177"/>
      <c r="S67" s="178" t="s">
        <v>135</v>
      </c>
      <c r="T67" s="175" t="s">
        <v>381</v>
      </c>
      <c r="U67" s="179" t="s">
        <v>2003</v>
      </c>
      <c r="V67" s="170" t="s">
        <v>2180</v>
      </c>
      <c r="W67" s="169" t="s">
        <v>2297</v>
      </c>
      <c r="X67" s="169"/>
      <c r="Y67" s="169"/>
      <c r="Z67" s="110"/>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6"/>
      <c r="DU67" s="106"/>
      <c r="DV67" s="106"/>
      <c r="DW67" s="106"/>
      <c r="DX67" s="106"/>
      <c r="DY67" s="106"/>
      <c r="DZ67" s="106"/>
      <c r="EA67" s="106"/>
      <c r="EB67" s="106"/>
      <c r="EC67" s="106"/>
      <c r="ED67" s="106"/>
      <c r="EE67" s="106"/>
      <c r="EF67" s="106"/>
      <c r="EG67" s="106"/>
      <c r="EH67" s="106"/>
      <c r="EI67" s="106"/>
      <c r="EJ67" s="106"/>
      <c r="EK67" s="106"/>
      <c r="EL67" s="106"/>
      <c r="EM67" s="106"/>
      <c r="EN67" s="106"/>
      <c r="EO67" s="106"/>
      <c r="EP67" s="106"/>
      <c r="EQ67" s="106"/>
      <c r="ER67" s="106"/>
      <c r="ES67" s="106"/>
      <c r="ET67" s="106"/>
      <c r="EU67" s="106"/>
      <c r="EV67" s="106"/>
      <c r="EW67" s="106"/>
      <c r="EX67" s="106"/>
      <c r="EY67" s="106"/>
      <c r="EZ67" s="106"/>
      <c r="FA67" s="106"/>
      <c r="FB67" s="106"/>
      <c r="FC67" s="106"/>
      <c r="FD67" s="106"/>
      <c r="FE67" s="106"/>
      <c r="FF67" s="106"/>
      <c r="FG67" s="106"/>
      <c r="FH67" s="106"/>
      <c r="FI67" s="106"/>
      <c r="FJ67" s="106"/>
      <c r="FK67" s="106"/>
      <c r="FL67" s="106"/>
      <c r="FM67" s="106"/>
      <c r="FN67" s="106"/>
      <c r="FO67" s="106"/>
      <c r="FP67" s="106"/>
      <c r="FQ67" s="106"/>
      <c r="FR67" s="106"/>
      <c r="FS67" s="106"/>
      <c r="FT67" s="106"/>
      <c r="FU67" s="106"/>
      <c r="FV67" s="106"/>
      <c r="FW67" s="106"/>
      <c r="FX67" s="106"/>
      <c r="FY67" s="106"/>
      <c r="FZ67" s="106"/>
      <c r="GA67" s="106"/>
      <c r="GB67" s="106"/>
      <c r="GC67" s="106"/>
      <c r="GD67" s="106"/>
      <c r="GE67" s="106"/>
      <c r="GF67" s="106"/>
      <c r="GG67" s="106"/>
      <c r="GH67" s="106"/>
      <c r="GI67" s="106"/>
      <c r="GJ67" s="106"/>
      <c r="GK67" s="106"/>
      <c r="GL67" s="106"/>
      <c r="GM67" s="106"/>
      <c r="GN67" s="106"/>
      <c r="GO67" s="106"/>
      <c r="GP67" s="106"/>
      <c r="GQ67" s="106"/>
      <c r="GR67" s="106"/>
      <c r="GS67" s="106"/>
      <c r="GT67" s="106"/>
      <c r="GU67" s="106"/>
      <c r="GV67" s="106"/>
      <c r="GW67" s="106"/>
      <c r="GX67" s="106"/>
      <c r="GY67" s="106"/>
      <c r="GZ67" s="106"/>
      <c r="HA67" s="106"/>
      <c r="HB67" s="106"/>
      <c r="HC67" s="106"/>
      <c r="HD67" s="106"/>
      <c r="HE67" s="106"/>
      <c r="HF67" s="106"/>
      <c r="HG67" s="106"/>
      <c r="HH67" s="106"/>
      <c r="HI67" s="106"/>
      <c r="HJ67" s="106"/>
      <c r="HK67" s="106"/>
      <c r="HL67" s="106"/>
      <c r="HM67" s="106"/>
      <c r="HN67" s="106"/>
      <c r="HO67" s="106"/>
      <c r="HP67" s="106"/>
      <c r="HQ67" s="106"/>
      <c r="HR67" s="106"/>
      <c r="HS67" s="106"/>
      <c r="HT67" s="106"/>
      <c r="HU67" s="106"/>
      <c r="HV67" s="106"/>
      <c r="HW67" s="106"/>
      <c r="HX67" s="106"/>
      <c r="HY67" s="106"/>
      <c r="HZ67" s="106"/>
      <c r="IA67" s="106"/>
      <c r="IB67" s="106"/>
      <c r="IC67" s="106"/>
      <c r="ID67" s="106"/>
      <c r="IE67" s="106"/>
      <c r="IF67" s="106"/>
      <c r="IG67" s="106"/>
      <c r="IH67" s="106"/>
      <c r="II67" s="106"/>
      <c r="IJ67" s="106"/>
      <c r="IK67" s="106"/>
      <c r="IL67" s="106"/>
      <c r="IM67" s="106"/>
      <c r="IN67" s="106"/>
      <c r="IO67" s="106"/>
      <c r="IP67" s="106"/>
      <c r="IQ67" s="106"/>
      <c r="IR67" s="106"/>
      <c r="IS67" s="106"/>
      <c r="IT67" s="106"/>
      <c r="IU67" s="106"/>
      <c r="IV67" s="106"/>
      <c r="IW67" s="106"/>
      <c r="IX67" s="106"/>
      <c r="IY67" s="106"/>
      <c r="IZ67" s="106"/>
      <c r="JA67" s="106"/>
    </row>
    <row r="68" spans="1:263" ht="25.5" x14ac:dyDescent="0.2">
      <c r="A68" s="195">
        <v>43377</v>
      </c>
      <c r="B68" s="171" t="s">
        <v>2465</v>
      </c>
      <c r="C68" s="171" t="s">
        <v>1875</v>
      </c>
      <c r="D68" s="171" t="s">
        <v>1878</v>
      </c>
      <c r="E68" s="172" t="s">
        <v>143</v>
      </c>
      <c r="F68" s="173">
        <v>43377</v>
      </c>
      <c r="G68" s="174">
        <v>2018</v>
      </c>
      <c r="H68" s="170" t="s">
        <v>2466</v>
      </c>
      <c r="I68" s="170" t="str">
        <f t="shared" si="0"/>
        <v>PA</v>
      </c>
      <c r="J68" s="170" t="str">
        <f t="shared" si="1"/>
        <v>AL</v>
      </c>
      <c r="K68" s="175" t="str">
        <f t="shared" si="3"/>
        <v>Northeast, Southeast, South Central</v>
      </c>
      <c r="L68" s="170" t="str">
        <f>INDEX('State '!$A$1:$C$62,MATCH($I68,'State '!$B:$B,0),3)</f>
        <v>Northeast</v>
      </c>
      <c r="M68" s="170" t="str">
        <f>INDEX('State '!$A$1:$C$62,MATCH($J68,'State '!$B:$B,0),3)</f>
        <v>South Central</v>
      </c>
      <c r="N68" s="170" t="s">
        <v>15</v>
      </c>
      <c r="O68" s="177">
        <v>500</v>
      </c>
      <c r="P68" s="176">
        <v>180</v>
      </c>
      <c r="Q68" s="176">
        <v>850</v>
      </c>
      <c r="R68" s="177"/>
      <c r="S68" s="178" t="s">
        <v>135</v>
      </c>
      <c r="T68" s="175" t="s">
        <v>381</v>
      </c>
      <c r="U68" s="179" t="s">
        <v>2003</v>
      </c>
      <c r="V68" s="170" t="s">
        <v>2180</v>
      </c>
      <c r="W68" s="169" t="s">
        <v>2425</v>
      </c>
      <c r="X68" s="169"/>
      <c r="Y68" s="205" t="s">
        <v>2493</v>
      </c>
      <c r="Z68" s="93"/>
      <c r="AA68" s="93"/>
      <c r="AB68" s="93"/>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c r="FZ68" s="19"/>
      <c r="GA68" s="19"/>
      <c r="GB68" s="19"/>
      <c r="GC68" s="19"/>
      <c r="GD68" s="19"/>
      <c r="GE68" s="19"/>
      <c r="GF68" s="19"/>
      <c r="GG68" s="19"/>
      <c r="GH68" s="19"/>
      <c r="GI68" s="19"/>
      <c r="GJ68" s="19"/>
      <c r="GK68" s="19"/>
      <c r="GL68" s="19"/>
      <c r="GM68" s="19"/>
      <c r="GN68" s="19"/>
      <c r="GO68" s="19"/>
      <c r="GP68" s="19"/>
      <c r="GQ68" s="19"/>
      <c r="GR68" s="19"/>
      <c r="GS68" s="19"/>
      <c r="GT68" s="19"/>
      <c r="GU68" s="19"/>
      <c r="GV68" s="19"/>
      <c r="GW68" s="19"/>
      <c r="GX68" s="19"/>
      <c r="GY68" s="19"/>
      <c r="GZ68" s="19"/>
      <c r="HA68" s="19"/>
      <c r="HB68" s="19"/>
      <c r="HC68" s="19"/>
      <c r="HD68" s="19"/>
      <c r="HE68" s="19"/>
      <c r="HF68" s="19"/>
      <c r="HG68" s="19"/>
      <c r="HH68" s="19"/>
      <c r="HI68" s="19"/>
      <c r="HJ68" s="19"/>
      <c r="HK68" s="19"/>
      <c r="HL68" s="19"/>
      <c r="HM68" s="19"/>
      <c r="HN68" s="19"/>
      <c r="HO68" s="19"/>
      <c r="HP68" s="19"/>
      <c r="HQ68" s="19"/>
      <c r="HR68" s="19"/>
      <c r="HS68" s="19"/>
      <c r="HT68" s="19"/>
      <c r="HU68" s="19"/>
      <c r="HV68" s="19"/>
      <c r="HW68" s="19"/>
      <c r="HX68" s="19"/>
      <c r="HY68" s="19"/>
      <c r="HZ68" s="19"/>
      <c r="IA68" s="19"/>
      <c r="IB68" s="19"/>
      <c r="IC68" s="19"/>
      <c r="ID68" s="19"/>
      <c r="IE68" s="19"/>
      <c r="IF68" s="19"/>
      <c r="IG68" s="19"/>
      <c r="IH68" s="19"/>
      <c r="II68" s="19"/>
      <c r="IJ68" s="19"/>
      <c r="IK68" s="19"/>
      <c r="IL68" s="19"/>
      <c r="IM68" s="19"/>
      <c r="IN68" s="19"/>
      <c r="IO68" s="19"/>
      <c r="IP68" s="19"/>
      <c r="IQ68" s="19"/>
      <c r="IR68" s="19"/>
      <c r="IS68" s="19"/>
      <c r="IT68" s="19"/>
      <c r="IU68" s="19"/>
      <c r="IV68" s="19"/>
      <c r="IW68" s="19"/>
      <c r="IX68" s="19"/>
      <c r="IY68" s="19"/>
      <c r="IZ68" s="19"/>
      <c r="JA68" s="19"/>
      <c r="JB68" s="19"/>
      <c r="JC68" s="19"/>
    </row>
    <row r="69" spans="1:263" s="19" customFormat="1" x14ac:dyDescent="0.2">
      <c r="A69" s="195">
        <v>39990</v>
      </c>
      <c r="B69" s="171" t="s">
        <v>986</v>
      </c>
      <c r="C69" s="171" t="s">
        <v>312</v>
      </c>
      <c r="D69" s="171" t="s">
        <v>140</v>
      </c>
      <c r="E69" s="172" t="s">
        <v>143</v>
      </c>
      <c r="F69" s="173">
        <v>38930</v>
      </c>
      <c r="G69" s="174">
        <v>2006</v>
      </c>
      <c r="H69" s="170" t="s">
        <v>6</v>
      </c>
      <c r="I69" s="170" t="str">
        <f t="shared" si="0"/>
        <v>TX</v>
      </c>
      <c r="J69" s="170" t="str">
        <f t="shared" si="1"/>
        <v>TX</v>
      </c>
      <c r="K69" s="170" t="str">
        <f t="shared" si="3"/>
        <v>South Central</v>
      </c>
      <c r="L69" s="170" t="str">
        <f>INDEX('State '!$A$1:$C$62,MATCH($I69,'State '!$B:$B,0),3)</f>
        <v>South Central</v>
      </c>
      <c r="M69" s="170" t="str">
        <f>INDEX('State '!$A$1:$C$62,MATCH($J69,'State '!$B:$B,0),3)</f>
        <v>South Central</v>
      </c>
      <c r="N69" s="170"/>
      <c r="O69" s="177">
        <v>20</v>
      </c>
      <c r="P69" s="176"/>
      <c r="Q69" s="176">
        <v>150</v>
      </c>
      <c r="R69" s="177">
        <v>36</v>
      </c>
      <c r="S69" s="178" t="s">
        <v>138</v>
      </c>
      <c r="T69" s="175" t="s">
        <v>187</v>
      </c>
      <c r="U69" s="179" t="s">
        <v>382</v>
      </c>
      <c r="V69" s="170"/>
      <c r="W69" s="169"/>
      <c r="X69" s="169"/>
      <c r="Y69" s="169"/>
    </row>
    <row r="70" spans="1:263" s="19" customFormat="1" ht="25.5" x14ac:dyDescent="0.2">
      <c r="A70" s="195">
        <v>43468</v>
      </c>
      <c r="B70" s="183" t="s">
        <v>2382</v>
      </c>
      <c r="C70" s="183" t="s">
        <v>1729</v>
      </c>
      <c r="D70" s="183" t="s">
        <v>140</v>
      </c>
      <c r="E70" s="183" t="s">
        <v>143</v>
      </c>
      <c r="F70" s="184">
        <v>43358</v>
      </c>
      <c r="G70" s="176">
        <v>2018</v>
      </c>
      <c r="H70" s="170" t="s">
        <v>11</v>
      </c>
      <c r="I70" s="170" t="str">
        <f t="shared" si="0"/>
        <v>ND</v>
      </c>
      <c r="J70" s="170" t="str">
        <f t="shared" si="1"/>
        <v>ND</v>
      </c>
      <c r="K70" s="175" t="str">
        <f t="shared" si="3"/>
        <v>Mountain</v>
      </c>
      <c r="L70" s="170" t="str">
        <f>INDEX('State '!$A$1:$C$62,MATCH($I70,'State '!$B:$B,0),3)</f>
        <v>Mountain</v>
      </c>
      <c r="M70" s="170" t="str">
        <f>INDEX('State '!$A$1:$C$62,MATCH($J70,'State '!$B:$B,0),3)</f>
        <v>Mountain</v>
      </c>
      <c r="N70" s="170"/>
      <c r="O70" s="177">
        <v>30</v>
      </c>
      <c r="P70" s="177">
        <v>13</v>
      </c>
      <c r="Q70" s="177">
        <v>600</v>
      </c>
      <c r="R70" s="176">
        <v>24</v>
      </c>
      <c r="S70" s="170" t="s">
        <v>138</v>
      </c>
      <c r="T70" s="170"/>
      <c r="U70" s="170"/>
      <c r="V70" s="170" t="s">
        <v>2177</v>
      </c>
      <c r="W70" s="169" t="s">
        <v>2720</v>
      </c>
      <c r="X70" s="169"/>
      <c r="Y70" s="205" t="s">
        <v>2712</v>
      </c>
    </row>
    <row r="71" spans="1:263" s="19" customFormat="1" x14ac:dyDescent="0.2">
      <c r="A71" s="195">
        <v>39990</v>
      </c>
      <c r="B71" s="183" t="s">
        <v>1568</v>
      </c>
      <c r="C71" s="183" t="s">
        <v>370</v>
      </c>
      <c r="D71" s="183" t="s">
        <v>140</v>
      </c>
      <c r="E71" s="183" t="s">
        <v>143</v>
      </c>
      <c r="F71" s="184">
        <v>35977</v>
      </c>
      <c r="G71" s="185">
        <v>1998</v>
      </c>
      <c r="H71" s="170" t="s">
        <v>0</v>
      </c>
      <c r="I71" s="170" t="str">
        <f t="shared" si="0"/>
        <v>LA</v>
      </c>
      <c r="J71" s="170" t="str">
        <f t="shared" si="1"/>
        <v>LA</v>
      </c>
      <c r="K71" s="170" t="str">
        <f t="shared" si="3"/>
        <v>South Central</v>
      </c>
      <c r="L71" s="170" t="str">
        <f>INDEX('State '!$A$1:$C$62,MATCH($I71,'State '!$B:$B,0),3)</f>
        <v>South Central</v>
      </c>
      <c r="M71" s="170" t="str">
        <f>INDEX('State '!$A$1:$C$62,MATCH($J71,'State '!$B:$B,0),3)</f>
        <v>South Central</v>
      </c>
      <c r="N71" s="170"/>
      <c r="O71" s="177">
        <v>12</v>
      </c>
      <c r="P71" s="177">
        <v>25</v>
      </c>
      <c r="Q71" s="177">
        <v>100</v>
      </c>
      <c r="R71" s="176">
        <v>22</v>
      </c>
      <c r="S71" s="170" t="s">
        <v>135</v>
      </c>
      <c r="T71" s="170" t="s">
        <v>381</v>
      </c>
      <c r="U71" s="170" t="s">
        <v>382</v>
      </c>
      <c r="V71" s="170"/>
      <c r="W71" s="169"/>
      <c r="X71" s="169"/>
      <c r="Y71" s="205"/>
    </row>
    <row r="72" spans="1:263" x14ac:dyDescent="0.2">
      <c r="A72" s="195">
        <v>39990</v>
      </c>
      <c r="B72" s="183" t="s">
        <v>1425</v>
      </c>
      <c r="C72" s="183" t="s">
        <v>360</v>
      </c>
      <c r="D72" s="183" t="s">
        <v>134</v>
      </c>
      <c r="E72" s="183" t="s">
        <v>143</v>
      </c>
      <c r="F72" s="184">
        <v>37094</v>
      </c>
      <c r="G72" s="185">
        <v>2001</v>
      </c>
      <c r="H72" s="170" t="s">
        <v>17</v>
      </c>
      <c r="I72" s="170" t="str">
        <f t="shared" si="0"/>
        <v>AL</v>
      </c>
      <c r="J72" s="170" t="str">
        <f t="shared" si="1"/>
        <v>AL</v>
      </c>
      <c r="K72" s="170" t="str">
        <f t="shared" si="3"/>
        <v>South Central</v>
      </c>
      <c r="L72" s="170" t="str">
        <f>INDEX('State '!$A$1:$C$62,MATCH($I72,'State '!$B:$B,0),3)</f>
        <v>South Central</v>
      </c>
      <c r="M72" s="170" t="str">
        <f>INDEX('State '!$A$1:$C$62,MATCH($J72,'State '!$B:$B,0),3)</f>
        <v>South Central</v>
      </c>
      <c r="N72" s="170"/>
      <c r="O72" s="177"/>
      <c r="P72" s="177">
        <v>18</v>
      </c>
      <c r="Q72" s="177">
        <v>200</v>
      </c>
      <c r="R72" s="176">
        <v>24</v>
      </c>
      <c r="S72" s="170" t="s">
        <v>138</v>
      </c>
      <c r="T72" s="170" t="s">
        <v>187</v>
      </c>
      <c r="U72" s="170" t="s">
        <v>382</v>
      </c>
      <c r="V72" s="170"/>
      <c r="W72" s="169"/>
      <c r="X72" s="169"/>
      <c r="Y72" s="205"/>
      <c r="Z72" s="93"/>
      <c r="AA72" s="93"/>
      <c r="AB72" s="93"/>
    </row>
    <row r="73" spans="1:263" x14ac:dyDescent="0.2">
      <c r="A73" s="195">
        <v>39990</v>
      </c>
      <c r="B73" s="183" t="s">
        <v>1420</v>
      </c>
      <c r="C73" s="183" t="s">
        <v>360</v>
      </c>
      <c r="D73" s="183" t="s">
        <v>134</v>
      </c>
      <c r="E73" s="183" t="s">
        <v>143</v>
      </c>
      <c r="F73" s="184">
        <v>37094</v>
      </c>
      <c r="G73" s="185">
        <v>2001</v>
      </c>
      <c r="H73" s="170" t="s">
        <v>17</v>
      </c>
      <c r="I73" s="170" t="str">
        <f t="shared" ref="I73:I136" si="4">LEFT($H73,2)</f>
        <v>AL</v>
      </c>
      <c r="J73" s="170" t="str">
        <f t="shared" ref="J73:J136" si="5">RIGHT($H73,2)</f>
        <v>AL</v>
      </c>
      <c r="K73" s="170" t="str">
        <f t="shared" ref="K73:K104" si="6">IF($L73=$M73,L73,CONCATENATE($L73,", ",IF(ISBLANK(N73),"",CONCATENATE(N73,", ")),$M73))</f>
        <v>South Central</v>
      </c>
      <c r="L73" s="170" t="str">
        <f>INDEX('State '!$A$1:$C$62,MATCH($I73,'State '!$B:$B,0),3)</f>
        <v>South Central</v>
      </c>
      <c r="M73" s="170" t="str">
        <f>INDEX('State '!$A$1:$C$62,MATCH($J73,'State '!$B:$B,0),3)</f>
        <v>South Central</v>
      </c>
      <c r="N73" s="170"/>
      <c r="O73" s="177"/>
      <c r="P73" s="177">
        <v>11</v>
      </c>
      <c r="Q73" s="177">
        <v>300</v>
      </c>
      <c r="R73" s="176">
        <v>20</v>
      </c>
      <c r="S73" s="170" t="s">
        <v>135</v>
      </c>
      <c r="T73" s="170" t="s">
        <v>381</v>
      </c>
      <c r="U73" s="170" t="s">
        <v>725</v>
      </c>
      <c r="V73" s="170"/>
      <c r="W73" s="169"/>
      <c r="X73" s="169"/>
      <c r="Y73" s="205"/>
      <c r="Z73" s="93"/>
      <c r="AA73" s="93"/>
      <c r="AB73" s="93"/>
    </row>
    <row r="74" spans="1:263" x14ac:dyDescent="0.2">
      <c r="A74" s="195">
        <v>41005</v>
      </c>
      <c r="B74" s="171" t="s">
        <v>412</v>
      </c>
      <c r="C74" s="171" t="s">
        <v>1875</v>
      </c>
      <c r="D74" s="171" t="s">
        <v>134</v>
      </c>
      <c r="E74" s="183" t="s">
        <v>143</v>
      </c>
      <c r="F74" s="184">
        <v>41003</v>
      </c>
      <c r="G74" s="185">
        <v>2012</v>
      </c>
      <c r="H74" s="170" t="s">
        <v>20</v>
      </c>
      <c r="I74" s="170" t="str">
        <f t="shared" si="4"/>
        <v>NJ</v>
      </c>
      <c r="J74" s="170" t="str">
        <f t="shared" si="5"/>
        <v>NJ</v>
      </c>
      <c r="K74" s="170" t="str">
        <f t="shared" si="6"/>
        <v>Northeast</v>
      </c>
      <c r="L74" s="170" t="str">
        <f>INDEX('State '!$A$1:$C$62,MATCH($I74,'State '!$B:$B,0),3)</f>
        <v>Northeast</v>
      </c>
      <c r="M74" s="170" t="str">
        <f>INDEX('State '!$A$1:$C$62,MATCH($J74,'State '!$B:$B,0),3)</f>
        <v>Northeast</v>
      </c>
      <c r="N74" s="170"/>
      <c r="O74" s="177">
        <v>17</v>
      </c>
      <c r="P74" s="177">
        <v>6.24</v>
      </c>
      <c r="Q74" s="176">
        <v>250</v>
      </c>
      <c r="R74" s="176" t="s">
        <v>3278</v>
      </c>
      <c r="S74" s="170" t="s">
        <v>135</v>
      </c>
      <c r="T74" s="170" t="s">
        <v>381</v>
      </c>
      <c r="U74" s="170" t="s">
        <v>413</v>
      </c>
      <c r="V74" s="170"/>
      <c r="W74" s="169"/>
      <c r="X74" s="169"/>
      <c r="Y74" s="169"/>
      <c r="Z74" s="93"/>
      <c r="AA74" s="93"/>
      <c r="AB74" s="93"/>
    </row>
    <row r="75" spans="1:263" x14ac:dyDescent="0.2">
      <c r="A75" s="195">
        <v>40380</v>
      </c>
      <c r="B75" s="171" t="s">
        <v>636</v>
      </c>
      <c r="C75" s="171" t="s">
        <v>262</v>
      </c>
      <c r="D75" s="171" t="s">
        <v>134</v>
      </c>
      <c r="E75" s="172" t="s">
        <v>143</v>
      </c>
      <c r="F75" s="173">
        <v>39993</v>
      </c>
      <c r="G75" s="174">
        <v>2009</v>
      </c>
      <c r="H75" s="170" t="s">
        <v>0</v>
      </c>
      <c r="I75" s="170" t="str">
        <f t="shared" si="4"/>
        <v>LA</v>
      </c>
      <c r="J75" s="170" t="str">
        <f t="shared" si="5"/>
        <v>LA</v>
      </c>
      <c r="K75" s="170" t="str">
        <f t="shared" si="6"/>
        <v>South Central</v>
      </c>
      <c r="L75" s="170" t="str">
        <f>INDEX('State '!$A$1:$C$62,MATCH($I75,'State '!$B:$B,0),3)</f>
        <v>South Central</v>
      </c>
      <c r="M75" s="170" t="str">
        <f>INDEX('State '!$A$1:$C$62,MATCH($J75,'State '!$B:$B,0),3)</f>
        <v>South Central</v>
      </c>
      <c r="N75" s="170"/>
      <c r="O75" s="177">
        <v>15</v>
      </c>
      <c r="P75" s="176">
        <v>13.1</v>
      </c>
      <c r="Q75" s="176">
        <v>300</v>
      </c>
      <c r="R75" s="177" t="s">
        <v>1096</v>
      </c>
      <c r="S75" s="178" t="s">
        <v>135</v>
      </c>
      <c r="T75" s="175" t="s">
        <v>381</v>
      </c>
      <c r="U75" s="179" t="s">
        <v>637</v>
      </c>
      <c r="V75" s="170"/>
      <c r="W75" s="169"/>
      <c r="X75" s="169"/>
      <c r="Y75" s="169"/>
      <c r="Z75" s="93"/>
      <c r="AA75" s="93"/>
      <c r="AB75" s="93"/>
    </row>
    <row r="76" spans="1:263" x14ac:dyDescent="0.2">
      <c r="A76" s="195">
        <v>43182</v>
      </c>
      <c r="B76" s="183" t="s">
        <v>2162</v>
      </c>
      <c r="C76" s="183" t="s">
        <v>199</v>
      </c>
      <c r="D76" s="183" t="s">
        <v>134</v>
      </c>
      <c r="E76" s="172" t="s">
        <v>143</v>
      </c>
      <c r="F76" s="184">
        <v>43103</v>
      </c>
      <c r="G76" s="185">
        <v>2018</v>
      </c>
      <c r="H76" s="170" t="s">
        <v>20</v>
      </c>
      <c r="I76" s="170" t="str">
        <f t="shared" si="4"/>
        <v>NJ</v>
      </c>
      <c r="J76" s="170" t="str">
        <f t="shared" si="5"/>
        <v>NJ</v>
      </c>
      <c r="K76" s="175" t="str">
        <f t="shared" si="6"/>
        <v>Northeast</v>
      </c>
      <c r="L76" s="170" t="str">
        <f>INDEX('State '!$A$1:$C$62,MATCH($I76,'State '!$B:$B,0),3)</f>
        <v>Northeast</v>
      </c>
      <c r="M76" s="170" t="str">
        <f>INDEX('State '!$A$1:$C$62,MATCH($J76,'State '!$B:$B,0),3)</f>
        <v>Northeast</v>
      </c>
      <c r="N76" s="170"/>
      <c r="O76" s="177">
        <v>31</v>
      </c>
      <c r="P76" s="177">
        <v>1</v>
      </c>
      <c r="Q76" s="177">
        <v>300</v>
      </c>
      <c r="R76" s="176">
        <v>24</v>
      </c>
      <c r="S76" s="170" t="s">
        <v>135</v>
      </c>
      <c r="T76" s="170" t="s">
        <v>381</v>
      </c>
      <c r="U76" s="170" t="s">
        <v>2163</v>
      </c>
      <c r="V76" s="170" t="s">
        <v>2177</v>
      </c>
      <c r="W76" s="169"/>
      <c r="X76" s="169"/>
      <c r="Y76" s="169"/>
      <c r="Z76" s="93"/>
      <c r="AA76" s="93"/>
      <c r="AB76" s="93"/>
    </row>
    <row r="77" spans="1:263" s="19" customFormat="1" ht="25.5" x14ac:dyDescent="0.2">
      <c r="A77" s="224">
        <v>44519</v>
      </c>
      <c r="B77" s="222" t="s">
        <v>3111</v>
      </c>
      <c r="C77" s="222" t="s">
        <v>199</v>
      </c>
      <c r="D77" s="222" t="s">
        <v>142</v>
      </c>
      <c r="E77" s="111" t="s">
        <v>143</v>
      </c>
      <c r="F77" s="63">
        <v>44503</v>
      </c>
      <c r="G77" s="64">
        <v>2021</v>
      </c>
      <c r="H77" s="224" t="s">
        <v>7</v>
      </c>
      <c r="I77" s="224" t="str">
        <f t="shared" si="4"/>
        <v>PA</v>
      </c>
      <c r="J77" s="224" t="str">
        <f t="shared" si="5"/>
        <v>PA</v>
      </c>
      <c r="K77" s="230" t="str">
        <f t="shared" si="6"/>
        <v>Northeast</v>
      </c>
      <c r="L77" s="224" t="str">
        <f>INDEX('State '!$A$1:$C$62,MATCH($I77,'State '!$B:$B,0),3)</f>
        <v>Northeast</v>
      </c>
      <c r="M77" s="224" t="str">
        <f>INDEX('State '!$A$1:$C$62,MATCH($J77,'State '!$B:$B,0),3)</f>
        <v>Northeast</v>
      </c>
      <c r="N77" s="224"/>
      <c r="O77" s="177"/>
      <c r="P77" s="177">
        <v>0</v>
      </c>
      <c r="Q77" s="164">
        <v>0</v>
      </c>
      <c r="R77" s="104"/>
      <c r="S77" s="224" t="s">
        <v>135</v>
      </c>
      <c r="T77" s="224" t="s">
        <v>381</v>
      </c>
      <c r="U77" s="224" t="s">
        <v>2738</v>
      </c>
      <c r="V77" s="224" t="s">
        <v>2177</v>
      </c>
      <c r="W77" s="222" t="s">
        <v>2739</v>
      </c>
      <c r="X77" s="222"/>
      <c r="Y77" s="225"/>
      <c r="AC77" s="93"/>
      <c r="AD77" s="93"/>
      <c r="AE77" s="93"/>
      <c r="AF77" s="93"/>
      <c r="AG77" s="93"/>
      <c r="AH77" s="93"/>
      <c r="AI77" s="93"/>
      <c r="AJ77" s="93"/>
      <c r="AK77" s="93"/>
      <c r="AL77" s="93"/>
      <c r="AM77" s="93"/>
      <c r="AN77" s="93"/>
      <c r="AO77" s="93"/>
      <c r="AP77" s="93"/>
      <c r="AQ77" s="93"/>
      <c r="AR77" s="93"/>
      <c r="AS77" s="93"/>
      <c r="AT77" s="93"/>
      <c r="AU77" s="93"/>
      <c r="AV77" s="93"/>
      <c r="AW77" s="93"/>
      <c r="AX77" s="93"/>
      <c r="AY77" s="93"/>
      <c r="AZ77" s="93"/>
      <c r="BA77" s="93"/>
      <c r="BB77" s="93"/>
      <c r="BC77" s="93"/>
      <c r="BD77" s="93"/>
      <c r="BE77" s="93"/>
      <c r="BF77" s="93"/>
      <c r="BG77" s="93"/>
      <c r="BH77" s="93"/>
      <c r="BI77" s="93"/>
      <c r="BJ77" s="93"/>
      <c r="BK77" s="93"/>
      <c r="BL77" s="93"/>
      <c r="BM77" s="93"/>
      <c r="BN77" s="93"/>
      <c r="BO77" s="93"/>
      <c r="BP77" s="93"/>
      <c r="BQ77" s="93"/>
      <c r="BR77" s="93"/>
      <c r="BS77" s="93"/>
      <c r="BT77" s="93"/>
      <c r="BU77" s="93"/>
      <c r="BV77" s="93"/>
      <c r="BW77" s="93"/>
      <c r="BX77" s="93"/>
      <c r="BY77" s="93"/>
      <c r="BZ77" s="93"/>
      <c r="CA77" s="93"/>
      <c r="CB77" s="93"/>
      <c r="CC77" s="93"/>
      <c r="CD77" s="93"/>
      <c r="CE77" s="93"/>
      <c r="CF77" s="93"/>
      <c r="CG77" s="93"/>
      <c r="CH77" s="93"/>
      <c r="CI77" s="93"/>
      <c r="CJ77" s="93"/>
      <c r="CK77" s="93"/>
      <c r="CL77" s="93"/>
      <c r="CM77" s="93"/>
      <c r="CN77" s="93"/>
      <c r="CO77" s="93"/>
      <c r="CP77" s="93"/>
      <c r="CQ77" s="93"/>
      <c r="CR77" s="93"/>
      <c r="CS77" s="93"/>
      <c r="CT77" s="93"/>
      <c r="CU77" s="93"/>
      <c r="CV77" s="93"/>
      <c r="CW77" s="93"/>
      <c r="CX77" s="93"/>
      <c r="CY77" s="93"/>
      <c r="CZ77" s="93"/>
      <c r="DA77" s="93"/>
      <c r="DB77" s="93"/>
      <c r="DC77" s="93"/>
      <c r="DD77" s="93"/>
      <c r="DE77" s="93"/>
      <c r="DF77" s="93"/>
      <c r="DG77" s="93"/>
      <c r="DH77" s="93"/>
      <c r="DI77" s="93"/>
      <c r="DJ77" s="93"/>
      <c r="DK77" s="93"/>
      <c r="DL77" s="93"/>
      <c r="DM77" s="93"/>
      <c r="DN77" s="93"/>
      <c r="DO77" s="93"/>
      <c r="DP77" s="93"/>
      <c r="DQ77" s="93"/>
      <c r="DR77" s="93"/>
      <c r="DS77" s="93"/>
      <c r="DT77" s="93"/>
      <c r="DU77" s="93"/>
      <c r="DV77" s="93"/>
      <c r="DW77" s="93"/>
      <c r="DX77" s="93"/>
      <c r="DY77" s="93"/>
      <c r="DZ77" s="93"/>
      <c r="EA77" s="93"/>
      <c r="EB77" s="93"/>
      <c r="EC77" s="93"/>
      <c r="ED77" s="93"/>
      <c r="EE77" s="93"/>
      <c r="EF77" s="93"/>
      <c r="EG77" s="93"/>
      <c r="EH77" s="93"/>
      <c r="EI77" s="93"/>
      <c r="EJ77" s="93"/>
      <c r="EK77" s="93"/>
      <c r="EL77" s="93"/>
      <c r="EM77" s="93"/>
      <c r="EN77" s="93"/>
      <c r="EO77" s="93"/>
      <c r="EP77" s="93"/>
      <c r="EQ77" s="93"/>
      <c r="ER77" s="93"/>
      <c r="ES77" s="93"/>
      <c r="ET77" s="93"/>
      <c r="EU77" s="93"/>
      <c r="EV77" s="93"/>
      <c r="EW77" s="93"/>
      <c r="EX77" s="93"/>
      <c r="EY77" s="93"/>
      <c r="EZ77" s="93"/>
      <c r="FA77" s="93"/>
      <c r="FB77" s="93"/>
      <c r="FC77" s="93"/>
      <c r="FD77" s="93"/>
      <c r="FE77" s="93"/>
      <c r="FF77" s="93"/>
      <c r="FG77" s="93"/>
      <c r="FH77" s="93"/>
      <c r="FI77" s="93"/>
      <c r="FJ77" s="93"/>
      <c r="FK77" s="93"/>
      <c r="FL77" s="93"/>
      <c r="FM77" s="93"/>
      <c r="FN77" s="93"/>
      <c r="FO77" s="93"/>
      <c r="FP77" s="93"/>
      <c r="FQ77" s="93"/>
      <c r="FR77" s="93"/>
      <c r="FS77" s="93"/>
      <c r="FT77" s="93"/>
      <c r="FU77" s="93"/>
      <c r="FV77" s="93"/>
      <c r="FW77" s="93"/>
      <c r="FX77" s="93"/>
      <c r="FY77" s="93"/>
      <c r="FZ77" s="93"/>
      <c r="GA77" s="93"/>
      <c r="GB77" s="93"/>
      <c r="GC77" s="93"/>
      <c r="GD77" s="93"/>
      <c r="GE77" s="93"/>
      <c r="GF77" s="93"/>
      <c r="GG77" s="93"/>
      <c r="GH77" s="93"/>
      <c r="GI77" s="93"/>
      <c r="GJ77" s="93"/>
      <c r="GK77" s="93"/>
      <c r="GL77" s="93"/>
      <c r="GM77" s="93"/>
      <c r="GN77" s="93"/>
      <c r="GO77" s="93"/>
      <c r="GP77" s="93"/>
      <c r="GQ77" s="93"/>
      <c r="GR77" s="93"/>
      <c r="GS77" s="93"/>
      <c r="GT77" s="93"/>
      <c r="GU77" s="93"/>
      <c r="GV77" s="93"/>
      <c r="GW77" s="93"/>
      <c r="GX77" s="93"/>
      <c r="GY77" s="93"/>
      <c r="GZ77" s="93"/>
      <c r="HA77" s="93"/>
      <c r="HB77" s="93"/>
      <c r="HC77" s="93"/>
      <c r="HD77" s="93"/>
      <c r="HE77" s="93"/>
      <c r="HF77" s="93"/>
      <c r="HG77" s="93"/>
      <c r="HH77" s="93"/>
      <c r="HI77" s="93"/>
      <c r="HJ77" s="93"/>
      <c r="HK77" s="93"/>
      <c r="HL77" s="93"/>
      <c r="HM77" s="93"/>
      <c r="HN77" s="93"/>
      <c r="HO77" s="93"/>
      <c r="HP77" s="93"/>
      <c r="HQ77" s="93"/>
      <c r="HR77" s="93"/>
      <c r="HS77" s="93"/>
      <c r="HT77" s="93"/>
      <c r="HU77" s="93"/>
      <c r="HV77" s="93"/>
      <c r="HW77" s="93"/>
      <c r="HX77" s="93"/>
      <c r="HY77" s="93"/>
      <c r="HZ77" s="93"/>
      <c r="IA77" s="93"/>
      <c r="IB77" s="93"/>
      <c r="IC77" s="93"/>
      <c r="ID77" s="93"/>
      <c r="IE77" s="93"/>
      <c r="IF77" s="93"/>
      <c r="IG77" s="93"/>
      <c r="IH77" s="93"/>
      <c r="II77" s="93"/>
      <c r="IJ77" s="93"/>
      <c r="IK77" s="93"/>
      <c r="IL77" s="93"/>
      <c r="IM77" s="93"/>
      <c r="IN77" s="93"/>
      <c r="IO77" s="93"/>
      <c r="IP77" s="93"/>
      <c r="IQ77" s="93"/>
      <c r="IR77" s="93"/>
      <c r="IS77" s="93"/>
      <c r="IT77" s="93"/>
      <c r="IU77" s="93"/>
      <c r="IV77" s="93"/>
      <c r="IW77" s="93"/>
      <c r="IX77" s="93"/>
      <c r="IY77" s="93"/>
      <c r="IZ77" s="93"/>
      <c r="JA77" s="93"/>
      <c r="JB77" s="93"/>
      <c r="JC77" s="93"/>
    </row>
    <row r="78" spans="1:263" s="19" customFormat="1" x14ac:dyDescent="0.2">
      <c r="A78" s="170">
        <v>40633</v>
      </c>
      <c r="B78" s="171" t="s">
        <v>608</v>
      </c>
      <c r="C78" s="171" t="s">
        <v>259</v>
      </c>
      <c r="D78" s="171" t="s">
        <v>140</v>
      </c>
      <c r="E78" s="172" t="s">
        <v>143</v>
      </c>
      <c r="F78" s="173">
        <v>40481</v>
      </c>
      <c r="G78" s="174">
        <v>2010</v>
      </c>
      <c r="H78" s="170" t="s">
        <v>609</v>
      </c>
      <c r="I78" s="170" t="str">
        <f t="shared" si="4"/>
        <v>IL</v>
      </c>
      <c r="J78" s="170" t="str">
        <f t="shared" si="5"/>
        <v>IN</v>
      </c>
      <c r="K78" s="170" t="str">
        <f t="shared" si="6"/>
        <v>Midwest</v>
      </c>
      <c r="L78" s="170" t="str">
        <f>INDEX('State '!$A$1:$C$62,MATCH($I78,'State '!$B:$B,0),3)</f>
        <v>Midwest</v>
      </c>
      <c r="M78" s="170" t="str">
        <f>INDEX('State '!$A$1:$C$62,MATCH($J78,'State '!$B:$B,0),3)</f>
        <v>Midwest</v>
      </c>
      <c r="N78" s="170"/>
      <c r="O78" s="177">
        <v>3.84</v>
      </c>
      <c r="P78" s="176"/>
      <c r="Q78" s="176">
        <v>150</v>
      </c>
      <c r="R78" s="177"/>
      <c r="S78" s="178" t="s">
        <v>135</v>
      </c>
      <c r="T78" s="175" t="s">
        <v>381</v>
      </c>
      <c r="U78" s="179" t="s">
        <v>610</v>
      </c>
      <c r="V78" s="170"/>
      <c r="W78" s="169"/>
      <c r="X78" s="169"/>
      <c r="Y78" s="169"/>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c r="BO78" s="93"/>
      <c r="BP78" s="93"/>
      <c r="BQ78" s="93"/>
      <c r="BR78" s="93"/>
      <c r="BS78" s="93"/>
      <c r="BT78" s="93"/>
      <c r="BU78" s="93"/>
      <c r="BV78" s="93"/>
      <c r="BW78" s="93"/>
      <c r="BX78" s="93"/>
      <c r="BY78" s="93"/>
      <c r="BZ78" s="93"/>
      <c r="CA78" s="93"/>
      <c r="CB78" s="93"/>
      <c r="CC78" s="93"/>
      <c r="CD78" s="93"/>
      <c r="CE78" s="93"/>
      <c r="CF78" s="93"/>
      <c r="CG78" s="93"/>
      <c r="CH78" s="93"/>
      <c r="CI78" s="93"/>
      <c r="CJ78" s="93"/>
      <c r="CK78" s="93"/>
      <c r="CL78" s="93"/>
      <c r="CM78" s="93"/>
      <c r="CN78" s="93"/>
      <c r="CO78" s="93"/>
      <c r="CP78" s="93"/>
      <c r="CQ78" s="93"/>
      <c r="CR78" s="93"/>
      <c r="CS78" s="93"/>
      <c r="CT78" s="93"/>
      <c r="CU78" s="93"/>
      <c r="CV78" s="93"/>
      <c r="CW78" s="93"/>
      <c r="CX78" s="93"/>
      <c r="CY78" s="93"/>
      <c r="CZ78" s="93"/>
      <c r="DA78" s="93"/>
      <c r="DB78" s="93"/>
      <c r="DC78" s="93"/>
      <c r="DD78" s="93"/>
      <c r="DE78" s="93"/>
      <c r="DF78" s="93"/>
      <c r="DG78" s="93"/>
      <c r="DH78" s="93"/>
      <c r="DI78" s="93"/>
      <c r="DJ78" s="93"/>
      <c r="DK78" s="93"/>
      <c r="DL78" s="93"/>
      <c r="DM78" s="93"/>
      <c r="DN78" s="93"/>
      <c r="DO78" s="93"/>
      <c r="DP78" s="93"/>
      <c r="DQ78" s="93"/>
      <c r="DR78" s="93"/>
      <c r="DS78" s="93"/>
      <c r="DT78" s="93"/>
      <c r="DU78" s="93"/>
      <c r="DV78" s="93"/>
      <c r="DW78" s="93"/>
      <c r="DX78" s="93"/>
      <c r="DY78" s="93"/>
      <c r="DZ78" s="93"/>
      <c r="EA78" s="93"/>
      <c r="EB78" s="93"/>
      <c r="EC78" s="93"/>
      <c r="ED78" s="93"/>
      <c r="EE78" s="93"/>
      <c r="EF78" s="93"/>
      <c r="EG78" s="93"/>
      <c r="EH78" s="93"/>
      <c r="EI78" s="93"/>
      <c r="EJ78" s="93"/>
      <c r="EK78" s="93"/>
      <c r="EL78" s="93"/>
      <c r="EM78" s="93"/>
      <c r="EN78" s="93"/>
      <c r="EO78" s="93"/>
      <c r="EP78" s="93"/>
      <c r="EQ78" s="93"/>
      <c r="ER78" s="93"/>
      <c r="ES78" s="93"/>
      <c r="ET78" s="93"/>
      <c r="EU78" s="93"/>
      <c r="EV78" s="93"/>
      <c r="EW78" s="93"/>
      <c r="EX78" s="93"/>
      <c r="EY78" s="93"/>
      <c r="EZ78" s="93"/>
      <c r="FA78" s="93"/>
      <c r="FB78" s="93"/>
      <c r="FC78" s="93"/>
      <c r="FD78" s="93"/>
      <c r="FE78" s="93"/>
      <c r="FF78" s="93"/>
      <c r="FG78" s="93"/>
      <c r="FH78" s="93"/>
      <c r="FI78" s="93"/>
      <c r="FJ78" s="93"/>
      <c r="FK78" s="93"/>
      <c r="FL78" s="93"/>
      <c r="FM78" s="93"/>
      <c r="FN78" s="93"/>
      <c r="FO78" s="93"/>
      <c r="FP78" s="93"/>
      <c r="FQ78" s="93"/>
      <c r="FR78" s="93"/>
      <c r="FS78" s="93"/>
      <c r="FT78" s="93"/>
      <c r="FU78" s="93"/>
      <c r="FV78" s="93"/>
      <c r="FW78" s="93"/>
      <c r="FX78" s="93"/>
      <c r="FY78" s="93"/>
      <c r="FZ78" s="93"/>
      <c r="GA78" s="93"/>
      <c r="GB78" s="93"/>
      <c r="GC78" s="93"/>
      <c r="GD78" s="93"/>
      <c r="GE78" s="93"/>
      <c r="GF78" s="93"/>
      <c r="GG78" s="93"/>
      <c r="GH78" s="93"/>
      <c r="GI78" s="93"/>
      <c r="GJ78" s="93"/>
      <c r="GK78" s="93"/>
      <c r="GL78" s="93"/>
      <c r="GM78" s="93"/>
      <c r="GN78" s="93"/>
      <c r="GO78" s="93"/>
      <c r="GP78" s="93"/>
      <c r="GQ78" s="93"/>
      <c r="GR78" s="93"/>
      <c r="GS78" s="93"/>
      <c r="GT78" s="93"/>
      <c r="GU78" s="93"/>
      <c r="GV78" s="93"/>
      <c r="GW78" s="93"/>
      <c r="GX78" s="93"/>
      <c r="GY78" s="93"/>
      <c r="GZ78" s="93"/>
      <c r="HA78" s="93"/>
      <c r="HB78" s="93"/>
      <c r="HC78" s="93"/>
      <c r="HD78" s="93"/>
      <c r="HE78" s="93"/>
      <c r="HF78" s="93"/>
      <c r="HG78" s="93"/>
      <c r="HH78" s="93"/>
      <c r="HI78" s="93"/>
      <c r="HJ78" s="93"/>
      <c r="HK78" s="93"/>
      <c r="HL78" s="93"/>
      <c r="HM78" s="93"/>
      <c r="HN78" s="93"/>
      <c r="HO78" s="93"/>
      <c r="HP78" s="93"/>
      <c r="HQ78" s="93"/>
      <c r="HR78" s="93"/>
      <c r="HS78" s="93"/>
      <c r="HT78" s="93"/>
      <c r="HU78" s="93"/>
      <c r="HV78" s="93"/>
      <c r="HW78" s="93"/>
      <c r="HX78" s="93"/>
      <c r="HY78" s="93"/>
      <c r="HZ78" s="93"/>
      <c r="IA78" s="93"/>
      <c r="IB78" s="93"/>
      <c r="IC78" s="93"/>
      <c r="ID78" s="93"/>
      <c r="IE78" s="93"/>
      <c r="IF78" s="93"/>
      <c r="IG78" s="93"/>
      <c r="IH78" s="93"/>
      <c r="II78" s="93"/>
      <c r="IJ78" s="93"/>
      <c r="IK78" s="93"/>
      <c r="IL78" s="93"/>
      <c r="IM78" s="93"/>
      <c r="IN78" s="93"/>
      <c r="IO78" s="93"/>
      <c r="IP78" s="93"/>
      <c r="IQ78" s="93"/>
      <c r="IR78" s="93"/>
      <c r="IS78" s="93"/>
      <c r="IT78" s="93"/>
      <c r="IU78" s="93"/>
      <c r="IV78" s="93"/>
      <c r="IW78" s="93"/>
      <c r="IX78" s="93"/>
      <c r="IY78" s="93"/>
      <c r="IZ78" s="93"/>
      <c r="JA78" s="93"/>
      <c r="JB78" s="93"/>
      <c r="JC78" s="93"/>
    </row>
    <row r="79" spans="1:263" s="19" customFormat="1" x14ac:dyDescent="0.2">
      <c r="A79" s="170">
        <v>39990</v>
      </c>
      <c r="B79" s="171" t="s">
        <v>755</v>
      </c>
      <c r="C79" s="171" t="s">
        <v>1721</v>
      </c>
      <c r="D79" s="171" t="s">
        <v>136</v>
      </c>
      <c r="E79" s="172" t="s">
        <v>143</v>
      </c>
      <c r="F79" s="173">
        <v>39539</v>
      </c>
      <c r="G79" s="174">
        <v>2008</v>
      </c>
      <c r="H79" s="170" t="s">
        <v>23</v>
      </c>
      <c r="I79" s="170" t="str">
        <f t="shared" si="4"/>
        <v>KY</v>
      </c>
      <c r="J79" s="170" t="str">
        <f t="shared" si="5"/>
        <v>KY</v>
      </c>
      <c r="K79" s="170" t="str">
        <f t="shared" si="6"/>
        <v>Midwest</v>
      </c>
      <c r="L79" s="170" t="str">
        <f>INDEX('State '!$A$1:$C$62,MATCH($I79,'State '!$B:$B,0),3)</f>
        <v>Midwest</v>
      </c>
      <c r="M79" s="170" t="str">
        <f>INDEX('State '!$A$1:$C$62,MATCH($J79,'State '!$B:$B,0),3)</f>
        <v>Midwest</v>
      </c>
      <c r="N79" s="170"/>
      <c r="O79" s="177">
        <v>60</v>
      </c>
      <c r="P79" s="176">
        <v>68</v>
      </c>
      <c r="Q79" s="176">
        <v>70</v>
      </c>
      <c r="R79" s="177">
        <v>20</v>
      </c>
      <c r="S79" s="178" t="s">
        <v>135</v>
      </c>
      <c r="T79" s="175" t="s">
        <v>381</v>
      </c>
      <c r="U79" s="179" t="s">
        <v>752</v>
      </c>
      <c r="V79" s="170"/>
      <c r="W79" s="169"/>
      <c r="X79" s="169"/>
      <c r="Y79" s="169"/>
      <c r="AC79" s="93"/>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c r="BD79" s="93"/>
      <c r="BE79" s="93"/>
      <c r="BF79" s="93"/>
      <c r="BG79" s="93"/>
      <c r="BH79" s="93"/>
      <c r="BI79" s="93"/>
      <c r="BJ79" s="93"/>
      <c r="BK79" s="93"/>
      <c r="BL79" s="93"/>
      <c r="BM79" s="93"/>
      <c r="BN79" s="93"/>
      <c r="BO79" s="93"/>
      <c r="BP79" s="93"/>
      <c r="BQ79" s="93"/>
      <c r="BR79" s="93"/>
      <c r="BS79" s="93"/>
      <c r="BT79" s="93"/>
      <c r="BU79" s="93"/>
      <c r="BV79" s="93"/>
      <c r="BW79" s="93"/>
      <c r="BX79" s="93"/>
      <c r="BY79" s="93"/>
      <c r="BZ79" s="93"/>
      <c r="CA79" s="93"/>
      <c r="CB79" s="93"/>
      <c r="CC79" s="93"/>
      <c r="CD79" s="93"/>
      <c r="CE79" s="93"/>
      <c r="CF79" s="93"/>
      <c r="CG79" s="93"/>
      <c r="CH79" s="93"/>
      <c r="CI79" s="93"/>
      <c r="CJ79" s="93"/>
      <c r="CK79" s="93"/>
      <c r="CL79" s="93"/>
      <c r="CM79" s="93"/>
      <c r="CN79" s="93"/>
      <c r="CO79" s="93"/>
      <c r="CP79" s="93"/>
      <c r="CQ79" s="93"/>
      <c r="CR79" s="93"/>
      <c r="CS79" s="93"/>
      <c r="CT79" s="93"/>
      <c r="CU79" s="93"/>
      <c r="CV79" s="93"/>
      <c r="CW79" s="93"/>
      <c r="CX79" s="93"/>
      <c r="CY79" s="93"/>
      <c r="CZ79" s="93"/>
      <c r="DA79" s="93"/>
      <c r="DB79" s="93"/>
      <c r="DC79" s="93"/>
      <c r="DD79" s="93"/>
      <c r="DE79" s="93"/>
      <c r="DF79" s="93"/>
      <c r="DG79" s="93"/>
      <c r="DH79" s="93"/>
      <c r="DI79" s="93"/>
      <c r="DJ79" s="93"/>
      <c r="DK79" s="93"/>
      <c r="DL79" s="93"/>
      <c r="DM79" s="93"/>
      <c r="DN79" s="93"/>
      <c r="DO79" s="93"/>
      <c r="DP79" s="93"/>
      <c r="DQ79" s="93"/>
      <c r="DR79" s="93"/>
      <c r="DS79" s="93"/>
      <c r="DT79" s="93"/>
      <c r="DU79" s="93"/>
      <c r="DV79" s="93"/>
      <c r="DW79" s="93"/>
      <c r="DX79" s="93"/>
      <c r="DY79" s="93"/>
      <c r="DZ79" s="93"/>
      <c r="EA79" s="93"/>
      <c r="EB79" s="93"/>
      <c r="EC79" s="93"/>
      <c r="ED79" s="93"/>
      <c r="EE79" s="93"/>
      <c r="EF79" s="93"/>
      <c r="EG79" s="93"/>
      <c r="EH79" s="93"/>
      <c r="EI79" s="93"/>
      <c r="EJ79" s="93"/>
      <c r="EK79" s="93"/>
      <c r="EL79" s="93"/>
      <c r="EM79" s="93"/>
      <c r="EN79" s="93"/>
      <c r="EO79" s="93"/>
      <c r="EP79" s="93"/>
      <c r="EQ79" s="93"/>
      <c r="ER79" s="93"/>
      <c r="ES79" s="93"/>
      <c r="ET79" s="93"/>
      <c r="EU79" s="93"/>
      <c r="EV79" s="93"/>
      <c r="EW79" s="93"/>
      <c r="EX79" s="93"/>
      <c r="EY79" s="93"/>
      <c r="EZ79" s="93"/>
      <c r="FA79" s="93"/>
      <c r="FB79" s="93"/>
      <c r="FC79" s="93"/>
      <c r="FD79" s="93"/>
      <c r="FE79" s="93"/>
      <c r="FF79" s="93"/>
      <c r="FG79" s="93"/>
      <c r="FH79" s="93"/>
      <c r="FI79" s="93"/>
      <c r="FJ79" s="93"/>
      <c r="FK79" s="93"/>
      <c r="FL79" s="93"/>
      <c r="FM79" s="93"/>
      <c r="FN79" s="93"/>
      <c r="FO79" s="93"/>
      <c r="FP79" s="93"/>
      <c r="FQ79" s="93"/>
      <c r="FR79" s="93"/>
      <c r="FS79" s="93"/>
      <c r="FT79" s="93"/>
      <c r="FU79" s="93"/>
      <c r="FV79" s="93"/>
      <c r="FW79" s="93"/>
      <c r="FX79" s="93"/>
      <c r="FY79" s="93"/>
      <c r="FZ79" s="93"/>
      <c r="GA79" s="93"/>
      <c r="GB79" s="93"/>
      <c r="GC79" s="93"/>
      <c r="GD79" s="93"/>
      <c r="GE79" s="93"/>
      <c r="GF79" s="93"/>
      <c r="GG79" s="93"/>
      <c r="GH79" s="93"/>
      <c r="GI79" s="93"/>
      <c r="GJ79" s="93"/>
      <c r="GK79" s="93"/>
      <c r="GL79" s="93"/>
      <c r="GM79" s="93"/>
      <c r="GN79" s="93"/>
      <c r="GO79" s="93"/>
      <c r="GP79" s="93"/>
      <c r="GQ79" s="93"/>
      <c r="GR79" s="93"/>
      <c r="GS79" s="93"/>
      <c r="GT79" s="93"/>
      <c r="GU79" s="93"/>
      <c r="GV79" s="93"/>
      <c r="GW79" s="93"/>
      <c r="GX79" s="93"/>
      <c r="GY79" s="93"/>
      <c r="GZ79" s="93"/>
      <c r="HA79" s="93"/>
      <c r="HB79" s="93"/>
      <c r="HC79" s="93"/>
      <c r="HD79" s="93"/>
      <c r="HE79" s="93"/>
      <c r="HF79" s="93"/>
      <c r="HG79" s="93"/>
      <c r="HH79" s="93"/>
      <c r="HI79" s="93"/>
      <c r="HJ79" s="93"/>
      <c r="HK79" s="93"/>
      <c r="HL79" s="93"/>
      <c r="HM79" s="93"/>
      <c r="HN79" s="93"/>
      <c r="HO79" s="93"/>
      <c r="HP79" s="93"/>
      <c r="HQ79" s="93"/>
      <c r="HR79" s="93"/>
      <c r="HS79" s="93"/>
      <c r="HT79" s="93"/>
      <c r="HU79" s="93"/>
      <c r="HV79" s="93"/>
      <c r="HW79" s="93"/>
      <c r="HX79" s="93"/>
      <c r="HY79" s="93"/>
      <c r="HZ79" s="93"/>
      <c r="IA79" s="93"/>
      <c r="IB79" s="93"/>
      <c r="IC79" s="93"/>
      <c r="ID79" s="93"/>
      <c r="IE79" s="93"/>
      <c r="IF79" s="93"/>
      <c r="IG79" s="93"/>
      <c r="IH79" s="93"/>
      <c r="II79" s="93"/>
      <c r="IJ79" s="93"/>
      <c r="IK79" s="93"/>
      <c r="IL79" s="93"/>
      <c r="IM79" s="93"/>
      <c r="IN79" s="93"/>
      <c r="IO79" s="93"/>
      <c r="IP79" s="93"/>
      <c r="IQ79" s="93"/>
      <c r="IR79" s="93"/>
      <c r="IS79" s="93"/>
      <c r="IT79" s="93"/>
      <c r="IU79" s="93"/>
      <c r="IV79" s="93"/>
      <c r="IW79" s="93"/>
      <c r="IX79" s="93"/>
      <c r="IY79" s="93"/>
      <c r="IZ79" s="93"/>
      <c r="JA79" s="93"/>
      <c r="JB79" s="93"/>
      <c r="JC79" s="93"/>
    </row>
    <row r="80" spans="1:263" s="19" customFormat="1" x14ac:dyDescent="0.2">
      <c r="A80" s="170">
        <v>39990</v>
      </c>
      <c r="B80" s="171" t="s">
        <v>751</v>
      </c>
      <c r="C80" s="171" t="s">
        <v>1721</v>
      </c>
      <c r="D80" s="171" t="s">
        <v>134</v>
      </c>
      <c r="E80" s="183" t="s">
        <v>143</v>
      </c>
      <c r="F80" s="184">
        <v>39539</v>
      </c>
      <c r="G80" s="185">
        <v>2008</v>
      </c>
      <c r="H80" s="170" t="s">
        <v>23</v>
      </c>
      <c r="I80" s="170" t="str">
        <f t="shared" si="4"/>
        <v>KY</v>
      </c>
      <c r="J80" s="170" t="str">
        <f t="shared" si="5"/>
        <v>KY</v>
      </c>
      <c r="K80" s="170" t="str">
        <f t="shared" si="6"/>
        <v>Midwest</v>
      </c>
      <c r="L80" s="170" t="str">
        <f>INDEX('State '!$A$1:$C$62,MATCH($I80,'State '!$B:$B,0),3)</f>
        <v>Midwest</v>
      </c>
      <c r="M80" s="170" t="str">
        <f>INDEX('State '!$A$1:$C$62,MATCH($J80,'State '!$B:$B,0),3)</f>
        <v>Midwest</v>
      </c>
      <c r="N80" s="170"/>
      <c r="O80" s="177">
        <v>20</v>
      </c>
      <c r="P80" s="177"/>
      <c r="Q80" s="176">
        <v>60</v>
      </c>
      <c r="R80" s="176">
        <v>20</v>
      </c>
      <c r="S80" s="170" t="s">
        <v>135</v>
      </c>
      <c r="T80" s="170" t="s">
        <v>381</v>
      </c>
      <c r="U80" s="170" t="s">
        <v>752</v>
      </c>
      <c r="V80" s="170"/>
      <c r="W80" s="169"/>
      <c r="X80" s="169"/>
      <c r="Y80" s="169"/>
    </row>
    <row r="81" spans="1:263" s="19" customFormat="1" ht="25.5" x14ac:dyDescent="0.2">
      <c r="A81" s="195">
        <v>43454</v>
      </c>
      <c r="B81" s="183" t="s">
        <v>2357</v>
      </c>
      <c r="C81" s="183" t="s">
        <v>2358</v>
      </c>
      <c r="D81" s="183" t="s">
        <v>136</v>
      </c>
      <c r="E81" s="183" t="s">
        <v>143</v>
      </c>
      <c r="F81" s="184">
        <v>43444</v>
      </c>
      <c r="G81" s="176">
        <v>2018</v>
      </c>
      <c r="H81" s="170" t="s">
        <v>7</v>
      </c>
      <c r="I81" s="170" t="str">
        <f t="shared" si="4"/>
        <v>PA</v>
      </c>
      <c r="J81" s="170" t="str">
        <f t="shared" si="5"/>
        <v>PA</v>
      </c>
      <c r="K81" s="175" t="str">
        <f t="shared" si="6"/>
        <v>Northeast</v>
      </c>
      <c r="L81" s="170" t="str">
        <f>INDEX('State '!$A$1:$C$62,MATCH($I81,'State '!$B:$B,0),3)</f>
        <v>Northeast</v>
      </c>
      <c r="M81" s="170" t="str">
        <f>INDEX('State '!$A$1:$C$62,MATCH($J81,'State '!$B:$B,0),3)</f>
        <v>Northeast</v>
      </c>
      <c r="N81" s="170"/>
      <c r="O81" s="177">
        <v>47.2</v>
      </c>
      <c r="P81" s="177">
        <v>13.19</v>
      </c>
      <c r="Q81" s="177">
        <v>79</v>
      </c>
      <c r="R81" s="176">
        <v>12</v>
      </c>
      <c r="S81" s="170" t="s">
        <v>138</v>
      </c>
      <c r="T81" s="170" t="s">
        <v>381</v>
      </c>
      <c r="U81" s="170" t="s">
        <v>2435</v>
      </c>
      <c r="V81" s="170" t="s">
        <v>2177</v>
      </c>
      <c r="W81" s="169" t="s">
        <v>2436</v>
      </c>
      <c r="X81" s="169" t="s">
        <v>2841</v>
      </c>
      <c r="Y81" s="205" t="s">
        <v>2495</v>
      </c>
    </row>
    <row r="82" spans="1:263" s="19" customFormat="1" x14ac:dyDescent="0.2">
      <c r="A82" s="195">
        <v>40588</v>
      </c>
      <c r="B82" s="183" t="s">
        <v>487</v>
      </c>
      <c r="C82" s="183" t="s">
        <v>226</v>
      </c>
      <c r="D82" s="183" t="s">
        <v>136</v>
      </c>
      <c r="E82" s="183" t="s">
        <v>143</v>
      </c>
      <c r="F82" s="184">
        <v>40557</v>
      </c>
      <c r="G82" s="185">
        <v>2011</v>
      </c>
      <c r="H82" s="170" t="s">
        <v>488</v>
      </c>
      <c r="I82" s="170" t="str">
        <f t="shared" si="4"/>
        <v>WY</v>
      </c>
      <c r="J82" s="170" t="str">
        <f t="shared" si="5"/>
        <v>ND</v>
      </c>
      <c r="K82" s="170" t="str">
        <f t="shared" si="6"/>
        <v>Mountain</v>
      </c>
      <c r="L82" s="170" t="str">
        <f>INDEX('State '!$A$1:$C$62,MATCH($I82,'State '!$B:$B,0),3)</f>
        <v>Mountain</v>
      </c>
      <c r="M82" s="170" t="str">
        <f>INDEX('State '!$A$1:$C$62,MATCH($J82,'State '!$B:$B,0),3)</f>
        <v>Mountain</v>
      </c>
      <c r="N82" s="170"/>
      <c r="O82" s="177">
        <v>609.6</v>
      </c>
      <c r="P82" s="177">
        <v>302</v>
      </c>
      <c r="Q82" s="177">
        <v>477</v>
      </c>
      <c r="R82" s="176">
        <v>30</v>
      </c>
      <c r="S82" s="170" t="s">
        <v>135</v>
      </c>
      <c r="T82" s="170" t="s">
        <v>381</v>
      </c>
      <c r="U82" s="170" t="s">
        <v>489</v>
      </c>
      <c r="V82" s="170"/>
      <c r="W82" s="169"/>
      <c r="X82" s="169"/>
      <c r="Y82" s="205"/>
      <c r="AC82" s="93"/>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L82" s="93"/>
      <c r="BM82" s="93"/>
      <c r="BN82" s="93"/>
      <c r="BO82" s="93"/>
      <c r="BP82" s="93"/>
      <c r="BQ82" s="93"/>
      <c r="BR82" s="93"/>
      <c r="BS82" s="93"/>
      <c r="BT82" s="93"/>
      <c r="BU82" s="93"/>
      <c r="BV82" s="93"/>
      <c r="BW82" s="93"/>
      <c r="BX82" s="93"/>
      <c r="BY82" s="93"/>
      <c r="BZ82" s="93"/>
      <c r="CA82" s="93"/>
      <c r="CB82" s="93"/>
      <c r="CC82" s="93"/>
      <c r="CD82" s="93"/>
      <c r="CE82" s="93"/>
      <c r="CF82" s="93"/>
      <c r="CG82" s="93"/>
      <c r="CH82" s="93"/>
      <c r="CI82" s="93"/>
      <c r="CJ82" s="93"/>
      <c r="CK82" s="93"/>
      <c r="CL82" s="93"/>
      <c r="CM82" s="93"/>
      <c r="CN82" s="93"/>
      <c r="CO82" s="93"/>
      <c r="CP82" s="93"/>
      <c r="CQ82" s="93"/>
      <c r="CR82" s="93"/>
      <c r="CS82" s="93"/>
      <c r="CT82" s="93"/>
      <c r="CU82" s="93"/>
      <c r="CV82" s="93"/>
      <c r="CW82" s="93"/>
      <c r="CX82" s="93"/>
      <c r="CY82" s="93"/>
      <c r="CZ82" s="93"/>
      <c r="DA82" s="93"/>
      <c r="DB82" s="93"/>
      <c r="DC82" s="93"/>
      <c r="DD82" s="93"/>
      <c r="DE82" s="93"/>
      <c r="DF82" s="93"/>
      <c r="DG82" s="93"/>
      <c r="DH82" s="93"/>
      <c r="DI82" s="93"/>
      <c r="DJ82" s="93"/>
      <c r="DK82" s="93"/>
      <c r="DL82" s="93"/>
      <c r="DM82" s="93"/>
      <c r="DN82" s="93"/>
      <c r="DO82" s="93"/>
      <c r="DP82" s="93"/>
      <c r="DQ82" s="93"/>
      <c r="DR82" s="93"/>
      <c r="DS82" s="93"/>
      <c r="DT82" s="93"/>
      <c r="DU82" s="93"/>
      <c r="DV82" s="93"/>
      <c r="DW82" s="93"/>
      <c r="DX82" s="93"/>
      <c r="DY82" s="93"/>
      <c r="DZ82" s="93"/>
      <c r="EA82" s="93"/>
      <c r="EB82" s="93"/>
      <c r="EC82" s="93"/>
      <c r="ED82" s="93"/>
      <c r="EE82" s="93"/>
      <c r="EF82" s="93"/>
      <c r="EG82" s="93"/>
      <c r="EH82" s="93"/>
      <c r="EI82" s="93"/>
      <c r="EJ82" s="93"/>
      <c r="EK82" s="93"/>
      <c r="EL82" s="93"/>
      <c r="EM82" s="93"/>
      <c r="EN82" s="93"/>
      <c r="EO82" s="93"/>
      <c r="EP82" s="93"/>
      <c r="EQ82" s="93"/>
      <c r="ER82" s="93"/>
      <c r="ES82" s="93"/>
      <c r="ET82" s="93"/>
      <c r="EU82" s="93"/>
      <c r="EV82" s="93"/>
      <c r="EW82" s="93"/>
      <c r="EX82" s="93"/>
      <c r="EY82" s="93"/>
      <c r="EZ82" s="93"/>
      <c r="FA82" s="93"/>
      <c r="FB82" s="93"/>
      <c r="FC82" s="93"/>
      <c r="FD82" s="93"/>
      <c r="FE82" s="93"/>
      <c r="FF82" s="93"/>
      <c r="FG82" s="93"/>
      <c r="FH82" s="93"/>
      <c r="FI82" s="93"/>
      <c r="FJ82" s="93"/>
      <c r="FK82" s="93"/>
      <c r="FL82" s="93"/>
      <c r="FM82" s="93"/>
      <c r="FN82" s="93"/>
      <c r="FO82" s="93"/>
      <c r="FP82" s="93"/>
      <c r="FQ82" s="93"/>
      <c r="FR82" s="93"/>
      <c r="FS82" s="93"/>
      <c r="FT82" s="93"/>
      <c r="FU82" s="93"/>
      <c r="FV82" s="93"/>
      <c r="FW82" s="93"/>
      <c r="FX82" s="93"/>
      <c r="FY82" s="93"/>
      <c r="FZ82" s="93"/>
      <c r="GA82" s="93"/>
      <c r="GB82" s="93"/>
      <c r="GC82" s="93"/>
      <c r="GD82" s="93"/>
      <c r="GE82" s="93"/>
      <c r="GF82" s="93"/>
      <c r="GG82" s="93"/>
      <c r="GH82" s="93"/>
      <c r="GI82" s="93"/>
      <c r="GJ82" s="93"/>
      <c r="GK82" s="93"/>
      <c r="GL82" s="93"/>
      <c r="GM82" s="93"/>
      <c r="GN82" s="93"/>
      <c r="GO82" s="93"/>
      <c r="GP82" s="93"/>
      <c r="GQ82" s="93"/>
      <c r="GR82" s="93"/>
      <c r="GS82" s="93"/>
      <c r="GT82" s="93"/>
      <c r="GU82" s="93"/>
      <c r="GV82" s="93"/>
      <c r="GW82" s="93"/>
      <c r="GX82" s="93"/>
      <c r="GY82" s="93"/>
      <c r="GZ82" s="93"/>
      <c r="HA82" s="93"/>
      <c r="HB82" s="93"/>
      <c r="HC82" s="93"/>
      <c r="HD82" s="93"/>
      <c r="HE82" s="93"/>
      <c r="HF82" s="93"/>
      <c r="HG82" s="93"/>
      <c r="HH82" s="93"/>
      <c r="HI82" s="93"/>
      <c r="HJ82" s="93"/>
      <c r="HK82" s="93"/>
      <c r="HL82" s="93"/>
      <c r="HM82" s="93"/>
      <c r="HN82" s="93"/>
      <c r="HO82" s="93"/>
      <c r="HP82" s="93"/>
      <c r="HQ82" s="93"/>
      <c r="HR82" s="93"/>
      <c r="HS82" s="93"/>
      <c r="HT82" s="93"/>
      <c r="HU82" s="93"/>
      <c r="HV82" s="93"/>
      <c r="HW82" s="93"/>
      <c r="HX82" s="93"/>
      <c r="HY82" s="93"/>
      <c r="HZ82" s="93"/>
      <c r="IA82" s="93"/>
      <c r="IB82" s="93"/>
      <c r="IC82" s="93"/>
      <c r="ID82" s="93"/>
      <c r="IE82" s="93"/>
      <c r="IF82" s="93"/>
      <c r="IG82" s="93"/>
      <c r="IH82" s="93"/>
      <c r="II82" s="93"/>
      <c r="IJ82" s="93"/>
      <c r="IK82" s="93"/>
      <c r="IL82" s="93"/>
      <c r="IM82" s="93"/>
      <c r="IN82" s="93"/>
      <c r="IO82" s="93"/>
      <c r="IP82" s="93"/>
      <c r="IQ82" s="93"/>
      <c r="IR82" s="93"/>
      <c r="IS82" s="93"/>
      <c r="IT82" s="93"/>
      <c r="IU82" s="93"/>
      <c r="IV82" s="93"/>
      <c r="IW82" s="93"/>
      <c r="IX82" s="93"/>
      <c r="IY82" s="93"/>
      <c r="IZ82" s="93"/>
      <c r="JA82" s="93"/>
      <c r="JB82" s="93"/>
      <c r="JC82" s="93"/>
    </row>
    <row r="83" spans="1:263" s="19" customFormat="1" x14ac:dyDescent="0.2">
      <c r="A83" s="170">
        <v>41276</v>
      </c>
      <c r="B83" s="171" t="s">
        <v>1720</v>
      </c>
      <c r="C83" s="171" t="s">
        <v>1721</v>
      </c>
      <c r="D83" s="171" t="s">
        <v>140</v>
      </c>
      <c r="E83" s="172" t="s">
        <v>143</v>
      </c>
      <c r="F83" s="173">
        <v>41214</v>
      </c>
      <c r="G83" s="174">
        <v>2012</v>
      </c>
      <c r="H83" s="170" t="s">
        <v>438</v>
      </c>
      <c r="I83" s="170" t="str">
        <f t="shared" si="4"/>
        <v>WV</v>
      </c>
      <c r="J83" s="170" t="str">
        <f t="shared" si="5"/>
        <v>PA</v>
      </c>
      <c r="K83" s="170" t="str">
        <f t="shared" si="6"/>
        <v>Northeast</v>
      </c>
      <c r="L83" s="170" t="str">
        <f>INDEX('State '!$A$1:$C$62,MATCH($I83,'State '!$B:$B,0),3)</f>
        <v>Northeast</v>
      </c>
      <c r="M83" s="170" t="str">
        <f>INDEX('State '!$A$1:$C$62,MATCH($J83,'State '!$B:$B,0),3)</f>
        <v>Northeast</v>
      </c>
      <c r="N83" s="170"/>
      <c r="O83" s="177">
        <v>21.7</v>
      </c>
      <c r="P83" s="176">
        <v>0</v>
      </c>
      <c r="Q83" s="176">
        <v>209</v>
      </c>
      <c r="R83" s="177"/>
      <c r="S83" s="178" t="s">
        <v>135</v>
      </c>
      <c r="T83" s="175" t="s">
        <v>381</v>
      </c>
      <c r="U83" s="179" t="s">
        <v>1722</v>
      </c>
      <c r="V83" s="170"/>
      <c r="W83" s="169"/>
      <c r="X83" s="169"/>
      <c r="Y83" s="169"/>
    </row>
    <row r="84" spans="1:263" s="19" customFormat="1" x14ac:dyDescent="0.2">
      <c r="A84" s="195">
        <v>43423</v>
      </c>
      <c r="B84" s="183" t="s">
        <v>2391</v>
      </c>
      <c r="C84" s="183" t="s">
        <v>1992</v>
      </c>
      <c r="D84" s="183" t="s">
        <v>134</v>
      </c>
      <c r="E84" s="183" t="s">
        <v>143</v>
      </c>
      <c r="F84" s="184">
        <v>43260</v>
      </c>
      <c r="G84" s="176">
        <v>2018</v>
      </c>
      <c r="H84" s="170" t="s">
        <v>37</v>
      </c>
      <c r="I84" s="170" t="str">
        <f t="shared" si="4"/>
        <v>OK</v>
      </c>
      <c r="J84" s="170" t="str">
        <f t="shared" si="5"/>
        <v>OK</v>
      </c>
      <c r="K84" s="175" t="str">
        <f t="shared" si="6"/>
        <v>South Central</v>
      </c>
      <c r="L84" s="170" t="str">
        <f>INDEX('State '!$A$1:$C$62,MATCH($I84,'State '!$B:$B,0),3)</f>
        <v>South Central</v>
      </c>
      <c r="M84" s="170" t="str">
        <f>INDEX('State '!$A$1:$C$62,MATCH($J84,'State '!$B:$B,0),3)</f>
        <v>South Central</v>
      </c>
      <c r="N84" s="170"/>
      <c r="O84" s="177"/>
      <c r="P84" s="177">
        <v>4.7</v>
      </c>
      <c r="Q84" s="177">
        <v>150</v>
      </c>
      <c r="R84" s="176">
        <v>12</v>
      </c>
      <c r="S84" s="170" t="s">
        <v>138</v>
      </c>
      <c r="T84" s="170" t="s">
        <v>381</v>
      </c>
      <c r="U84" s="170" t="s">
        <v>2402</v>
      </c>
      <c r="V84" s="170" t="s">
        <v>2177</v>
      </c>
      <c r="W84" s="169"/>
      <c r="X84" s="180"/>
      <c r="Y84" s="172"/>
    </row>
    <row r="85" spans="1:263" s="59" customFormat="1" ht="38.25" x14ac:dyDescent="0.2">
      <c r="A85" s="224">
        <v>44575</v>
      </c>
      <c r="B85" s="222" t="s">
        <v>2921</v>
      </c>
      <c r="C85" s="222" t="s">
        <v>274</v>
      </c>
      <c r="D85" s="222" t="s">
        <v>134</v>
      </c>
      <c r="E85" s="111" t="s">
        <v>143</v>
      </c>
      <c r="F85" s="63">
        <v>44545</v>
      </c>
      <c r="G85" s="64">
        <v>2021</v>
      </c>
      <c r="H85" s="224" t="s">
        <v>41</v>
      </c>
      <c r="I85" s="224" t="str">
        <f t="shared" si="4"/>
        <v>MI</v>
      </c>
      <c r="J85" s="224" t="str">
        <f t="shared" si="5"/>
        <v>MI</v>
      </c>
      <c r="K85" s="230" t="str">
        <f t="shared" si="6"/>
        <v>Midwest</v>
      </c>
      <c r="L85" s="224" t="str">
        <f>INDEX('State '!$A$1:$C$62,MATCH($I85,'State '!$B:$B,0),3)</f>
        <v>Midwest</v>
      </c>
      <c r="M85" s="224" t="str">
        <f>INDEX('State '!$A$1:$C$62,MATCH($J85,'State '!$B:$B,0),3)</f>
        <v>Midwest</v>
      </c>
      <c r="N85" s="224"/>
      <c r="O85" s="177">
        <v>21.5</v>
      </c>
      <c r="P85" s="177">
        <v>1.25</v>
      </c>
      <c r="Q85" s="164">
        <v>180</v>
      </c>
      <c r="R85" s="104">
        <v>24</v>
      </c>
      <c r="S85" s="224" t="s">
        <v>135</v>
      </c>
      <c r="T85" s="224" t="s">
        <v>381</v>
      </c>
      <c r="U85" s="224" t="s">
        <v>2922</v>
      </c>
      <c r="V85" s="224" t="s">
        <v>2177</v>
      </c>
      <c r="W85" s="222" t="s">
        <v>2923</v>
      </c>
      <c r="X85" s="222" t="s">
        <v>2841</v>
      </c>
      <c r="Y85" s="225"/>
    </row>
    <row r="86" spans="1:263" s="59" customFormat="1" ht="38.25" x14ac:dyDescent="0.2">
      <c r="A86" s="224">
        <v>44519</v>
      </c>
      <c r="B86" s="222" t="s">
        <v>3108</v>
      </c>
      <c r="C86" s="222" t="s">
        <v>1870</v>
      </c>
      <c r="D86" s="222" t="s">
        <v>140</v>
      </c>
      <c r="E86" s="111" t="s">
        <v>143</v>
      </c>
      <c r="F86" s="63">
        <v>44519</v>
      </c>
      <c r="G86" s="64">
        <v>2021</v>
      </c>
      <c r="H86" s="224" t="s">
        <v>41</v>
      </c>
      <c r="I86" s="224" t="str">
        <f t="shared" si="4"/>
        <v>MI</v>
      </c>
      <c r="J86" s="224" t="str">
        <f t="shared" si="5"/>
        <v>MI</v>
      </c>
      <c r="K86" s="230" t="s">
        <v>9</v>
      </c>
      <c r="L86" s="224" t="s">
        <v>9</v>
      </c>
      <c r="M86" s="224" t="s">
        <v>9</v>
      </c>
      <c r="N86" s="224"/>
      <c r="O86" s="177">
        <v>40</v>
      </c>
      <c r="P86" s="177">
        <v>0</v>
      </c>
      <c r="Q86" s="164">
        <v>380</v>
      </c>
      <c r="R86" s="104"/>
      <c r="S86" s="224" t="s">
        <v>135</v>
      </c>
      <c r="T86" s="224" t="s">
        <v>381</v>
      </c>
      <c r="U86" s="224" t="s">
        <v>3109</v>
      </c>
      <c r="V86" s="224" t="s">
        <v>2177</v>
      </c>
      <c r="W86" s="222" t="s">
        <v>3110</v>
      </c>
      <c r="X86" s="222"/>
      <c r="Y86" s="225"/>
    </row>
    <row r="87" spans="1:263" s="19" customFormat="1" x14ac:dyDescent="0.2">
      <c r="A87" s="195">
        <v>41001</v>
      </c>
      <c r="B87" s="183" t="s">
        <v>1869</v>
      </c>
      <c r="C87" s="183" t="s">
        <v>1870</v>
      </c>
      <c r="D87" s="183" t="s">
        <v>134</v>
      </c>
      <c r="E87" s="183" t="s">
        <v>143</v>
      </c>
      <c r="F87" s="184"/>
      <c r="G87" s="185">
        <v>2012</v>
      </c>
      <c r="H87" s="170" t="s">
        <v>41</v>
      </c>
      <c r="I87" s="170" t="str">
        <f t="shared" si="4"/>
        <v>MI</v>
      </c>
      <c r="J87" s="170" t="str">
        <f t="shared" si="5"/>
        <v>MI</v>
      </c>
      <c r="K87" s="170" t="str">
        <f t="shared" ref="K87:K150" si="7">IF($L87=$M87,L87,CONCATENATE($L87,", ",IF(ISBLANK(N87),"",CONCATENATE(N87,", ")),$M87))</f>
        <v>Midwest</v>
      </c>
      <c r="L87" s="170" t="str">
        <f>INDEX('State '!$A$1:$C$62,MATCH($I87,'State '!$B:$B,0),3)</f>
        <v>Midwest</v>
      </c>
      <c r="M87" s="170" t="str">
        <f>INDEX('State '!$A$1:$C$62,MATCH($J87,'State '!$B:$B,0),3)</f>
        <v>Midwest</v>
      </c>
      <c r="N87" s="170"/>
      <c r="O87" s="177"/>
      <c r="P87" s="177">
        <v>0.25</v>
      </c>
      <c r="Q87" s="177">
        <v>300</v>
      </c>
      <c r="R87" s="176">
        <v>12</v>
      </c>
      <c r="S87" s="170" t="s">
        <v>135</v>
      </c>
      <c r="T87" s="170" t="s">
        <v>381</v>
      </c>
      <c r="U87" s="170" t="s">
        <v>1871</v>
      </c>
      <c r="V87" s="170"/>
      <c r="W87" s="169"/>
      <c r="X87" s="169"/>
      <c r="Y87" s="169"/>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c r="BM87" s="93"/>
      <c r="BN87" s="93"/>
      <c r="BO87" s="93"/>
      <c r="BP87" s="93"/>
      <c r="BQ87" s="93"/>
      <c r="BR87" s="93"/>
      <c r="BS87" s="93"/>
      <c r="BT87" s="93"/>
      <c r="BU87" s="93"/>
      <c r="BV87" s="93"/>
      <c r="BW87" s="93"/>
      <c r="BX87" s="93"/>
      <c r="BY87" s="93"/>
      <c r="BZ87" s="93"/>
      <c r="CA87" s="93"/>
      <c r="CB87" s="93"/>
      <c r="CC87" s="93"/>
      <c r="CD87" s="93"/>
      <c r="CE87" s="93"/>
      <c r="CF87" s="93"/>
      <c r="CG87" s="93"/>
      <c r="CH87" s="93"/>
      <c r="CI87" s="93"/>
      <c r="CJ87" s="93"/>
      <c r="CK87" s="93"/>
      <c r="CL87" s="93"/>
      <c r="CM87" s="93"/>
      <c r="CN87" s="93"/>
      <c r="CO87" s="93"/>
      <c r="CP87" s="93"/>
      <c r="CQ87" s="93"/>
      <c r="CR87" s="93"/>
      <c r="CS87" s="93"/>
      <c r="CT87" s="93"/>
      <c r="CU87" s="93"/>
      <c r="CV87" s="93"/>
      <c r="CW87" s="93"/>
      <c r="CX87" s="93"/>
      <c r="CY87" s="93"/>
      <c r="CZ87" s="93"/>
      <c r="DA87" s="93"/>
      <c r="DB87" s="93"/>
      <c r="DC87" s="93"/>
      <c r="DD87" s="93"/>
      <c r="DE87" s="93"/>
      <c r="DF87" s="93"/>
      <c r="DG87" s="93"/>
      <c r="DH87" s="93"/>
      <c r="DI87" s="93"/>
      <c r="DJ87" s="93"/>
      <c r="DK87" s="93"/>
      <c r="DL87" s="93"/>
      <c r="DM87" s="93"/>
      <c r="DN87" s="93"/>
      <c r="DO87" s="93"/>
      <c r="DP87" s="93"/>
      <c r="DQ87" s="93"/>
      <c r="DR87" s="93"/>
      <c r="DS87" s="93"/>
      <c r="DT87" s="93"/>
      <c r="DU87" s="93"/>
      <c r="DV87" s="93"/>
      <c r="DW87" s="93"/>
      <c r="DX87" s="93"/>
      <c r="DY87" s="93"/>
      <c r="DZ87" s="93"/>
      <c r="EA87" s="93"/>
      <c r="EB87" s="93"/>
      <c r="EC87" s="93"/>
      <c r="ED87" s="93"/>
      <c r="EE87" s="93"/>
      <c r="EF87" s="93"/>
      <c r="EG87" s="93"/>
      <c r="EH87" s="93"/>
      <c r="EI87" s="93"/>
      <c r="EJ87" s="93"/>
      <c r="EK87" s="93"/>
      <c r="EL87" s="93"/>
      <c r="EM87" s="93"/>
      <c r="EN87" s="93"/>
      <c r="EO87" s="93"/>
      <c r="EP87" s="93"/>
      <c r="EQ87" s="93"/>
      <c r="ER87" s="93"/>
      <c r="ES87" s="93"/>
      <c r="ET87" s="93"/>
      <c r="EU87" s="93"/>
      <c r="EV87" s="93"/>
      <c r="EW87" s="93"/>
      <c r="EX87" s="93"/>
      <c r="EY87" s="93"/>
      <c r="EZ87" s="93"/>
      <c r="FA87" s="93"/>
      <c r="FB87" s="93"/>
      <c r="FC87" s="93"/>
      <c r="FD87" s="93"/>
      <c r="FE87" s="93"/>
      <c r="FF87" s="93"/>
      <c r="FG87" s="93"/>
      <c r="FH87" s="93"/>
      <c r="FI87" s="93"/>
      <c r="FJ87" s="93"/>
      <c r="FK87" s="93"/>
      <c r="FL87" s="93"/>
      <c r="FM87" s="93"/>
      <c r="FN87" s="93"/>
      <c r="FO87" s="93"/>
      <c r="FP87" s="93"/>
      <c r="FQ87" s="93"/>
      <c r="FR87" s="93"/>
      <c r="FS87" s="93"/>
      <c r="FT87" s="93"/>
      <c r="FU87" s="93"/>
      <c r="FV87" s="93"/>
      <c r="FW87" s="93"/>
      <c r="FX87" s="93"/>
      <c r="FY87" s="93"/>
      <c r="FZ87" s="93"/>
      <c r="GA87" s="93"/>
      <c r="GB87" s="93"/>
      <c r="GC87" s="93"/>
      <c r="GD87" s="93"/>
      <c r="GE87" s="93"/>
      <c r="GF87" s="93"/>
      <c r="GG87" s="93"/>
      <c r="GH87" s="93"/>
      <c r="GI87" s="93"/>
      <c r="GJ87" s="93"/>
      <c r="GK87" s="93"/>
      <c r="GL87" s="93"/>
      <c r="GM87" s="93"/>
      <c r="GN87" s="93"/>
      <c r="GO87" s="93"/>
      <c r="GP87" s="93"/>
      <c r="GQ87" s="93"/>
      <c r="GR87" s="93"/>
      <c r="GS87" s="93"/>
      <c r="GT87" s="93"/>
      <c r="GU87" s="93"/>
      <c r="GV87" s="93"/>
      <c r="GW87" s="93"/>
      <c r="GX87" s="93"/>
      <c r="GY87" s="93"/>
      <c r="GZ87" s="93"/>
      <c r="HA87" s="93"/>
      <c r="HB87" s="93"/>
      <c r="HC87" s="93"/>
      <c r="HD87" s="93"/>
      <c r="HE87" s="93"/>
      <c r="HF87" s="93"/>
      <c r="HG87" s="93"/>
      <c r="HH87" s="93"/>
      <c r="HI87" s="93"/>
      <c r="HJ87" s="93"/>
      <c r="HK87" s="93"/>
      <c r="HL87" s="93"/>
      <c r="HM87" s="93"/>
      <c r="HN87" s="93"/>
      <c r="HO87" s="93"/>
      <c r="HP87" s="93"/>
      <c r="HQ87" s="93"/>
      <c r="HR87" s="93"/>
      <c r="HS87" s="93"/>
      <c r="HT87" s="93"/>
      <c r="HU87" s="93"/>
      <c r="HV87" s="93"/>
      <c r="HW87" s="93"/>
      <c r="HX87" s="93"/>
      <c r="HY87" s="93"/>
      <c r="HZ87" s="93"/>
      <c r="IA87" s="93"/>
      <c r="IB87" s="93"/>
      <c r="IC87" s="93"/>
      <c r="ID87" s="93"/>
      <c r="IE87" s="93"/>
      <c r="IF87" s="93"/>
      <c r="IG87" s="93"/>
      <c r="IH87" s="93"/>
      <c r="II87" s="93"/>
      <c r="IJ87" s="93"/>
      <c r="IK87" s="93"/>
      <c r="IL87" s="93"/>
      <c r="IM87" s="93"/>
      <c r="IN87" s="93"/>
      <c r="IO87" s="93"/>
      <c r="IP87" s="93"/>
      <c r="IQ87" s="93"/>
      <c r="IR87" s="93"/>
      <c r="IS87" s="93"/>
      <c r="IT87" s="93"/>
      <c r="IU87" s="93"/>
      <c r="IV87" s="93"/>
      <c r="IW87" s="93"/>
      <c r="IX87" s="93"/>
      <c r="IY87" s="93"/>
      <c r="IZ87" s="93"/>
      <c r="JA87" s="93"/>
      <c r="JB87" s="93"/>
      <c r="JC87" s="93"/>
    </row>
    <row r="88" spans="1:263" s="19" customFormat="1" x14ac:dyDescent="0.2">
      <c r="A88" s="170">
        <v>40906</v>
      </c>
      <c r="B88" s="183" t="s">
        <v>1999</v>
      </c>
      <c r="C88" s="183" t="s">
        <v>216</v>
      </c>
      <c r="D88" s="183" t="s">
        <v>134</v>
      </c>
      <c r="E88" s="183" t="s">
        <v>143</v>
      </c>
      <c r="F88" s="184"/>
      <c r="G88" s="185">
        <v>2011</v>
      </c>
      <c r="H88" s="170" t="s">
        <v>0</v>
      </c>
      <c r="I88" s="170" t="str">
        <f t="shared" si="4"/>
        <v>LA</v>
      </c>
      <c r="J88" s="170" t="str">
        <f t="shared" si="5"/>
        <v>LA</v>
      </c>
      <c r="K88" s="170" t="str">
        <f t="shared" si="7"/>
        <v>South Central</v>
      </c>
      <c r="L88" s="170" t="str">
        <f>INDEX('State '!$A$1:$C$62,MATCH($I88,'State '!$B:$B,0),3)</f>
        <v>South Central</v>
      </c>
      <c r="M88" s="170" t="str">
        <f>INDEX('State '!$A$1:$C$62,MATCH($J88,'State '!$B:$B,0),3)</f>
        <v>South Central</v>
      </c>
      <c r="N88" s="170"/>
      <c r="O88" s="177">
        <v>30</v>
      </c>
      <c r="P88" s="177">
        <v>12.6</v>
      </c>
      <c r="Q88" s="177">
        <v>1800</v>
      </c>
      <c r="R88" s="176">
        <v>20</v>
      </c>
      <c r="S88" s="170" t="s">
        <v>135</v>
      </c>
      <c r="T88" s="170" t="s">
        <v>381</v>
      </c>
      <c r="U88" s="170" t="s">
        <v>2000</v>
      </c>
      <c r="V88" s="170"/>
      <c r="W88" s="169"/>
      <c r="X88" s="169"/>
      <c r="Y88" s="169"/>
    </row>
    <row r="89" spans="1:263" s="19" customFormat="1" x14ac:dyDescent="0.2">
      <c r="A89" s="170">
        <v>39990</v>
      </c>
      <c r="B89" s="183" t="s">
        <v>726</v>
      </c>
      <c r="C89" s="183" t="s">
        <v>216</v>
      </c>
      <c r="D89" s="183" t="s">
        <v>134</v>
      </c>
      <c r="E89" s="183" t="s">
        <v>143</v>
      </c>
      <c r="F89" s="184">
        <v>39736</v>
      </c>
      <c r="G89" s="185">
        <v>2008</v>
      </c>
      <c r="H89" s="170" t="s">
        <v>0</v>
      </c>
      <c r="I89" s="170" t="str">
        <f t="shared" si="4"/>
        <v>LA</v>
      </c>
      <c r="J89" s="170" t="str">
        <f t="shared" si="5"/>
        <v>LA</v>
      </c>
      <c r="K89" s="170" t="str">
        <f t="shared" si="7"/>
        <v>South Central</v>
      </c>
      <c r="L89" s="170" t="str">
        <f>INDEX('State '!$A$1:$C$62,MATCH($I89,'State '!$B:$B,0),3)</f>
        <v>South Central</v>
      </c>
      <c r="M89" s="170" t="str">
        <f>INDEX('State '!$A$1:$C$62,MATCH($J89,'State '!$B:$B,0),3)</f>
        <v>South Central</v>
      </c>
      <c r="N89" s="170"/>
      <c r="O89" s="177">
        <v>30</v>
      </c>
      <c r="P89" s="177">
        <v>20.350000000000001</v>
      </c>
      <c r="Q89" s="177">
        <v>1200</v>
      </c>
      <c r="R89" s="176" t="s">
        <v>3279</v>
      </c>
      <c r="S89" s="170" t="s">
        <v>135</v>
      </c>
      <c r="T89" s="170" t="s">
        <v>381</v>
      </c>
      <c r="U89" s="170" t="s">
        <v>727</v>
      </c>
      <c r="V89" s="170"/>
      <c r="W89" s="169"/>
      <c r="X89" s="169"/>
      <c r="Y89" s="169"/>
    </row>
    <row r="90" spans="1:263" s="19" customFormat="1" x14ac:dyDescent="0.2">
      <c r="A90" s="170">
        <v>39990</v>
      </c>
      <c r="B90" s="171" t="s">
        <v>1016</v>
      </c>
      <c r="C90" s="171" t="s">
        <v>282</v>
      </c>
      <c r="D90" s="171" t="s">
        <v>140</v>
      </c>
      <c r="E90" s="172" t="s">
        <v>143</v>
      </c>
      <c r="F90" s="173">
        <v>38991</v>
      </c>
      <c r="G90" s="174">
        <v>2006</v>
      </c>
      <c r="H90" s="170" t="s">
        <v>0</v>
      </c>
      <c r="I90" s="170" t="str">
        <f t="shared" si="4"/>
        <v>LA</v>
      </c>
      <c r="J90" s="170" t="str">
        <f t="shared" si="5"/>
        <v>LA</v>
      </c>
      <c r="K90" s="170" t="str">
        <f t="shared" si="7"/>
        <v>South Central</v>
      </c>
      <c r="L90" s="170" t="str">
        <f>INDEX('State '!$A$1:$C$62,MATCH($I90,'State '!$B:$B,0),3)</f>
        <v>South Central</v>
      </c>
      <c r="M90" s="170" t="str">
        <f>INDEX('State '!$A$1:$C$62,MATCH($J90,'State '!$B:$B,0),3)</f>
        <v>South Central</v>
      </c>
      <c r="N90" s="170"/>
      <c r="O90" s="177">
        <v>25</v>
      </c>
      <c r="P90" s="176">
        <v>16</v>
      </c>
      <c r="Q90" s="176">
        <v>100</v>
      </c>
      <c r="R90" s="177">
        <v>24</v>
      </c>
      <c r="S90" s="178" t="s">
        <v>138</v>
      </c>
      <c r="T90" s="175" t="s">
        <v>187</v>
      </c>
      <c r="U90" s="179" t="s">
        <v>382</v>
      </c>
      <c r="V90" s="170"/>
      <c r="W90" s="169"/>
      <c r="X90" s="169"/>
      <c r="Y90" s="169"/>
    </row>
    <row r="91" spans="1:263" s="19" customFormat="1" x14ac:dyDescent="0.2">
      <c r="A91" s="170">
        <v>39990</v>
      </c>
      <c r="B91" s="171" t="s">
        <v>961</v>
      </c>
      <c r="C91" s="171" t="s">
        <v>282</v>
      </c>
      <c r="D91" s="171" t="s">
        <v>140</v>
      </c>
      <c r="E91" s="172" t="s">
        <v>143</v>
      </c>
      <c r="F91" s="173">
        <v>39142</v>
      </c>
      <c r="G91" s="174">
        <v>2007</v>
      </c>
      <c r="H91" s="170" t="s">
        <v>0</v>
      </c>
      <c r="I91" s="170" t="str">
        <f t="shared" si="4"/>
        <v>LA</v>
      </c>
      <c r="J91" s="170" t="str">
        <f t="shared" si="5"/>
        <v>LA</v>
      </c>
      <c r="K91" s="170" t="str">
        <f t="shared" si="7"/>
        <v>South Central</v>
      </c>
      <c r="L91" s="170" t="str">
        <f>INDEX('State '!$A$1:$C$62,MATCH($I91,'State '!$B:$B,0),3)</f>
        <v>South Central</v>
      </c>
      <c r="M91" s="170" t="str">
        <f>INDEX('State '!$A$1:$C$62,MATCH($J91,'State '!$B:$B,0),3)</f>
        <v>South Central</v>
      </c>
      <c r="N91" s="170"/>
      <c r="O91" s="177">
        <v>5</v>
      </c>
      <c r="P91" s="176"/>
      <c r="Q91" s="176">
        <v>100</v>
      </c>
      <c r="R91" s="177"/>
      <c r="S91" s="178" t="s">
        <v>138</v>
      </c>
      <c r="T91" s="175" t="s">
        <v>187</v>
      </c>
      <c r="U91" s="179" t="s">
        <v>382</v>
      </c>
      <c r="V91" s="170"/>
      <c r="W91" s="169"/>
      <c r="X91" s="169"/>
      <c r="Y91" s="169"/>
    </row>
    <row r="92" spans="1:263" x14ac:dyDescent="0.2">
      <c r="A92" s="170">
        <v>39990</v>
      </c>
      <c r="B92" s="171" t="s">
        <v>757</v>
      </c>
      <c r="C92" s="171" t="s">
        <v>279</v>
      </c>
      <c r="D92" s="171" t="s">
        <v>140</v>
      </c>
      <c r="E92" s="172" t="s">
        <v>143</v>
      </c>
      <c r="F92" s="173">
        <v>39539</v>
      </c>
      <c r="G92" s="174">
        <v>2008</v>
      </c>
      <c r="H92" s="170" t="s">
        <v>6</v>
      </c>
      <c r="I92" s="170" t="str">
        <f t="shared" si="4"/>
        <v>TX</v>
      </c>
      <c r="J92" s="170" t="str">
        <f t="shared" si="5"/>
        <v>TX</v>
      </c>
      <c r="K92" s="170" t="str">
        <f t="shared" si="7"/>
        <v>South Central</v>
      </c>
      <c r="L92" s="170" t="str">
        <f>INDEX('State '!$A$1:$C$62,MATCH($I92,'State '!$B:$B,0),3)</f>
        <v>South Central</v>
      </c>
      <c r="M92" s="170" t="str">
        <f>INDEX('State '!$A$1:$C$62,MATCH($J92,'State '!$B:$B,0),3)</f>
        <v>South Central</v>
      </c>
      <c r="N92" s="170"/>
      <c r="O92" s="177">
        <v>56</v>
      </c>
      <c r="P92" s="176">
        <v>30</v>
      </c>
      <c r="Q92" s="176">
        <v>2600</v>
      </c>
      <c r="R92" s="177">
        <v>42</v>
      </c>
      <c r="S92" s="178" t="s">
        <v>138</v>
      </c>
      <c r="T92" s="175" t="s">
        <v>187</v>
      </c>
      <c r="U92" s="179" t="s">
        <v>382</v>
      </c>
      <c r="V92" s="170"/>
      <c r="W92" s="169"/>
      <c r="X92" s="169"/>
      <c r="Y92" s="169"/>
      <c r="Z92" s="93"/>
      <c r="AA92" s="93"/>
      <c r="AB92" s="93"/>
    </row>
    <row r="93" spans="1:263" ht="25.5" x14ac:dyDescent="0.2">
      <c r="A93" s="195">
        <v>43314</v>
      </c>
      <c r="B93" s="183" t="s">
        <v>1938</v>
      </c>
      <c r="C93" s="171" t="s">
        <v>206</v>
      </c>
      <c r="D93" s="183" t="s">
        <v>140</v>
      </c>
      <c r="E93" s="183" t="s">
        <v>143</v>
      </c>
      <c r="F93" s="184">
        <v>43252</v>
      </c>
      <c r="G93" s="185">
        <v>2018</v>
      </c>
      <c r="H93" s="170" t="s">
        <v>2314</v>
      </c>
      <c r="I93" s="170" t="str">
        <f t="shared" si="4"/>
        <v>WV</v>
      </c>
      <c r="J93" s="170" t="str">
        <f t="shared" si="5"/>
        <v>LA</v>
      </c>
      <c r="K93" s="175" t="str">
        <f t="shared" si="7"/>
        <v>Northeast, Midwest, South Central</v>
      </c>
      <c r="L93" s="170" t="str">
        <f>INDEX('State '!$A$1:$C$62,MATCH($I93,'State '!$B:$B,0),3)</f>
        <v>Northeast</v>
      </c>
      <c r="M93" s="170" t="str">
        <f>INDEX('State '!$A$1:$C$62,MATCH($J93,'State '!$B:$B,0),3)</f>
        <v>South Central</v>
      </c>
      <c r="N93" s="170" t="s">
        <v>9</v>
      </c>
      <c r="O93" s="177">
        <v>407</v>
      </c>
      <c r="P93" s="177"/>
      <c r="Q93" s="177">
        <v>200</v>
      </c>
      <c r="R93" s="176"/>
      <c r="S93" s="170" t="s">
        <v>135</v>
      </c>
      <c r="T93" s="170" t="s">
        <v>381</v>
      </c>
      <c r="U93" s="170" t="s">
        <v>2023</v>
      </c>
      <c r="V93" s="170" t="s">
        <v>2180</v>
      </c>
      <c r="W93" s="169" t="s">
        <v>2452</v>
      </c>
      <c r="X93" s="169"/>
      <c r="Y93" s="169" t="s">
        <v>2496</v>
      </c>
      <c r="Z93" s="93"/>
      <c r="AA93" s="93"/>
      <c r="AB93" s="93"/>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c r="HC93" s="19"/>
      <c r="HD93" s="19"/>
      <c r="HE93" s="19"/>
      <c r="HF93" s="19"/>
      <c r="HG93" s="19"/>
      <c r="HH93" s="19"/>
      <c r="HI93" s="19"/>
      <c r="HJ93" s="19"/>
      <c r="HK93" s="19"/>
      <c r="HL93" s="19"/>
      <c r="HM93" s="19"/>
      <c r="HN93" s="19"/>
      <c r="HO93" s="19"/>
      <c r="HP93" s="19"/>
      <c r="HQ93" s="19"/>
      <c r="HR93" s="19"/>
      <c r="HS93" s="19"/>
      <c r="HT93" s="19"/>
      <c r="HU93" s="19"/>
      <c r="HV93" s="19"/>
      <c r="HW93" s="19"/>
      <c r="HX93" s="19"/>
      <c r="HY93" s="19"/>
      <c r="HZ93" s="19"/>
      <c r="IA93" s="19"/>
      <c r="IB93" s="19"/>
      <c r="IC93" s="19"/>
      <c r="ID93" s="19"/>
      <c r="IE93" s="19"/>
      <c r="IF93" s="19"/>
      <c r="IG93" s="19"/>
      <c r="IH93" s="19"/>
      <c r="II93" s="19"/>
      <c r="IJ93" s="19"/>
      <c r="IK93" s="19"/>
      <c r="IL93" s="19"/>
      <c r="IM93" s="19"/>
      <c r="IN93" s="19"/>
      <c r="IO93" s="19"/>
      <c r="IP93" s="19"/>
      <c r="IQ93" s="19"/>
      <c r="IR93" s="19"/>
      <c r="IS93" s="19"/>
      <c r="IT93" s="19"/>
      <c r="IU93" s="19"/>
      <c r="IV93" s="19"/>
      <c r="IW93" s="19"/>
      <c r="IX93" s="19"/>
      <c r="IY93" s="19"/>
      <c r="IZ93" s="19"/>
      <c r="JA93" s="19"/>
      <c r="JB93" s="19"/>
      <c r="JC93" s="19"/>
    </row>
    <row r="94" spans="1:263" x14ac:dyDescent="0.2">
      <c r="A94" s="170">
        <v>42612</v>
      </c>
      <c r="B94" s="183" t="s">
        <v>1943</v>
      </c>
      <c r="C94" s="171" t="s">
        <v>206</v>
      </c>
      <c r="D94" s="183" t="s">
        <v>1878</v>
      </c>
      <c r="E94" s="183" t="s">
        <v>143</v>
      </c>
      <c r="F94" s="184">
        <v>42309</v>
      </c>
      <c r="G94" s="185">
        <v>2015</v>
      </c>
      <c r="H94" s="170" t="s">
        <v>2186</v>
      </c>
      <c r="I94" s="170" t="str">
        <f t="shared" si="4"/>
        <v>WV</v>
      </c>
      <c r="J94" s="170" t="str">
        <f t="shared" si="5"/>
        <v>KY</v>
      </c>
      <c r="K94" s="170" t="str">
        <f t="shared" si="7"/>
        <v>Northeast, Midwest</v>
      </c>
      <c r="L94" s="170" t="str">
        <f>INDEX('State '!$A$1:$C$62,MATCH($I94,'State '!$B:$B,0),3)</f>
        <v>Northeast</v>
      </c>
      <c r="M94" s="170" t="str">
        <f>INDEX('State '!$A$1:$C$62,MATCH($J94,'State '!$B:$B,0),3)</f>
        <v>Midwest</v>
      </c>
      <c r="N94" s="170"/>
      <c r="O94" s="177">
        <v>407</v>
      </c>
      <c r="P94" s="177"/>
      <c r="Q94" s="177">
        <v>590</v>
      </c>
      <c r="R94" s="176"/>
      <c r="S94" s="170" t="s">
        <v>135</v>
      </c>
      <c r="T94" s="170" t="s">
        <v>381</v>
      </c>
      <c r="U94" s="170" t="s">
        <v>382</v>
      </c>
      <c r="V94" s="170" t="s">
        <v>2180</v>
      </c>
      <c r="W94" s="169"/>
      <c r="X94" s="169"/>
      <c r="Y94" s="169"/>
      <c r="Z94" s="93"/>
      <c r="AA94" s="93"/>
      <c r="AB94" s="93"/>
    </row>
    <row r="95" spans="1:263" x14ac:dyDescent="0.2">
      <c r="A95" s="224">
        <v>44568</v>
      </c>
      <c r="B95" s="222" t="s">
        <v>2453</v>
      </c>
      <c r="C95" s="83" t="s">
        <v>261</v>
      </c>
      <c r="D95" s="222" t="s">
        <v>140</v>
      </c>
      <c r="E95" s="222" t="s">
        <v>143</v>
      </c>
      <c r="F95" s="63">
        <v>44186</v>
      </c>
      <c r="G95" s="64">
        <v>2020</v>
      </c>
      <c r="H95" s="224" t="s">
        <v>2454</v>
      </c>
      <c r="I95" s="224" t="str">
        <f t="shared" si="4"/>
        <v>OH</v>
      </c>
      <c r="J95" s="224" t="str">
        <f t="shared" si="5"/>
        <v>KY</v>
      </c>
      <c r="K95" s="230" t="str">
        <f t="shared" si="7"/>
        <v>Northeast, Midwest</v>
      </c>
      <c r="L95" s="224" t="str">
        <f>INDEX('State '!$A$1:$C$62,MATCH($I95,'State '!$B:$B,0),3)</f>
        <v>Northeast</v>
      </c>
      <c r="M95" s="224" t="str">
        <f>INDEX('State '!$A$1:$C$62,MATCH($J95,'State '!$B:$B,0),3)</f>
        <v>Midwest</v>
      </c>
      <c r="N95" s="224"/>
      <c r="O95" s="177">
        <v>707</v>
      </c>
      <c r="P95" s="177">
        <v>64</v>
      </c>
      <c r="Q95" s="164">
        <v>275</v>
      </c>
      <c r="R95" s="104" t="s">
        <v>2455</v>
      </c>
      <c r="S95" s="224" t="s">
        <v>135</v>
      </c>
      <c r="T95" s="224" t="s">
        <v>381</v>
      </c>
      <c r="U95" s="224" t="s">
        <v>2633</v>
      </c>
      <c r="V95" s="224" t="s">
        <v>2180</v>
      </c>
      <c r="W95" s="222" t="s">
        <v>2456</v>
      </c>
      <c r="X95" s="222"/>
      <c r="Y95" s="155" t="s">
        <v>2497</v>
      </c>
      <c r="Z95" s="93"/>
      <c r="AA95" s="93"/>
      <c r="AB95" s="93"/>
    </row>
    <row r="96" spans="1:263" ht="25.5" x14ac:dyDescent="0.2">
      <c r="A96" s="224">
        <v>43756</v>
      </c>
      <c r="B96" s="222" t="s">
        <v>2560</v>
      </c>
      <c r="C96" s="83" t="s">
        <v>2561</v>
      </c>
      <c r="D96" s="222" t="s">
        <v>140</v>
      </c>
      <c r="E96" s="222" t="s">
        <v>143</v>
      </c>
      <c r="F96" s="63">
        <v>43443</v>
      </c>
      <c r="G96" s="64">
        <v>2018</v>
      </c>
      <c r="H96" s="224" t="s">
        <v>53</v>
      </c>
      <c r="I96" s="224" t="str">
        <f t="shared" si="4"/>
        <v>SC</v>
      </c>
      <c r="J96" s="224" t="str">
        <f t="shared" si="5"/>
        <v>SC</v>
      </c>
      <c r="K96" s="230" t="str">
        <f t="shared" si="7"/>
        <v>Southeast</v>
      </c>
      <c r="L96" s="224" t="str">
        <f>INDEX('State '!$A$1:$C$62,MATCH($I96,'State '!$B:$B,0),3)</f>
        <v>Southeast</v>
      </c>
      <c r="M96" s="224" t="str">
        <f>INDEX('State '!$A$1:$C$62,MATCH($J96,'State '!$B:$B,0),3)</f>
        <v>Southeast</v>
      </c>
      <c r="N96" s="224"/>
      <c r="O96" s="177">
        <v>1.6</v>
      </c>
      <c r="P96" s="66">
        <v>0.46</v>
      </c>
      <c r="Q96" s="164">
        <v>20</v>
      </c>
      <c r="R96" s="104">
        <v>8</v>
      </c>
      <c r="S96" s="224" t="s">
        <v>135</v>
      </c>
      <c r="T96" s="224" t="s">
        <v>381</v>
      </c>
      <c r="U96" s="224" t="s">
        <v>2562</v>
      </c>
      <c r="V96" s="224" t="s">
        <v>2177</v>
      </c>
      <c r="W96" s="222" t="s">
        <v>2563</v>
      </c>
      <c r="X96" s="222" t="s">
        <v>2839</v>
      </c>
      <c r="Y96" s="155"/>
      <c r="Z96" s="93"/>
      <c r="AA96" s="93"/>
      <c r="AB96" s="93"/>
    </row>
    <row r="97" spans="1:263" x14ac:dyDescent="0.2">
      <c r="A97" s="195">
        <v>41366</v>
      </c>
      <c r="B97" s="171" t="s">
        <v>479</v>
      </c>
      <c r="C97" s="171" t="s">
        <v>222</v>
      </c>
      <c r="D97" s="171" t="s">
        <v>134</v>
      </c>
      <c r="E97" s="172" t="s">
        <v>143</v>
      </c>
      <c r="F97" s="173">
        <v>41367</v>
      </c>
      <c r="G97" s="174">
        <v>2013</v>
      </c>
      <c r="H97" s="170" t="s">
        <v>0</v>
      </c>
      <c r="I97" s="170" t="str">
        <f t="shared" si="4"/>
        <v>LA</v>
      </c>
      <c r="J97" s="170" t="str">
        <f t="shared" si="5"/>
        <v>LA</v>
      </c>
      <c r="K97" s="170" t="str">
        <f t="shared" si="7"/>
        <v>South Central</v>
      </c>
      <c r="L97" s="170" t="str">
        <f>INDEX('State '!$A$1:$C$62,MATCH($I97,'State '!$B:$B,0),3)</f>
        <v>South Central</v>
      </c>
      <c r="M97" s="170" t="str">
        <f>INDEX('State '!$A$1:$C$62,MATCH($J97,'State '!$B:$B,0),3)</f>
        <v>South Central</v>
      </c>
      <c r="N97" s="170"/>
      <c r="O97" s="177"/>
      <c r="P97" s="176">
        <v>9.9</v>
      </c>
      <c r="Q97" s="176">
        <v>420</v>
      </c>
      <c r="R97" s="177" t="s">
        <v>1096</v>
      </c>
      <c r="S97" s="178" t="s">
        <v>135</v>
      </c>
      <c r="T97" s="175" t="s">
        <v>381</v>
      </c>
      <c r="U97" s="179" t="s">
        <v>1867</v>
      </c>
      <c r="V97" s="170"/>
      <c r="W97" s="169"/>
      <c r="X97" s="169"/>
      <c r="Y97" s="169"/>
      <c r="Z97" s="93"/>
      <c r="AA97" s="93"/>
      <c r="AB97" s="93"/>
    </row>
    <row r="98" spans="1:263" x14ac:dyDescent="0.2">
      <c r="A98" s="195">
        <v>43192</v>
      </c>
      <c r="B98" s="183" t="s">
        <v>1954</v>
      </c>
      <c r="C98" s="183" t="s">
        <v>1955</v>
      </c>
      <c r="D98" s="183" t="s">
        <v>1878</v>
      </c>
      <c r="E98" s="183" t="s">
        <v>143</v>
      </c>
      <c r="F98" s="184">
        <v>43172</v>
      </c>
      <c r="G98" s="185">
        <v>2018</v>
      </c>
      <c r="H98" s="170" t="s">
        <v>0</v>
      </c>
      <c r="I98" s="170" t="str">
        <f t="shared" si="4"/>
        <v>LA</v>
      </c>
      <c r="J98" s="170" t="str">
        <f t="shared" si="5"/>
        <v>LA</v>
      </c>
      <c r="K98" s="175" t="str">
        <f t="shared" si="7"/>
        <v>South Central</v>
      </c>
      <c r="L98" s="170" t="str">
        <f>INDEX('State '!$A$1:$C$62,MATCH($I98,'State '!$B:$B,0),3)</f>
        <v>South Central</v>
      </c>
      <c r="M98" s="170" t="str">
        <f>INDEX('State '!$A$1:$C$62,MATCH($J98,'State '!$B:$B,0),3)</f>
        <v>South Central</v>
      </c>
      <c r="N98" s="170"/>
      <c r="O98" s="177">
        <v>300</v>
      </c>
      <c r="P98" s="177">
        <v>34</v>
      </c>
      <c r="Q98" s="177">
        <v>800</v>
      </c>
      <c r="R98" s="176" t="s">
        <v>535</v>
      </c>
      <c r="S98" s="170" t="s">
        <v>135</v>
      </c>
      <c r="T98" s="170" t="s">
        <v>381</v>
      </c>
      <c r="U98" s="170" t="s">
        <v>2004</v>
      </c>
      <c r="V98" s="170" t="s">
        <v>2177</v>
      </c>
      <c r="W98" s="169" t="s">
        <v>2307</v>
      </c>
      <c r="X98" s="169"/>
      <c r="Y98" s="205"/>
      <c r="Z98" s="93"/>
      <c r="AA98" s="93"/>
      <c r="AB98" s="93"/>
    </row>
    <row r="99" spans="1:263" x14ac:dyDescent="0.2">
      <c r="A99" s="224">
        <v>44568</v>
      </c>
      <c r="B99" s="222" t="s">
        <v>2875</v>
      </c>
      <c r="C99" s="83" t="s">
        <v>199</v>
      </c>
      <c r="D99" s="222" t="s">
        <v>140</v>
      </c>
      <c r="E99" s="222" t="s">
        <v>143</v>
      </c>
      <c r="F99" s="63">
        <v>44539</v>
      </c>
      <c r="G99" s="64">
        <v>2021</v>
      </c>
      <c r="H99" s="224" t="s">
        <v>0</v>
      </c>
      <c r="I99" s="224" t="str">
        <f t="shared" si="4"/>
        <v>LA</v>
      </c>
      <c r="J99" s="224" t="str">
        <f t="shared" si="5"/>
        <v>LA</v>
      </c>
      <c r="K99" s="230" t="str">
        <f t="shared" si="7"/>
        <v>South Central</v>
      </c>
      <c r="L99" s="224" t="str">
        <f>INDEX('State '!$A$1:$C$62,MATCH($I99,'State '!$B:$B,0),3)</f>
        <v>South Central</v>
      </c>
      <c r="M99" s="224" t="str">
        <f>INDEX('State '!$A$1:$C$62,MATCH($J99,'State '!$B:$B,0),3)</f>
        <v>South Central</v>
      </c>
      <c r="N99" s="224"/>
      <c r="O99" s="177">
        <v>149</v>
      </c>
      <c r="P99" s="177">
        <v>0.2</v>
      </c>
      <c r="Q99" s="164">
        <v>750</v>
      </c>
      <c r="R99" s="104">
        <v>20</v>
      </c>
      <c r="S99" s="224" t="s">
        <v>135</v>
      </c>
      <c r="T99" s="224" t="s">
        <v>381</v>
      </c>
      <c r="U99" s="224" t="s">
        <v>2876</v>
      </c>
      <c r="V99" s="224" t="s">
        <v>2177</v>
      </c>
      <c r="W99" s="222" t="s">
        <v>2877</v>
      </c>
      <c r="X99" s="222" t="s">
        <v>2840</v>
      </c>
      <c r="Y99" s="155"/>
      <c r="Z99" s="93"/>
      <c r="AA99" s="93"/>
      <c r="AB99" s="93"/>
    </row>
    <row r="100" spans="1:263" x14ac:dyDescent="0.2">
      <c r="A100" s="170">
        <v>39990</v>
      </c>
      <c r="B100" s="183" t="s">
        <v>746</v>
      </c>
      <c r="C100" s="183" t="s">
        <v>281</v>
      </c>
      <c r="D100" s="183" t="s">
        <v>140</v>
      </c>
      <c r="E100" s="183" t="s">
        <v>143</v>
      </c>
      <c r="F100" s="184">
        <v>39692</v>
      </c>
      <c r="G100" s="185">
        <v>2008</v>
      </c>
      <c r="H100" s="170" t="s">
        <v>0</v>
      </c>
      <c r="I100" s="170" t="str">
        <f t="shared" si="4"/>
        <v>LA</v>
      </c>
      <c r="J100" s="170" t="str">
        <f t="shared" si="5"/>
        <v>LA</v>
      </c>
      <c r="K100" s="170" t="str">
        <f t="shared" si="7"/>
        <v>South Central</v>
      </c>
      <c r="L100" s="170" t="str">
        <f>INDEX('State '!$A$1:$C$62,MATCH($I100,'State '!$B:$B,0),3)</f>
        <v>South Central</v>
      </c>
      <c r="M100" s="170" t="str">
        <f>INDEX('State '!$A$1:$C$62,MATCH($J100,'State '!$B:$B,0),3)</f>
        <v>South Central</v>
      </c>
      <c r="N100" s="170"/>
      <c r="O100" s="177">
        <v>115.1</v>
      </c>
      <c r="P100" s="177">
        <v>36.1</v>
      </c>
      <c r="Q100" s="177">
        <v>2350</v>
      </c>
      <c r="R100" s="176">
        <v>42</v>
      </c>
      <c r="S100" s="170" t="s">
        <v>135</v>
      </c>
      <c r="T100" s="170" t="s">
        <v>381</v>
      </c>
      <c r="U100" s="170" t="s">
        <v>747</v>
      </c>
      <c r="V100" s="170"/>
      <c r="W100" s="175"/>
      <c r="X100" s="169"/>
      <c r="Y100" s="169"/>
      <c r="Z100" s="93"/>
      <c r="AA100" s="93"/>
      <c r="AB100" s="93"/>
    </row>
    <row r="101" spans="1:263" x14ac:dyDescent="0.2">
      <c r="A101" s="170">
        <v>43194</v>
      </c>
      <c r="B101" s="183" t="s">
        <v>2020</v>
      </c>
      <c r="C101" s="183" t="s">
        <v>2428</v>
      </c>
      <c r="D101" s="183" t="s">
        <v>1878</v>
      </c>
      <c r="E101" s="183" t="s">
        <v>143</v>
      </c>
      <c r="F101" s="184">
        <v>42822</v>
      </c>
      <c r="G101" s="185">
        <v>2017</v>
      </c>
      <c r="H101" s="170" t="s">
        <v>0</v>
      </c>
      <c r="I101" s="170" t="str">
        <f t="shared" si="4"/>
        <v>LA</v>
      </c>
      <c r="J101" s="170" t="str">
        <f t="shared" si="5"/>
        <v>LA</v>
      </c>
      <c r="K101" s="175" t="str">
        <f t="shared" si="7"/>
        <v>South Central</v>
      </c>
      <c r="L101" s="170" t="str">
        <f>INDEX('State '!$A$1:$C$62,MATCH($I101,'State '!$B:$B,0),3)</f>
        <v>South Central</v>
      </c>
      <c r="M101" s="170" t="str">
        <f>INDEX('State '!$A$1:$C$62,MATCH($J101,'State '!$B:$B,0),3)</f>
        <v>South Central</v>
      </c>
      <c r="N101" s="170"/>
      <c r="O101" s="177">
        <v>141</v>
      </c>
      <c r="P101" s="177">
        <v>3.58</v>
      </c>
      <c r="Q101" s="177">
        <v>1500</v>
      </c>
      <c r="R101" s="176">
        <v>36</v>
      </c>
      <c r="S101" s="170" t="s">
        <v>135</v>
      </c>
      <c r="T101" s="170" t="s">
        <v>381</v>
      </c>
      <c r="U101" s="170" t="s">
        <v>2200</v>
      </c>
      <c r="V101" s="170" t="s">
        <v>2177</v>
      </c>
      <c r="W101" s="169"/>
      <c r="X101" s="169"/>
      <c r="Y101" s="169"/>
      <c r="Z101" s="93"/>
      <c r="AA101" s="93"/>
      <c r="AB101" s="93"/>
    </row>
    <row r="102" spans="1:263" ht="25.5" x14ac:dyDescent="0.2">
      <c r="A102" s="195">
        <v>43468</v>
      </c>
      <c r="B102" s="183" t="s">
        <v>2387</v>
      </c>
      <c r="C102" s="183" t="s">
        <v>2403</v>
      </c>
      <c r="D102" s="183" t="s">
        <v>140</v>
      </c>
      <c r="E102" s="183" t="s">
        <v>143</v>
      </c>
      <c r="F102" s="184">
        <v>43374</v>
      </c>
      <c r="G102" s="185">
        <v>2018</v>
      </c>
      <c r="H102" s="170" t="s">
        <v>37</v>
      </c>
      <c r="I102" s="170" t="str">
        <f t="shared" si="4"/>
        <v>OK</v>
      </c>
      <c r="J102" s="170" t="str">
        <f t="shared" si="5"/>
        <v>OK</v>
      </c>
      <c r="K102" s="175" t="str">
        <f t="shared" si="7"/>
        <v>South Central</v>
      </c>
      <c r="L102" s="170" t="str">
        <f>INDEX('State '!$A$1:$C$62,MATCH($I102,'State '!$B:$B,0),3)</f>
        <v>South Central</v>
      </c>
      <c r="M102" s="170" t="str">
        <f>INDEX('State '!$A$1:$C$62,MATCH($J102,'State '!$B:$B,0),3)</f>
        <v>South Central</v>
      </c>
      <c r="N102" s="170"/>
      <c r="O102" s="177">
        <v>31.5</v>
      </c>
      <c r="P102" s="177"/>
      <c r="Q102" s="177">
        <v>205</v>
      </c>
      <c r="R102" s="176">
        <v>12</v>
      </c>
      <c r="S102" s="170" t="s">
        <v>138</v>
      </c>
      <c r="T102" s="170" t="s">
        <v>381</v>
      </c>
      <c r="U102" s="170" t="s">
        <v>2404</v>
      </c>
      <c r="V102" s="170" t="s">
        <v>2177</v>
      </c>
      <c r="W102" s="169" t="s">
        <v>2713</v>
      </c>
      <c r="X102" s="169"/>
      <c r="Y102" s="205" t="s">
        <v>2498</v>
      </c>
      <c r="Z102" s="93"/>
      <c r="AA102" s="93"/>
      <c r="AB102" s="93"/>
    </row>
    <row r="103" spans="1:263" x14ac:dyDescent="0.2">
      <c r="A103" s="170">
        <v>39990</v>
      </c>
      <c r="B103" s="171" t="s">
        <v>796</v>
      </c>
      <c r="C103" s="171" t="s">
        <v>285</v>
      </c>
      <c r="D103" s="171" t="s">
        <v>134</v>
      </c>
      <c r="E103" s="172" t="s">
        <v>143</v>
      </c>
      <c r="F103" s="173">
        <v>39553</v>
      </c>
      <c r="G103" s="174">
        <v>2008</v>
      </c>
      <c r="H103" s="170" t="s">
        <v>30</v>
      </c>
      <c r="I103" s="170" t="str">
        <f t="shared" si="4"/>
        <v>MN</v>
      </c>
      <c r="J103" s="170" t="str">
        <f t="shared" si="5"/>
        <v>MN</v>
      </c>
      <c r="K103" s="170" t="str">
        <f t="shared" si="7"/>
        <v>Midwest</v>
      </c>
      <c r="L103" s="170" t="str">
        <f>INDEX('State '!$A$1:$C$62,MATCH($I103,'State '!$B:$B,0),3)</f>
        <v>Midwest</v>
      </c>
      <c r="M103" s="170" t="str">
        <f>INDEX('State '!$A$1:$C$62,MATCH($J103,'State '!$B:$B,0),3)</f>
        <v>Midwest</v>
      </c>
      <c r="N103" s="170"/>
      <c r="O103" s="177">
        <v>7.2</v>
      </c>
      <c r="P103" s="176">
        <v>13</v>
      </c>
      <c r="Q103" s="176">
        <v>91.2</v>
      </c>
      <c r="R103" s="177">
        <v>16</v>
      </c>
      <c r="S103" s="178" t="s">
        <v>138</v>
      </c>
      <c r="T103" s="175" t="s">
        <v>187</v>
      </c>
      <c r="U103" s="179" t="s">
        <v>382</v>
      </c>
      <c r="V103" s="170"/>
      <c r="W103" s="169"/>
      <c r="X103" s="169"/>
      <c r="Y103" s="169"/>
      <c r="Z103" s="93"/>
      <c r="AA103" s="93"/>
      <c r="AB103" s="93"/>
    </row>
    <row r="104" spans="1:263" s="109" customFormat="1" ht="25.5" x14ac:dyDescent="0.2">
      <c r="A104" s="195">
        <v>43468</v>
      </c>
      <c r="B104" s="183" t="s">
        <v>2267</v>
      </c>
      <c r="C104" s="183" t="s">
        <v>2268</v>
      </c>
      <c r="D104" s="183" t="s">
        <v>136</v>
      </c>
      <c r="E104" s="183" t="s">
        <v>143</v>
      </c>
      <c r="F104" s="184">
        <v>43070</v>
      </c>
      <c r="G104" s="185">
        <v>2017</v>
      </c>
      <c r="H104" s="170" t="s">
        <v>37</v>
      </c>
      <c r="I104" s="170" t="str">
        <f t="shared" si="4"/>
        <v>OK</v>
      </c>
      <c r="J104" s="170" t="str">
        <f t="shared" si="5"/>
        <v>OK</v>
      </c>
      <c r="K104" s="175" t="str">
        <f t="shared" si="7"/>
        <v>South Central</v>
      </c>
      <c r="L104" s="170" t="str">
        <f>INDEX('State '!$A$1:$C$62,MATCH($I104,'State '!$B:$B,0),3)</f>
        <v>South Central</v>
      </c>
      <c r="M104" s="170" t="str">
        <f>INDEX('State '!$A$1:$C$62,MATCH($J104,'State '!$B:$B,0),3)</f>
        <v>South Central</v>
      </c>
      <c r="N104" s="170"/>
      <c r="O104" s="177">
        <v>60</v>
      </c>
      <c r="P104" s="177">
        <v>50</v>
      </c>
      <c r="Q104" s="177">
        <v>200</v>
      </c>
      <c r="R104" s="176">
        <v>24</v>
      </c>
      <c r="S104" s="170" t="s">
        <v>138</v>
      </c>
      <c r="T104" s="170" t="s">
        <v>187</v>
      </c>
      <c r="U104" s="179" t="s">
        <v>382</v>
      </c>
      <c r="V104" s="170" t="s">
        <v>2177</v>
      </c>
      <c r="W104" s="169" t="s">
        <v>2487</v>
      </c>
      <c r="X104" s="169"/>
      <c r="Y104" s="205" t="s">
        <v>2714</v>
      </c>
    </row>
    <row r="105" spans="1:263" x14ac:dyDescent="0.2">
      <c r="A105" s="170">
        <v>39990</v>
      </c>
      <c r="B105" s="171" t="s">
        <v>1506</v>
      </c>
      <c r="C105" s="171" t="s">
        <v>1875</v>
      </c>
      <c r="D105" s="171" t="s">
        <v>136</v>
      </c>
      <c r="E105" s="183" t="s">
        <v>143</v>
      </c>
      <c r="F105" s="184">
        <v>36465</v>
      </c>
      <c r="G105" s="185">
        <v>1999</v>
      </c>
      <c r="H105" s="170" t="s">
        <v>16</v>
      </c>
      <c r="I105" s="170" t="str">
        <f t="shared" si="4"/>
        <v>NC</v>
      </c>
      <c r="J105" s="170" t="str">
        <f t="shared" si="5"/>
        <v>NC</v>
      </c>
      <c r="K105" s="170" t="str">
        <f t="shared" si="7"/>
        <v>Southeast</v>
      </c>
      <c r="L105" s="170" t="str">
        <f>INDEX('State '!$A$1:$C$62,MATCH($I105,'State '!$B:$B,0),3)</f>
        <v>Southeast</v>
      </c>
      <c r="M105" s="170" t="str">
        <f>INDEX('State '!$A$1:$C$62,MATCH($J105,'State '!$B:$B,0),3)</f>
        <v>Southeast</v>
      </c>
      <c r="N105" s="170"/>
      <c r="O105" s="177">
        <v>98.3</v>
      </c>
      <c r="P105" s="177">
        <v>67</v>
      </c>
      <c r="Q105" s="176">
        <v>263</v>
      </c>
      <c r="R105" s="176">
        <v>24</v>
      </c>
      <c r="S105" s="170" t="s">
        <v>138</v>
      </c>
      <c r="T105" s="170" t="s">
        <v>187</v>
      </c>
      <c r="U105" s="170" t="s">
        <v>382</v>
      </c>
      <c r="V105" s="170"/>
      <c r="W105" s="169"/>
      <c r="X105" s="169"/>
      <c r="Y105" s="169"/>
      <c r="Z105" s="93"/>
      <c r="AA105" s="93"/>
      <c r="AB105" s="93"/>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c r="FZ105" s="19"/>
      <c r="GA105" s="19"/>
      <c r="GB105" s="19"/>
      <c r="GC105" s="19"/>
      <c r="GD105" s="19"/>
      <c r="GE105" s="19"/>
      <c r="GF105" s="19"/>
      <c r="GG105" s="19"/>
      <c r="GH105" s="19"/>
      <c r="GI105" s="19"/>
      <c r="GJ105" s="19"/>
      <c r="GK105" s="19"/>
      <c r="GL105" s="19"/>
      <c r="GM105" s="19"/>
      <c r="GN105" s="19"/>
      <c r="GO105" s="19"/>
      <c r="GP105" s="19"/>
      <c r="GQ105" s="19"/>
      <c r="GR105" s="19"/>
      <c r="GS105" s="19"/>
      <c r="GT105" s="19"/>
      <c r="GU105" s="19"/>
      <c r="GV105" s="19"/>
      <c r="GW105" s="19"/>
      <c r="GX105" s="19"/>
      <c r="GY105" s="19"/>
      <c r="GZ105" s="19"/>
      <c r="HA105" s="19"/>
      <c r="HB105" s="19"/>
      <c r="HC105" s="19"/>
      <c r="HD105" s="19"/>
      <c r="HE105" s="19"/>
      <c r="HF105" s="19"/>
      <c r="HG105" s="19"/>
      <c r="HH105" s="19"/>
      <c r="HI105" s="19"/>
      <c r="HJ105" s="19"/>
      <c r="HK105" s="19"/>
      <c r="HL105" s="19"/>
      <c r="HM105" s="19"/>
      <c r="HN105" s="19"/>
      <c r="HO105" s="19"/>
      <c r="HP105" s="19"/>
      <c r="HQ105" s="19"/>
      <c r="HR105" s="19"/>
      <c r="HS105" s="19"/>
      <c r="HT105" s="19"/>
      <c r="HU105" s="19"/>
      <c r="HV105" s="19"/>
      <c r="HW105" s="19"/>
      <c r="HX105" s="19"/>
      <c r="HY105" s="19"/>
      <c r="HZ105" s="19"/>
      <c r="IA105" s="19"/>
      <c r="IB105" s="19"/>
      <c r="IC105" s="19"/>
      <c r="ID105" s="19"/>
      <c r="IE105" s="19"/>
      <c r="IF105" s="19"/>
      <c r="IG105" s="19"/>
      <c r="IH105" s="19"/>
      <c r="II105" s="19"/>
      <c r="IJ105" s="19"/>
      <c r="IK105" s="19"/>
      <c r="IL105" s="19"/>
      <c r="IM105" s="19"/>
      <c r="IN105" s="19"/>
      <c r="IO105" s="19"/>
      <c r="IP105" s="19"/>
      <c r="IQ105" s="19"/>
      <c r="IR105" s="19"/>
      <c r="IS105" s="19"/>
      <c r="IT105" s="19"/>
      <c r="IU105" s="19"/>
      <c r="IV105" s="19"/>
      <c r="IW105" s="19"/>
      <c r="IX105" s="19"/>
      <c r="IY105" s="19"/>
      <c r="IZ105" s="19"/>
      <c r="JA105" s="19"/>
      <c r="JB105" s="19"/>
      <c r="JC105" s="19"/>
    </row>
    <row r="106" spans="1:263" ht="25.5" x14ac:dyDescent="0.2">
      <c r="A106" s="224">
        <v>44313</v>
      </c>
      <c r="B106" s="222" t="s">
        <v>3072</v>
      </c>
      <c r="C106" s="83" t="s">
        <v>1718</v>
      </c>
      <c r="D106" s="222" t="s">
        <v>140</v>
      </c>
      <c r="E106" s="222" t="s">
        <v>143</v>
      </c>
      <c r="F106" s="63">
        <v>44255</v>
      </c>
      <c r="G106" s="64">
        <v>2021</v>
      </c>
      <c r="H106" s="224" t="s">
        <v>1147</v>
      </c>
      <c r="I106" s="224" t="str">
        <f t="shared" si="4"/>
        <v>NM</v>
      </c>
      <c r="J106" s="224" t="str">
        <f t="shared" si="5"/>
        <v>TX</v>
      </c>
      <c r="K106" s="230" t="str">
        <f t="shared" si="7"/>
        <v>Mountain, South Central</v>
      </c>
      <c r="L106" s="224" t="str">
        <f>INDEX('State '!$A$1:$C$62,MATCH($I106,'State '!$B:$B,0),3)</f>
        <v>Mountain</v>
      </c>
      <c r="M106" s="224" t="str">
        <f>INDEX('State '!$A$1:$C$62,MATCH($J106,'State '!$B:$B,0),3)</f>
        <v>South Central</v>
      </c>
      <c r="N106" s="224"/>
      <c r="O106" s="177">
        <v>23.5</v>
      </c>
      <c r="P106" s="177">
        <v>17.100000000000001</v>
      </c>
      <c r="Q106" s="164">
        <v>159</v>
      </c>
      <c r="R106" s="104">
        <v>16</v>
      </c>
      <c r="S106" s="224" t="s">
        <v>135</v>
      </c>
      <c r="T106" s="224" t="s">
        <v>381</v>
      </c>
      <c r="U106" s="224" t="s">
        <v>3073</v>
      </c>
      <c r="V106" s="224" t="s">
        <v>2180</v>
      </c>
      <c r="W106" s="222" t="s">
        <v>3074</v>
      </c>
      <c r="X106" s="222"/>
      <c r="Y106" s="155"/>
      <c r="Z106" s="93"/>
      <c r="AA106" s="93"/>
      <c r="AB106" s="93"/>
    </row>
    <row r="107" spans="1:263" s="106" customFormat="1" x14ac:dyDescent="0.2">
      <c r="A107" s="170">
        <v>42289</v>
      </c>
      <c r="B107" s="183" t="s">
        <v>1793</v>
      </c>
      <c r="C107" s="183" t="s">
        <v>2228</v>
      </c>
      <c r="D107" s="183" t="s">
        <v>134</v>
      </c>
      <c r="E107" s="183" t="s">
        <v>143</v>
      </c>
      <c r="F107" s="184">
        <v>42312</v>
      </c>
      <c r="G107" s="185">
        <v>2015</v>
      </c>
      <c r="H107" s="170" t="s">
        <v>2</v>
      </c>
      <c r="I107" s="170" t="str">
        <f t="shared" si="4"/>
        <v>OR</v>
      </c>
      <c r="J107" s="170" t="str">
        <f t="shared" si="5"/>
        <v>OR</v>
      </c>
      <c r="K107" s="170" t="str">
        <f t="shared" si="7"/>
        <v>Pacific</v>
      </c>
      <c r="L107" s="170" t="str">
        <f>INDEX('State '!$A$1:$C$62,MATCH($I107,'State '!$B:$B,0),3)</f>
        <v>Pacific</v>
      </c>
      <c r="M107" s="170" t="str">
        <f>INDEX('State '!$A$1:$C$62,MATCH($J107,'State '!$B:$B,0),3)</f>
        <v>Pacific</v>
      </c>
      <c r="N107" s="170"/>
      <c r="O107" s="177">
        <v>54.3</v>
      </c>
      <c r="P107" s="177">
        <v>24.4</v>
      </c>
      <c r="Q107" s="177">
        <v>175</v>
      </c>
      <c r="R107" s="176">
        <v>20</v>
      </c>
      <c r="S107" s="170" t="s">
        <v>135</v>
      </c>
      <c r="T107" s="170" t="s">
        <v>381</v>
      </c>
      <c r="U107" s="170" t="s">
        <v>1794</v>
      </c>
      <c r="V107" s="170" t="s">
        <v>2177</v>
      </c>
      <c r="W107" s="169"/>
      <c r="X107" s="169"/>
      <c r="Y107" s="16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c r="FZ107" s="19"/>
      <c r="GA107" s="19"/>
      <c r="GB107" s="19"/>
      <c r="GC107" s="19"/>
      <c r="GD107" s="19"/>
      <c r="GE107" s="19"/>
      <c r="GF107" s="19"/>
      <c r="GG107" s="19"/>
      <c r="GH107" s="19"/>
      <c r="GI107" s="19"/>
      <c r="GJ107" s="19"/>
      <c r="GK107" s="19"/>
      <c r="GL107" s="19"/>
      <c r="GM107" s="19"/>
      <c r="GN107" s="19"/>
      <c r="GO107" s="19"/>
      <c r="GP107" s="19"/>
      <c r="GQ107" s="19"/>
      <c r="GR107" s="19"/>
      <c r="GS107" s="19"/>
      <c r="GT107" s="19"/>
      <c r="GU107" s="19"/>
      <c r="GV107" s="19"/>
      <c r="GW107" s="19"/>
      <c r="GX107" s="19"/>
      <c r="GY107" s="19"/>
      <c r="GZ107" s="19"/>
      <c r="HA107" s="19"/>
      <c r="HB107" s="19"/>
      <c r="HC107" s="19"/>
      <c r="HD107" s="19"/>
      <c r="HE107" s="19"/>
      <c r="HF107" s="19"/>
      <c r="HG107" s="19"/>
      <c r="HH107" s="19"/>
      <c r="HI107" s="19"/>
      <c r="HJ107" s="19"/>
      <c r="HK107" s="19"/>
      <c r="HL107" s="19"/>
      <c r="HM107" s="19"/>
      <c r="HN107" s="19"/>
      <c r="HO107" s="19"/>
      <c r="HP107" s="19"/>
      <c r="HQ107" s="19"/>
      <c r="HR107" s="19"/>
      <c r="HS107" s="19"/>
      <c r="HT107" s="19"/>
      <c r="HU107" s="19"/>
      <c r="HV107" s="19"/>
      <c r="HW107" s="19"/>
      <c r="HX107" s="19"/>
      <c r="HY107" s="19"/>
      <c r="HZ107" s="19"/>
      <c r="IA107" s="19"/>
      <c r="IB107" s="19"/>
      <c r="IC107" s="19"/>
      <c r="ID107" s="19"/>
      <c r="IE107" s="19"/>
      <c r="IF107" s="19"/>
      <c r="IG107" s="19"/>
      <c r="IH107" s="19"/>
      <c r="II107" s="19"/>
      <c r="IJ107" s="19"/>
      <c r="IK107" s="19"/>
      <c r="IL107" s="19"/>
      <c r="IM107" s="19"/>
      <c r="IN107" s="19"/>
      <c r="IO107" s="19"/>
      <c r="IP107" s="19"/>
      <c r="IQ107" s="19"/>
      <c r="IR107" s="19"/>
      <c r="IS107" s="19"/>
      <c r="IT107" s="19"/>
      <c r="IU107" s="19"/>
      <c r="IV107" s="19"/>
      <c r="IW107" s="19"/>
      <c r="IX107" s="19"/>
      <c r="IY107" s="19"/>
      <c r="IZ107" s="19"/>
      <c r="JA107" s="19"/>
      <c r="JB107" s="19"/>
    </row>
    <row r="108" spans="1:263" x14ac:dyDescent="0.2">
      <c r="A108" s="170">
        <v>41106</v>
      </c>
      <c r="B108" s="183" t="s">
        <v>1840</v>
      </c>
      <c r="C108" s="183" t="s">
        <v>218</v>
      </c>
      <c r="D108" s="183" t="s">
        <v>140</v>
      </c>
      <c r="E108" s="183" t="s">
        <v>143</v>
      </c>
      <c r="F108" s="184"/>
      <c r="G108" s="185">
        <v>2012</v>
      </c>
      <c r="H108" s="170" t="s">
        <v>450</v>
      </c>
      <c r="I108" s="170" t="str">
        <f t="shared" si="4"/>
        <v>DE</v>
      </c>
      <c r="J108" s="170" t="str">
        <f t="shared" si="5"/>
        <v>MD</v>
      </c>
      <c r="K108" s="170" t="str">
        <f t="shared" si="7"/>
        <v>Northeast</v>
      </c>
      <c r="L108" s="170" t="str">
        <f>INDEX('State '!$A$1:$C$62,MATCH($I108,'State '!$B:$B,0),3)</f>
        <v>Northeast</v>
      </c>
      <c r="M108" s="170" t="str">
        <f>INDEX('State '!$A$1:$C$62,MATCH($J108,'State '!$B:$B,0),3)</f>
        <v>Northeast</v>
      </c>
      <c r="N108" s="170"/>
      <c r="O108" s="177">
        <v>5.9</v>
      </c>
      <c r="P108" s="177">
        <v>5</v>
      </c>
      <c r="Q108" s="177">
        <v>4.07</v>
      </c>
      <c r="R108" s="176">
        <v>6</v>
      </c>
      <c r="S108" s="170" t="s">
        <v>135</v>
      </c>
      <c r="T108" s="170" t="s">
        <v>381</v>
      </c>
      <c r="U108" s="170" t="s">
        <v>460</v>
      </c>
      <c r="V108" s="170"/>
      <c r="W108" s="169"/>
      <c r="X108" s="169"/>
      <c r="Y108" s="169"/>
      <c r="Z108" s="93"/>
      <c r="AA108" s="93"/>
      <c r="AB108" s="93"/>
    </row>
    <row r="109" spans="1:263" ht="25.5" x14ac:dyDescent="0.2">
      <c r="A109" s="195">
        <v>43417</v>
      </c>
      <c r="B109" s="183" t="s">
        <v>2669</v>
      </c>
      <c r="C109" s="183" t="s">
        <v>260</v>
      </c>
      <c r="D109" s="183" t="s">
        <v>140</v>
      </c>
      <c r="E109" s="183" t="s">
        <v>143</v>
      </c>
      <c r="F109" s="184">
        <v>43419</v>
      </c>
      <c r="G109" s="185">
        <v>2018</v>
      </c>
      <c r="H109" s="170" t="s">
        <v>30</v>
      </c>
      <c r="I109" s="170" t="str">
        <f t="shared" si="4"/>
        <v>MN</v>
      </c>
      <c r="J109" s="170" t="str">
        <f t="shared" si="5"/>
        <v>MN</v>
      </c>
      <c r="K109" s="175" t="str">
        <f t="shared" si="7"/>
        <v>Midwest</v>
      </c>
      <c r="L109" s="170" t="str">
        <f>INDEX('State '!$A$1:$C$62,MATCH($I109,'State '!$B:$B,0),3)</f>
        <v>Midwest</v>
      </c>
      <c r="M109" s="170" t="str">
        <f>INDEX('State '!$A$1:$C$62,MATCH($J109,'State '!$B:$B,0),3)</f>
        <v>Midwest</v>
      </c>
      <c r="N109" s="170"/>
      <c r="O109" s="177">
        <v>50</v>
      </c>
      <c r="P109" s="177">
        <v>8</v>
      </c>
      <c r="Q109" s="177"/>
      <c r="R109" s="176"/>
      <c r="S109" s="170" t="s">
        <v>138</v>
      </c>
      <c r="T109" s="170" t="s">
        <v>381</v>
      </c>
      <c r="U109" s="179" t="s">
        <v>2670</v>
      </c>
      <c r="V109" s="170" t="s">
        <v>2177</v>
      </c>
      <c r="W109" s="169" t="s">
        <v>2671</v>
      </c>
      <c r="X109" s="169"/>
      <c r="Y109" s="205"/>
      <c r="Z109" s="93"/>
      <c r="AA109" s="93"/>
      <c r="AB109" s="93"/>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c r="FZ109" s="19"/>
      <c r="GA109" s="19"/>
      <c r="GB109" s="19"/>
      <c r="GC109" s="19"/>
      <c r="GD109" s="19"/>
      <c r="GE109" s="19"/>
      <c r="GF109" s="19"/>
      <c r="GG109" s="19"/>
      <c r="GH109" s="19"/>
      <c r="GI109" s="19"/>
      <c r="GJ109" s="19"/>
      <c r="GK109" s="19"/>
      <c r="GL109" s="19"/>
      <c r="GM109" s="19"/>
      <c r="GN109" s="19"/>
      <c r="GO109" s="19"/>
      <c r="GP109" s="19"/>
      <c r="GQ109" s="19"/>
      <c r="GR109" s="19"/>
      <c r="GS109" s="19"/>
      <c r="GT109" s="19"/>
      <c r="GU109" s="19"/>
      <c r="GV109" s="19"/>
      <c r="GW109" s="19"/>
      <c r="GX109" s="19"/>
      <c r="GY109" s="19"/>
      <c r="GZ109" s="19"/>
      <c r="HA109" s="19"/>
      <c r="HB109" s="19"/>
      <c r="HC109" s="19"/>
      <c r="HD109" s="19"/>
      <c r="HE109" s="19"/>
      <c r="HF109" s="19"/>
      <c r="HG109" s="19"/>
      <c r="HH109" s="19"/>
      <c r="HI109" s="19"/>
      <c r="HJ109" s="19"/>
      <c r="HK109" s="19"/>
      <c r="HL109" s="19"/>
      <c r="HM109" s="19"/>
      <c r="HN109" s="19"/>
      <c r="HO109" s="19"/>
      <c r="HP109" s="19"/>
      <c r="HQ109" s="19"/>
      <c r="HR109" s="19"/>
      <c r="HS109" s="19"/>
      <c r="HT109" s="19"/>
      <c r="HU109" s="19"/>
      <c r="HV109" s="19"/>
      <c r="HW109" s="19"/>
      <c r="HX109" s="19"/>
      <c r="HY109" s="19"/>
      <c r="HZ109" s="19"/>
      <c r="IA109" s="19"/>
      <c r="IB109" s="19"/>
      <c r="IC109" s="19"/>
      <c r="ID109" s="19"/>
      <c r="IE109" s="19"/>
      <c r="IF109" s="19"/>
      <c r="IG109" s="19"/>
      <c r="IH109" s="19"/>
      <c r="II109" s="19"/>
      <c r="IJ109" s="19"/>
      <c r="IK109" s="19"/>
      <c r="IL109" s="19"/>
      <c r="IM109" s="19"/>
      <c r="IN109" s="19"/>
      <c r="IO109" s="19"/>
      <c r="IP109" s="19"/>
      <c r="IQ109" s="19"/>
      <c r="IR109" s="19"/>
      <c r="IS109" s="19"/>
      <c r="IT109" s="19"/>
      <c r="IU109" s="19"/>
      <c r="IV109" s="19"/>
      <c r="IW109" s="19"/>
      <c r="IX109" s="19"/>
      <c r="IY109" s="19"/>
      <c r="IZ109" s="19"/>
      <c r="JA109" s="19"/>
      <c r="JB109" s="19"/>
    </row>
    <row r="110" spans="1:263" x14ac:dyDescent="0.2">
      <c r="A110" s="195">
        <v>40388</v>
      </c>
      <c r="B110" s="183" t="s">
        <v>602</v>
      </c>
      <c r="C110" s="183" t="s">
        <v>257</v>
      </c>
      <c r="D110" s="183" t="s">
        <v>140</v>
      </c>
      <c r="E110" s="183" t="s">
        <v>143</v>
      </c>
      <c r="F110" s="184">
        <v>40210</v>
      </c>
      <c r="G110" s="185">
        <v>2010</v>
      </c>
      <c r="H110" s="170" t="s">
        <v>429</v>
      </c>
      <c r="I110" s="170" t="str">
        <f t="shared" si="4"/>
        <v>TX</v>
      </c>
      <c r="J110" s="170" t="str">
        <f t="shared" si="5"/>
        <v>LA</v>
      </c>
      <c r="K110" s="170" t="str">
        <f t="shared" si="7"/>
        <v>South Central</v>
      </c>
      <c r="L110" s="170" t="str">
        <f>INDEX('State '!$A$1:$C$62,MATCH($I110,'State '!$B:$B,0),3)</f>
        <v>South Central</v>
      </c>
      <c r="M110" s="170" t="str">
        <f>INDEX('State '!$A$1:$C$62,MATCH($J110,'State '!$B:$B,0),3)</f>
        <v>South Central</v>
      </c>
      <c r="N110" s="170"/>
      <c r="O110" s="177">
        <v>68</v>
      </c>
      <c r="P110" s="177"/>
      <c r="Q110" s="177">
        <v>274</v>
      </c>
      <c r="R110" s="176"/>
      <c r="S110" s="170" t="s">
        <v>135</v>
      </c>
      <c r="T110" s="170" t="s">
        <v>381</v>
      </c>
      <c r="U110" s="170" t="s">
        <v>603</v>
      </c>
      <c r="V110" s="170"/>
      <c r="W110" s="169"/>
      <c r="X110" s="169"/>
      <c r="Y110" s="169"/>
      <c r="Z110" s="93"/>
      <c r="AA110" s="93"/>
      <c r="AB110" s="93"/>
    </row>
    <row r="111" spans="1:263" s="19" customFormat="1" x14ac:dyDescent="0.2">
      <c r="A111" s="192">
        <v>39990</v>
      </c>
      <c r="B111" s="183" t="s">
        <v>819</v>
      </c>
      <c r="C111" s="183" t="s">
        <v>257</v>
      </c>
      <c r="D111" s="183" t="s">
        <v>140</v>
      </c>
      <c r="E111" s="183" t="s">
        <v>143</v>
      </c>
      <c r="F111" s="184">
        <v>39753</v>
      </c>
      <c r="G111" s="185">
        <v>2008</v>
      </c>
      <c r="H111" s="170" t="s">
        <v>32</v>
      </c>
      <c r="I111" s="170" t="str">
        <f t="shared" si="4"/>
        <v>AR</v>
      </c>
      <c r="J111" s="170" t="str">
        <f t="shared" si="5"/>
        <v>AR</v>
      </c>
      <c r="K111" s="170" t="str">
        <f t="shared" si="7"/>
        <v>South Central</v>
      </c>
      <c r="L111" s="170" t="str">
        <f>INDEX('State '!$A$1:$C$62,MATCH($I111,'State '!$B:$B,0),3)</f>
        <v>South Central</v>
      </c>
      <c r="M111" s="170" t="str">
        <f>INDEX('State '!$A$1:$C$62,MATCH($J111,'State '!$B:$B,0),3)</f>
        <v>South Central</v>
      </c>
      <c r="N111" s="170"/>
      <c r="O111" s="177">
        <v>26.26</v>
      </c>
      <c r="P111" s="177"/>
      <c r="Q111" s="177">
        <v>200</v>
      </c>
      <c r="R111" s="176"/>
      <c r="S111" s="170" t="s">
        <v>135</v>
      </c>
      <c r="T111" s="170" t="s">
        <v>381</v>
      </c>
      <c r="U111" s="170" t="s">
        <v>820</v>
      </c>
      <c r="V111" s="170"/>
      <c r="W111" s="175"/>
      <c r="X111" s="169"/>
      <c r="Y111" s="169"/>
      <c r="Z111" s="105"/>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c r="BM111" s="93"/>
      <c r="BN111" s="93"/>
      <c r="BO111" s="93"/>
      <c r="BP111" s="93"/>
      <c r="BQ111" s="93"/>
      <c r="BR111" s="93"/>
      <c r="BS111" s="93"/>
      <c r="BT111" s="93"/>
      <c r="BU111" s="93"/>
      <c r="BV111" s="93"/>
      <c r="BW111" s="93"/>
      <c r="BX111" s="93"/>
      <c r="BY111" s="93"/>
      <c r="BZ111" s="93"/>
      <c r="CA111" s="93"/>
      <c r="CB111" s="93"/>
      <c r="CC111" s="93"/>
      <c r="CD111" s="93"/>
      <c r="CE111" s="93"/>
      <c r="CF111" s="93"/>
      <c r="CG111" s="93"/>
      <c r="CH111" s="93"/>
      <c r="CI111" s="93"/>
      <c r="CJ111" s="93"/>
      <c r="CK111" s="93"/>
      <c r="CL111" s="93"/>
      <c r="CM111" s="93"/>
      <c r="CN111" s="93"/>
      <c r="CO111" s="93"/>
      <c r="CP111" s="93"/>
      <c r="CQ111" s="93"/>
      <c r="CR111" s="93"/>
      <c r="CS111" s="93"/>
      <c r="CT111" s="93"/>
      <c r="CU111" s="93"/>
      <c r="CV111" s="93"/>
      <c r="CW111" s="93"/>
      <c r="CX111" s="93"/>
      <c r="CY111" s="93"/>
      <c r="CZ111" s="93"/>
      <c r="DA111" s="93"/>
      <c r="DB111" s="93"/>
      <c r="DC111" s="93"/>
      <c r="DD111" s="93"/>
      <c r="DE111" s="93"/>
      <c r="DF111" s="93"/>
      <c r="DG111" s="93"/>
      <c r="DH111" s="93"/>
      <c r="DI111" s="93"/>
      <c r="DJ111" s="93"/>
      <c r="DK111" s="93"/>
      <c r="DL111" s="93"/>
      <c r="DM111" s="93"/>
      <c r="DN111" s="93"/>
      <c r="DO111" s="93"/>
      <c r="DP111" s="93"/>
      <c r="DQ111" s="93"/>
      <c r="DR111" s="93"/>
      <c r="DS111" s="93"/>
      <c r="DT111" s="93"/>
      <c r="DU111" s="93"/>
      <c r="DV111" s="93"/>
      <c r="DW111" s="93"/>
      <c r="DX111" s="93"/>
      <c r="DY111" s="93"/>
      <c r="DZ111" s="93"/>
      <c r="EA111" s="93"/>
      <c r="EB111" s="93"/>
      <c r="EC111" s="93"/>
      <c r="ED111" s="93"/>
      <c r="EE111" s="93"/>
      <c r="EF111" s="93"/>
      <c r="EG111" s="93"/>
      <c r="EH111" s="93"/>
      <c r="EI111" s="93"/>
      <c r="EJ111" s="93"/>
      <c r="EK111" s="93"/>
      <c r="EL111" s="93"/>
      <c r="EM111" s="93"/>
      <c r="EN111" s="93"/>
      <c r="EO111" s="93"/>
      <c r="EP111" s="93"/>
      <c r="EQ111" s="93"/>
      <c r="ER111" s="93"/>
      <c r="ES111" s="93"/>
      <c r="ET111" s="93"/>
      <c r="EU111" s="93"/>
      <c r="EV111" s="93"/>
      <c r="EW111" s="93"/>
      <c r="EX111" s="93"/>
      <c r="EY111" s="93"/>
      <c r="EZ111" s="93"/>
      <c r="FA111" s="93"/>
      <c r="FB111" s="93"/>
      <c r="FC111" s="93"/>
      <c r="FD111" s="93"/>
      <c r="FE111" s="93"/>
      <c r="FF111" s="93"/>
      <c r="FG111" s="93"/>
      <c r="FH111" s="93"/>
      <c r="FI111" s="93"/>
      <c r="FJ111" s="93"/>
      <c r="FK111" s="93"/>
      <c r="FL111" s="93"/>
      <c r="FM111" s="93"/>
      <c r="FN111" s="93"/>
      <c r="FO111" s="93"/>
      <c r="FP111" s="93"/>
      <c r="FQ111" s="93"/>
      <c r="FR111" s="93"/>
      <c r="FS111" s="93"/>
      <c r="FT111" s="93"/>
      <c r="FU111" s="93"/>
      <c r="FV111" s="93"/>
      <c r="FW111" s="93"/>
      <c r="FX111" s="93"/>
      <c r="FY111" s="93"/>
      <c r="FZ111" s="93"/>
      <c r="GA111" s="93"/>
      <c r="GB111" s="93"/>
      <c r="GC111" s="93"/>
      <c r="GD111" s="93"/>
      <c r="GE111" s="93"/>
      <c r="GF111" s="93"/>
      <c r="GG111" s="93"/>
      <c r="GH111" s="93"/>
      <c r="GI111" s="93"/>
      <c r="GJ111" s="93"/>
      <c r="GK111" s="93"/>
      <c r="GL111" s="93"/>
      <c r="GM111" s="93"/>
      <c r="GN111" s="93"/>
      <c r="GO111" s="93"/>
      <c r="GP111" s="93"/>
      <c r="GQ111" s="93"/>
      <c r="GR111" s="93"/>
      <c r="GS111" s="93"/>
      <c r="GT111" s="93"/>
      <c r="GU111" s="93"/>
      <c r="GV111" s="93"/>
      <c r="GW111" s="93"/>
      <c r="GX111" s="93"/>
      <c r="GY111" s="93"/>
      <c r="GZ111" s="93"/>
      <c r="HA111" s="93"/>
      <c r="HB111" s="93"/>
      <c r="HC111" s="93"/>
      <c r="HD111" s="93"/>
      <c r="HE111" s="93"/>
      <c r="HF111" s="93"/>
      <c r="HG111" s="93"/>
      <c r="HH111" s="93"/>
      <c r="HI111" s="93"/>
      <c r="HJ111" s="93"/>
      <c r="HK111" s="93"/>
      <c r="HL111" s="93"/>
      <c r="HM111" s="93"/>
      <c r="HN111" s="93"/>
      <c r="HO111" s="93"/>
      <c r="HP111" s="93"/>
      <c r="HQ111" s="93"/>
      <c r="HR111" s="93"/>
      <c r="HS111" s="93"/>
      <c r="HT111" s="93"/>
      <c r="HU111" s="93"/>
      <c r="HV111" s="93"/>
      <c r="HW111" s="93"/>
      <c r="HX111" s="93"/>
      <c r="HY111" s="93"/>
      <c r="HZ111" s="93"/>
      <c r="IA111" s="93"/>
      <c r="IB111" s="93"/>
      <c r="IC111" s="93"/>
      <c r="ID111" s="93"/>
      <c r="IE111" s="93"/>
      <c r="IF111" s="93"/>
      <c r="IG111" s="93"/>
      <c r="IH111" s="93"/>
      <c r="II111" s="93"/>
      <c r="IJ111" s="93"/>
      <c r="IK111" s="93"/>
      <c r="IL111" s="93"/>
      <c r="IM111" s="93"/>
      <c r="IN111" s="93"/>
      <c r="IO111" s="93"/>
      <c r="IP111" s="93"/>
      <c r="IQ111" s="93"/>
      <c r="IR111" s="93"/>
      <c r="IS111" s="93"/>
      <c r="IT111" s="93"/>
      <c r="IU111" s="93"/>
      <c r="IV111" s="93"/>
      <c r="IW111" s="93"/>
      <c r="IX111" s="93"/>
      <c r="IY111" s="93"/>
      <c r="IZ111" s="93"/>
      <c r="JA111" s="93"/>
    </row>
    <row r="112" spans="1:263" x14ac:dyDescent="0.2">
      <c r="A112" s="192">
        <v>39990</v>
      </c>
      <c r="B112" s="171" t="s">
        <v>881</v>
      </c>
      <c r="C112" s="171" t="s">
        <v>257</v>
      </c>
      <c r="D112" s="171" t="s">
        <v>140</v>
      </c>
      <c r="E112" s="172" t="s">
        <v>143</v>
      </c>
      <c r="F112" s="173">
        <v>39128</v>
      </c>
      <c r="G112" s="174">
        <v>2007</v>
      </c>
      <c r="H112" s="170" t="s">
        <v>0</v>
      </c>
      <c r="I112" s="170" t="str">
        <f t="shared" si="4"/>
        <v>LA</v>
      </c>
      <c r="J112" s="170" t="str">
        <f t="shared" si="5"/>
        <v>LA</v>
      </c>
      <c r="K112" s="170" t="str">
        <f t="shared" si="7"/>
        <v>South Central</v>
      </c>
      <c r="L112" s="170" t="str">
        <f>INDEX('State '!$A$1:$C$62,MATCH($I112,'State '!$B:$B,0),3)</f>
        <v>South Central</v>
      </c>
      <c r="M112" s="170" t="str">
        <f>INDEX('State '!$A$1:$C$62,MATCH($J112,'State '!$B:$B,0),3)</f>
        <v>South Central</v>
      </c>
      <c r="N112" s="170"/>
      <c r="O112" s="177">
        <v>18.079999999999998</v>
      </c>
      <c r="P112" s="176">
        <v>17.5</v>
      </c>
      <c r="Q112" s="176">
        <v>140</v>
      </c>
      <c r="R112" s="177">
        <v>12</v>
      </c>
      <c r="S112" s="178" t="s">
        <v>135</v>
      </c>
      <c r="T112" s="175" t="s">
        <v>381</v>
      </c>
      <c r="U112" s="179" t="s">
        <v>882</v>
      </c>
      <c r="V112" s="170"/>
      <c r="W112" s="169"/>
      <c r="X112" s="169"/>
      <c r="Y112" s="169"/>
      <c r="Z112" s="93"/>
      <c r="AA112" s="93"/>
      <c r="AB112" s="93"/>
    </row>
    <row r="113" spans="1:262" s="19" customFormat="1" x14ac:dyDescent="0.2">
      <c r="A113" s="192">
        <v>39990</v>
      </c>
      <c r="B113" s="171" t="s">
        <v>1843</v>
      </c>
      <c r="C113" s="171" t="s">
        <v>257</v>
      </c>
      <c r="D113" s="171" t="s">
        <v>134</v>
      </c>
      <c r="E113" s="172" t="s">
        <v>143</v>
      </c>
      <c r="F113" s="173">
        <v>39156</v>
      </c>
      <c r="G113" s="174">
        <v>2007</v>
      </c>
      <c r="H113" s="170" t="s">
        <v>6</v>
      </c>
      <c r="I113" s="170" t="str">
        <f t="shared" si="4"/>
        <v>TX</v>
      </c>
      <c r="J113" s="170" t="str">
        <f t="shared" si="5"/>
        <v>TX</v>
      </c>
      <c r="K113" s="170" t="str">
        <f t="shared" si="7"/>
        <v>South Central</v>
      </c>
      <c r="L113" s="170" t="str">
        <f>INDEX('State '!$A$1:$C$62,MATCH($I113,'State '!$B:$B,0),3)</f>
        <v>South Central</v>
      </c>
      <c r="M113" s="170" t="str">
        <f>INDEX('State '!$A$1:$C$62,MATCH($J113,'State '!$B:$B,0),3)</f>
        <v>South Central</v>
      </c>
      <c r="N113" s="170"/>
      <c r="O113" s="177">
        <v>12.7</v>
      </c>
      <c r="P113" s="176">
        <v>14.4</v>
      </c>
      <c r="Q113" s="176">
        <v>60</v>
      </c>
      <c r="R113" s="177">
        <v>16</v>
      </c>
      <c r="S113" s="178" t="s">
        <v>135</v>
      </c>
      <c r="T113" s="175" t="s">
        <v>381</v>
      </c>
      <c r="U113" s="179" t="s">
        <v>894</v>
      </c>
      <c r="V113" s="170"/>
      <c r="W113" s="169"/>
      <c r="X113" s="169"/>
      <c r="Y113" s="207"/>
    </row>
    <row r="114" spans="1:262" x14ac:dyDescent="0.2">
      <c r="A114" s="195">
        <v>39990</v>
      </c>
      <c r="B114" s="183" t="s">
        <v>1201</v>
      </c>
      <c r="C114" s="183" t="s">
        <v>257</v>
      </c>
      <c r="D114" s="183" t="s">
        <v>134</v>
      </c>
      <c r="E114" s="183" t="s">
        <v>143</v>
      </c>
      <c r="F114" s="184">
        <v>37865</v>
      </c>
      <c r="G114" s="185">
        <v>2003</v>
      </c>
      <c r="H114" s="170" t="s">
        <v>37</v>
      </c>
      <c r="I114" s="170" t="str">
        <f t="shared" si="4"/>
        <v>OK</v>
      </c>
      <c r="J114" s="170" t="str">
        <f t="shared" si="5"/>
        <v>OK</v>
      </c>
      <c r="K114" s="170" t="str">
        <f t="shared" si="7"/>
        <v>South Central</v>
      </c>
      <c r="L114" s="170" t="str">
        <f>INDEX('State '!$A$1:$C$62,MATCH($I114,'State '!$B:$B,0),3)</f>
        <v>South Central</v>
      </c>
      <c r="M114" s="170" t="str">
        <f>INDEX('State '!$A$1:$C$62,MATCH($J114,'State '!$B:$B,0),3)</f>
        <v>South Central</v>
      </c>
      <c r="N114" s="170"/>
      <c r="O114" s="177">
        <v>1.45</v>
      </c>
      <c r="P114" s="177">
        <v>0.5</v>
      </c>
      <c r="Q114" s="177">
        <v>240</v>
      </c>
      <c r="R114" s="176">
        <v>20</v>
      </c>
      <c r="S114" s="170" t="s">
        <v>135</v>
      </c>
      <c r="T114" s="170" t="s">
        <v>381</v>
      </c>
      <c r="U114" s="170" t="s">
        <v>1202</v>
      </c>
      <c r="V114" s="170"/>
      <c r="W114" s="169"/>
      <c r="X114" s="169"/>
      <c r="Y114" s="205"/>
      <c r="Z114" s="93"/>
      <c r="AA114" s="93"/>
      <c r="AB114" s="93"/>
    </row>
    <row r="115" spans="1:262" x14ac:dyDescent="0.2">
      <c r="A115" s="195">
        <v>39990</v>
      </c>
      <c r="B115" s="183" t="s">
        <v>1081</v>
      </c>
      <c r="C115" s="183" t="s">
        <v>257</v>
      </c>
      <c r="D115" s="183" t="s">
        <v>140</v>
      </c>
      <c r="E115" s="183" t="s">
        <v>143</v>
      </c>
      <c r="F115" s="184">
        <v>38686</v>
      </c>
      <c r="G115" s="185">
        <v>2005</v>
      </c>
      <c r="H115" s="170" t="s">
        <v>1082</v>
      </c>
      <c r="I115" s="170" t="str">
        <f t="shared" si="4"/>
        <v>OK</v>
      </c>
      <c r="J115" s="170" t="str">
        <f t="shared" si="5"/>
        <v>TX</v>
      </c>
      <c r="K115" s="170" t="str">
        <f t="shared" si="7"/>
        <v>South Central</v>
      </c>
      <c r="L115" s="170" t="str">
        <f>INDEX('State '!$A$1:$C$62,MATCH($I115,'State '!$B:$B,0),3)</f>
        <v>South Central</v>
      </c>
      <c r="M115" s="170" t="str">
        <f>INDEX('State '!$A$1:$C$62,MATCH($J115,'State '!$B:$B,0),3)</f>
        <v>South Central</v>
      </c>
      <c r="N115" s="170"/>
      <c r="O115" s="177">
        <v>31.9</v>
      </c>
      <c r="P115" s="177"/>
      <c r="Q115" s="177">
        <v>112.9</v>
      </c>
      <c r="R115" s="176" t="s">
        <v>3280</v>
      </c>
      <c r="S115" s="170" t="s">
        <v>135</v>
      </c>
      <c r="T115" s="170" t="s">
        <v>381</v>
      </c>
      <c r="U115" s="170" t="s">
        <v>1083</v>
      </c>
      <c r="V115" s="170"/>
      <c r="W115" s="169"/>
      <c r="X115" s="169"/>
      <c r="Y115" s="205"/>
      <c r="Z115" s="93"/>
      <c r="AA115" s="93"/>
      <c r="AB115" s="93"/>
    </row>
    <row r="116" spans="1:262" x14ac:dyDescent="0.2">
      <c r="A116" s="195">
        <v>39990</v>
      </c>
      <c r="B116" s="183" t="s">
        <v>1272</v>
      </c>
      <c r="C116" s="183" t="s">
        <v>257</v>
      </c>
      <c r="D116" s="183" t="s">
        <v>140</v>
      </c>
      <c r="E116" s="183" t="s">
        <v>143</v>
      </c>
      <c r="F116" s="184">
        <v>37591</v>
      </c>
      <c r="G116" s="185">
        <v>2002</v>
      </c>
      <c r="H116" s="170" t="s">
        <v>32</v>
      </c>
      <c r="I116" s="170" t="str">
        <f t="shared" si="4"/>
        <v>AR</v>
      </c>
      <c r="J116" s="170" t="str">
        <f t="shared" si="5"/>
        <v>AR</v>
      </c>
      <c r="K116" s="170" t="str">
        <f t="shared" si="7"/>
        <v>South Central</v>
      </c>
      <c r="L116" s="170" t="str">
        <f>INDEX('State '!$A$1:$C$62,MATCH($I116,'State '!$B:$B,0),3)</f>
        <v>South Central</v>
      </c>
      <c r="M116" s="170" t="str">
        <f>INDEX('State '!$A$1:$C$62,MATCH($J116,'State '!$B:$B,0),3)</f>
        <v>South Central</v>
      </c>
      <c r="N116" s="170"/>
      <c r="O116" s="177">
        <v>7.8</v>
      </c>
      <c r="P116" s="177"/>
      <c r="Q116" s="177">
        <v>105</v>
      </c>
      <c r="R116" s="176"/>
      <c r="S116" s="170" t="s">
        <v>135</v>
      </c>
      <c r="T116" s="170" t="s">
        <v>381</v>
      </c>
      <c r="U116" s="170" t="s">
        <v>1273</v>
      </c>
      <c r="V116" s="170"/>
      <c r="W116" s="169"/>
      <c r="X116" s="169"/>
      <c r="Y116" s="169"/>
      <c r="Z116" s="93"/>
      <c r="AA116" s="93"/>
      <c r="AB116" s="93"/>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c r="FZ116" s="19"/>
      <c r="GA116" s="19"/>
      <c r="GB116" s="19"/>
      <c r="GC116" s="19"/>
      <c r="GD116" s="19"/>
      <c r="GE116" s="19"/>
      <c r="GF116" s="19"/>
      <c r="GG116" s="19"/>
      <c r="GH116" s="19"/>
      <c r="GI116" s="19"/>
      <c r="GJ116" s="19"/>
      <c r="GK116" s="19"/>
      <c r="GL116" s="19"/>
      <c r="GM116" s="19"/>
      <c r="GN116" s="19"/>
      <c r="GO116" s="19"/>
      <c r="GP116" s="19"/>
      <c r="GQ116" s="19"/>
      <c r="GR116" s="19"/>
      <c r="GS116" s="19"/>
      <c r="GT116" s="19"/>
      <c r="GU116" s="19"/>
      <c r="GV116" s="19"/>
      <c r="GW116" s="19"/>
      <c r="GX116" s="19"/>
      <c r="GY116" s="19"/>
      <c r="GZ116" s="19"/>
      <c r="HA116" s="19"/>
      <c r="HB116" s="19"/>
      <c r="HC116" s="19"/>
      <c r="HD116" s="19"/>
      <c r="HE116" s="19"/>
      <c r="HF116" s="19"/>
      <c r="HG116" s="19"/>
      <c r="HH116" s="19"/>
      <c r="HI116" s="19"/>
      <c r="HJ116" s="19"/>
      <c r="HK116" s="19"/>
      <c r="HL116" s="19"/>
      <c r="HM116" s="19"/>
      <c r="HN116" s="19"/>
      <c r="HO116" s="19"/>
      <c r="HP116" s="19"/>
      <c r="HQ116" s="19"/>
      <c r="HR116" s="19"/>
      <c r="HS116" s="19"/>
      <c r="HT116" s="19"/>
      <c r="HU116" s="19"/>
      <c r="HV116" s="19"/>
      <c r="HW116" s="19"/>
      <c r="HX116" s="19"/>
      <c r="HY116" s="19"/>
      <c r="HZ116" s="19"/>
      <c r="IA116" s="19"/>
      <c r="IB116" s="19"/>
      <c r="IC116" s="19"/>
      <c r="ID116" s="19"/>
      <c r="IE116" s="19"/>
      <c r="IF116" s="19"/>
      <c r="IG116" s="19"/>
      <c r="IH116" s="19"/>
      <c r="II116" s="19"/>
      <c r="IJ116" s="19"/>
      <c r="IK116" s="19"/>
      <c r="IL116" s="19"/>
      <c r="IM116" s="19"/>
      <c r="IN116" s="19"/>
      <c r="IO116" s="19"/>
      <c r="IP116" s="19"/>
      <c r="IQ116" s="19"/>
      <c r="IR116" s="19"/>
      <c r="IS116" s="19"/>
      <c r="IT116" s="19"/>
      <c r="IU116" s="19"/>
      <c r="IV116" s="19"/>
      <c r="IW116" s="19"/>
      <c r="IX116" s="19"/>
      <c r="IY116" s="19"/>
      <c r="IZ116" s="19"/>
      <c r="JA116" s="19"/>
      <c r="JB116" s="19"/>
    </row>
    <row r="117" spans="1:262" x14ac:dyDescent="0.2">
      <c r="A117" s="195">
        <v>39990</v>
      </c>
      <c r="B117" s="183" t="s">
        <v>1086</v>
      </c>
      <c r="C117" s="183" t="s">
        <v>257</v>
      </c>
      <c r="D117" s="183" t="s">
        <v>134</v>
      </c>
      <c r="E117" s="183" t="s">
        <v>143</v>
      </c>
      <c r="F117" s="184">
        <v>38700</v>
      </c>
      <c r="G117" s="185">
        <v>2005</v>
      </c>
      <c r="H117" s="170" t="s">
        <v>37</v>
      </c>
      <c r="I117" s="170" t="str">
        <f t="shared" si="4"/>
        <v>OK</v>
      </c>
      <c r="J117" s="170" t="str">
        <f t="shared" si="5"/>
        <v>OK</v>
      </c>
      <c r="K117" s="170" t="str">
        <f t="shared" si="7"/>
        <v>South Central</v>
      </c>
      <c r="L117" s="170" t="str">
        <f>INDEX('State '!$A$1:$C$62,MATCH($I117,'State '!$B:$B,0),3)</f>
        <v>South Central</v>
      </c>
      <c r="M117" s="170" t="str">
        <f>INDEX('State '!$A$1:$C$62,MATCH($J117,'State '!$B:$B,0),3)</f>
        <v>South Central</v>
      </c>
      <c r="N117" s="170"/>
      <c r="O117" s="177">
        <v>3.5</v>
      </c>
      <c r="P117" s="177">
        <v>24</v>
      </c>
      <c r="Q117" s="177">
        <v>400</v>
      </c>
      <c r="R117" s="176" t="s">
        <v>3281</v>
      </c>
      <c r="S117" s="170" t="s">
        <v>135</v>
      </c>
      <c r="T117" s="170" t="s">
        <v>381</v>
      </c>
      <c r="U117" s="170" t="s">
        <v>1087</v>
      </c>
      <c r="V117" s="170"/>
      <c r="W117" s="169"/>
      <c r="X117" s="169"/>
      <c r="Y117" s="169"/>
      <c r="Z117" s="93"/>
      <c r="AA117" s="93"/>
      <c r="AB117" s="93"/>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c r="FZ117" s="19"/>
      <c r="GA117" s="19"/>
      <c r="GB117" s="19"/>
      <c r="GC117" s="19"/>
      <c r="GD117" s="19"/>
      <c r="GE117" s="19"/>
      <c r="GF117" s="19"/>
      <c r="GG117" s="19"/>
      <c r="GH117" s="19"/>
      <c r="GI117" s="19"/>
      <c r="GJ117" s="19"/>
      <c r="GK117" s="19"/>
      <c r="GL117" s="19"/>
      <c r="GM117" s="19"/>
      <c r="GN117" s="19"/>
      <c r="GO117" s="19"/>
      <c r="GP117" s="19"/>
      <c r="GQ117" s="19"/>
      <c r="GR117" s="19"/>
      <c r="GS117" s="19"/>
      <c r="GT117" s="19"/>
      <c r="GU117" s="19"/>
      <c r="GV117" s="19"/>
      <c r="GW117" s="19"/>
      <c r="GX117" s="19"/>
      <c r="GY117" s="19"/>
      <c r="GZ117" s="19"/>
      <c r="HA117" s="19"/>
      <c r="HB117" s="19"/>
      <c r="HC117" s="19"/>
      <c r="HD117" s="19"/>
      <c r="HE117" s="19"/>
      <c r="HF117" s="19"/>
      <c r="HG117" s="19"/>
      <c r="HH117" s="19"/>
      <c r="HI117" s="19"/>
      <c r="HJ117" s="19"/>
      <c r="HK117" s="19"/>
      <c r="HL117" s="19"/>
      <c r="HM117" s="19"/>
      <c r="HN117" s="19"/>
      <c r="HO117" s="19"/>
      <c r="HP117" s="19"/>
      <c r="HQ117" s="19"/>
      <c r="HR117" s="19"/>
      <c r="HS117" s="19"/>
      <c r="HT117" s="19"/>
      <c r="HU117" s="19"/>
      <c r="HV117" s="19"/>
      <c r="HW117" s="19"/>
      <c r="HX117" s="19"/>
      <c r="HY117" s="19"/>
      <c r="HZ117" s="19"/>
      <c r="IA117" s="19"/>
      <c r="IB117" s="19"/>
      <c r="IC117" s="19"/>
      <c r="ID117" s="19"/>
      <c r="IE117" s="19"/>
      <c r="IF117" s="19"/>
      <c r="IG117" s="19"/>
      <c r="IH117" s="19"/>
      <c r="II117" s="19"/>
      <c r="IJ117" s="19"/>
      <c r="IK117" s="19"/>
      <c r="IL117" s="19"/>
      <c r="IM117" s="19"/>
      <c r="IN117" s="19"/>
      <c r="IO117" s="19"/>
      <c r="IP117" s="19"/>
      <c r="IQ117" s="19"/>
      <c r="IR117" s="19"/>
      <c r="IS117" s="19"/>
      <c r="IT117" s="19"/>
      <c r="IU117" s="19"/>
      <c r="IV117" s="19"/>
      <c r="IW117" s="19"/>
      <c r="IX117" s="19"/>
      <c r="IY117" s="19"/>
      <c r="IZ117" s="19"/>
      <c r="JA117" s="19"/>
      <c r="JB117" s="19"/>
    </row>
    <row r="118" spans="1:262" x14ac:dyDescent="0.2">
      <c r="A118" s="170">
        <v>40367</v>
      </c>
      <c r="B118" s="171" t="s">
        <v>631</v>
      </c>
      <c r="C118" s="171" t="s">
        <v>257</v>
      </c>
      <c r="D118" s="171" t="s">
        <v>140</v>
      </c>
      <c r="E118" s="172" t="s">
        <v>143</v>
      </c>
      <c r="F118" s="173">
        <v>39994</v>
      </c>
      <c r="G118" s="174">
        <v>2009</v>
      </c>
      <c r="H118" s="170" t="s">
        <v>0</v>
      </c>
      <c r="I118" s="170" t="str">
        <f t="shared" si="4"/>
        <v>LA</v>
      </c>
      <c r="J118" s="170" t="str">
        <f t="shared" si="5"/>
        <v>LA</v>
      </c>
      <c r="K118" s="170" t="str">
        <f t="shared" si="7"/>
        <v>South Central</v>
      </c>
      <c r="L118" s="170" t="str">
        <f>INDEX('State '!$A$1:$C$62,MATCH($I118,'State '!$B:$B,0),3)</f>
        <v>South Central</v>
      </c>
      <c r="M118" s="170" t="str">
        <f>INDEX('State '!$A$1:$C$62,MATCH($J118,'State '!$B:$B,0),3)</f>
        <v>South Central</v>
      </c>
      <c r="N118" s="170"/>
      <c r="O118" s="177">
        <v>10</v>
      </c>
      <c r="P118" s="176">
        <v>0.5</v>
      </c>
      <c r="Q118" s="176">
        <v>90</v>
      </c>
      <c r="R118" s="177"/>
      <c r="S118" s="178" t="s">
        <v>135</v>
      </c>
      <c r="T118" s="175" t="s">
        <v>381</v>
      </c>
      <c r="U118" s="179" t="s">
        <v>632</v>
      </c>
      <c r="V118" s="170"/>
      <c r="W118" s="169"/>
      <c r="X118" s="169"/>
      <c r="Y118" s="169"/>
      <c r="Z118" s="93"/>
      <c r="AA118" s="93"/>
      <c r="AB118" s="93"/>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c r="FZ118" s="19"/>
      <c r="GA118" s="19"/>
      <c r="GB118" s="19"/>
      <c r="GC118" s="19"/>
      <c r="GD118" s="19"/>
      <c r="GE118" s="19"/>
      <c r="GF118" s="19"/>
      <c r="GG118" s="19"/>
      <c r="GH118" s="19"/>
      <c r="GI118" s="19"/>
      <c r="GJ118" s="19"/>
      <c r="GK118" s="19"/>
      <c r="GL118" s="19"/>
      <c r="GM118" s="19"/>
      <c r="GN118" s="19"/>
      <c r="GO118" s="19"/>
      <c r="GP118" s="19"/>
      <c r="GQ118" s="19"/>
      <c r="GR118" s="19"/>
      <c r="GS118" s="19"/>
      <c r="GT118" s="19"/>
      <c r="GU118" s="19"/>
      <c r="GV118" s="19"/>
      <c r="GW118" s="19"/>
      <c r="GX118" s="19"/>
      <c r="GY118" s="19"/>
      <c r="GZ118" s="19"/>
      <c r="HA118" s="19"/>
      <c r="HB118" s="19"/>
      <c r="HC118" s="19"/>
      <c r="HD118" s="19"/>
      <c r="HE118" s="19"/>
      <c r="HF118" s="19"/>
      <c r="HG118" s="19"/>
      <c r="HH118" s="19"/>
      <c r="HI118" s="19"/>
      <c r="HJ118" s="19"/>
      <c r="HK118" s="19"/>
      <c r="HL118" s="19"/>
      <c r="HM118" s="19"/>
      <c r="HN118" s="19"/>
      <c r="HO118" s="19"/>
      <c r="HP118" s="19"/>
      <c r="HQ118" s="19"/>
      <c r="HR118" s="19"/>
      <c r="HS118" s="19"/>
      <c r="HT118" s="19"/>
      <c r="HU118" s="19"/>
      <c r="HV118" s="19"/>
      <c r="HW118" s="19"/>
      <c r="HX118" s="19"/>
      <c r="HY118" s="19"/>
      <c r="HZ118" s="19"/>
      <c r="IA118" s="19"/>
      <c r="IB118" s="19"/>
      <c r="IC118" s="19"/>
      <c r="ID118" s="19"/>
      <c r="IE118" s="19"/>
      <c r="IF118" s="19"/>
      <c r="IG118" s="19"/>
      <c r="IH118" s="19"/>
      <c r="II118" s="19"/>
      <c r="IJ118" s="19"/>
      <c r="IK118" s="19"/>
      <c r="IL118" s="19"/>
      <c r="IM118" s="19"/>
      <c r="IN118" s="19"/>
      <c r="IO118" s="19"/>
      <c r="IP118" s="19"/>
      <c r="IQ118" s="19"/>
      <c r="IR118" s="19"/>
      <c r="IS118" s="19"/>
      <c r="IT118" s="19"/>
      <c r="IU118" s="19"/>
      <c r="IV118" s="19"/>
      <c r="IW118" s="19"/>
      <c r="IX118" s="19"/>
      <c r="IY118" s="19"/>
      <c r="IZ118" s="19"/>
      <c r="JA118" s="19"/>
      <c r="JB118" s="19"/>
    </row>
    <row r="119" spans="1:262" x14ac:dyDescent="0.2">
      <c r="A119" s="170">
        <v>39990</v>
      </c>
      <c r="B119" s="183" t="s">
        <v>862</v>
      </c>
      <c r="C119" s="183" t="s">
        <v>257</v>
      </c>
      <c r="D119" s="183" t="s">
        <v>140</v>
      </c>
      <c r="E119" s="183" t="s">
        <v>143</v>
      </c>
      <c r="F119" s="184">
        <v>39570</v>
      </c>
      <c r="G119" s="185">
        <v>2008</v>
      </c>
      <c r="H119" s="170" t="s">
        <v>429</v>
      </c>
      <c r="I119" s="170" t="str">
        <f t="shared" si="4"/>
        <v>TX</v>
      </c>
      <c r="J119" s="170" t="str">
        <f t="shared" si="5"/>
        <v>LA</v>
      </c>
      <c r="K119" s="170" t="str">
        <f t="shared" si="7"/>
        <v>South Central</v>
      </c>
      <c r="L119" s="170" t="str">
        <f>INDEX('State '!$A$1:$C$62,MATCH($I119,'State '!$B:$B,0),3)</f>
        <v>South Central</v>
      </c>
      <c r="M119" s="170" t="str">
        <f>INDEX('State '!$A$1:$C$62,MATCH($J119,'State '!$B:$B,0),3)</f>
        <v>South Central</v>
      </c>
      <c r="N119" s="170"/>
      <c r="O119" s="177">
        <v>41.3</v>
      </c>
      <c r="P119" s="177"/>
      <c r="Q119" s="177">
        <v>316</v>
      </c>
      <c r="R119" s="176"/>
      <c r="S119" s="170" t="s">
        <v>135</v>
      </c>
      <c r="T119" s="170" t="s">
        <v>381</v>
      </c>
      <c r="U119" s="170" t="s">
        <v>863</v>
      </c>
      <c r="V119" s="170"/>
      <c r="W119" s="169"/>
      <c r="X119" s="169"/>
      <c r="Y119" s="169"/>
      <c r="Z119" s="93"/>
      <c r="AA119" s="93"/>
      <c r="AB119" s="93"/>
    </row>
    <row r="120" spans="1:262" x14ac:dyDescent="0.2">
      <c r="A120" s="195">
        <v>39990</v>
      </c>
      <c r="B120" s="171" t="s">
        <v>886</v>
      </c>
      <c r="C120" s="171" t="s">
        <v>257</v>
      </c>
      <c r="D120" s="171" t="s">
        <v>136</v>
      </c>
      <c r="E120" s="172" t="s">
        <v>143</v>
      </c>
      <c r="F120" s="173">
        <v>39483</v>
      </c>
      <c r="G120" s="174">
        <v>2007</v>
      </c>
      <c r="H120" s="170" t="s">
        <v>429</v>
      </c>
      <c r="I120" s="170" t="str">
        <f t="shared" si="4"/>
        <v>TX</v>
      </c>
      <c r="J120" s="170" t="str">
        <f t="shared" si="5"/>
        <v>LA</v>
      </c>
      <c r="K120" s="170" t="str">
        <f t="shared" si="7"/>
        <v>South Central</v>
      </c>
      <c r="L120" s="170" t="str">
        <f>INDEX('State '!$A$1:$C$62,MATCH($I120,'State '!$B:$B,0),3)</f>
        <v>South Central</v>
      </c>
      <c r="M120" s="170" t="str">
        <f>INDEX('State '!$A$1:$C$62,MATCH($J120,'State '!$B:$B,0),3)</f>
        <v>South Central</v>
      </c>
      <c r="N120" s="170"/>
      <c r="O120" s="177">
        <v>425</v>
      </c>
      <c r="P120" s="176">
        <v>172</v>
      </c>
      <c r="Q120" s="176">
        <v>1237</v>
      </c>
      <c r="R120" s="177">
        <v>42</v>
      </c>
      <c r="S120" s="178" t="s">
        <v>135</v>
      </c>
      <c r="T120" s="175" t="s">
        <v>381</v>
      </c>
      <c r="U120" s="179" t="s">
        <v>887</v>
      </c>
      <c r="V120" s="170"/>
      <c r="W120" s="169"/>
      <c r="X120" s="169"/>
      <c r="Y120" s="169"/>
      <c r="Z120" s="93"/>
      <c r="AA120" s="93"/>
      <c r="AB120" s="93"/>
    </row>
    <row r="121" spans="1:262" x14ac:dyDescent="0.2">
      <c r="A121" s="170">
        <v>39990</v>
      </c>
      <c r="B121" s="171" t="s">
        <v>830</v>
      </c>
      <c r="C121" s="171" t="s">
        <v>257</v>
      </c>
      <c r="D121" s="171" t="s">
        <v>140</v>
      </c>
      <c r="E121" s="172" t="s">
        <v>143</v>
      </c>
      <c r="F121" s="173">
        <v>39508</v>
      </c>
      <c r="G121" s="174">
        <v>2008</v>
      </c>
      <c r="H121" s="170" t="s">
        <v>32</v>
      </c>
      <c r="I121" s="170" t="str">
        <f t="shared" si="4"/>
        <v>AR</v>
      </c>
      <c r="J121" s="170" t="str">
        <f t="shared" si="5"/>
        <v>AR</v>
      </c>
      <c r="K121" s="170" t="str">
        <f t="shared" si="7"/>
        <v>South Central</v>
      </c>
      <c r="L121" s="170" t="str">
        <f>INDEX('State '!$A$1:$C$62,MATCH($I121,'State '!$B:$B,0),3)</f>
        <v>South Central</v>
      </c>
      <c r="M121" s="170" t="str">
        <f>INDEX('State '!$A$1:$C$62,MATCH($J121,'State '!$B:$B,0),3)</f>
        <v>South Central</v>
      </c>
      <c r="N121" s="170"/>
      <c r="O121" s="177">
        <v>17.7</v>
      </c>
      <c r="P121" s="176">
        <v>25</v>
      </c>
      <c r="Q121" s="176"/>
      <c r="R121" s="177">
        <v>24</v>
      </c>
      <c r="S121" s="178" t="s">
        <v>135</v>
      </c>
      <c r="T121" s="175" t="s">
        <v>381</v>
      </c>
      <c r="U121" s="179" t="s">
        <v>831</v>
      </c>
      <c r="V121" s="170"/>
      <c r="W121" s="169"/>
      <c r="X121" s="169"/>
      <c r="Y121" s="169"/>
      <c r="Z121" s="93"/>
      <c r="AA121" s="93"/>
      <c r="AB121" s="93"/>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19"/>
      <c r="GK121" s="19"/>
      <c r="GL121" s="19"/>
      <c r="GM121" s="19"/>
      <c r="GN121" s="19"/>
      <c r="GO121" s="19"/>
      <c r="GP121" s="19"/>
      <c r="GQ121" s="19"/>
      <c r="GR121" s="19"/>
      <c r="GS121" s="19"/>
      <c r="GT121" s="19"/>
      <c r="GU121" s="19"/>
      <c r="GV121" s="19"/>
      <c r="GW121" s="19"/>
      <c r="GX121" s="19"/>
      <c r="GY121" s="19"/>
      <c r="GZ121" s="19"/>
      <c r="HA121" s="19"/>
      <c r="HB121" s="19"/>
      <c r="HC121" s="19"/>
      <c r="HD121" s="19"/>
      <c r="HE121" s="19"/>
      <c r="HF121" s="19"/>
      <c r="HG121" s="19"/>
      <c r="HH121" s="19"/>
      <c r="HI121" s="19"/>
      <c r="HJ121" s="19"/>
      <c r="HK121" s="19"/>
      <c r="HL121" s="19"/>
      <c r="HM121" s="19"/>
      <c r="HN121" s="19"/>
      <c r="HO121" s="19"/>
      <c r="HP121" s="19"/>
      <c r="HQ121" s="19"/>
      <c r="HR121" s="19"/>
      <c r="HS121" s="19"/>
      <c r="HT121" s="19"/>
      <c r="HU121" s="19"/>
      <c r="HV121" s="19"/>
      <c r="HW121" s="19"/>
      <c r="HX121" s="19"/>
      <c r="HY121" s="19"/>
      <c r="HZ121" s="19"/>
      <c r="IA121" s="19"/>
      <c r="IB121" s="19"/>
      <c r="IC121" s="19"/>
      <c r="ID121" s="19"/>
      <c r="IE121" s="19"/>
      <c r="IF121" s="19"/>
      <c r="IG121" s="19"/>
      <c r="IH121" s="19"/>
      <c r="II121" s="19"/>
      <c r="IJ121" s="19"/>
      <c r="IK121" s="19"/>
      <c r="IL121" s="19"/>
      <c r="IM121" s="19"/>
      <c r="IN121" s="19"/>
      <c r="IO121" s="19"/>
      <c r="IP121" s="19"/>
      <c r="IQ121" s="19"/>
      <c r="IR121" s="19"/>
      <c r="IS121" s="19"/>
      <c r="IT121" s="19"/>
      <c r="IU121" s="19"/>
      <c r="IV121" s="19"/>
      <c r="IW121" s="19"/>
      <c r="IX121" s="19"/>
      <c r="IY121" s="19"/>
      <c r="IZ121" s="19"/>
      <c r="JA121" s="19"/>
      <c r="JB121" s="19"/>
    </row>
    <row r="122" spans="1:262" x14ac:dyDescent="0.2">
      <c r="A122" s="195">
        <v>39990</v>
      </c>
      <c r="B122" s="171" t="s">
        <v>1003</v>
      </c>
      <c r="C122" s="171" t="s">
        <v>257</v>
      </c>
      <c r="D122" s="171" t="s">
        <v>140</v>
      </c>
      <c r="E122" s="172" t="s">
        <v>143</v>
      </c>
      <c r="F122" s="173">
        <v>38722</v>
      </c>
      <c r="G122" s="174">
        <v>2006</v>
      </c>
      <c r="H122" s="170" t="s">
        <v>32</v>
      </c>
      <c r="I122" s="170" t="str">
        <f t="shared" si="4"/>
        <v>AR</v>
      </c>
      <c r="J122" s="170" t="str">
        <f t="shared" si="5"/>
        <v>AR</v>
      </c>
      <c r="K122" s="170" t="str">
        <f t="shared" si="7"/>
        <v>South Central</v>
      </c>
      <c r="L122" s="170" t="str">
        <f>INDEX('State '!$A$1:$C$62,MATCH($I122,'State '!$B:$B,0),3)</f>
        <v>South Central</v>
      </c>
      <c r="M122" s="170" t="str">
        <f>INDEX('State '!$A$1:$C$62,MATCH($J122,'State '!$B:$B,0),3)</f>
        <v>South Central</v>
      </c>
      <c r="N122" s="170"/>
      <c r="O122" s="177">
        <v>5.98</v>
      </c>
      <c r="P122" s="176"/>
      <c r="Q122" s="176">
        <v>70</v>
      </c>
      <c r="R122" s="177"/>
      <c r="S122" s="178" t="s">
        <v>135</v>
      </c>
      <c r="T122" s="175" t="s">
        <v>381</v>
      </c>
      <c r="U122" s="179" t="s">
        <v>1004</v>
      </c>
      <c r="V122" s="170"/>
      <c r="W122" s="169"/>
      <c r="X122" s="169"/>
      <c r="Y122" s="169"/>
      <c r="Z122" s="93"/>
      <c r="AA122" s="93"/>
      <c r="AB122" s="93"/>
    </row>
    <row r="123" spans="1:262" x14ac:dyDescent="0.2">
      <c r="A123" s="195">
        <v>40023</v>
      </c>
      <c r="B123" s="183" t="s">
        <v>647</v>
      </c>
      <c r="C123" s="183" t="s">
        <v>257</v>
      </c>
      <c r="D123" s="183" t="s">
        <v>134</v>
      </c>
      <c r="E123" s="183" t="s">
        <v>143</v>
      </c>
      <c r="F123" s="184">
        <v>39958</v>
      </c>
      <c r="G123" s="185">
        <v>2009</v>
      </c>
      <c r="H123" s="170" t="s">
        <v>32</v>
      </c>
      <c r="I123" s="170" t="str">
        <f t="shared" si="4"/>
        <v>AR</v>
      </c>
      <c r="J123" s="170" t="str">
        <f t="shared" si="5"/>
        <v>AR</v>
      </c>
      <c r="K123" s="170" t="str">
        <f t="shared" si="7"/>
        <v>South Central</v>
      </c>
      <c r="L123" s="170" t="str">
        <f>INDEX('State '!$A$1:$C$62,MATCH($I123,'State '!$B:$B,0),3)</f>
        <v>South Central</v>
      </c>
      <c r="M123" s="170" t="str">
        <f>INDEX('State '!$A$1:$C$62,MATCH($J123,'State '!$B:$B,0),3)</f>
        <v>South Central</v>
      </c>
      <c r="N123" s="170"/>
      <c r="O123" s="177">
        <v>10</v>
      </c>
      <c r="P123" s="177"/>
      <c r="Q123" s="177">
        <v>250</v>
      </c>
      <c r="R123" s="176"/>
      <c r="S123" s="170" t="s">
        <v>135</v>
      </c>
      <c r="T123" s="170" t="s">
        <v>381</v>
      </c>
      <c r="U123" s="170" t="s">
        <v>648</v>
      </c>
      <c r="V123" s="170"/>
      <c r="W123" s="169"/>
      <c r="X123" s="169"/>
      <c r="Y123" s="169"/>
      <c r="Z123" s="93"/>
      <c r="AA123" s="93"/>
      <c r="AB123" s="93"/>
    </row>
    <row r="124" spans="1:262" x14ac:dyDescent="0.2">
      <c r="A124" s="195">
        <v>40367</v>
      </c>
      <c r="B124" s="183" t="s">
        <v>649</v>
      </c>
      <c r="C124" s="183" t="s">
        <v>257</v>
      </c>
      <c r="D124" s="183" t="s">
        <v>136</v>
      </c>
      <c r="E124" s="183" t="s">
        <v>143</v>
      </c>
      <c r="F124" s="184">
        <v>39821</v>
      </c>
      <c r="G124" s="185">
        <v>2009</v>
      </c>
      <c r="H124" s="170" t="s">
        <v>650</v>
      </c>
      <c r="I124" s="170" t="str">
        <f t="shared" si="4"/>
        <v>OK</v>
      </c>
      <c r="J124" s="170" t="str">
        <f t="shared" si="5"/>
        <v>AR</v>
      </c>
      <c r="K124" s="170" t="str">
        <f t="shared" si="7"/>
        <v>South Central</v>
      </c>
      <c r="L124" s="170" t="str">
        <f>INDEX('State '!$A$1:$C$62,MATCH($I124,'State '!$B:$B,0),3)</f>
        <v>South Central</v>
      </c>
      <c r="M124" s="170" t="str">
        <f>INDEX('State '!$A$1:$C$62,MATCH($J124,'State '!$B:$B,0),3)</f>
        <v>South Central</v>
      </c>
      <c r="N124" s="170"/>
      <c r="O124" s="177">
        <v>52.3</v>
      </c>
      <c r="P124" s="177">
        <v>16</v>
      </c>
      <c r="Q124" s="177">
        <v>132</v>
      </c>
      <c r="R124" s="176">
        <v>24</v>
      </c>
      <c r="S124" s="170" t="s">
        <v>135</v>
      </c>
      <c r="T124" s="170" t="s">
        <v>381</v>
      </c>
      <c r="U124" s="170" t="s">
        <v>651</v>
      </c>
      <c r="V124" s="170"/>
      <c r="W124" s="169"/>
      <c r="X124" s="169"/>
      <c r="Y124" s="205"/>
      <c r="Z124" s="93"/>
      <c r="AA124" s="93"/>
      <c r="AB124" s="93"/>
    </row>
    <row r="125" spans="1:262" x14ac:dyDescent="0.2">
      <c r="A125" s="195">
        <v>39990</v>
      </c>
      <c r="B125" s="183" t="s">
        <v>1737</v>
      </c>
      <c r="C125" s="183" t="s">
        <v>1738</v>
      </c>
      <c r="D125" s="183" t="s">
        <v>136</v>
      </c>
      <c r="E125" s="183" t="s">
        <v>143</v>
      </c>
      <c r="F125" s="184">
        <v>35370</v>
      </c>
      <c r="G125" s="185">
        <v>1996</v>
      </c>
      <c r="H125" s="170" t="s">
        <v>1095</v>
      </c>
      <c r="I125" s="170" t="str">
        <f t="shared" si="4"/>
        <v>GM</v>
      </c>
      <c r="J125" s="170" t="str">
        <f t="shared" si="5"/>
        <v>LA</v>
      </c>
      <c r="K125" s="170" t="str">
        <f t="shared" si="7"/>
        <v>Gulf of Mexico, South Central</v>
      </c>
      <c r="L125" s="170" t="str">
        <f>INDEX('State '!$A$1:$C$62,MATCH($I125,'State '!$B:$B,0),3)</f>
        <v>Gulf of Mexico</v>
      </c>
      <c r="M125" s="170" t="str">
        <f>INDEX('State '!$A$1:$C$62,MATCH($J125,'State '!$B:$B,0),3)</f>
        <v>South Central</v>
      </c>
      <c r="N125" s="170"/>
      <c r="O125" s="177">
        <v>60</v>
      </c>
      <c r="P125" s="177">
        <v>81</v>
      </c>
      <c r="Q125" s="177">
        <v>300</v>
      </c>
      <c r="R125" s="176">
        <v>30</v>
      </c>
      <c r="S125" s="170" t="s">
        <v>135</v>
      </c>
      <c r="T125" s="170" t="s">
        <v>381</v>
      </c>
      <c r="U125" s="170" t="s">
        <v>382</v>
      </c>
      <c r="V125" s="170"/>
      <c r="W125" s="169"/>
      <c r="X125" s="169"/>
      <c r="Y125" s="205"/>
      <c r="Z125" s="93"/>
      <c r="AA125" s="93"/>
      <c r="AB125" s="93"/>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c r="FK125" s="19"/>
      <c r="FL125" s="19"/>
      <c r="FM125" s="19"/>
      <c r="FN125" s="19"/>
      <c r="FO125" s="19"/>
      <c r="FP125" s="19"/>
      <c r="FQ125" s="19"/>
      <c r="FR125" s="19"/>
      <c r="FS125" s="19"/>
      <c r="FT125" s="19"/>
      <c r="FU125" s="19"/>
      <c r="FV125" s="19"/>
      <c r="FW125" s="19"/>
      <c r="FX125" s="19"/>
      <c r="FY125" s="19"/>
      <c r="FZ125" s="19"/>
      <c r="GA125" s="19"/>
      <c r="GB125" s="19"/>
      <c r="GC125" s="19"/>
      <c r="GD125" s="19"/>
      <c r="GE125" s="19"/>
      <c r="GF125" s="19"/>
      <c r="GG125" s="19"/>
      <c r="GH125" s="19"/>
      <c r="GI125" s="19"/>
      <c r="GJ125" s="19"/>
      <c r="GK125" s="19"/>
      <c r="GL125" s="19"/>
      <c r="GM125" s="19"/>
      <c r="GN125" s="19"/>
      <c r="GO125" s="19"/>
      <c r="GP125" s="19"/>
      <c r="GQ125" s="19"/>
      <c r="GR125" s="19"/>
      <c r="GS125" s="19"/>
      <c r="GT125" s="19"/>
      <c r="GU125" s="19"/>
      <c r="GV125" s="19"/>
      <c r="GW125" s="19"/>
      <c r="GX125" s="19"/>
      <c r="GY125" s="19"/>
      <c r="GZ125" s="19"/>
      <c r="HA125" s="19"/>
      <c r="HB125" s="19"/>
      <c r="HC125" s="19"/>
      <c r="HD125" s="19"/>
      <c r="HE125" s="19"/>
      <c r="HF125" s="19"/>
      <c r="HG125" s="19"/>
      <c r="HH125" s="19"/>
      <c r="HI125" s="19"/>
      <c r="HJ125" s="19"/>
      <c r="HK125" s="19"/>
      <c r="HL125" s="19"/>
      <c r="HM125" s="19"/>
      <c r="HN125" s="19"/>
      <c r="HO125" s="19"/>
      <c r="HP125" s="19"/>
      <c r="HQ125" s="19"/>
      <c r="HR125" s="19"/>
      <c r="HS125" s="19"/>
      <c r="HT125" s="19"/>
      <c r="HU125" s="19"/>
      <c r="HV125" s="19"/>
      <c r="HW125" s="19"/>
      <c r="HX125" s="19"/>
      <c r="HY125" s="19"/>
      <c r="HZ125" s="19"/>
      <c r="IA125" s="19"/>
      <c r="IB125" s="19"/>
      <c r="IC125" s="19"/>
      <c r="ID125" s="19"/>
      <c r="IE125" s="19"/>
      <c r="IF125" s="19"/>
      <c r="IG125" s="19"/>
      <c r="IH125" s="19"/>
      <c r="II125" s="19"/>
      <c r="IJ125" s="19"/>
      <c r="IK125" s="19"/>
      <c r="IL125" s="19"/>
      <c r="IM125" s="19"/>
      <c r="IN125" s="19"/>
      <c r="IO125" s="19"/>
      <c r="IP125" s="19"/>
      <c r="IQ125" s="19"/>
      <c r="IR125" s="19"/>
      <c r="IS125" s="19"/>
      <c r="IT125" s="19"/>
      <c r="IU125" s="19"/>
      <c r="IV125" s="19"/>
      <c r="IW125" s="19"/>
      <c r="IX125" s="19"/>
      <c r="IY125" s="19"/>
      <c r="IZ125" s="19"/>
      <c r="JA125" s="19"/>
      <c r="JB125" s="19"/>
    </row>
    <row r="126" spans="1:262" x14ac:dyDescent="0.2">
      <c r="A126" s="195">
        <v>43349</v>
      </c>
      <c r="B126" s="183" t="s">
        <v>2213</v>
      </c>
      <c r="C126" s="183" t="s">
        <v>261</v>
      </c>
      <c r="D126" s="183" t="s">
        <v>136</v>
      </c>
      <c r="E126" s="183" t="s">
        <v>143</v>
      </c>
      <c r="F126" s="184">
        <v>43347</v>
      </c>
      <c r="G126" s="185">
        <v>2018</v>
      </c>
      <c r="H126" s="170" t="s">
        <v>19</v>
      </c>
      <c r="I126" s="170" t="str">
        <f t="shared" si="4"/>
        <v>VA</v>
      </c>
      <c r="J126" s="170" t="str">
        <f t="shared" si="5"/>
        <v>VA</v>
      </c>
      <c r="K126" s="175" t="str">
        <f t="shared" si="7"/>
        <v>Northeast</v>
      </c>
      <c r="L126" s="170" t="str">
        <f>INDEX('State '!$A$1:$C$62,MATCH($I126,'State '!$B:$B,0),3)</f>
        <v>Northeast</v>
      </c>
      <c r="M126" s="170" t="str">
        <f>INDEX('State '!$A$1:$C$62,MATCH($J126,'State '!$B:$B,0),3)</f>
        <v>Northeast</v>
      </c>
      <c r="N126" s="170"/>
      <c r="O126" s="177"/>
      <c r="P126" s="177"/>
      <c r="Q126" s="177">
        <v>45</v>
      </c>
      <c r="R126" s="176"/>
      <c r="S126" s="170" t="s">
        <v>135</v>
      </c>
      <c r="T126" s="170" t="s">
        <v>381</v>
      </c>
      <c r="U126" s="170" t="s">
        <v>2214</v>
      </c>
      <c r="V126" s="170" t="s">
        <v>2177</v>
      </c>
      <c r="W126" s="169"/>
      <c r="X126" s="169"/>
      <c r="Y126" s="169"/>
      <c r="Z126" s="93"/>
      <c r="AA126" s="93"/>
      <c r="AB126" s="93"/>
    </row>
    <row r="127" spans="1:262" x14ac:dyDescent="0.2">
      <c r="A127" s="170">
        <v>40367</v>
      </c>
      <c r="B127" s="183" t="s">
        <v>621</v>
      </c>
      <c r="C127" s="183" t="s">
        <v>261</v>
      </c>
      <c r="D127" s="183" t="s">
        <v>140</v>
      </c>
      <c r="E127" s="183" t="s">
        <v>143</v>
      </c>
      <c r="F127" s="184">
        <v>39995</v>
      </c>
      <c r="G127" s="185">
        <v>2009</v>
      </c>
      <c r="H127" s="170" t="s">
        <v>33</v>
      </c>
      <c r="I127" s="170" t="str">
        <f t="shared" si="4"/>
        <v>WV</v>
      </c>
      <c r="J127" s="170" t="str">
        <f t="shared" si="5"/>
        <v>WV</v>
      </c>
      <c r="K127" s="170" t="str">
        <f t="shared" si="7"/>
        <v>Northeast</v>
      </c>
      <c r="L127" s="170" t="str">
        <f>INDEX('State '!$A$1:$C$62,MATCH($I127,'State '!$B:$B,0),3)</f>
        <v>Northeast</v>
      </c>
      <c r="M127" s="170" t="str">
        <f>INDEX('State '!$A$1:$C$62,MATCH($J127,'State '!$B:$B,0),3)</f>
        <v>Northeast</v>
      </c>
      <c r="N127" s="170"/>
      <c r="O127" s="177">
        <v>40</v>
      </c>
      <c r="P127" s="177"/>
      <c r="Q127" s="177">
        <v>100</v>
      </c>
      <c r="R127" s="176"/>
      <c r="S127" s="170" t="s">
        <v>135</v>
      </c>
      <c r="T127" s="170" t="s">
        <v>381</v>
      </c>
      <c r="U127" s="170" t="s">
        <v>622</v>
      </c>
      <c r="V127" s="170"/>
      <c r="W127" s="169"/>
      <c r="X127" s="169"/>
      <c r="Y127" s="169"/>
      <c r="Z127" s="93"/>
      <c r="AA127" s="93"/>
      <c r="AB127" s="93"/>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c r="FK127" s="19"/>
      <c r="FL127" s="19"/>
      <c r="FM127" s="19"/>
      <c r="FN127" s="19"/>
      <c r="FO127" s="19"/>
      <c r="FP127" s="19"/>
      <c r="FQ127" s="19"/>
      <c r="FR127" s="19"/>
      <c r="FS127" s="19"/>
      <c r="FT127" s="19"/>
      <c r="FU127" s="19"/>
      <c r="FV127" s="19"/>
      <c r="FW127" s="19"/>
      <c r="FX127" s="19"/>
      <c r="FY127" s="19"/>
      <c r="FZ127" s="19"/>
      <c r="GA127" s="19"/>
      <c r="GB127" s="19"/>
      <c r="GC127" s="19"/>
      <c r="GD127" s="19"/>
      <c r="GE127" s="19"/>
      <c r="GF127" s="19"/>
      <c r="GG127" s="19"/>
      <c r="GH127" s="19"/>
      <c r="GI127" s="19"/>
      <c r="GJ127" s="19"/>
      <c r="GK127" s="19"/>
      <c r="GL127" s="19"/>
      <c r="GM127" s="19"/>
      <c r="GN127" s="19"/>
      <c r="GO127" s="19"/>
      <c r="GP127" s="19"/>
      <c r="GQ127" s="19"/>
      <c r="GR127" s="19"/>
      <c r="GS127" s="19"/>
      <c r="GT127" s="19"/>
      <c r="GU127" s="19"/>
      <c r="GV127" s="19"/>
      <c r="GW127" s="19"/>
      <c r="GX127" s="19"/>
      <c r="GY127" s="19"/>
      <c r="GZ127" s="19"/>
      <c r="HA127" s="19"/>
      <c r="HB127" s="19"/>
      <c r="HC127" s="19"/>
      <c r="HD127" s="19"/>
      <c r="HE127" s="19"/>
      <c r="HF127" s="19"/>
      <c r="HG127" s="19"/>
      <c r="HH127" s="19"/>
      <c r="HI127" s="19"/>
      <c r="HJ127" s="19"/>
      <c r="HK127" s="19"/>
      <c r="HL127" s="19"/>
      <c r="HM127" s="19"/>
      <c r="HN127" s="19"/>
      <c r="HO127" s="19"/>
      <c r="HP127" s="19"/>
      <c r="HQ127" s="19"/>
      <c r="HR127" s="19"/>
      <c r="HS127" s="19"/>
      <c r="HT127" s="19"/>
      <c r="HU127" s="19"/>
      <c r="HV127" s="19"/>
      <c r="HW127" s="19"/>
      <c r="HX127" s="19"/>
      <c r="HY127" s="19"/>
      <c r="HZ127" s="19"/>
      <c r="IA127" s="19"/>
      <c r="IB127" s="19"/>
      <c r="IC127" s="19"/>
      <c r="ID127" s="19"/>
      <c r="IE127" s="19"/>
      <c r="IF127" s="19"/>
      <c r="IG127" s="19"/>
      <c r="IH127" s="19"/>
      <c r="II127" s="19"/>
      <c r="IJ127" s="19"/>
      <c r="IK127" s="19"/>
      <c r="IL127" s="19"/>
      <c r="IM127" s="19"/>
      <c r="IN127" s="19"/>
      <c r="IO127" s="19"/>
      <c r="IP127" s="19"/>
      <c r="IQ127" s="19"/>
      <c r="IR127" s="19"/>
      <c r="IS127" s="19"/>
      <c r="IT127" s="19"/>
      <c r="IU127" s="19"/>
      <c r="IV127" s="19"/>
      <c r="IW127" s="19"/>
      <c r="IX127" s="19"/>
      <c r="IY127" s="19"/>
      <c r="IZ127" s="19"/>
      <c r="JA127" s="19"/>
      <c r="JB127" s="19"/>
    </row>
    <row r="128" spans="1:262" x14ac:dyDescent="0.2">
      <c r="A128" s="170">
        <v>40367</v>
      </c>
      <c r="B128" s="171" t="s">
        <v>558</v>
      </c>
      <c r="C128" s="171" t="s">
        <v>204</v>
      </c>
      <c r="D128" s="171" t="s">
        <v>140</v>
      </c>
      <c r="E128" s="172" t="s">
        <v>143</v>
      </c>
      <c r="F128" s="173">
        <v>40315</v>
      </c>
      <c r="G128" s="174">
        <v>2010</v>
      </c>
      <c r="H128" s="170" t="s">
        <v>33</v>
      </c>
      <c r="I128" s="170" t="str">
        <f t="shared" si="4"/>
        <v>WV</v>
      </c>
      <c r="J128" s="170" t="str">
        <f t="shared" si="5"/>
        <v>WV</v>
      </c>
      <c r="K128" s="170" t="str">
        <f t="shared" si="7"/>
        <v>Northeast</v>
      </c>
      <c r="L128" s="170" t="str">
        <f>INDEX('State '!$A$1:$C$62,MATCH($I128,'State '!$B:$B,0),3)</f>
        <v>Northeast</v>
      </c>
      <c r="M128" s="170" t="str">
        <f>INDEX('State '!$A$1:$C$62,MATCH($J128,'State '!$B:$B,0),3)</f>
        <v>Northeast</v>
      </c>
      <c r="N128" s="170"/>
      <c r="O128" s="177">
        <v>16.100000000000001</v>
      </c>
      <c r="P128" s="176">
        <v>1</v>
      </c>
      <c r="Q128" s="176">
        <v>27.6</v>
      </c>
      <c r="R128" s="177">
        <v>16</v>
      </c>
      <c r="S128" s="178" t="s">
        <v>135</v>
      </c>
      <c r="T128" s="175" t="s">
        <v>381</v>
      </c>
      <c r="U128" s="179" t="s">
        <v>559</v>
      </c>
      <c r="V128" s="170"/>
      <c r="W128" s="169"/>
      <c r="X128" s="169"/>
      <c r="Y128" s="169"/>
      <c r="Z128" s="93"/>
      <c r="AA128" s="93"/>
      <c r="AB128" s="93"/>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c r="FK128" s="19"/>
      <c r="FL128" s="19"/>
      <c r="FM128" s="19"/>
      <c r="FN128" s="19"/>
      <c r="FO128" s="19"/>
      <c r="FP128" s="19"/>
      <c r="FQ128" s="19"/>
      <c r="FR128" s="19"/>
      <c r="FS128" s="19"/>
      <c r="FT128" s="19"/>
      <c r="FU128" s="19"/>
      <c r="FV128" s="19"/>
      <c r="FW128" s="19"/>
      <c r="FX128" s="19"/>
      <c r="FY128" s="19"/>
      <c r="FZ128" s="19"/>
      <c r="GA128" s="19"/>
      <c r="GB128" s="19"/>
      <c r="GC128" s="19"/>
      <c r="GD128" s="19"/>
      <c r="GE128" s="19"/>
      <c r="GF128" s="19"/>
      <c r="GG128" s="19"/>
      <c r="GH128" s="19"/>
      <c r="GI128" s="19"/>
      <c r="GJ128" s="19"/>
      <c r="GK128" s="19"/>
      <c r="GL128" s="19"/>
      <c r="GM128" s="19"/>
      <c r="GN128" s="19"/>
      <c r="GO128" s="19"/>
      <c r="GP128" s="19"/>
      <c r="GQ128" s="19"/>
      <c r="GR128" s="19"/>
      <c r="GS128" s="19"/>
      <c r="GT128" s="19"/>
      <c r="GU128" s="19"/>
      <c r="GV128" s="19"/>
      <c r="GW128" s="19"/>
      <c r="GX128" s="19"/>
      <c r="GY128" s="19"/>
      <c r="GZ128" s="19"/>
      <c r="HA128" s="19"/>
      <c r="HB128" s="19"/>
      <c r="HC128" s="19"/>
      <c r="HD128" s="19"/>
      <c r="HE128" s="19"/>
      <c r="HF128" s="19"/>
      <c r="HG128" s="19"/>
      <c r="HH128" s="19"/>
      <c r="HI128" s="19"/>
      <c r="HJ128" s="19"/>
      <c r="HK128" s="19"/>
      <c r="HL128" s="19"/>
      <c r="HM128" s="19"/>
      <c r="HN128" s="19"/>
      <c r="HO128" s="19"/>
      <c r="HP128" s="19"/>
      <c r="HQ128" s="19"/>
      <c r="HR128" s="19"/>
      <c r="HS128" s="19"/>
      <c r="HT128" s="19"/>
      <c r="HU128" s="19"/>
      <c r="HV128" s="19"/>
      <c r="HW128" s="19"/>
      <c r="HX128" s="19"/>
      <c r="HY128" s="19"/>
      <c r="HZ128" s="19"/>
      <c r="IA128" s="19"/>
      <c r="IB128" s="19"/>
      <c r="IC128" s="19"/>
      <c r="ID128" s="19"/>
      <c r="IE128" s="19"/>
      <c r="IF128" s="19"/>
      <c r="IG128" s="19"/>
      <c r="IH128" s="19"/>
      <c r="II128" s="19"/>
      <c r="IJ128" s="19"/>
      <c r="IK128" s="19"/>
      <c r="IL128" s="19"/>
      <c r="IM128" s="19"/>
      <c r="IN128" s="19"/>
      <c r="IO128" s="19"/>
      <c r="IP128" s="19"/>
      <c r="IQ128" s="19"/>
      <c r="IR128" s="19"/>
      <c r="IS128" s="19"/>
      <c r="IT128" s="19"/>
      <c r="IU128" s="19"/>
      <c r="IV128" s="19"/>
      <c r="IW128" s="19"/>
      <c r="IX128" s="19"/>
      <c r="IY128" s="19"/>
      <c r="IZ128" s="19"/>
      <c r="JA128" s="19"/>
      <c r="JB128" s="19"/>
    </row>
    <row r="129" spans="1:262" x14ac:dyDescent="0.2">
      <c r="A129" s="195">
        <v>39990</v>
      </c>
      <c r="B129" s="171" t="s">
        <v>1691</v>
      </c>
      <c r="C129" s="171" t="s">
        <v>261</v>
      </c>
      <c r="D129" s="171" t="s">
        <v>140</v>
      </c>
      <c r="E129" s="183" t="s">
        <v>143</v>
      </c>
      <c r="F129" s="184">
        <v>35612</v>
      </c>
      <c r="G129" s="185">
        <v>1997</v>
      </c>
      <c r="H129" s="170" t="s">
        <v>19</v>
      </c>
      <c r="I129" s="170" t="str">
        <f t="shared" si="4"/>
        <v>VA</v>
      </c>
      <c r="J129" s="170" t="str">
        <f t="shared" si="5"/>
        <v>VA</v>
      </c>
      <c r="K129" s="170" t="str">
        <f t="shared" si="7"/>
        <v>Northeast</v>
      </c>
      <c r="L129" s="170" t="str">
        <f>INDEX('State '!$A$1:$C$62,MATCH($I129,'State '!$B:$B,0),3)</f>
        <v>Northeast</v>
      </c>
      <c r="M129" s="170" t="str">
        <f>INDEX('State '!$A$1:$C$62,MATCH($J129,'State '!$B:$B,0),3)</f>
        <v>Northeast</v>
      </c>
      <c r="N129" s="170"/>
      <c r="O129" s="177">
        <v>0.39</v>
      </c>
      <c r="P129" s="177"/>
      <c r="Q129" s="176">
        <v>18</v>
      </c>
      <c r="R129" s="176">
        <v>16</v>
      </c>
      <c r="S129" s="170" t="s">
        <v>135</v>
      </c>
      <c r="T129" s="170" t="s">
        <v>381</v>
      </c>
      <c r="U129" s="170" t="s">
        <v>382</v>
      </c>
      <c r="V129" s="170"/>
      <c r="W129" s="169"/>
      <c r="X129" s="169"/>
      <c r="Y129" s="169"/>
      <c r="Z129" s="93"/>
      <c r="AA129" s="93"/>
      <c r="AB129" s="93"/>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c r="FK129" s="19"/>
      <c r="FL129" s="19"/>
      <c r="FM129" s="19"/>
      <c r="FN129" s="19"/>
      <c r="FO129" s="19"/>
      <c r="FP129" s="19"/>
      <c r="FQ129" s="19"/>
      <c r="FR129" s="19"/>
      <c r="FS129" s="19"/>
      <c r="FT129" s="19"/>
      <c r="FU129" s="19"/>
      <c r="FV129" s="19"/>
      <c r="FW129" s="19"/>
      <c r="FX129" s="19"/>
      <c r="FY129" s="19"/>
      <c r="FZ129" s="19"/>
      <c r="GA129" s="19"/>
      <c r="GB129" s="19"/>
      <c r="GC129" s="19"/>
      <c r="GD129" s="19"/>
      <c r="GE129" s="19"/>
      <c r="GF129" s="19"/>
      <c r="GG129" s="19"/>
      <c r="GH129" s="19"/>
      <c r="GI129" s="19"/>
      <c r="GJ129" s="19"/>
      <c r="GK129" s="19"/>
      <c r="GL129" s="19"/>
      <c r="GM129" s="19"/>
      <c r="GN129" s="19"/>
      <c r="GO129" s="19"/>
      <c r="GP129" s="19"/>
      <c r="GQ129" s="19"/>
      <c r="GR129" s="19"/>
      <c r="GS129" s="19"/>
      <c r="GT129" s="19"/>
      <c r="GU129" s="19"/>
      <c r="GV129" s="19"/>
      <c r="GW129" s="19"/>
      <c r="GX129" s="19"/>
      <c r="GY129" s="19"/>
      <c r="GZ129" s="19"/>
      <c r="HA129" s="19"/>
      <c r="HB129" s="19"/>
      <c r="HC129" s="19"/>
      <c r="HD129" s="19"/>
      <c r="HE129" s="19"/>
      <c r="HF129" s="19"/>
      <c r="HG129" s="19"/>
      <c r="HH129" s="19"/>
      <c r="HI129" s="19"/>
      <c r="HJ129" s="19"/>
      <c r="HK129" s="19"/>
      <c r="HL129" s="19"/>
      <c r="HM129" s="19"/>
      <c r="HN129" s="19"/>
      <c r="HO129" s="19"/>
      <c r="HP129" s="19"/>
      <c r="HQ129" s="19"/>
      <c r="HR129" s="19"/>
      <c r="HS129" s="19"/>
      <c r="HT129" s="19"/>
      <c r="HU129" s="19"/>
      <c r="HV129" s="19"/>
      <c r="HW129" s="19"/>
      <c r="HX129" s="19"/>
      <c r="HY129" s="19"/>
      <c r="HZ129" s="19"/>
      <c r="IA129" s="19"/>
      <c r="IB129" s="19"/>
      <c r="IC129" s="19"/>
      <c r="ID129" s="19"/>
      <c r="IE129" s="19"/>
      <c r="IF129" s="19"/>
      <c r="IG129" s="19"/>
      <c r="IH129" s="19"/>
      <c r="II129" s="19"/>
      <c r="IJ129" s="19"/>
      <c r="IK129" s="19"/>
      <c r="IL129" s="19"/>
      <c r="IM129" s="19"/>
      <c r="IN129" s="19"/>
      <c r="IO129" s="19"/>
      <c r="IP129" s="19"/>
      <c r="IQ129" s="19"/>
      <c r="IR129" s="19"/>
      <c r="IS129" s="19"/>
      <c r="IT129" s="19"/>
      <c r="IU129" s="19"/>
      <c r="IV129" s="19"/>
      <c r="IW129" s="19"/>
      <c r="IX129" s="19"/>
      <c r="IY129" s="19"/>
      <c r="IZ129" s="19"/>
      <c r="JA129" s="19"/>
      <c r="JB129" s="19"/>
    </row>
    <row r="130" spans="1:262" x14ac:dyDescent="0.2">
      <c r="A130" s="170">
        <v>39990</v>
      </c>
      <c r="B130" s="183" t="s">
        <v>797</v>
      </c>
      <c r="C130" s="183" t="s">
        <v>1955</v>
      </c>
      <c r="D130" s="183" t="s">
        <v>140</v>
      </c>
      <c r="E130" s="183" t="s">
        <v>143</v>
      </c>
      <c r="F130" s="184">
        <v>39527</v>
      </c>
      <c r="G130" s="185">
        <v>2008</v>
      </c>
      <c r="H130" s="170" t="s">
        <v>0</v>
      </c>
      <c r="I130" s="170" t="str">
        <f t="shared" si="4"/>
        <v>LA</v>
      </c>
      <c r="J130" s="170" t="str">
        <f t="shared" si="5"/>
        <v>LA</v>
      </c>
      <c r="K130" s="170" t="str">
        <f t="shared" si="7"/>
        <v>South Central</v>
      </c>
      <c r="L130" s="170" t="str">
        <f>INDEX('State '!$A$1:$C$62,MATCH($I130,'State '!$B:$B,0),3)</f>
        <v>South Central</v>
      </c>
      <c r="M130" s="170" t="str">
        <f>INDEX('State '!$A$1:$C$62,MATCH($J130,'State '!$B:$B,0),3)</f>
        <v>South Central</v>
      </c>
      <c r="N130" s="170"/>
      <c r="O130" s="177">
        <v>17.5</v>
      </c>
      <c r="P130" s="177"/>
      <c r="Q130" s="177">
        <v>180</v>
      </c>
      <c r="R130" s="176"/>
      <c r="S130" s="170" t="s">
        <v>135</v>
      </c>
      <c r="T130" s="170" t="s">
        <v>381</v>
      </c>
      <c r="U130" s="170" t="s">
        <v>798</v>
      </c>
      <c r="V130" s="170"/>
      <c r="W130" s="169"/>
      <c r="X130" s="169"/>
      <c r="Y130" s="169"/>
      <c r="Z130" s="93"/>
      <c r="AA130" s="93"/>
      <c r="AB130" s="93"/>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c r="FK130" s="19"/>
      <c r="FL130" s="19"/>
      <c r="FM130" s="19"/>
      <c r="FN130" s="19"/>
      <c r="FO130" s="19"/>
      <c r="FP130" s="19"/>
      <c r="FQ130" s="19"/>
      <c r="FR130" s="19"/>
      <c r="FS130" s="19"/>
      <c r="FT130" s="19"/>
      <c r="FU130" s="19"/>
      <c r="FV130" s="19"/>
      <c r="FW130" s="19"/>
      <c r="FX130" s="19"/>
      <c r="FY130" s="19"/>
      <c r="FZ130" s="19"/>
      <c r="GA130" s="19"/>
      <c r="GB130" s="19"/>
      <c r="GC130" s="19"/>
      <c r="GD130" s="19"/>
      <c r="GE130" s="19"/>
      <c r="GF130" s="19"/>
      <c r="GG130" s="19"/>
      <c r="GH130" s="19"/>
      <c r="GI130" s="19"/>
      <c r="GJ130" s="19"/>
      <c r="GK130" s="19"/>
      <c r="GL130" s="19"/>
      <c r="GM130" s="19"/>
      <c r="GN130" s="19"/>
      <c r="GO130" s="19"/>
      <c r="GP130" s="19"/>
      <c r="GQ130" s="19"/>
      <c r="GR130" s="19"/>
      <c r="GS130" s="19"/>
      <c r="GT130" s="19"/>
      <c r="GU130" s="19"/>
      <c r="GV130" s="19"/>
      <c r="GW130" s="19"/>
      <c r="GX130" s="19"/>
      <c r="GY130" s="19"/>
      <c r="GZ130" s="19"/>
      <c r="HA130" s="19"/>
      <c r="HB130" s="19"/>
      <c r="HC130" s="19"/>
      <c r="HD130" s="19"/>
      <c r="HE130" s="19"/>
      <c r="HF130" s="19"/>
      <c r="HG130" s="19"/>
      <c r="HH130" s="19"/>
      <c r="HI130" s="19"/>
      <c r="HJ130" s="19"/>
      <c r="HK130" s="19"/>
      <c r="HL130" s="19"/>
      <c r="HM130" s="19"/>
      <c r="HN130" s="19"/>
      <c r="HO130" s="19"/>
      <c r="HP130" s="19"/>
      <c r="HQ130" s="19"/>
      <c r="HR130" s="19"/>
      <c r="HS130" s="19"/>
      <c r="HT130" s="19"/>
      <c r="HU130" s="19"/>
      <c r="HV130" s="19"/>
      <c r="HW130" s="19"/>
      <c r="HX130" s="19"/>
      <c r="HY130" s="19"/>
      <c r="HZ130" s="19"/>
      <c r="IA130" s="19"/>
      <c r="IB130" s="19"/>
      <c r="IC130" s="19"/>
      <c r="ID130" s="19"/>
      <c r="IE130" s="19"/>
      <c r="IF130" s="19"/>
      <c r="IG130" s="19"/>
      <c r="IH130" s="19"/>
      <c r="II130" s="19"/>
      <c r="IJ130" s="19"/>
      <c r="IK130" s="19"/>
      <c r="IL130" s="19"/>
      <c r="IM130" s="19"/>
      <c r="IN130" s="19"/>
      <c r="IO130" s="19"/>
      <c r="IP130" s="19"/>
      <c r="IQ130" s="19"/>
      <c r="IR130" s="19"/>
      <c r="IS130" s="19"/>
      <c r="IT130" s="19"/>
      <c r="IU130" s="19"/>
      <c r="IV130" s="19"/>
      <c r="IW130" s="19"/>
      <c r="IX130" s="19"/>
      <c r="IY130" s="19"/>
      <c r="IZ130" s="19"/>
      <c r="JA130" s="19"/>
      <c r="JB130" s="19"/>
    </row>
    <row r="131" spans="1:262" x14ac:dyDescent="0.2">
      <c r="A131" s="170">
        <v>40367</v>
      </c>
      <c r="B131" s="183" t="s">
        <v>629</v>
      </c>
      <c r="C131" s="183" t="s">
        <v>261</v>
      </c>
      <c r="D131" s="183" t="s">
        <v>140</v>
      </c>
      <c r="E131" s="183" t="s">
        <v>143</v>
      </c>
      <c r="F131" s="184">
        <v>40095</v>
      </c>
      <c r="G131" s="185">
        <v>2009</v>
      </c>
      <c r="H131" s="170" t="s">
        <v>19</v>
      </c>
      <c r="I131" s="170" t="str">
        <f t="shared" si="4"/>
        <v>VA</v>
      </c>
      <c r="J131" s="170" t="str">
        <f t="shared" si="5"/>
        <v>VA</v>
      </c>
      <c r="K131" s="170" t="str">
        <f t="shared" si="7"/>
        <v>Northeast</v>
      </c>
      <c r="L131" s="170" t="str">
        <f>INDEX('State '!$A$1:$C$62,MATCH($I131,'State '!$B:$B,0),3)</f>
        <v>Northeast</v>
      </c>
      <c r="M131" s="170" t="str">
        <f>INDEX('State '!$A$1:$C$62,MATCH($J131,'State '!$B:$B,0),3)</f>
        <v>Northeast</v>
      </c>
      <c r="N131" s="170"/>
      <c r="O131" s="177">
        <v>142.30000000000001</v>
      </c>
      <c r="P131" s="177">
        <v>15.3</v>
      </c>
      <c r="Q131" s="177">
        <v>94</v>
      </c>
      <c r="R131" s="176" t="s">
        <v>3282</v>
      </c>
      <c r="S131" s="170" t="s">
        <v>135</v>
      </c>
      <c r="T131" s="170" t="s">
        <v>381</v>
      </c>
      <c r="U131" s="170" t="s">
        <v>630</v>
      </c>
      <c r="V131" s="170"/>
      <c r="W131" s="169"/>
      <c r="X131" s="169"/>
      <c r="Y131" s="169"/>
      <c r="Z131" s="93"/>
      <c r="AA131" s="93"/>
      <c r="AB131" s="93"/>
    </row>
    <row r="132" spans="1:262" x14ac:dyDescent="0.2">
      <c r="A132" s="170">
        <v>39990</v>
      </c>
      <c r="B132" s="183" t="s">
        <v>1579</v>
      </c>
      <c r="C132" s="183" t="s">
        <v>1955</v>
      </c>
      <c r="D132" s="183" t="s">
        <v>134</v>
      </c>
      <c r="E132" s="183" t="s">
        <v>143</v>
      </c>
      <c r="F132" s="184">
        <v>36158</v>
      </c>
      <c r="G132" s="185">
        <v>1998</v>
      </c>
      <c r="H132" s="170" t="s">
        <v>0</v>
      </c>
      <c r="I132" s="170" t="str">
        <f t="shared" si="4"/>
        <v>LA</v>
      </c>
      <c r="J132" s="170" t="str">
        <f t="shared" si="5"/>
        <v>LA</v>
      </c>
      <c r="K132" s="170" t="str">
        <f t="shared" si="7"/>
        <v>South Central</v>
      </c>
      <c r="L132" s="170" t="str">
        <f>INDEX('State '!$A$1:$C$62,MATCH($I132,'State '!$B:$B,0),3)</f>
        <v>South Central</v>
      </c>
      <c r="M132" s="170" t="str">
        <f>INDEX('State '!$A$1:$C$62,MATCH($J132,'State '!$B:$B,0),3)</f>
        <v>South Central</v>
      </c>
      <c r="N132" s="170"/>
      <c r="O132" s="177"/>
      <c r="P132" s="177">
        <v>9</v>
      </c>
      <c r="Q132" s="177">
        <v>98</v>
      </c>
      <c r="R132" s="176">
        <v>16</v>
      </c>
      <c r="S132" s="170" t="s">
        <v>135</v>
      </c>
      <c r="T132" s="170" t="s">
        <v>381</v>
      </c>
      <c r="U132" s="170" t="s">
        <v>1580</v>
      </c>
      <c r="V132" s="170"/>
      <c r="W132" s="169"/>
      <c r="X132" s="169"/>
      <c r="Y132" s="169"/>
      <c r="Z132" s="93"/>
      <c r="AA132" s="93"/>
      <c r="AB132" s="93"/>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c r="FJ132" s="19"/>
      <c r="FK132" s="19"/>
      <c r="FL132" s="19"/>
      <c r="FM132" s="19"/>
      <c r="FN132" s="19"/>
      <c r="FO132" s="19"/>
      <c r="FP132" s="19"/>
      <c r="FQ132" s="19"/>
      <c r="FR132" s="19"/>
      <c r="FS132" s="19"/>
      <c r="FT132" s="19"/>
      <c r="FU132" s="19"/>
      <c r="FV132" s="19"/>
      <c r="FW132" s="19"/>
      <c r="FX132" s="19"/>
      <c r="FY132" s="19"/>
      <c r="FZ132" s="19"/>
      <c r="GA132" s="19"/>
      <c r="GB132" s="19"/>
      <c r="GC132" s="19"/>
      <c r="GD132" s="19"/>
      <c r="GE132" s="19"/>
      <c r="GF132" s="19"/>
      <c r="GG132" s="19"/>
      <c r="GH132" s="19"/>
      <c r="GI132" s="19"/>
      <c r="GJ132" s="19"/>
      <c r="GK132" s="19"/>
      <c r="GL132" s="19"/>
      <c r="GM132" s="19"/>
      <c r="GN132" s="19"/>
      <c r="GO132" s="19"/>
      <c r="GP132" s="19"/>
      <c r="GQ132" s="19"/>
      <c r="GR132" s="19"/>
      <c r="GS132" s="19"/>
      <c r="GT132" s="19"/>
      <c r="GU132" s="19"/>
      <c r="GV132" s="19"/>
      <c r="GW132" s="19"/>
      <c r="GX132" s="19"/>
      <c r="GY132" s="19"/>
      <c r="GZ132" s="19"/>
      <c r="HA132" s="19"/>
      <c r="HB132" s="19"/>
      <c r="HC132" s="19"/>
      <c r="HD132" s="19"/>
      <c r="HE132" s="19"/>
      <c r="HF132" s="19"/>
      <c r="HG132" s="19"/>
      <c r="HH132" s="19"/>
      <c r="HI132" s="19"/>
      <c r="HJ132" s="19"/>
      <c r="HK132" s="19"/>
      <c r="HL132" s="19"/>
      <c r="HM132" s="19"/>
      <c r="HN132" s="19"/>
      <c r="HO132" s="19"/>
      <c r="HP132" s="19"/>
      <c r="HQ132" s="19"/>
      <c r="HR132" s="19"/>
      <c r="HS132" s="19"/>
      <c r="HT132" s="19"/>
      <c r="HU132" s="19"/>
      <c r="HV132" s="19"/>
      <c r="HW132" s="19"/>
      <c r="HX132" s="19"/>
      <c r="HY132" s="19"/>
      <c r="HZ132" s="19"/>
      <c r="IA132" s="19"/>
      <c r="IB132" s="19"/>
      <c r="IC132" s="19"/>
      <c r="ID132" s="19"/>
      <c r="IE132" s="19"/>
      <c r="IF132" s="19"/>
      <c r="IG132" s="19"/>
      <c r="IH132" s="19"/>
      <c r="II132" s="19"/>
      <c r="IJ132" s="19"/>
      <c r="IK132" s="19"/>
      <c r="IL132" s="19"/>
      <c r="IM132" s="19"/>
      <c r="IN132" s="19"/>
      <c r="IO132" s="19"/>
      <c r="IP132" s="19"/>
      <c r="IQ132" s="19"/>
      <c r="IR132" s="19"/>
      <c r="IS132" s="19"/>
      <c r="IT132" s="19"/>
      <c r="IU132" s="19"/>
      <c r="IV132" s="19"/>
      <c r="IW132" s="19"/>
      <c r="IX132" s="19"/>
      <c r="IY132" s="19"/>
      <c r="IZ132" s="19"/>
      <c r="JA132" s="19"/>
      <c r="JB132" s="19"/>
    </row>
    <row r="133" spans="1:262" x14ac:dyDescent="0.2">
      <c r="A133" s="170">
        <v>39990</v>
      </c>
      <c r="B133" s="171" t="s">
        <v>963</v>
      </c>
      <c r="C133" s="171" t="s">
        <v>261</v>
      </c>
      <c r="D133" s="171" t="s">
        <v>134</v>
      </c>
      <c r="E133" s="172" t="s">
        <v>143</v>
      </c>
      <c r="F133" s="173">
        <v>39142</v>
      </c>
      <c r="G133" s="174">
        <v>2007</v>
      </c>
      <c r="H133" s="170" t="s">
        <v>33</v>
      </c>
      <c r="I133" s="170" t="str">
        <f t="shared" si="4"/>
        <v>WV</v>
      </c>
      <c r="J133" s="170" t="str">
        <f t="shared" si="5"/>
        <v>WV</v>
      </c>
      <c r="K133" s="170" t="str">
        <f t="shared" si="7"/>
        <v>Northeast</v>
      </c>
      <c r="L133" s="170" t="str">
        <f>INDEX('State '!$A$1:$C$62,MATCH($I133,'State '!$B:$B,0),3)</f>
        <v>Northeast</v>
      </c>
      <c r="M133" s="170" t="str">
        <f>INDEX('State '!$A$1:$C$62,MATCH($J133,'State '!$B:$B,0),3)</f>
        <v>Northeast</v>
      </c>
      <c r="N133" s="170"/>
      <c r="O133" s="177">
        <v>48.6</v>
      </c>
      <c r="P133" s="176">
        <v>13</v>
      </c>
      <c r="Q133" s="176">
        <v>175</v>
      </c>
      <c r="R133" s="177">
        <v>20</v>
      </c>
      <c r="S133" s="178" t="s">
        <v>135</v>
      </c>
      <c r="T133" s="175" t="s">
        <v>381</v>
      </c>
      <c r="U133" s="179" t="s">
        <v>964</v>
      </c>
      <c r="V133" s="170"/>
      <c r="W133" s="169"/>
      <c r="X133" s="169"/>
      <c r="Y133" s="169"/>
      <c r="Z133" s="93"/>
      <c r="AA133" s="93"/>
      <c r="AB133" s="93"/>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c r="FJ133" s="19"/>
      <c r="FK133" s="19"/>
      <c r="FL133" s="19"/>
      <c r="FM133" s="19"/>
      <c r="FN133" s="19"/>
      <c r="FO133" s="19"/>
      <c r="FP133" s="19"/>
      <c r="FQ133" s="19"/>
      <c r="FR133" s="19"/>
      <c r="FS133" s="19"/>
      <c r="FT133" s="19"/>
      <c r="FU133" s="19"/>
      <c r="FV133" s="19"/>
      <c r="FW133" s="19"/>
      <c r="FX133" s="19"/>
      <c r="FY133" s="19"/>
      <c r="FZ133" s="19"/>
      <c r="GA133" s="19"/>
      <c r="GB133" s="19"/>
      <c r="GC133" s="19"/>
      <c r="GD133" s="19"/>
      <c r="GE133" s="19"/>
      <c r="GF133" s="19"/>
      <c r="GG133" s="19"/>
      <c r="GH133" s="19"/>
      <c r="GI133" s="19"/>
      <c r="GJ133" s="19"/>
      <c r="GK133" s="19"/>
      <c r="GL133" s="19"/>
      <c r="GM133" s="19"/>
      <c r="GN133" s="19"/>
      <c r="GO133" s="19"/>
      <c r="GP133" s="19"/>
      <c r="GQ133" s="19"/>
      <c r="GR133" s="19"/>
      <c r="GS133" s="19"/>
      <c r="GT133" s="19"/>
      <c r="GU133" s="19"/>
      <c r="GV133" s="19"/>
      <c r="GW133" s="19"/>
      <c r="GX133" s="19"/>
      <c r="GY133" s="19"/>
      <c r="GZ133" s="19"/>
      <c r="HA133" s="19"/>
      <c r="HB133" s="19"/>
      <c r="HC133" s="19"/>
      <c r="HD133" s="19"/>
      <c r="HE133" s="19"/>
      <c r="HF133" s="19"/>
      <c r="HG133" s="19"/>
      <c r="HH133" s="19"/>
      <c r="HI133" s="19"/>
      <c r="HJ133" s="19"/>
      <c r="HK133" s="19"/>
      <c r="HL133" s="19"/>
      <c r="HM133" s="19"/>
      <c r="HN133" s="19"/>
      <c r="HO133" s="19"/>
      <c r="HP133" s="19"/>
      <c r="HQ133" s="19"/>
      <c r="HR133" s="19"/>
      <c r="HS133" s="19"/>
      <c r="HT133" s="19"/>
      <c r="HU133" s="19"/>
      <c r="HV133" s="19"/>
      <c r="HW133" s="19"/>
      <c r="HX133" s="19"/>
      <c r="HY133" s="19"/>
      <c r="HZ133" s="19"/>
      <c r="IA133" s="19"/>
      <c r="IB133" s="19"/>
      <c r="IC133" s="19"/>
      <c r="ID133" s="19"/>
      <c r="IE133" s="19"/>
      <c r="IF133" s="19"/>
      <c r="IG133" s="19"/>
      <c r="IH133" s="19"/>
      <c r="II133" s="19"/>
      <c r="IJ133" s="19"/>
      <c r="IK133" s="19"/>
      <c r="IL133" s="19"/>
      <c r="IM133" s="19"/>
      <c r="IN133" s="19"/>
      <c r="IO133" s="19"/>
      <c r="IP133" s="19"/>
      <c r="IQ133" s="19"/>
      <c r="IR133" s="19"/>
      <c r="IS133" s="19"/>
      <c r="IT133" s="19"/>
      <c r="IU133" s="19"/>
      <c r="IV133" s="19"/>
      <c r="IW133" s="19"/>
      <c r="IX133" s="19"/>
      <c r="IY133" s="19"/>
      <c r="IZ133" s="19"/>
      <c r="JA133" s="19"/>
      <c r="JB133" s="19"/>
    </row>
    <row r="134" spans="1:262" x14ac:dyDescent="0.2">
      <c r="A134" s="170">
        <v>39990</v>
      </c>
      <c r="B134" s="171" t="s">
        <v>958</v>
      </c>
      <c r="C134" s="171" t="s">
        <v>261</v>
      </c>
      <c r="D134" s="171" t="s">
        <v>134</v>
      </c>
      <c r="E134" s="172" t="s">
        <v>143</v>
      </c>
      <c r="F134" s="173">
        <v>39173</v>
      </c>
      <c r="G134" s="174">
        <v>2007</v>
      </c>
      <c r="H134" s="170" t="s">
        <v>959</v>
      </c>
      <c r="I134" s="170" t="str">
        <f t="shared" si="4"/>
        <v>VA</v>
      </c>
      <c r="J134" s="170" t="str">
        <f t="shared" si="5"/>
        <v>MD</v>
      </c>
      <c r="K134" s="170" t="str">
        <f t="shared" si="7"/>
        <v>Northeast</v>
      </c>
      <c r="L134" s="170" t="str">
        <f>INDEX('State '!$A$1:$C$62,MATCH($I134,'State '!$B:$B,0),3)</f>
        <v>Northeast</v>
      </c>
      <c r="M134" s="170" t="str">
        <f>INDEX('State '!$A$1:$C$62,MATCH($J134,'State '!$B:$B,0),3)</f>
        <v>Northeast</v>
      </c>
      <c r="N134" s="170"/>
      <c r="O134" s="177">
        <v>55</v>
      </c>
      <c r="P134" s="176">
        <v>33.5</v>
      </c>
      <c r="Q134" s="176">
        <v>175</v>
      </c>
      <c r="R134" s="177">
        <v>24</v>
      </c>
      <c r="S134" s="178" t="s">
        <v>135</v>
      </c>
      <c r="T134" s="175" t="s">
        <v>381</v>
      </c>
      <c r="U134" s="179" t="s">
        <v>960</v>
      </c>
      <c r="V134" s="170"/>
      <c r="W134" s="169"/>
      <c r="X134" s="169"/>
      <c r="Y134" s="169"/>
      <c r="Z134" s="93"/>
      <c r="AA134" s="93"/>
      <c r="AB134" s="93"/>
    </row>
    <row r="135" spans="1:262" x14ac:dyDescent="0.2">
      <c r="A135" s="170">
        <v>39990</v>
      </c>
      <c r="B135" s="171" t="s">
        <v>795</v>
      </c>
      <c r="C135" s="183" t="s">
        <v>1955</v>
      </c>
      <c r="D135" s="171" t="s">
        <v>140</v>
      </c>
      <c r="E135" s="172" t="s">
        <v>143</v>
      </c>
      <c r="F135" s="173">
        <v>39522</v>
      </c>
      <c r="G135" s="174">
        <v>2008</v>
      </c>
      <c r="H135" s="170" t="s">
        <v>0</v>
      </c>
      <c r="I135" s="170" t="str">
        <f t="shared" si="4"/>
        <v>LA</v>
      </c>
      <c r="J135" s="170" t="str">
        <f t="shared" si="5"/>
        <v>LA</v>
      </c>
      <c r="K135" s="170" t="str">
        <f t="shared" si="7"/>
        <v>South Central</v>
      </c>
      <c r="L135" s="170" t="str">
        <f>INDEX('State '!$A$1:$C$62,MATCH($I135,'State '!$B:$B,0),3)</f>
        <v>South Central</v>
      </c>
      <c r="M135" s="170" t="str">
        <f>INDEX('State '!$A$1:$C$62,MATCH($J135,'State '!$B:$B,0),3)</f>
        <v>South Central</v>
      </c>
      <c r="N135" s="170"/>
      <c r="O135" s="177">
        <v>25</v>
      </c>
      <c r="P135" s="176"/>
      <c r="Q135" s="176">
        <v>230</v>
      </c>
      <c r="R135" s="177"/>
      <c r="S135" s="178" t="s">
        <v>135</v>
      </c>
      <c r="T135" s="175" t="s">
        <v>381</v>
      </c>
      <c r="U135" s="179" t="s">
        <v>382</v>
      </c>
      <c r="V135" s="170"/>
      <c r="W135" s="175"/>
      <c r="X135" s="169"/>
      <c r="Y135" s="169"/>
      <c r="Z135" s="93"/>
      <c r="AA135" s="93"/>
      <c r="AB135" s="93"/>
    </row>
    <row r="136" spans="1:262" x14ac:dyDescent="0.2">
      <c r="A136" s="170">
        <v>39990</v>
      </c>
      <c r="B136" s="183" t="s">
        <v>975</v>
      </c>
      <c r="C136" s="183" t="s">
        <v>261</v>
      </c>
      <c r="D136" s="183" t="s">
        <v>140</v>
      </c>
      <c r="E136" s="183" t="s">
        <v>143</v>
      </c>
      <c r="F136" s="184">
        <v>39043</v>
      </c>
      <c r="G136" s="185">
        <v>2006</v>
      </c>
      <c r="H136" s="170" t="s">
        <v>7</v>
      </c>
      <c r="I136" s="170" t="str">
        <f t="shared" si="4"/>
        <v>PA</v>
      </c>
      <c r="J136" s="170" t="str">
        <f t="shared" si="5"/>
        <v>PA</v>
      </c>
      <c r="K136" s="170" t="str">
        <f t="shared" si="7"/>
        <v>Northeast</v>
      </c>
      <c r="L136" s="170" t="str">
        <f>INDEX('State '!$A$1:$C$62,MATCH($I136,'State '!$B:$B,0),3)</f>
        <v>Northeast</v>
      </c>
      <c r="M136" s="170" t="str">
        <f>INDEX('State '!$A$1:$C$62,MATCH($J136,'State '!$B:$B,0),3)</f>
        <v>Northeast</v>
      </c>
      <c r="N136" s="170"/>
      <c r="O136" s="177">
        <v>84.5</v>
      </c>
      <c r="P136" s="177">
        <v>43.4</v>
      </c>
      <c r="Q136" s="177">
        <v>8.5</v>
      </c>
      <c r="R136" s="176">
        <v>20</v>
      </c>
      <c r="S136" s="170" t="s">
        <v>135</v>
      </c>
      <c r="T136" s="170" t="s">
        <v>381</v>
      </c>
      <c r="U136" s="170" t="s">
        <v>976</v>
      </c>
      <c r="V136" s="170"/>
      <c r="W136" s="169"/>
      <c r="X136" s="169"/>
      <c r="Y136" s="169"/>
      <c r="Z136" s="93"/>
      <c r="AA136" s="93"/>
      <c r="AB136" s="93"/>
    </row>
    <row r="137" spans="1:262" x14ac:dyDescent="0.2">
      <c r="A137" s="170">
        <v>39990</v>
      </c>
      <c r="B137" s="171" t="s">
        <v>730</v>
      </c>
      <c r="C137" s="171" t="s">
        <v>261</v>
      </c>
      <c r="D137" s="171" t="s">
        <v>140</v>
      </c>
      <c r="E137" s="172" t="s">
        <v>143</v>
      </c>
      <c r="F137" s="173">
        <v>39486</v>
      </c>
      <c r="G137" s="174">
        <v>2008</v>
      </c>
      <c r="H137" s="170" t="s">
        <v>10</v>
      </c>
      <c r="I137" s="170" t="str">
        <f t="shared" ref="I137:I200" si="8">LEFT($H137,2)</f>
        <v>NY</v>
      </c>
      <c r="J137" s="170" t="str">
        <f t="shared" ref="J137:J200" si="9">RIGHT($H137,2)</f>
        <v>NY</v>
      </c>
      <c r="K137" s="170" t="str">
        <f t="shared" si="7"/>
        <v>Northeast</v>
      </c>
      <c r="L137" s="170" t="str">
        <f>INDEX('State '!$A$1:$C$62,MATCH($I137,'State '!$B:$B,0),3)</f>
        <v>Northeast</v>
      </c>
      <c r="M137" s="170" t="str">
        <f>INDEX('State '!$A$1:$C$62,MATCH($J137,'State '!$B:$B,0),3)</f>
        <v>Northeast</v>
      </c>
      <c r="N137" s="170"/>
      <c r="O137" s="177"/>
      <c r="P137" s="176">
        <v>8.8000000000000007</v>
      </c>
      <c r="Q137" s="176"/>
      <c r="R137" s="177">
        <v>30</v>
      </c>
      <c r="S137" s="178" t="s">
        <v>135</v>
      </c>
      <c r="T137" s="175" t="s">
        <v>381</v>
      </c>
      <c r="U137" s="179" t="s">
        <v>731</v>
      </c>
      <c r="V137" s="170"/>
      <c r="W137" s="169"/>
      <c r="X137" s="169"/>
      <c r="Y137" s="169"/>
      <c r="Z137" s="93"/>
      <c r="AA137" s="93"/>
      <c r="AB137" s="93"/>
    </row>
    <row r="138" spans="1:262" s="19" customFormat="1" x14ac:dyDescent="0.2">
      <c r="A138" s="192">
        <v>39990</v>
      </c>
      <c r="B138" s="183" t="s">
        <v>1844</v>
      </c>
      <c r="C138" s="183" t="s">
        <v>1955</v>
      </c>
      <c r="D138" s="183" t="s">
        <v>140</v>
      </c>
      <c r="E138" s="183" t="s">
        <v>143</v>
      </c>
      <c r="F138" s="184">
        <v>36465</v>
      </c>
      <c r="G138" s="185">
        <v>1999</v>
      </c>
      <c r="H138" s="170" t="s">
        <v>1520</v>
      </c>
      <c r="I138" s="170" t="str">
        <f t="shared" si="8"/>
        <v>LA</v>
      </c>
      <c r="J138" s="170" t="str">
        <f t="shared" si="9"/>
        <v>KY</v>
      </c>
      <c r="K138" s="170" t="str">
        <f t="shared" si="7"/>
        <v>South Central, Midwest</v>
      </c>
      <c r="L138" s="170" t="str">
        <f>INDEX('State '!$A$1:$C$62,MATCH($I138,'State '!$B:$B,0),3)</f>
        <v>South Central</v>
      </c>
      <c r="M138" s="170" t="str">
        <f>INDEX('State '!$A$1:$C$62,MATCH($J138,'State '!$B:$B,0),3)</f>
        <v>Midwest</v>
      </c>
      <c r="N138" s="170"/>
      <c r="O138" s="177">
        <v>37.68</v>
      </c>
      <c r="P138" s="177"/>
      <c r="Q138" s="177">
        <v>307</v>
      </c>
      <c r="R138" s="176" t="s">
        <v>535</v>
      </c>
      <c r="S138" s="170" t="s">
        <v>135</v>
      </c>
      <c r="T138" s="170" t="s">
        <v>381</v>
      </c>
      <c r="U138" s="170" t="s">
        <v>1521</v>
      </c>
      <c r="V138" s="170"/>
      <c r="W138" s="169"/>
      <c r="X138" s="169"/>
      <c r="Y138" s="169"/>
      <c r="Z138" s="105"/>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AY138" s="93"/>
      <c r="AZ138" s="93"/>
      <c r="BA138" s="93"/>
      <c r="BB138" s="93"/>
      <c r="BC138" s="93"/>
      <c r="BD138" s="93"/>
      <c r="BE138" s="93"/>
      <c r="BF138" s="93"/>
      <c r="BG138" s="93"/>
      <c r="BH138" s="93"/>
      <c r="BI138" s="93"/>
      <c r="BJ138" s="93"/>
      <c r="BK138" s="93"/>
      <c r="BL138" s="93"/>
      <c r="BM138" s="93"/>
      <c r="BN138" s="93"/>
      <c r="BO138" s="93"/>
      <c r="BP138" s="93"/>
      <c r="BQ138" s="93"/>
      <c r="BR138" s="93"/>
      <c r="BS138" s="93"/>
      <c r="BT138" s="93"/>
      <c r="BU138" s="93"/>
      <c r="BV138" s="93"/>
      <c r="BW138" s="93"/>
      <c r="BX138" s="93"/>
      <c r="BY138" s="93"/>
      <c r="BZ138" s="93"/>
      <c r="CA138" s="93"/>
      <c r="CB138" s="93"/>
      <c r="CC138" s="93"/>
      <c r="CD138" s="93"/>
      <c r="CE138" s="93"/>
      <c r="CF138" s="93"/>
      <c r="CG138" s="93"/>
      <c r="CH138" s="93"/>
      <c r="CI138" s="93"/>
      <c r="CJ138" s="93"/>
      <c r="CK138" s="93"/>
      <c r="CL138" s="93"/>
      <c r="CM138" s="93"/>
      <c r="CN138" s="93"/>
      <c r="CO138" s="93"/>
      <c r="CP138" s="93"/>
      <c r="CQ138" s="93"/>
      <c r="CR138" s="93"/>
      <c r="CS138" s="93"/>
      <c r="CT138" s="93"/>
      <c r="CU138" s="93"/>
      <c r="CV138" s="93"/>
      <c r="CW138" s="93"/>
      <c r="CX138" s="93"/>
      <c r="CY138" s="93"/>
      <c r="CZ138" s="93"/>
      <c r="DA138" s="93"/>
      <c r="DB138" s="93"/>
      <c r="DC138" s="93"/>
      <c r="DD138" s="93"/>
      <c r="DE138" s="93"/>
      <c r="DF138" s="93"/>
      <c r="DG138" s="93"/>
      <c r="DH138" s="93"/>
      <c r="DI138" s="93"/>
      <c r="DJ138" s="93"/>
      <c r="DK138" s="93"/>
      <c r="DL138" s="93"/>
      <c r="DM138" s="93"/>
      <c r="DN138" s="93"/>
      <c r="DO138" s="93"/>
      <c r="DP138" s="93"/>
      <c r="DQ138" s="93"/>
      <c r="DR138" s="93"/>
      <c r="DS138" s="93"/>
      <c r="DT138" s="93"/>
      <c r="DU138" s="93"/>
      <c r="DV138" s="93"/>
      <c r="DW138" s="93"/>
      <c r="DX138" s="93"/>
      <c r="DY138" s="93"/>
      <c r="DZ138" s="93"/>
      <c r="EA138" s="93"/>
      <c r="EB138" s="93"/>
      <c r="EC138" s="93"/>
      <c r="ED138" s="93"/>
      <c r="EE138" s="93"/>
      <c r="EF138" s="93"/>
      <c r="EG138" s="93"/>
      <c r="EH138" s="93"/>
      <c r="EI138" s="93"/>
      <c r="EJ138" s="93"/>
      <c r="EK138" s="93"/>
      <c r="EL138" s="93"/>
      <c r="EM138" s="93"/>
      <c r="EN138" s="93"/>
      <c r="EO138" s="93"/>
      <c r="EP138" s="93"/>
      <c r="EQ138" s="93"/>
      <c r="ER138" s="93"/>
      <c r="ES138" s="93"/>
      <c r="ET138" s="93"/>
      <c r="EU138" s="93"/>
      <c r="EV138" s="93"/>
      <c r="EW138" s="93"/>
      <c r="EX138" s="93"/>
      <c r="EY138" s="93"/>
      <c r="EZ138" s="93"/>
      <c r="FA138" s="93"/>
      <c r="FB138" s="93"/>
      <c r="FC138" s="93"/>
      <c r="FD138" s="93"/>
      <c r="FE138" s="93"/>
      <c r="FF138" s="93"/>
      <c r="FG138" s="93"/>
      <c r="FH138" s="93"/>
      <c r="FI138" s="93"/>
      <c r="FJ138" s="93"/>
      <c r="FK138" s="93"/>
      <c r="FL138" s="93"/>
      <c r="FM138" s="93"/>
      <c r="FN138" s="93"/>
      <c r="FO138" s="93"/>
      <c r="FP138" s="93"/>
      <c r="FQ138" s="93"/>
      <c r="FR138" s="93"/>
      <c r="FS138" s="93"/>
      <c r="FT138" s="93"/>
      <c r="FU138" s="93"/>
      <c r="FV138" s="93"/>
      <c r="FW138" s="93"/>
      <c r="FX138" s="93"/>
      <c r="FY138" s="93"/>
      <c r="FZ138" s="93"/>
      <c r="GA138" s="93"/>
      <c r="GB138" s="93"/>
      <c r="GC138" s="93"/>
      <c r="GD138" s="93"/>
      <c r="GE138" s="93"/>
      <c r="GF138" s="93"/>
      <c r="GG138" s="93"/>
      <c r="GH138" s="93"/>
      <c r="GI138" s="93"/>
      <c r="GJ138" s="93"/>
      <c r="GK138" s="93"/>
      <c r="GL138" s="93"/>
      <c r="GM138" s="93"/>
      <c r="GN138" s="93"/>
      <c r="GO138" s="93"/>
      <c r="GP138" s="93"/>
      <c r="GQ138" s="93"/>
      <c r="GR138" s="93"/>
      <c r="GS138" s="93"/>
      <c r="GT138" s="93"/>
      <c r="GU138" s="93"/>
      <c r="GV138" s="93"/>
      <c r="GW138" s="93"/>
      <c r="GX138" s="93"/>
      <c r="GY138" s="93"/>
      <c r="GZ138" s="93"/>
      <c r="HA138" s="93"/>
      <c r="HB138" s="93"/>
      <c r="HC138" s="93"/>
      <c r="HD138" s="93"/>
      <c r="HE138" s="93"/>
      <c r="HF138" s="93"/>
      <c r="HG138" s="93"/>
      <c r="HH138" s="93"/>
      <c r="HI138" s="93"/>
      <c r="HJ138" s="93"/>
      <c r="HK138" s="93"/>
      <c r="HL138" s="93"/>
      <c r="HM138" s="93"/>
      <c r="HN138" s="93"/>
      <c r="HO138" s="93"/>
      <c r="HP138" s="93"/>
      <c r="HQ138" s="93"/>
      <c r="HR138" s="93"/>
      <c r="HS138" s="93"/>
      <c r="HT138" s="93"/>
      <c r="HU138" s="93"/>
      <c r="HV138" s="93"/>
      <c r="HW138" s="93"/>
      <c r="HX138" s="93"/>
      <c r="HY138" s="93"/>
      <c r="HZ138" s="93"/>
      <c r="IA138" s="93"/>
      <c r="IB138" s="93"/>
      <c r="IC138" s="93"/>
      <c r="ID138" s="93"/>
      <c r="IE138" s="93"/>
      <c r="IF138" s="93"/>
      <c r="IG138" s="93"/>
      <c r="IH138" s="93"/>
      <c r="II138" s="93"/>
      <c r="IJ138" s="93"/>
      <c r="IK138" s="93"/>
      <c r="IL138" s="93"/>
      <c r="IM138" s="93"/>
      <c r="IN138" s="93"/>
      <c r="IO138" s="93"/>
      <c r="IP138" s="93"/>
      <c r="IQ138" s="93"/>
      <c r="IR138" s="93"/>
      <c r="IS138" s="93"/>
      <c r="IT138" s="93"/>
      <c r="IU138" s="93"/>
      <c r="IV138" s="93"/>
      <c r="IW138" s="93"/>
      <c r="IX138" s="93"/>
      <c r="IY138" s="93"/>
      <c r="IZ138" s="93"/>
      <c r="JA138" s="93"/>
    </row>
    <row r="139" spans="1:262" s="19" customFormat="1" x14ac:dyDescent="0.2">
      <c r="A139" s="192">
        <v>39990</v>
      </c>
      <c r="B139" s="183" t="s">
        <v>1677</v>
      </c>
      <c r="C139" s="183" t="s">
        <v>261</v>
      </c>
      <c r="D139" s="183" t="s">
        <v>134</v>
      </c>
      <c r="E139" s="183" t="s">
        <v>143</v>
      </c>
      <c r="F139" s="184">
        <v>35735</v>
      </c>
      <c r="G139" s="185">
        <v>1997</v>
      </c>
      <c r="H139" s="170" t="s">
        <v>1678</v>
      </c>
      <c r="I139" s="170" t="str">
        <f t="shared" si="8"/>
        <v>PA</v>
      </c>
      <c r="J139" s="170" t="str">
        <f t="shared" si="9"/>
        <v>VA</v>
      </c>
      <c r="K139" s="170" t="str">
        <f t="shared" si="7"/>
        <v>Northeast</v>
      </c>
      <c r="L139" s="170" t="str">
        <f>INDEX('State '!$A$1:$C$62,MATCH($I139,'State '!$B:$B,0),3)</f>
        <v>Northeast</v>
      </c>
      <c r="M139" s="170" t="str">
        <f>INDEX('State '!$A$1:$C$62,MATCH($J139,'State '!$B:$B,0),3)</f>
        <v>Northeast</v>
      </c>
      <c r="N139" s="170"/>
      <c r="O139" s="177">
        <v>22</v>
      </c>
      <c r="P139" s="177">
        <v>379</v>
      </c>
      <c r="Q139" s="177">
        <v>242</v>
      </c>
      <c r="R139" s="176"/>
      <c r="S139" s="170" t="s">
        <v>135</v>
      </c>
      <c r="T139" s="170" t="s">
        <v>381</v>
      </c>
      <c r="U139" s="170" t="s">
        <v>1533</v>
      </c>
      <c r="V139" s="170"/>
      <c r="W139" s="169"/>
      <c r="X139" s="169"/>
      <c r="Y139" s="169"/>
    </row>
    <row r="140" spans="1:262" s="19" customFormat="1" x14ac:dyDescent="0.2">
      <c r="A140" s="192">
        <v>39990</v>
      </c>
      <c r="B140" s="183" t="s">
        <v>1578</v>
      </c>
      <c r="C140" s="183" t="s">
        <v>261</v>
      </c>
      <c r="D140" s="183" t="s">
        <v>134</v>
      </c>
      <c r="E140" s="183" t="s">
        <v>143</v>
      </c>
      <c r="F140" s="184">
        <v>36100</v>
      </c>
      <c r="G140" s="185">
        <v>1998</v>
      </c>
      <c r="H140" s="170" t="s">
        <v>1532</v>
      </c>
      <c r="I140" s="170" t="str">
        <f t="shared" si="8"/>
        <v>PA</v>
      </c>
      <c r="J140" s="170" t="str">
        <f t="shared" si="9"/>
        <v>VA</v>
      </c>
      <c r="K140" s="170" t="str">
        <f t="shared" si="7"/>
        <v>Northeast</v>
      </c>
      <c r="L140" s="170" t="str">
        <f>INDEX('State '!$A$1:$C$62,MATCH($I140,'State '!$B:$B,0),3)</f>
        <v>Northeast</v>
      </c>
      <c r="M140" s="170" t="str">
        <f>INDEX('State '!$A$1:$C$62,MATCH($J140,'State '!$B:$B,0),3)</f>
        <v>Northeast</v>
      </c>
      <c r="N140" s="170"/>
      <c r="O140" s="177">
        <v>21</v>
      </c>
      <c r="P140" s="177">
        <v>379</v>
      </c>
      <c r="Q140" s="177">
        <v>151</v>
      </c>
      <c r="R140" s="176"/>
      <c r="S140" s="170" t="s">
        <v>135</v>
      </c>
      <c r="T140" s="170" t="s">
        <v>381</v>
      </c>
      <c r="U140" s="170" t="s">
        <v>1533</v>
      </c>
      <c r="V140" s="170"/>
      <c r="W140" s="169"/>
      <c r="X140" s="169"/>
      <c r="Y140" s="169"/>
    </row>
    <row r="141" spans="1:262" s="19" customFormat="1" x14ac:dyDescent="0.2">
      <c r="A141" s="192">
        <v>39990</v>
      </c>
      <c r="B141" s="183" t="s">
        <v>1531</v>
      </c>
      <c r="C141" s="183" t="s">
        <v>261</v>
      </c>
      <c r="D141" s="183" t="s">
        <v>134</v>
      </c>
      <c r="E141" s="183" t="s">
        <v>143</v>
      </c>
      <c r="F141" s="184">
        <v>36465</v>
      </c>
      <c r="G141" s="185">
        <v>1999</v>
      </c>
      <c r="H141" s="170" t="s">
        <v>1532</v>
      </c>
      <c r="I141" s="170" t="str">
        <f t="shared" si="8"/>
        <v>PA</v>
      </c>
      <c r="J141" s="170" t="str">
        <f t="shared" si="9"/>
        <v>VA</v>
      </c>
      <c r="K141" s="170" t="str">
        <f t="shared" si="7"/>
        <v>Northeast</v>
      </c>
      <c r="L141" s="170" t="str">
        <f>INDEX('State '!$A$1:$C$62,MATCH($I141,'State '!$B:$B,0),3)</f>
        <v>Northeast</v>
      </c>
      <c r="M141" s="170" t="str">
        <f>INDEX('State '!$A$1:$C$62,MATCH($J141,'State '!$B:$B,0),3)</f>
        <v>Northeast</v>
      </c>
      <c r="N141" s="170"/>
      <c r="O141" s="177">
        <v>20</v>
      </c>
      <c r="P141" s="177">
        <v>379</v>
      </c>
      <c r="Q141" s="177">
        <v>108</v>
      </c>
      <c r="R141" s="176"/>
      <c r="S141" s="170" t="s">
        <v>135</v>
      </c>
      <c r="T141" s="170" t="s">
        <v>381</v>
      </c>
      <c r="U141" s="170" t="s">
        <v>1533</v>
      </c>
      <c r="V141" s="170"/>
      <c r="W141" s="169"/>
      <c r="X141" s="169"/>
      <c r="Y141" s="169"/>
    </row>
    <row r="142" spans="1:262" x14ac:dyDescent="0.2">
      <c r="A142" s="170">
        <v>39990</v>
      </c>
      <c r="B142" s="183" t="s">
        <v>1254</v>
      </c>
      <c r="C142" s="183" t="s">
        <v>261</v>
      </c>
      <c r="D142" s="183" t="s">
        <v>140</v>
      </c>
      <c r="E142" s="183" t="s">
        <v>143</v>
      </c>
      <c r="F142" s="184">
        <v>37438</v>
      </c>
      <c r="G142" s="185">
        <v>2002</v>
      </c>
      <c r="H142" s="170" t="s">
        <v>8</v>
      </c>
      <c r="I142" s="170" t="str">
        <f t="shared" si="8"/>
        <v>OH</v>
      </c>
      <c r="J142" s="170" t="str">
        <f t="shared" si="9"/>
        <v>OH</v>
      </c>
      <c r="K142" s="170" t="str">
        <f t="shared" si="7"/>
        <v>Northeast</v>
      </c>
      <c r="L142" s="170" t="str">
        <f>INDEX('State '!$A$1:$C$62,MATCH($I142,'State '!$B:$B,0),3)</f>
        <v>Northeast</v>
      </c>
      <c r="M142" s="170" t="str">
        <f>INDEX('State '!$A$1:$C$62,MATCH($J142,'State '!$B:$B,0),3)</f>
        <v>Northeast</v>
      </c>
      <c r="N142" s="170"/>
      <c r="O142" s="177">
        <v>10.6</v>
      </c>
      <c r="P142" s="177"/>
      <c r="Q142" s="177">
        <v>140</v>
      </c>
      <c r="R142" s="176"/>
      <c r="S142" s="170" t="s">
        <v>135</v>
      </c>
      <c r="T142" s="170" t="s">
        <v>381</v>
      </c>
      <c r="U142" s="170" t="s">
        <v>1255</v>
      </c>
      <c r="V142" s="170"/>
      <c r="W142" s="169"/>
      <c r="X142" s="169"/>
      <c r="Y142" s="169"/>
      <c r="Z142" s="93"/>
      <c r="AA142" s="93"/>
      <c r="AB142" s="93"/>
    </row>
    <row r="143" spans="1:262" x14ac:dyDescent="0.2">
      <c r="A143" s="170">
        <v>39990</v>
      </c>
      <c r="B143" s="171" t="s">
        <v>1172</v>
      </c>
      <c r="C143" s="171" t="s">
        <v>261</v>
      </c>
      <c r="D143" s="171" t="s">
        <v>134</v>
      </c>
      <c r="E143" s="183" t="s">
        <v>143</v>
      </c>
      <c r="F143" s="184">
        <v>37965</v>
      </c>
      <c r="G143" s="185">
        <v>2003</v>
      </c>
      <c r="H143" s="170" t="s">
        <v>386</v>
      </c>
      <c r="I143" s="170" t="str">
        <f t="shared" si="8"/>
        <v>PA</v>
      </c>
      <c r="J143" s="170" t="str">
        <f t="shared" si="9"/>
        <v>MD</v>
      </c>
      <c r="K143" s="170" t="str">
        <f t="shared" si="7"/>
        <v>Northeast</v>
      </c>
      <c r="L143" s="170" t="str">
        <f>INDEX('State '!$A$1:$C$62,MATCH($I143,'State '!$B:$B,0),3)</f>
        <v>Northeast</v>
      </c>
      <c r="M143" s="170" t="str">
        <f>INDEX('State '!$A$1:$C$62,MATCH($J143,'State '!$B:$B,0),3)</f>
        <v>Northeast</v>
      </c>
      <c r="N143" s="170"/>
      <c r="O143" s="177">
        <v>29.2</v>
      </c>
      <c r="P143" s="177">
        <v>9.3000000000000007</v>
      </c>
      <c r="Q143" s="176">
        <v>263</v>
      </c>
      <c r="R143" s="176" t="s">
        <v>3283</v>
      </c>
      <c r="S143" s="170" t="s">
        <v>135</v>
      </c>
      <c r="T143" s="170" t="s">
        <v>381</v>
      </c>
      <c r="U143" s="170" t="s">
        <v>1173</v>
      </c>
      <c r="V143" s="170"/>
      <c r="W143" s="169"/>
      <c r="X143" s="169"/>
      <c r="Y143" s="169"/>
      <c r="Z143" s="93"/>
      <c r="AA143" s="93"/>
      <c r="AB143" s="93"/>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c r="FJ143" s="19"/>
      <c r="FK143" s="19"/>
      <c r="FL143" s="19"/>
      <c r="FM143" s="19"/>
      <c r="FN143" s="19"/>
      <c r="FO143" s="19"/>
      <c r="FP143" s="19"/>
      <c r="FQ143" s="19"/>
      <c r="FR143" s="19"/>
      <c r="FS143" s="19"/>
      <c r="FT143" s="19"/>
      <c r="FU143" s="19"/>
      <c r="FV143" s="19"/>
      <c r="FW143" s="19"/>
      <c r="FX143" s="19"/>
      <c r="FY143" s="19"/>
      <c r="FZ143" s="19"/>
      <c r="GA143" s="19"/>
      <c r="GB143" s="19"/>
      <c r="GC143" s="19"/>
      <c r="GD143" s="19"/>
      <c r="GE143" s="19"/>
      <c r="GF143" s="19"/>
      <c r="GG143" s="19"/>
      <c r="GH143" s="19"/>
      <c r="GI143" s="19"/>
      <c r="GJ143" s="19"/>
      <c r="GK143" s="19"/>
      <c r="GL143" s="19"/>
      <c r="GM143" s="19"/>
      <c r="GN143" s="19"/>
      <c r="GO143" s="19"/>
      <c r="GP143" s="19"/>
      <c r="GQ143" s="19"/>
      <c r="GR143" s="19"/>
      <c r="GS143" s="19"/>
      <c r="GT143" s="19"/>
      <c r="GU143" s="19"/>
      <c r="GV143" s="19"/>
      <c r="GW143" s="19"/>
      <c r="GX143" s="19"/>
      <c r="GY143" s="19"/>
      <c r="GZ143" s="19"/>
      <c r="HA143" s="19"/>
      <c r="HB143" s="19"/>
      <c r="HC143" s="19"/>
      <c r="HD143" s="19"/>
      <c r="HE143" s="19"/>
      <c r="HF143" s="19"/>
      <c r="HG143" s="19"/>
      <c r="HH143" s="19"/>
      <c r="HI143" s="19"/>
      <c r="HJ143" s="19"/>
      <c r="HK143" s="19"/>
      <c r="HL143" s="19"/>
      <c r="HM143" s="19"/>
      <c r="HN143" s="19"/>
      <c r="HO143" s="19"/>
      <c r="HP143" s="19"/>
      <c r="HQ143" s="19"/>
      <c r="HR143" s="19"/>
      <c r="HS143" s="19"/>
      <c r="HT143" s="19"/>
      <c r="HU143" s="19"/>
      <c r="HV143" s="19"/>
      <c r="HW143" s="19"/>
      <c r="HX143" s="19"/>
      <c r="HY143" s="19"/>
      <c r="HZ143" s="19"/>
      <c r="IA143" s="19"/>
      <c r="IB143" s="19"/>
      <c r="IC143" s="19"/>
      <c r="ID143" s="19"/>
      <c r="IE143" s="19"/>
      <c r="IF143" s="19"/>
      <c r="IG143" s="19"/>
      <c r="IH143" s="19"/>
      <c r="II143" s="19"/>
      <c r="IJ143" s="19"/>
      <c r="IK143" s="19"/>
      <c r="IL143" s="19"/>
      <c r="IM143" s="19"/>
      <c r="IN143" s="19"/>
      <c r="IO143" s="19"/>
      <c r="IP143" s="19"/>
      <c r="IQ143" s="19"/>
      <c r="IR143" s="19"/>
      <c r="IS143" s="19"/>
      <c r="IT143" s="19"/>
      <c r="IU143" s="19"/>
      <c r="IV143" s="19"/>
      <c r="IW143" s="19"/>
      <c r="IX143" s="19"/>
      <c r="IY143" s="19"/>
      <c r="IZ143" s="19"/>
      <c r="JA143" s="19"/>
      <c r="JB143" s="19"/>
    </row>
    <row r="144" spans="1:262" x14ac:dyDescent="0.2">
      <c r="A144" s="170">
        <v>39990</v>
      </c>
      <c r="B144" s="183" t="s">
        <v>1596</v>
      </c>
      <c r="C144" s="183" t="s">
        <v>261</v>
      </c>
      <c r="D144" s="183" t="s">
        <v>134</v>
      </c>
      <c r="E144" s="183" t="s">
        <v>143</v>
      </c>
      <c r="F144" s="184">
        <v>36100</v>
      </c>
      <c r="G144" s="185">
        <v>1998</v>
      </c>
      <c r="H144" s="170" t="s">
        <v>52</v>
      </c>
      <c r="I144" s="170" t="str">
        <f t="shared" si="8"/>
        <v>TN</v>
      </c>
      <c r="J144" s="170" t="str">
        <f t="shared" si="9"/>
        <v>TN</v>
      </c>
      <c r="K144" s="170" t="str">
        <f t="shared" si="7"/>
        <v>Midwest</v>
      </c>
      <c r="L144" s="170" t="str">
        <f>INDEX('State '!$A$1:$C$62,MATCH($I144,'State '!$B:$B,0),3)</f>
        <v>Midwest</v>
      </c>
      <c r="M144" s="170" t="str">
        <f>INDEX('State '!$A$1:$C$62,MATCH($J144,'State '!$B:$B,0),3)</f>
        <v>Midwest</v>
      </c>
      <c r="N144" s="170"/>
      <c r="O144" s="177">
        <v>0.89</v>
      </c>
      <c r="P144" s="177">
        <v>2.2999999999999998</v>
      </c>
      <c r="Q144" s="177">
        <v>240</v>
      </c>
      <c r="R144" s="176">
        <v>12</v>
      </c>
      <c r="S144" s="170" t="s">
        <v>135</v>
      </c>
      <c r="T144" s="170" t="s">
        <v>381</v>
      </c>
      <c r="U144" s="170" t="s">
        <v>1597</v>
      </c>
      <c r="V144" s="170"/>
      <c r="W144" s="169"/>
      <c r="X144" s="169"/>
      <c r="Y144" s="169"/>
      <c r="Z144" s="93"/>
      <c r="AA144" s="93"/>
      <c r="AB144" s="93"/>
    </row>
    <row r="145" spans="1:262" x14ac:dyDescent="0.2">
      <c r="A145" s="170">
        <v>39990</v>
      </c>
      <c r="B145" s="183" t="s">
        <v>1355</v>
      </c>
      <c r="C145" s="183" t="s">
        <v>1955</v>
      </c>
      <c r="D145" s="183" t="s">
        <v>134</v>
      </c>
      <c r="E145" s="183" t="s">
        <v>143</v>
      </c>
      <c r="F145" s="184">
        <v>37135</v>
      </c>
      <c r="G145" s="185">
        <v>2001</v>
      </c>
      <c r="H145" s="170" t="s">
        <v>780</v>
      </c>
      <c r="I145" s="170" t="str">
        <f t="shared" si="8"/>
        <v>LA</v>
      </c>
      <c r="J145" s="170" t="str">
        <f t="shared" si="9"/>
        <v>MS</v>
      </c>
      <c r="K145" s="170" t="str">
        <f t="shared" si="7"/>
        <v>South Central</v>
      </c>
      <c r="L145" s="170" t="str">
        <f>INDEX('State '!$A$1:$C$62,MATCH($I145,'State '!$B:$B,0),3)</f>
        <v>South Central</v>
      </c>
      <c r="M145" s="170" t="str">
        <f>INDEX('State '!$A$1:$C$62,MATCH($J145,'State '!$B:$B,0),3)</f>
        <v>South Central</v>
      </c>
      <c r="N145" s="170"/>
      <c r="O145" s="177">
        <v>20</v>
      </c>
      <c r="P145" s="177">
        <v>37</v>
      </c>
      <c r="Q145" s="177">
        <v>285</v>
      </c>
      <c r="R145" s="176">
        <v>20</v>
      </c>
      <c r="S145" s="170" t="s">
        <v>135</v>
      </c>
      <c r="T145" s="170" t="s">
        <v>381</v>
      </c>
      <c r="U145" s="170" t="s">
        <v>1356</v>
      </c>
      <c r="V145" s="170"/>
      <c r="W145" s="169"/>
      <c r="X145" s="169"/>
      <c r="Y145" s="169"/>
      <c r="Z145" s="93"/>
      <c r="AA145" s="93"/>
      <c r="AB145" s="93"/>
    </row>
    <row r="146" spans="1:262" x14ac:dyDescent="0.2">
      <c r="A146" s="195">
        <v>39990</v>
      </c>
      <c r="B146" s="183" t="s">
        <v>1743</v>
      </c>
      <c r="C146" s="183" t="s">
        <v>261</v>
      </c>
      <c r="D146" s="183" t="s">
        <v>140</v>
      </c>
      <c r="E146" s="183" t="s">
        <v>143</v>
      </c>
      <c r="F146" s="184">
        <v>35370</v>
      </c>
      <c r="G146" s="185">
        <v>1996</v>
      </c>
      <c r="H146" s="170" t="s">
        <v>33</v>
      </c>
      <c r="I146" s="170" t="str">
        <f t="shared" si="8"/>
        <v>WV</v>
      </c>
      <c r="J146" s="170" t="str">
        <f t="shared" si="9"/>
        <v>WV</v>
      </c>
      <c r="K146" s="170" t="str">
        <f t="shared" si="7"/>
        <v>Northeast</v>
      </c>
      <c r="L146" s="170" t="str">
        <f>INDEX('State '!$A$1:$C$62,MATCH($I146,'State '!$B:$B,0),3)</f>
        <v>Northeast</v>
      </c>
      <c r="M146" s="170" t="str">
        <f>INDEX('State '!$A$1:$C$62,MATCH($J146,'State '!$B:$B,0),3)</f>
        <v>Northeast</v>
      </c>
      <c r="N146" s="170"/>
      <c r="O146" s="177">
        <v>14.86</v>
      </c>
      <c r="P146" s="177">
        <v>17.5</v>
      </c>
      <c r="Q146" s="177">
        <v>28.2</v>
      </c>
      <c r="R146" s="176">
        <v>20</v>
      </c>
      <c r="S146" s="170" t="s">
        <v>135</v>
      </c>
      <c r="T146" s="170" t="s">
        <v>381</v>
      </c>
      <c r="U146" s="170" t="s">
        <v>1744</v>
      </c>
      <c r="V146" s="170"/>
      <c r="W146" s="169"/>
      <c r="X146" s="169"/>
      <c r="Y146" s="169"/>
      <c r="Z146" s="93"/>
      <c r="AA146" s="93"/>
      <c r="AB146" s="93"/>
    </row>
    <row r="147" spans="1:262" x14ac:dyDescent="0.2">
      <c r="A147" s="195">
        <v>43244</v>
      </c>
      <c r="B147" s="183" t="s">
        <v>2040</v>
      </c>
      <c r="C147" s="183" t="s">
        <v>2041</v>
      </c>
      <c r="D147" s="183" t="s">
        <v>136</v>
      </c>
      <c r="E147" s="183" t="s">
        <v>143</v>
      </c>
      <c r="F147" s="184">
        <v>43243</v>
      </c>
      <c r="G147" s="185">
        <v>2018</v>
      </c>
      <c r="H147" s="170" t="s">
        <v>6</v>
      </c>
      <c r="I147" s="170" t="str">
        <f t="shared" si="8"/>
        <v>TX</v>
      </c>
      <c r="J147" s="170" t="str">
        <f t="shared" si="9"/>
        <v>TX</v>
      </c>
      <c r="K147" s="175" t="str">
        <f t="shared" si="7"/>
        <v>South Central</v>
      </c>
      <c r="L147" s="170" t="str">
        <f>INDEX('State '!$A$1:$C$62,MATCH($I147,'State '!$B:$B,0),3)</f>
        <v>South Central</v>
      </c>
      <c r="M147" s="170" t="str">
        <f>INDEX('State '!$A$1:$C$62,MATCH($J147,'State '!$B:$B,0),3)</f>
        <v>South Central</v>
      </c>
      <c r="N147" s="170"/>
      <c r="O147" s="177">
        <v>500</v>
      </c>
      <c r="P147" s="177">
        <v>23</v>
      </c>
      <c r="Q147" s="177">
        <v>2250</v>
      </c>
      <c r="R147" s="176">
        <v>48</v>
      </c>
      <c r="S147" s="170" t="s">
        <v>135</v>
      </c>
      <c r="T147" s="170" t="s">
        <v>381</v>
      </c>
      <c r="U147" s="170" t="s">
        <v>2171</v>
      </c>
      <c r="V147" s="170" t="s">
        <v>2177</v>
      </c>
      <c r="W147" s="169" t="s">
        <v>2599</v>
      </c>
      <c r="X147" s="169"/>
      <c r="Y147" s="169"/>
      <c r="Z147" s="93"/>
      <c r="AA147" s="93"/>
      <c r="AB147" s="93"/>
    </row>
    <row r="148" spans="1:262" ht="38.25" x14ac:dyDescent="0.2">
      <c r="A148" s="224">
        <v>43938</v>
      </c>
      <c r="B148" s="222" t="s">
        <v>2328</v>
      </c>
      <c r="C148" s="222" t="s">
        <v>2329</v>
      </c>
      <c r="D148" s="222" t="s">
        <v>136</v>
      </c>
      <c r="E148" s="222" t="s">
        <v>143</v>
      </c>
      <c r="F148" s="63">
        <v>43937</v>
      </c>
      <c r="G148" s="104">
        <v>2020</v>
      </c>
      <c r="H148" s="224" t="s">
        <v>37</v>
      </c>
      <c r="I148" s="224" t="str">
        <f t="shared" si="8"/>
        <v>OK</v>
      </c>
      <c r="J148" s="224" t="str">
        <f t="shared" si="9"/>
        <v>OK</v>
      </c>
      <c r="K148" s="230" t="str">
        <f t="shared" si="7"/>
        <v>South Central</v>
      </c>
      <c r="L148" s="224" t="str">
        <f>INDEX('State '!$A$1:$C$62,MATCH($I148,'State '!$B:$B,0),3)</f>
        <v>South Central</v>
      </c>
      <c r="M148" s="224" t="str">
        <f>INDEX('State '!$A$1:$C$62,MATCH($J148,'State '!$B:$B,0),3)</f>
        <v>South Central</v>
      </c>
      <c r="N148" s="224"/>
      <c r="O148" s="177">
        <v>1486</v>
      </c>
      <c r="P148" s="177">
        <v>233</v>
      </c>
      <c r="Q148" s="164">
        <v>1100</v>
      </c>
      <c r="R148" s="104" t="s">
        <v>3285</v>
      </c>
      <c r="S148" s="224" t="s">
        <v>135</v>
      </c>
      <c r="T148" s="224" t="s">
        <v>381</v>
      </c>
      <c r="U148" s="224" t="s">
        <v>2330</v>
      </c>
      <c r="V148" s="224" t="s">
        <v>2180</v>
      </c>
      <c r="W148" s="222" t="s">
        <v>2924</v>
      </c>
      <c r="X148" s="222" t="s">
        <v>2840</v>
      </c>
      <c r="Y148" s="166" t="s">
        <v>2925</v>
      </c>
      <c r="Z148" s="93"/>
      <c r="AA148" s="93"/>
      <c r="AB148" s="93"/>
    </row>
    <row r="149" spans="1:262" s="19" customFormat="1" x14ac:dyDescent="0.2">
      <c r="A149" s="195">
        <v>40388</v>
      </c>
      <c r="B149" s="183" t="s">
        <v>832</v>
      </c>
      <c r="C149" s="183" t="s">
        <v>291</v>
      </c>
      <c r="D149" s="183" t="s">
        <v>136</v>
      </c>
      <c r="E149" s="183" t="s">
        <v>143</v>
      </c>
      <c r="F149" s="184">
        <v>39621</v>
      </c>
      <c r="G149" s="185">
        <v>2008</v>
      </c>
      <c r="H149" s="170" t="s">
        <v>833</v>
      </c>
      <c r="I149" s="170" t="str">
        <f t="shared" si="8"/>
        <v>LA</v>
      </c>
      <c r="J149" s="170" t="str">
        <f t="shared" si="9"/>
        <v>AL</v>
      </c>
      <c r="K149" s="170" t="str">
        <f t="shared" si="7"/>
        <v>South Central</v>
      </c>
      <c r="L149" s="170" t="str">
        <f>INDEX('State '!$A$1:$C$62,MATCH($I149,'State '!$B:$B,0),3)</f>
        <v>South Central</v>
      </c>
      <c r="M149" s="170" t="str">
        <f>INDEX('State '!$A$1:$C$62,MATCH($J149,'State '!$B:$B,0),3)</f>
        <v>South Central</v>
      </c>
      <c r="N149" s="170"/>
      <c r="O149" s="177">
        <v>583</v>
      </c>
      <c r="P149" s="177">
        <v>135</v>
      </c>
      <c r="Q149" s="177">
        <v>2000</v>
      </c>
      <c r="R149" s="176" t="s">
        <v>550</v>
      </c>
      <c r="S149" s="170" t="s">
        <v>135</v>
      </c>
      <c r="T149" s="170" t="s">
        <v>381</v>
      </c>
      <c r="U149" s="170" t="s">
        <v>834</v>
      </c>
      <c r="V149" s="170"/>
      <c r="W149" s="169"/>
      <c r="X149" s="169"/>
      <c r="Y149" s="169"/>
      <c r="AC149" s="93"/>
      <c r="AD149" s="93"/>
      <c r="AE149" s="93"/>
      <c r="AF149" s="93"/>
      <c r="AG149" s="93"/>
      <c r="AH149" s="93"/>
      <c r="AI149" s="93"/>
      <c r="AJ149" s="93"/>
      <c r="AK149" s="93"/>
      <c r="AL149" s="93"/>
      <c r="AM149" s="93"/>
      <c r="AN149" s="93"/>
      <c r="AO149" s="93"/>
      <c r="AP149" s="93"/>
      <c r="AQ149" s="93"/>
      <c r="AR149" s="93"/>
      <c r="AS149" s="93"/>
      <c r="AT149" s="93"/>
      <c r="AU149" s="93"/>
      <c r="AV149" s="93"/>
      <c r="AW149" s="93"/>
      <c r="AX149" s="93"/>
      <c r="AY149" s="93"/>
      <c r="AZ149" s="93"/>
      <c r="BA149" s="93"/>
      <c r="BB149" s="93"/>
      <c r="BC149" s="93"/>
      <c r="BD149" s="93"/>
      <c r="BE149" s="93"/>
      <c r="BF149" s="93"/>
      <c r="BG149" s="93"/>
      <c r="BH149" s="93"/>
      <c r="BI149" s="93"/>
      <c r="BJ149" s="93"/>
      <c r="BK149" s="93"/>
      <c r="BL149" s="93"/>
      <c r="BM149" s="93"/>
      <c r="BN149" s="93"/>
      <c r="BO149" s="93"/>
      <c r="BP149" s="93"/>
      <c r="BQ149" s="93"/>
      <c r="BR149" s="93"/>
      <c r="BS149" s="93"/>
      <c r="BT149" s="93"/>
      <c r="BU149" s="93"/>
      <c r="BV149" s="93"/>
      <c r="BW149" s="93"/>
      <c r="BX149" s="93"/>
      <c r="BY149" s="93"/>
      <c r="BZ149" s="93"/>
      <c r="CA149" s="93"/>
      <c r="CB149" s="93"/>
      <c r="CC149" s="93"/>
      <c r="CD149" s="93"/>
      <c r="CE149" s="93"/>
      <c r="CF149" s="93"/>
      <c r="CG149" s="93"/>
      <c r="CH149" s="93"/>
      <c r="CI149" s="93"/>
      <c r="CJ149" s="93"/>
      <c r="CK149" s="93"/>
      <c r="CL149" s="93"/>
      <c r="CM149" s="93"/>
      <c r="CN149" s="93"/>
      <c r="CO149" s="93"/>
      <c r="CP149" s="93"/>
      <c r="CQ149" s="93"/>
      <c r="CR149" s="93"/>
      <c r="CS149" s="93"/>
      <c r="CT149" s="93"/>
      <c r="CU149" s="93"/>
      <c r="CV149" s="93"/>
      <c r="CW149" s="93"/>
      <c r="CX149" s="93"/>
      <c r="CY149" s="93"/>
      <c r="CZ149" s="93"/>
      <c r="DA149" s="93"/>
      <c r="DB149" s="93"/>
      <c r="DC149" s="93"/>
      <c r="DD149" s="93"/>
      <c r="DE149" s="93"/>
      <c r="DF149" s="93"/>
      <c r="DG149" s="93"/>
      <c r="DH149" s="93"/>
      <c r="DI149" s="93"/>
      <c r="DJ149" s="93"/>
      <c r="DK149" s="93"/>
      <c r="DL149" s="93"/>
      <c r="DM149" s="93"/>
      <c r="DN149" s="93"/>
      <c r="DO149" s="93"/>
      <c r="DP149" s="93"/>
      <c r="DQ149" s="93"/>
      <c r="DR149" s="93"/>
      <c r="DS149" s="93"/>
      <c r="DT149" s="93"/>
      <c r="DU149" s="93"/>
      <c r="DV149" s="93"/>
      <c r="DW149" s="93"/>
      <c r="DX149" s="93"/>
      <c r="DY149" s="93"/>
      <c r="DZ149" s="93"/>
      <c r="EA149" s="93"/>
      <c r="EB149" s="93"/>
      <c r="EC149" s="93"/>
      <c r="ED149" s="93"/>
      <c r="EE149" s="93"/>
      <c r="EF149" s="93"/>
      <c r="EG149" s="93"/>
      <c r="EH149" s="93"/>
      <c r="EI149" s="93"/>
      <c r="EJ149" s="93"/>
      <c r="EK149" s="93"/>
      <c r="EL149" s="93"/>
      <c r="EM149" s="93"/>
      <c r="EN149" s="93"/>
      <c r="EO149" s="93"/>
      <c r="EP149" s="93"/>
      <c r="EQ149" s="93"/>
      <c r="ER149" s="93"/>
      <c r="ES149" s="93"/>
      <c r="ET149" s="93"/>
      <c r="EU149" s="93"/>
      <c r="EV149" s="93"/>
      <c r="EW149" s="93"/>
      <c r="EX149" s="93"/>
      <c r="EY149" s="93"/>
      <c r="EZ149" s="93"/>
      <c r="FA149" s="93"/>
      <c r="FB149" s="93"/>
      <c r="FC149" s="93"/>
      <c r="FD149" s="93"/>
      <c r="FE149" s="93"/>
      <c r="FF149" s="93"/>
      <c r="FG149" s="93"/>
      <c r="FH149" s="93"/>
      <c r="FI149" s="93"/>
      <c r="FJ149" s="93"/>
      <c r="FK149" s="93"/>
      <c r="FL149" s="93"/>
      <c r="FM149" s="93"/>
      <c r="FN149" s="93"/>
      <c r="FO149" s="93"/>
      <c r="FP149" s="93"/>
      <c r="FQ149" s="93"/>
      <c r="FR149" s="93"/>
      <c r="FS149" s="93"/>
      <c r="FT149" s="93"/>
      <c r="FU149" s="93"/>
      <c r="FV149" s="93"/>
      <c r="FW149" s="93"/>
      <c r="FX149" s="93"/>
      <c r="FY149" s="93"/>
      <c r="FZ149" s="93"/>
      <c r="GA149" s="93"/>
      <c r="GB149" s="93"/>
      <c r="GC149" s="93"/>
      <c r="GD149" s="93"/>
      <c r="GE149" s="93"/>
      <c r="GF149" s="93"/>
      <c r="GG149" s="93"/>
      <c r="GH149" s="93"/>
      <c r="GI149" s="93"/>
      <c r="GJ149" s="93"/>
      <c r="GK149" s="93"/>
      <c r="GL149" s="93"/>
      <c r="GM149" s="93"/>
      <c r="GN149" s="93"/>
      <c r="GO149" s="93"/>
      <c r="GP149" s="93"/>
      <c r="GQ149" s="93"/>
      <c r="GR149" s="93"/>
      <c r="GS149" s="93"/>
      <c r="GT149" s="93"/>
      <c r="GU149" s="93"/>
      <c r="GV149" s="93"/>
      <c r="GW149" s="93"/>
      <c r="GX149" s="93"/>
      <c r="GY149" s="93"/>
      <c r="GZ149" s="93"/>
      <c r="HA149" s="93"/>
      <c r="HB149" s="93"/>
      <c r="HC149" s="93"/>
      <c r="HD149" s="93"/>
      <c r="HE149" s="93"/>
      <c r="HF149" s="93"/>
      <c r="HG149" s="93"/>
      <c r="HH149" s="93"/>
      <c r="HI149" s="93"/>
      <c r="HJ149" s="93"/>
      <c r="HK149" s="93"/>
      <c r="HL149" s="93"/>
      <c r="HM149" s="93"/>
      <c r="HN149" s="93"/>
      <c r="HO149" s="93"/>
      <c r="HP149" s="93"/>
      <c r="HQ149" s="93"/>
      <c r="HR149" s="93"/>
      <c r="HS149" s="93"/>
      <c r="HT149" s="93"/>
      <c r="HU149" s="93"/>
      <c r="HV149" s="93"/>
      <c r="HW149" s="93"/>
      <c r="HX149" s="93"/>
      <c r="HY149" s="93"/>
      <c r="HZ149" s="93"/>
      <c r="IA149" s="93"/>
      <c r="IB149" s="93"/>
      <c r="IC149" s="93"/>
      <c r="ID149" s="93"/>
      <c r="IE149" s="93"/>
      <c r="IF149" s="93"/>
      <c r="IG149" s="93"/>
      <c r="IH149" s="93"/>
      <c r="II149" s="93"/>
      <c r="IJ149" s="93"/>
      <c r="IK149" s="93"/>
      <c r="IL149" s="93"/>
      <c r="IM149" s="93"/>
      <c r="IN149" s="93"/>
      <c r="IO149" s="93"/>
      <c r="IP149" s="93"/>
      <c r="IQ149" s="93"/>
      <c r="IR149" s="93"/>
      <c r="IS149" s="93"/>
      <c r="IT149" s="93"/>
      <c r="IU149" s="93"/>
      <c r="IV149" s="93"/>
      <c r="IW149" s="93"/>
      <c r="IX149" s="93"/>
      <c r="IY149" s="93"/>
      <c r="IZ149" s="93"/>
      <c r="JA149" s="93"/>
      <c r="JB149" s="93"/>
    </row>
    <row r="150" spans="1:262" s="19" customFormat="1" x14ac:dyDescent="0.2">
      <c r="A150" s="195">
        <v>41970</v>
      </c>
      <c r="B150" s="183" t="s">
        <v>392</v>
      </c>
      <c r="C150" s="183" t="s">
        <v>202</v>
      </c>
      <c r="D150" s="183" t="s">
        <v>134</v>
      </c>
      <c r="E150" s="183" t="s">
        <v>143</v>
      </c>
      <c r="F150" s="184">
        <v>41928</v>
      </c>
      <c r="G150" s="185">
        <v>2014</v>
      </c>
      <c r="H150" s="170" t="s">
        <v>25</v>
      </c>
      <c r="I150" s="170" t="str">
        <f t="shared" si="8"/>
        <v>CO</v>
      </c>
      <c r="J150" s="170" t="str">
        <f t="shared" si="9"/>
        <v>CO</v>
      </c>
      <c r="K150" s="170" t="str">
        <f t="shared" si="7"/>
        <v>Mountain</v>
      </c>
      <c r="L150" s="170" t="str">
        <f>INDEX('State '!$A$1:$C$62,MATCH($I150,'State '!$B:$B,0),3)</f>
        <v>Mountain</v>
      </c>
      <c r="M150" s="170" t="str">
        <f>INDEX('State '!$A$1:$C$62,MATCH($J150,'State '!$B:$B,0),3)</f>
        <v>Mountain</v>
      </c>
      <c r="N150" s="170"/>
      <c r="O150" s="177">
        <v>110</v>
      </c>
      <c r="P150" s="177">
        <v>34</v>
      </c>
      <c r="Q150" s="177">
        <v>189</v>
      </c>
      <c r="R150" s="176">
        <v>24</v>
      </c>
      <c r="S150" s="170" t="s">
        <v>138</v>
      </c>
      <c r="T150" s="170" t="s">
        <v>187</v>
      </c>
      <c r="U150" s="170" t="s">
        <v>382</v>
      </c>
      <c r="V150" s="170"/>
      <c r="W150" s="205"/>
      <c r="X150" s="205"/>
      <c r="Y150" s="169"/>
      <c r="AC150" s="93"/>
      <c r="AD150" s="93"/>
      <c r="AE150" s="93"/>
      <c r="AF150" s="93"/>
      <c r="AG150" s="93"/>
      <c r="AH150" s="93"/>
      <c r="AI150" s="93"/>
      <c r="AJ150" s="93"/>
      <c r="AK150" s="93"/>
      <c r="AL150" s="93"/>
      <c r="AM150" s="93"/>
      <c r="AN150" s="93"/>
      <c r="AO150" s="93"/>
      <c r="AP150" s="93"/>
      <c r="AQ150" s="93"/>
      <c r="AR150" s="93"/>
      <c r="AS150" s="93"/>
      <c r="AT150" s="93"/>
      <c r="AU150" s="93"/>
      <c r="AV150" s="93"/>
      <c r="AW150" s="93"/>
      <c r="AX150" s="93"/>
      <c r="AY150" s="93"/>
      <c r="AZ150" s="93"/>
      <c r="BA150" s="93"/>
      <c r="BB150" s="93"/>
      <c r="BC150" s="93"/>
      <c r="BD150" s="93"/>
      <c r="BE150" s="93"/>
      <c r="BF150" s="93"/>
      <c r="BG150" s="93"/>
      <c r="BH150" s="93"/>
      <c r="BI150" s="93"/>
      <c r="BJ150" s="93"/>
      <c r="BK150" s="93"/>
      <c r="BL150" s="93"/>
      <c r="BM150" s="93"/>
      <c r="BN150" s="93"/>
      <c r="BO150" s="93"/>
      <c r="BP150" s="93"/>
      <c r="BQ150" s="93"/>
      <c r="BR150" s="93"/>
      <c r="BS150" s="93"/>
      <c r="BT150" s="93"/>
      <c r="BU150" s="93"/>
      <c r="BV150" s="93"/>
      <c r="BW150" s="93"/>
      <c r="BX150" s="93"/>
      <c r="BY150" s="93"/>
      <c r="BZ150" s="93"/>
      <c r="CA150" s="93"/>
      <c r="CB150" s="93"/>
      <c r="CC150" s="93"/>
      <c r="CD150" s="93"/>
      <c r="CE150" s="93"/>
      <c r="CF150" s="93"/>
      <c r="CG150" s="93"/>
      <c r="CH150" s="93"/>
      <c r="CI150" s="93"/>
      <c r="CJ150" s="93"/>
      <c r="CK150" s="93"/>
      <c r="CL150" s="93"/>
      <c r="CM150" s="93"/>
      <c r="CN150" s="93"/>
      <c r="CO150" s="93"/>
      <c r="CP150" s="93"/>
      <c r="CQ150" s="93"/>
      <c r="CR150" s="93"/>
      <c r="CS150" s="93"/>
      <c r="CT150" s="93"/>
      <c r="CU150" s="93"/>
      <c r="CV150" s="93"/>
      <c r="CW150" s="93"/>
      <c r="CX150" s="93"/>
      <c r="CY150" s="93"/>
      <c r="CZ150" s="93"/>
      <c r="DA150" s="93"/>
      <c r="DB150" s="93"/>
      <c r="DC150" s="93"/>
      <c r="DD150" s="93"/>
      <c r="DE150" s="93"/>
      <c r="DF150" s="93"/>
      <c r="DG150" s="93"/>
      <c r="DH150" s="93"/>
      <c r="DI150" s="93"/>
      <c r="DJ150" s="93"/>
      <c r="DK150" s="93"/>
      <c r="DL150" s="93"/>
      <c r="DM150" s="93"/>
      <c r="DN150" s="93"/>
      <c r="DO150" s="93"/>
      <c r="DP150" s="93"/>
      <c r="DQ150" s="93"/>
      <c r="DR150" s="93"/>
      <c r="DS150" s="93"/>
      <c r="DT150" s="93"/>
      <c r="DU150" s="93"/>
      <c r="DV150" s="93"/>
      <c r="DW150" s="93"/>
      <c r="DX150" s="93"/>
      <c r="DY150" s="93"/>
      <c r="DZ150" s="93"/>
      <c r="EA150" s="93"/>
      <c r="EB150" s="93"/>
      <c r="EC150" s="93"/>
      <c r="ED150" s="93"/>
      <c r="EE150" s="93"/>
      <c r="EF150" s="93"/>
      <c r="EG150" s="93"/>
      <c r="EH150" s="93"/>
      <c r="EI150" s="93"/>
      <c r="EJ150" s="93"/>
      <c r="EK150" s="93"/>
      <c r="EL150" s="93"/>
      <c r="EM150" s="93"/>
      <c r="EN150" s="93"/>
      <c r="EO150" s="93"/>
      <c r="EP150" s="93"/>
      <c r="EQ150" s="93"/>
      <c r="ER150" s="93"/>
      <c r="ES150" s="93"/>
      <c r="ET150" s="93"/>
      <c r="EU150" s="93"/>
      <c r="EV150" s="93"/>
      <c r="EW150" s="93"/>
      <c r="EX150" s="93"/>
      <c r="EY150" s="93"/>
      <c r="EZ150" s="93"/>
      <c r="FA150" s="93"/>
      <c r="FB150" s="93"/>
      <c r="FC150" s="93"/>
      <c r="FD150" s="93"/>
      <c r="FE150" s="93"/>
      <c r="FF150" s="93"/>
      <c r="FG150" s="93"/>
      <c r="FH150" s="93"/>
      <c r="FI150" s="93"/>
      <c r="FJ150" s="93"/>
      <c r="FK150" s="93"/>
      <c r="FL150" s="93"/>
      <c r="FM150" s="93"/>
      <c r="FN150" s="93"/>
      <c r="FO150" s="93"/>
      <c r="FP150" s="93"/>
      <c r="FQ150" s="93"/>
      <c r="FR150" s="93"/>
      <c r="FS150" s="93"/>
      <c r="FT150" s="93"/>
      <c r="FU150" s="93"/>
      <c r="FV150" s="93"/>
      <c r="FW150" s="93"/>
      <c r="FX150" s="93"/>
      <c r="FY150" s="93"/>
      <c r="FZ150" s="93"/>
      <c r="GA150" s="93"/>
      <c r="GB150" s="93"/>
      <c r="GC150" s="93"/>
      <c r="GD150" s="93"/>
      <c r="GE150" s="93"/>
      <c r="GF150" s="93"/>
      <c r="GG150" s="93"/>
      <c r="GH150" s="93"/>
      <c r="GI150" s="93"/>
      <c r="GJ150" s="93"/>
      <c r="GK150" s="93"/>
      <c r="GL150" s="93"/>
      <c r="GM150" s="93"/>
      <c r="GN150" s="93"/>
      <c r="GO150" s="93"/>
      <c r="GP150" s="93"/>
      <c r="GQ150" s="93"/>
      <c r="GR150" s="93"/>
      <c r="GS150" s="93"/>
      <c r="GT150" s="93"/>
      <c r="GU150" s="93"/>
      <c r="GV150" s="93"/>
      <c r="GW150" s="93"/>
      <c r="GX150" s="93"/>
      <c r="GY150" s="93"/>
      <c r="GZ150" s="93"/>
      <c r="HA150" s="93"/>
      <c r="HB150" s="93"/>
      <c r="HC150" s="93"/>
      <c r="HD150" s="93"/>
      <c r="HE150" s="93"/>
      <c r="HF150" s="93"/>
      <c r="HG150" s="93"/>
      <c r="HH150" s="93"/>
      <c r="HI150" s="93"/>
      <c r="HJ150" s="93"/>
      <c r="HK150" s="93"/>
      <c r="HL150" s="93"/>
      <c r="HM150" s="93"/>
      <c r="HN150" s="93"/>
      <c r="HO150" s="93"/>
      <c r="HP150" s="93"/>
      <c r="HQ150" s="93"/>
      <c r="HR150" s="93"/>
      <c r="HS150" s="93"/>
      <c r="HT150" s="93"/>
      <c r="HU150" s="93"/>
      <c r="HV150" s="93"/>
      <c r="HW150" s="93"/>
      <c r="HX150" s="93"/>
      <c r="HY150" s="93"/>
      <c r="HZ150" s="93"/>
      <c r="IA150" s="93"/>
      <c r="IB150" s="93"/>
      <c r="IC150" s="93"/>
      <c r="ID150" s="93"/>
      <c r="IE150" s="93"/>
      <c r="IF150" s="93"/>
      <c r="IG150" s="93"/>
      <c r="IH150" s="93"/>
      <c r="II150" s="93"/>
      <c r="IJ150" s="93"/>
      <c r="IK150" s="93"/>
      <c r="IL150" s="93"/>
      <c r="IM150" s="93"/>
      <c r="IN150" s="93"/>
      <c r="IO150" s="93"/>
      <c r="IP150" s="93"/>
      <c r="IQ150" s="93"/>
      <c r="IR150" s="93"/>
      <c r="IS150" s="93"/>
      <c r="IT150" s="93"/>
      <c r="IU150" s="93"/>
      <c r="IV150" s="93"/>
      <c r="IW150" s="93"/>
      <c r="IX150" s="93"/>
      <c r="IY150" s="93"/>
      <c r="IZ150" s="93"/>
      <c r="JA150" s="93"/>
      <c r="JB150" s="93"/>
    </row>
    <row r="151" spans="1:262" s="19" customFormat="1" x14ac:dyDescent="0.2">
      <c r="A151" s="195">
        <v>43103</v>
      </c>
      <c r="B151" s="183" t="s">
        <v>2527</v>
      </c>
      <c r="C151" s="183" t="s">
        <v>247</v>
      </c>
      <c r="D151" s="183" t="s">
        <v>140</v>
      </c>
      <c r="E151" s="183" t="s">
        <v>143</v>
      </c>
      <c r="F151" s="184">
        <v>43243</v>
      </c>
      <c r="G151" s="176">
        <v>2018</v>
      </c>
      <c r="H151" s="170" t="s">
        <v>690</v>
      </c>
      <c r="I151" s="170" t="str">
        <f t="shared" si="8"/>
        <v>WY</v>
      </c>
      <c r="J151" s="170" t="str">
        <f t="shared" si="9"/>
        <v>CO</v>
      </c>
      <c r="K151" s="175" t="str">
        <f t="shared" ref="K151:K214" si="10">IF($L151=$M151,L151,CONCATENATE($L151,", ",IF(ISBLANK(N151),"",CONCATENATE(N151,", ")),$M151))</f>
        <v>Mountain</v>
      </c>
      <c r="L151" s="170" t="str">
        <f>INDEX('State '!$A$1:$C$62,MATCH($I151,'State '!$B:$B,0),3)</f>
        <v>Mountain</v>
      </c>
      <c r="M151" s="170" t="str">
        <f>INDEX('State '!$A$1:$C$62,MATCH($J151,'State '!$B:$B,0),3)</f>
        <v>Mountain</v>
      </c>
      <c r="N151" s="170"/>
      <c r="O151" s="177">
        <v>2.169</v>
      </c>
      <c r="P151" s="177"/>
      <c r="Q151" s="177">
        <v>222</v>
      </c>
      <c r="R151" s="176"/>
      <c r="S151" s="170" t="s">
        <v>135</v>
      </c>
      <c r="T151" s="170" t="s">
        <v>381</v>
      </c>
      <c r="U151" s="170" t="s">
        <v>2528</v>
      </c>
      <c r="V151" s="170" t="s">
        <v>2180</v>
      </c>
      <c r="W151" s="169" t="s">
        <v>2529</v>
      </c>
      <c r="X151" s="169"/>
      <c r="Y151" s="169"/>
    </row>
    <row r="152" spans="1:262" s="19" customFormat="1" x14ac:dyDescent="0.2">
      <c r="A152" s="224">
        <v>44007</v>
      </c>
      <c r="B152" s="222" t="s">
        <v>2413</v>
      </c>
      <c r="C152" s="222" t="s">
        <v>2414</v>
      </c>
      <c r="D152" s="222" t="s">
        <v>140</v>
      </c>
      <c r="E152" s="222" t="s">
        <v>143</v>
      </c>
      <c r="F152" s="63">
        <v>44006</v>
      </c>
      <c r="G152" s="104">
        <v>2020</v>
      </c>
      <c r="H152" s="224" t="s">
        <v>25</v>
      </c>
      <c r="I152" s="224" t="str">
        <f t="shared" si="8"/>
        <v>CO</v>
      </c>
      <c r="J152" s="224" t="str">
        <f t="shared" si="9"/>
        <v>CO</v>
      </c>
      <c r="K152" s="230" t="str">
        <f t="shared" si="10"/>
        <v>Mountain</v>
      </c>
      <c r="L152" s="224" t="str">
        <f>INDEX('State '!$A$1:$C$62,MATCH($I152,'State '!$B:$B,0),3)</f>
        <v>Mountain</v>
      </c>
      <c r="M152" s="224" t="str">
        <f>INDEX('State '!$A$1:$C$62,MATCH($J152,'State '!$B:$B,0),3)</f>
        <v>Mountain</v>
      </c>
      <c r="N152" s="224"/>
      <c r="O152" s="177">
        <v>213</v>
      </c>
      <c r="P152" s="177">
        <v>70</v>
      </c>
      <c r="Q152" s="164">
        <v>600</v>
      </c>
      <c r="R152" s="104">
        <v>36</v>
      </c>
      <c r="S152" s="224" t="s">
        <v>135</v>
      </c>
      <c r="T152" s="224" t="s">
        <v>381</v>
      </c>
      <c r="U152" s="224" t="s">
        <v>2418</v>
      </c>
      <c r="V152" s="224" t="s">
        <v>2177</v>
      </c>
      <c r="W152" s="222" t="s">
        <v>2853</v>
      </c>
      <c r="X152" s="222"/>
      <c r="Y152" s="225"/>
    </row>
    <row r="153" spans="1:262" s="19" customFormat="1" ht="38.25" x14ac:dyDescent="0.2">
      <c r="A153" s="224">
        <v>44372</v>
      </c>
      <c r="B153" s="222" t="s">
        <v>2415</v>
      </c>
      <c r="C153" s="222" t="s">
        <v>246</v>
      </c>
      <c r="D153" s="222" t="s">
        <v>140</v>
      </c>
      <c r="E153" s="222" t="s">
        <v>143</v>
      </c>
      <c r="F153" s="63">
        <v>44006</v>
      </c>
      <c r="G153" s="104">
        <v>2020</v>
      </c>
      <c r="H153" s="224" t="s">
        <v>2417</v>
      </c>
      <c r="I153" s="224" t="str">
        <f t="shared" si="8"/>
        <v>CO</v>
      </c>
      <c r="J153" s="224" t="str">
        <f t="shared" si="9"/>
        <v>IL</v>
      </c>
      <c r="K153" s="230" t="str">
        <f t="shared" si="10"/>
        <v>Mountain, South Central, Midwest</v>
      </c>
      <c r="L153" s="224" t="str">
        <f>INDEX('State '!$A$1:$C$62,MATCH($I153,'State '!$B:$B,0),3)</f>
        <v>Mountain</v>
      </c>
      <c r="M153" s="224" t="str">
        <f>INDEX('State '!$A$1:$C$62,MATCH($J153,'State '!$B:$B,0),3)</f>
        <v>Midwest</v>
      </c>
      <c r="N153" s="224" t="s">
        <v>2469</v>
      </c>
      <c r="O153" s="177">
        <v>184.5</v>
      </c>
      <c r="P153" s="177"/>
      <c r="Q153" s="164">
        <v>1000</v>
      </c>
      <c r="R153" s="104"/>
      <c r="S153" s="224" t="s">
        <v>135</v>
      </c>
      <c r="T153" s="224" t="s">
        <v>381</v>
      </c>
      <c r="U153" s="224" t="s">
        <v>2416</v>
      </c>
      <c r="V153" s="224" t="s">
        <v>2180</v>
      </c>
      <c r="W153" s="222" t="s">
        <v>3187</v>
      </c>
      <c r="X153" s="222"/>
      <c r="Y153" s="225"/>
      <c r="AC153" s="93"/>
      <c r="AD153" s="93"/>
      <c r="AE153" s="93"/>
      <c r="AF153" s="93"/>
      <c r="AG153" s="93"/>
      <c r="AH153" s="93"/>
      <c r="AI153" s="93"/>
      <c r="AJ153" s="93"/>
      <c r="AK153" s="93"/>
      <c r="AL153" s="93"/>
      <c r="AM153" s="93"/>
      <c r="AN153" s="93"/>
      <c r="AO153" s="93"/>
      <c r="AP153" s="93"/>
      <c r="AQ153" s="93"/>
      <c r="AR153" s="93"/>
      <c r="AS153" s="93"/>
      <c r="AT153" s="93"/>
      <c r="AU153" s="93"/>
      <c r="AV153" s="93"/>
      <c r="AW153" s="93"/>
      <c r="AX153" s="93"/>
      <c r="AY153" s="93"/>
      <c r="AZ153" s="93"/>
      <c r="BA153" s="93"/>
      <c r="BB153" s="93"/>
      <c r="BC153" s="93"/>
      <c r="BD153" s="93"/>
      <c r="BE153" s="93"/>
      <c r="BF153" s="93"/>
      <c r="BG153" s="93"/>
      <c r="BH153" s="93"/>
      <c r="BI153" s="93"/>
      <c r="BJ153" s="93"/>
      <c r="BK153" s="93"/>
      <c r="BL153" s="93"/>
      <c r="BM153" s="93"/>
      <c r="BN153" s="93"/>
      <c r="BO153" s="93"/>
      <c r="BP153" s="93"/>
      <c r="BQ153" s="93"/>
      <c r="BR153" s="93"/>
      <c r="BS153" s="93"/>
      <c r="BT153" s="93"/>
      <c r="BU153" s="93"/>
      <c r="BV153" s="93"/>
      <c r="BW153" s="93"/>
      <c r="BX153" s="93"/>
      <c r="BY153" s="93"/>
      <c r="BZ153" s="93"/>
      <c r="CA153" s="93"/>
      <c r="CB153" s="93"/>
      <c r="CC153" s="93"/>
      <c r="CD153" s="93"/>
      <c r="CE153" s="93"/>
      <c r="CF153" s="93"/>
      <c r="CG153" s="93"/>
      <c r="CH153" s="93"/>
      <c r="CI153" s="93"/>
      <c r="CJ153" s="93"/>
      <c r="CK153" s="93"/>
      <c r="CL153" s="93"/>
      <c r="CM153" s="93"/>
      <c r="CN153" s="93"/>
      <c r="CO153" s="93"/>
      <c r="CP153" s="93"/>
      <c r="CQ153" s="93"/>
      <c r="CR153" s="93"/>
      <c r="CS153" s="93"/>
      <c r="CT153" s="93"/>
      <c r="CU153" s="93"/>
      <c r="CV153" s="93"/>
      <c r="CW153" s="93"/>
      <c r="CX153" s="93"/>
      <c r="CY153" s="93"/>
      <c r="CZ153" s="93"/>
      <c r="DA153" s="93"/>
      <c r="DB153" s="93"/>
      <c r="DC153" s="93"/>
      <c r="DD153" s="93"/>
      <c r="DE153" s="93"/>
      <c r="DF153" s="93"/>
      <c r="DG153" s="93"/>
      <c r="DH153" s="93"/>
      <c r="DI153" s="93"/>
      <c r="DJ153" s="93"/>
      <c r="DK153" s="93"/>
      <c r="DL153" s="93"/>
      <c r="DM153" s="93"/>
      <c r="DN153" s="93"/>
      <c r="DO153" s="93"/>
      <c r="DP153" s="93"/>
      <c r="DQ153" s="93"/>
      <c r="DR153" s="93"/>
      <c r="DS153" s="93"/>
      <c r="DT153" s="93"/>
      <c r="DU153" s="93"/>
      <c r="DV153" s="93"/>
      <c r="DW153" s="93"/>
      <c r="DX153" s="93"/>
      <c r="DY153" s="93"/>
      <c r="DZ153" s="93"/>
      <c r="EA153" s="93"/>
      <c r="EB153" s="93"/>
      <c r="EC153" s="93"/>
      <c r="ED153" s="93"/>
      <c r="EE153" s="93"/>
      <c r="EF153" s="93"/>
      <c r="EG153" s="93"/>
      <c r="EH153" s="93"/>
      <c r="EI153" s="93"/>
      <c r="EJ153" s="93"/>
      <c r="EK153" s="93"/>
      <c r="EL153" s="93"/>
      <c r="EM153" s="93"/>
      <c r="EN153" s="93"/>
      <c r="EO153" s="93"/>
      <c r="EP153" s="93"/>
      <c r="EQ153" s="93"/>
      <c r="ER153" s="93"/>
      <c r="ES153" s="93"/>
      <c r="ET153" s="93"/>
      <c r="EU153" s="93"/>
      <c r="EV153" s="93"/>
      <c r="EW153" s="93"/>
      <c r="EX153" s="93"/>
      <c r="EY153" s="93"/>
      <c r="EZ153" s="93"/>
      <c r="FA153" s="93"/>
      <c r="FB153" s="93"/>
      <c r="FC153" s="93"/>
      <c r="FD153" s="93"/>
      <c r="FE153" s="93"/>
      <c r="FF153" s="93"/>
      <c r="FG153" s="93"/>
      <c r="FH153" s="93"/>
      <c r="FI153" s="93"/>
      <c r="FJ153" s="93"/>
      <c r="FK153" s="93"/>
      <c r="FL153" s="93"/>
      <c r="FM153" s="93"/>
      <c r="FN153" s="93"/>
      <c r="FO153" s="93"/>
      <c r="FP153" s="93"/>
      <c r="FQ153" s="93"/>
      <c r="FR153" s="93"/>
      <c r="FS153" s="93"/>
      <c r="FT153" s="93"/>
      <c r="FU153" s="93"/>
      <c r="FV153" s="93"/>
      <c r="FW153" s="93"/>
      <c r="FX153" s="93"/>
      <c r="FY153" s="93"/>
      <c r="FZ153" s="93"/>
      <c r="GA153" s="93"/>
      <c r="GB153" s="93"/>
      <c r="GC153" s="93"/>
      <c r="GD153" s="93"/>
      <c r="GE153" s="93"/>
      <c r="GF153" s="93"/>
      <c r="GG153" s="93"/>
      <c r="GH153" s="93"/>
      <c r="GI153" s="93"/>
      <c r="GJ153" s="93"/>
      <c r="GK153" s="93"/>
      <c r="GL153" s="93"/>
      <c r="GM153" s="93"/>
      <c r="GN153" s="93"/>
      <c r="GO153" s="93"/>
      <c r="GP153" s="93"/>
      <c r="GQ153" s="93"/>
      <c r="GR153" s="93"/>
      <c r="GS153" s="93"/>
      <c r="GT153" s="93"/>
      <c r="GU153" s="93"/>
      <c r="GV153" s="93"/>
      <c r="GW153" s="93"/>
      <c r="GX153" s="93"/>
      <c r="GY153" s="93"/>
      <c r="GZ153" s="93"/>
      <c r="HA153" s="93"/>
      <c r="HB153" s="93"/>
      <c r="HC153" s="93"/>
      <c r="HD153" s="93"/>
      <c r="HE153" s="93"/>
      <c r="HF153" s="93"/>
      <c r="HG153" s="93"/>
      <c r="HH153" s="93"/>
      <c r="HI153" s="93"/>
      <c r="HJ153" s="93"/>
      <c r="HK153" s="93"/>
      <c r="HL153" s="93"/>
      <c r="HM153" s="93"/>
      <c r="HN153" s="93"/>
      <c r="HO153" s="93"/>
      <c r="HP153" s="93"/>
      <c r="HQ153" s="93"/>
      <c r="HR153" s="93"/>
      <c r="HS153" s="93"/>
      <c r="HT153" s="93"/>
      <c r="HU153" s="93"/>
      <c r="HV153" s="93"/>
      <c r="HW153" s="93"/>
      <c r="HX153" s="93"/>
      <c r="HY153" s="93"/>
      <c r="HZ153" s="93"/>
      <c r="IA153" s="93"/>
      <c r="IB153" s="93"/>
      <c r="IC153" s="93"/>
      <c r="ID153" s="93"/>
      <c r="IE153" s="93"/>
      <c r="IF153" s="93"/>
      <c r="IG153" s="93"/>
      <c r="IH153" s="93"/>
      <c r="II153" s="93"/>
      <c r="IJ153" s="93"/>
      <c r="IK153" s="93"/>
      <c r="IL153" s="93"/>
      <c r="IM153" s="93"/>
      <c r="IN153" s="93"/>
      <c r="IO153" s="93"/>
      <c r="IP153" s="93"/>
      <c r="IQ153" s="93"/>
      <c r="IR153" s="93"/>
      <c r="IS153" s="93"/>
      <c r="IT153" s="93"/>
      <c r="IU153" s="93"/>
      <c r="IV153" s="93"/>
      <c r="IW153" s="93"/>
      <c r="IX153" s="93"/>
      <c r="IY153" s="93"/>
      <c r="IZ153" s="93"/>
      <c r="JA153" s="93"/>
      <c r="JB153" s="93"/>
    </row>
    <row r="154" spans="1:262" s="19" customFormat="1" x14ac:dyDescent="0.2">
      <c r="A154" s="170">
        <v>39990</v>
      </c>
      <c r="B154" s="183" t="s">
        <v>1067</v>
      </c>
      <c r="C154" s="183" t="s">
        <v>293</v>
      </c>
      <c r="D154" s="183" t="s">
        <v>140</v>
      </c>
      <c r="E154" s="183" t="s">
        <v>143</v>
      </c>
      <c r="F154" s="184">
        <v>38663</v>
      </c>
      <c r="G154" s="185">
        <v>2005</v>
      </c>
      <c r="H154" s="170" t="s">
        <v>837</v>
      </c>
      <c r="I154" s="170" t="str">
        <f t="shared" si="8"/>
        <v>CO</v>
      </c>
      <c r="J154" s="170" t="str">
        <f t="shared" si="9"/>
        <v>KS</v>
      </c>
      <c r="K154" s="170" t="str">
        <f t="shared" si="10"/>
        <v>Mountain, South Central</v>
      </c>
      <c r="L154" s="170" t="str">
        <f>INDEX('State '!$A$1:$C$62,MATCH($I154,'State '!$B:$B,0),3)</f>
        <v>Mountain</v>
      </c>
      <c r="M154" s="170" t="str">
        <f>INDEX('State '!$A$1:$C$62,MATCH($J154,'State '!$B:$B,0),3)</f>
        <v>South Central</v>
      </c>
      <c r="N154" s="170"/>
      <c r="O154" s="177">
        <v>7.8</v>
      </c>
      <c r="P154" s="177"/>
      <c r="Q154" s="177">
        <v>170</v>
      </c>
      <c r="R154" s="176">
        <v>36</v>
      </c>
      <c r="S154" s="170" t="s">
        <v>135</v>
      </c>
      <c r="T154" s="170" t="s">
        <v>381</v>
      </c>
      <c r="U154" s="170" t="s">
        <v>1068</v>
      </c>
      <c r="V154" s="170"/>
      <c r="W154" s="169"/>
      <c r="X154" s="169"/>
      <c r="Y154" s="169"/>
    </row>
    <row r="155" spans="1:262" s="59" customFormat="1" x14ac:dyDescent="0.2">
      <c r="A155" s="170">
        <v>39990</v>
      </c>
      <c r="B155" s="183" t="s">
        <v>836</v>
      </c>
      <c r="C155" s="183" t="s">
        <v>293</v>
      </c>
      <c r="D155" s="183" t="s">
        <v>140</v>
      </c>
      <c r="E155" s="183" t="s">
        <v>143</v>
      </c>
      <c r="F155" s="184">
        <v>39675</v>
      </c>
      <c r="G155" s="185">
        <v>2008</v>
      </c>
      <c r="H155" s="170" t="s">
        <v>837</v>
      </c>
      <c r="I155" s="170" t="str">
        <f t="shared" si="8"/>
        <v>CO</v>
      </c>
      <c r="J155" s="170" t="str">
        <f t="shared" si="9"/>
        <v>KS</v>
      </c>
      <c r="K155" s="170" t="str">
        <f t="shared" si="10"/>
        <v>Mountain, South Central</v>
      </c>
      <c r="L155" s="170" t="str">
        <f>INDEX('State '!$A$1:$C$62,MATCH($I155,'State '!$B:$B,0),3)</f>
        <v>Mountain</v>
      </c>
      <c r="M155" s="170" t="str">
        <f>INDEX('State '!$A$1:$C$62,MATCH($J155,'State '!$B:$B,0),3)</f>
        <v>South Central</v>
      </c>
      <c r="N155" s="170"/>
      <c r="O155" s="177">
        <v>20.2</v>
      </c>
      <c r="P155" s="177"/>
      <c r="Q155" s="177">
        <v>90</v>
      </c>
      <c r="R155" s="176">
        <v>36</v>
      </c>
      <c r="S155" s="170" t="s">
        <v>135</v>
      </c>
      <c r="T155" s="170" t="s">
        <v>381</v>
      </c>
      <c r="U155" s="170" t="s">
        <v>838</v>
      </c>
      <c r="V155" s="170"/>
      <c r="W155" s="169"/>
      <c r="X155" s="169"/>
      <c r="Y155" s="169"/>
    </row>
    <row r="156" spans="1:262" s="19" customFormat="1" x14ac:dyDescent="0.2">
      <c r="A156" s="170">
        <v>39990</v>
      </c>
      <c r="B156" s="183" t="s">
        <v>996</v>
      </c>
      <c r="C156" s="183" t="s">
        <v>293</v>
      </c>
      <c r="D156" s="183" t="s">
        <v>134</v>
      </c>
      <c r="E156" s="183" t="s">
        <v>143</v>
      </c>
      <c r="F156" s="184">
        <v>39052</v>
      </c>
      <c r="G156" s="185">
        <v>2006</v>
      </c>
      <c r="H156" s="170" t="s">
        <v>25</v>
      </c>
      <c r="I156" s="170" t="str">
        <f t="shared" si="8"/>
        <v>CO</v>
      </c>
      <c r="J156" s="170" t="str">
        <f t="shared" si="9"/>
        <v>CO</v>
      </c>
      <c r="K156" s="170" t="str">
        <f t="shared" si="10"/>
        <v>Mountain</v>
      </c>
      <c r="L156" s="170" t="str">
        <f>INDEX('State '!$A$1:$C$62,MATCH($I156,'State '!$B:$B,0),3)</f>
        <v>Mountain</v>
      </c>
      <c r="M156" s="170" t="str">
        <f>INDEX('State '!$A$1:$C$62,MATCH($J156,'State '!$B:$B,0),3)</f>
        <v>Mountain</v>
      </c>
      <c r="N156" s="170"/>
      <c r="O156" s="177">
        <v>21.4</v>
      </c>
      <c r="P156" s="177">
        <v>25.07</v>
      </c>
      <c r="Q156" s="177">
        <v>48.3</v>
      </c>
      <c r="R156" s="176">
        <v>10</v>
      </c>
      <c r="S156" s="170" t="s">
        <v>135</v>
      </c>
      <c r="T156" s="170" t="s">
        <v>381</v>
      </c>
      <c r="U156" s="170" t="s">
        <v>997</v>
      </c>
      <c r="V156" s="170"/>
      <c r="W156" s="169"/>
      <c r="X156" s="169"/>
      <c r="Y156" s="169"/>
      <c r="AC156" s="93"/>
      <c r="AD156" s="93"/>
      <c r="AE156" s="93"/>
      <c r="AF156" s="93"/>
      <c r="AG156" s="93"/>
      <c r="AH156" s="93"/>
      <c r="AI156" s="93"/>
      <c r="AJ156" s="93"/>
      <c r="AK156" s="93"/>
      <c r="AL156" s="93"/>
      <c r="AM156" s="93"/>
      <c r="AN156" s="93"/>
      <c r="AO156" s="93"/>
      <c r="AP156" s="93"/>
      <c r="AQ156" s="93"/>
      <c r="AR156" s="93"/>
      <c r="AS156" s="93"/>
      <c r="AT156" s="93"/>
      <c r="AU156" s="93"/>
      <c r="AV156" s="93"/>
      <c r="AW156" s="93"/>
      <c r="AX156" s="93"/>
      <c r="AY156" s="93"/>
      <c r="AZ156" s="93"/>
      <c r="BA156" s="93"/>
      <c r="BB156" s="93"/>
      <c r="BC156" s="93"/>
      <c r="BD156" s="93"/>
      <c r="BE156" s="93"/>
      <c r="BF156" s="93"/>
      <c r="BG156" s="93"/>
      <c r="BH156" s="93"/>
      <c r="BI156" s="93"/>
      <c r="BJ156" s="93"/>
      <c r="BK156" s="93"/>
      <c r="BL156" s="93"/>
      <c r="BM156" s="93"/>
      <c r="BN156" s="93"/>
      <c r="BO156" s="93"/>
      <c r="BP156" s="93"/>
      <c r="BQ156" s="93"/>
      <c r="BR156" s="93"/>
      <c r="BS156" s="93"/>
      <c r="BT156" s="93"/>
      <c r="BU156" s="93"/>
      <c r="BV156" s="93"/>
      <c r="BW156" s="93"/>
      <c r="BX156" s="93"/>
      <c r="BY156" s="93"/>
      <c r="BZ156" s="93"/>
      <c r="CA156" s="93"/>
      <c r="CB156" s="93"/>
      <c r="CC156" s="93"/>
      <c r="CD156" s="93"/>
      <c r="CE156" s="93"/>
      <c r="CF156" s="93"/>
      <c r="CG156" s="93"/>
      <c r="CH156" s="93"/>
      <c r="CI156" s="93"/>
      <c r="CJ156" s="93"/>
      <c r="CK156" s="93"/>
      <c r="CL156" s="93"/>
      <c r="CM156" s="93"/>
      <c r="CN156" s="93"/>
      <c r="CO156" s="93"/>
      <c r="CP156" s="93"/>
      <c r="CQ156" s="93"/>
      <c r="CR156" s="93"/>
      <c r="CS156" s="93"/>
      <c r="CT156" s="93"/>
      <c r="CU156" s="93"/>
      <c r="CV156" s="93"/>
      <c r="CW156" s="93"/>
      <c r="CX156" s="93"/>
      <c r="CY156" s="93"/>
      <c r="CZ156" s="93"/>
      <c r="DA156" s="93"/>
      <c r="DB156" s="93"/>
      <c r="DC156" s="93"/>
      <c r="DD156" s="93"/>
      <c r="DE156" s="93"/>
      <c r="DF156" s="93"/>
      <c r="DG156" s="93"/>
      <c r="DH156" s="93"/>
      <c r="DI156" s="93"/>
      <c r="DJ156" s="93"/>
      <c r="DK156" s="93"/>
      <c r="DL156" s="93"/>
      <c r="DM156" s="93"/>
      <c r="DN156" s="93"/>
      <c r="DO156" s="93"/>
      <c r="DP156" s="93"/>
      <c r="DQ156" s="93"/>
      <c r="DR156" s="93"/>
      <c r="DS156" s="93"/>
      <c r="DT156" s="93"/>
      <c r="DU156" s="93"/>
      <c r="DV156" s="93"/>
      <c r="DW156" s="93"/>
      <c r="DX156" s="93"/>
      <c r="DY156" s="93"/>
      <c r="DZ156" s="93"/>
      <c r="EA156" s="93"/>
      <c r="EB156" s="93"/>
      <c r="EC156" s="93"/>
      <c r="ED156" s="93"/>
      <c r="EE156" s="93"/>
      <c r="EF156" s="93"/>
      <c r="EG156" s="93"/>
      <c r="EH156" s="93"/>
      <c r="EI156" s="93"/>
      <c r="EJ156" s="93"/>
      <c r="EK156" s="93"/>
      <c r="EL156" s="93"/>
      <c r="EM156" s="93"/>
      <c r="EN156" s="93"/>
      <c r="EO156" s="93"/>
      <c r="EP156" s="93"/>
      <c r="EQ156" s="93"/>
      <c r="ER156" s="93"/>
      <c r="ES156" s="93"/>
      <c r="ET156" s="93"/>
      <c r="EU156" s="93"/>
      <c r="EV156" s="93"/>
      <c r="EW156" s="93"/>
      <c r="EX156" s="93"/>
      <c r="EY156" s="93"/>
      <c r="EZ156" s="93"/>
      <c r="FA156" s="93"/>
      <c r="FB156" s="93"/>
      <c r="FC156" s="93"/>
      <c r="FD156" s="93"/>
      <c r="FE156" s="93"/>
      <c r="FF156" s="93"/>
      <c r="FG156" s="93"/>
      <c r="FH156" s="93"/>
      <c r="FI156" s="93"/>
      <c r="FJ156" s="93"/>
      <c r="FK156" s="93"/>
      <c r="FL156" s="93"/>
      <c r="FM156" s="93"/>
      <c r="FN156" s="93"/>
      <c r="FO156" s="93"/>
      <c r="FP156" s="93"/>
      <c r="FQ156" s="93"/>
      <c r="FR156" s="93"/>
      <c r="FS156" s="93"/>
      <c r="FT156" s="93"/>
      <c r="FU156" s="93"/>
      <c r="FV156" s="93"/>
      <c r="FW156" s="93"/>
      <c r="FX156" s="93"/>
      <c r="FY156" s="93"/>
      <c r="FZ156" s="93"/>
      <c r="GA156" s="93"/>
      <c r="GB156" s="93"/>
      <c r="GC156" s="93"/>
      <c r="GD156" s="93"/>
      <c r="GE156" s="93"/>
      <c r="GF156" s="93"/>
      <c r="GG156" s="93"/>
      <c r="GH156" s="93"/>
      <c r="GI156" s="93"/>
      <c r="GJ156" s="93"/>
      <c r="GK156" s="93"/>
      <c r="GL156" s="93"/>
      <c r="GM156" s="93"/>
      <c r="GN156" s="93"/>
      <c r="GO156" s="93"/>
      <c r="GP156" s="93"/>
      <c r="GQ156" s="93"/>
      <c r="GR156" s="93"/>
      <c r="GS156" s="93"/>
      <c r="GT156" s="93"/>
      <c r="GU156" s="93"/>
      <c r="GV156" s="93"/>
      <c r="GW156" s="93"/>
      <c r="GX156" s="93"/>
      <c r="GY156" s="93"/>
      <c r="GZ156" s="93"/>
      <c r="HA156" s="93"/>
      <c r="HB156" s="93"/>
      <c r="HC156" s="93"/>
      <c r="HD156" s="93"/>
      <c r="HE156" s="93"/>
      <c r="HF156" s="93"/>
      <c r="HG156" s="93"/>
      <c r="HH156" s="93"/>
      <c r="HI156" s="93"/>
      <c r="HJ156" s="93"/>
      <c r="HK156" s="93"/>
      <c r="HL156" s="93"/>
      <c r="HM156" s="93"/>
      <c r="HN156" s="93"/>
      <c r="HO156" s="93"/>
      <c r="HP156" s="93"/>
      <c r="HQ156" s="93"/>
      <c r="HR156" s="93"/>
      <c r="HS156" s="93"/>
      <c r="HT156" s="93"/>
      <c r="HU156" s="93"/>
      <c r="HV156" s="93"/>
      <c r="HW156" s="93"/>
      <c r="HX156" s="93"/>
      <c r="HY156" s="93"/>
      <c r="HZ156" s="93"/>
      <c r="IA156" s="93"/>
      <c r="IB156" s="93"/>
      <c r="IC156" s="93"/>
      <c r="ID156" s="93"/>
      <c r="IE156" s="93"/>
      <c r="IF156" s="93"/>
      <c r="IG156" s="93"/>
      <c r="IH156" s="93"/>
      <c r="II156" s="93"/>
      <c r="IJ156" s="93"/>
      <c r="IK156" s="93"/>
      <c r="IL156" s="93"/>
      <c r="IM156" s="93"/>
      <c r="IN156" s="93"/>
      <c r="IO156" s="93"/>
      <c r="IP156" s="93"/>
      <c r="IQ156" s="93"/>
      <c r="IR156" s="93"/>
      <c r="IS156" s="93"/>
      <c r="IT156" s="93"/>
      <c r="IU156" s="93"/>
      <c r="IV156" s="93"/>
      <c r="IW156" s="93"/>
      <c r="IX156" s="93"/>
      <c r="IY156" s="93"/>
      <c r="IZ156" s="93"/>
      <c r="JA156" s="93"/>
      <c r="JB156" s="93"/>
    </row>
    <row r="157" spans="1:262" s="19" customFormat="1" x14ac:dyDescent="0.2">
      <c r="A157" s="170">
        <v>42611</v>
      </c>
      <c r="B157" s="171" t="s">
        <v>2178</v>
      </c>
      <c r="C157" s="183" t="s">
        <v>2068</v>
      </c>
      <c r="D157" s="171" t="s">
        <v>140</v>
      </c>
      <c r="E157" s="172" t="s">
        <v>143</v>
      </c>
      <c r="F157" s="184">
        <v>42675</v>
      </c>
      <c r="G157" s="185">
        <v>2016</v>
      </c>
      <c r="H157" s="170" t="s">
        <v>28</v>
      </c>
      <c r="I157" s="170" t="str">
        <f t="shared" si="8"/>
        <v>IL</v>
      </c>
      <c r="J157" s="170" t="str">
        <f t="shared" si="9"/>
        <v>IL</v>
      </c>
      <c r="K157" s="170" t="str">
        <f t="shared" si="10"/>
        <v>Midwest</v>
      </c>
      <c r="L157" s="170" t="str">
        <f>INDEX('State '!$A$1:$C$62,MATCH($I157,'State '!$B:$B,0),3)</f>
        <v>Midwest</v>
      </c>
      <c r="M157" s="170" t="str">
        <f>INDEX('State '!$A$1:$C$62,MATCH($J157,'State '!$B:$B,0),3)</f>
        <v>Midwest</v>
      </c>
      <c r="N157" s="170"/>
      <c r="O157" s="177">
        <v>50</v>
      </c>
      <c r="P157" s="177"/>
      <c r="Q157" s="176">
        <v>238</v>
      </c>
      <c r="R157" s="176"/>
      <c r="S157" s="170" t="s">
        <v>135</v>
      </c>
      <c r="T157" s="170" t="s">
        <v>381</v>
      </c>
      <c r="U157" s="170" t="s">
        <v>2048</v>
      </c>
      <c r="V157" s="170" t="s">
        <v>2177</v>
      </c>
      <c r="W157" s="169"/>
      <c r="X157" s="169"/>
      <c r="Y157" s="169"/>
    </row>
    <row r="158" spans="1:262" s="19" customFormat="1" ht="25.5" x14ac:dyDescent="0.2">
      <c r="A158" s="195">
        <v>43423</v>
      </c>
      <c r="B158" s="171" t="s">
        <v>2179</v>
      </c>
      <c r="C158" s="183" t="s">
        <v>2068</v>
      </c>
      <c r="D158" s="171" t="s">
        <v>140</v>
      </c>
      <c r="E158" s="172" t="s">
        <v>2223</v>
      </c>
      <c r="F158" s="184"/>
      <c r="G158" s="185">
        <v>2018</v>
      </c>
      <c r="H158" s="170" t="s">
        <v>28</v>
      </c>
      <c r="I158" s="170" t="str">
        <f t="shared" si="8"/>
        <v>IL</v>
      </c>
      <c r="J158" s="170" t="str">
        <f t="shared" si="9"/>
        <v>IL</v>
      </c>
      <c r="K158" s="175" t="str">
        <f t="shared" si="10"/>
        <v>Midwest</v>
      </c>
      <c r="L158" s="170" t="str">
        <f>INDEX('State '!$A$1:$C$62,MATCH($I158,'State '!$B:$B,0),3)</f>
        <v>Midwest</v>
      </c>
      <c r="M158" s="170" t="str">
        <f>INDEX('State '!$A$1:$C$62,MATCH($J158,'State '!$B:$B,0),3)</f>
        <v>Midwest</v>
      </c>
      <c r="N158" s="170"/>
      <c r="O158" s="177">
        <v>50</v>
      </c>
      <c r="P158" s="177"/>
      <c r="Q158" s="182">
        <v>200</v>
      </c>
      <c r="R158" s="176"/>
      <c r="S158" s="170" t="s">
        <v>135</v>
      </c>
      <c r="T158" s="170" t="s">
        <v>381</v>
      </c>
      <c r="U158" s="170"/>
      <c r="V158" s="170" t="s">
        <v>2177</v>
      </c>
      <c r="W158" s="169" t="s">
        <v>2440</v>
      </c>
      <c r="X158" s="169"/>
      <c r="Y158" s="205" t="s">
        <v>2499</v>
      </c>
    </row>
    <row r="159" spans="1:262" x14ac:dyDescent="0.2">
      <c r="A159" s="170">
        <v>39990</v>
      </c>
      <c r="B159" s="183" t="s">
        <v>1387</v>
      </c>
      <c r="C159" s="183" t="s">
        <v>355</v>
      </c>
      <c r="D159" s="183" t="s">
        <v>140</v>
      </c>
      <c r="E159" s="183" t="s">
        <v>143</v>
      </c>
      <c r="F159" s="184">
        <v>36906</v>
      </c>
      <c r="G159" s="185">
        <v>2001</v>
      </c>
      <c r="H159" s="170" t="s">
        <v>1388</v>
      </c>
      <c r="I159" s="170" t="str">
        <f t="shared" si="8"/>
        <v>MT</v>
      </c>
      <c r="J159" s="170" t="str">
        <f t="shared" si="9"/>
        <v>SK</v>
      </c>
      <c r="K159" s="170" t="str">
        <f t="shared" si="10"/>
        <v>Mountain, Canada</v>
      </c>
      <c r="L159" s="170" t="str">
        <f>INDEX('State '!$A$1:$C$62,MATCH($I159,'State '!$B:$B,0),3)</f>
        <v>Mountain</v>
      </c>
      <c r="M159" s="170" t="str">
        <f>INDEX('State '!$A$1:$C$62,MATCH($J159,'State '!$B:$B,0),3)</f>
        <v>Canada</v>
      </c>
      <c r="N159" s="170"/>
      <c r="O159" s="177">
        <v>1.5</v>
      </c>
      <c r="P159" s="177">
        <v>15.7</v>
      </c>
      <c r="Q159" s="177">
        <v>15</v>
      </c>
      <c r="R159" s="176">
        <v>6</v>
      </c>
      <c r="S159" s="170" t="s">
        <v>135</v>
      </c>
      <c r="T159" s="170" t="s">
        <v>381</v>
      </c>
      <c r="U159" s="170" t="s">
        <v>1389</v>
      </c>
      <c r="V159" s="170"/>
      <c r="W159" s="169"/>
      <c r="X159" s="169"/>
      <c r="Y159" s="169"/>
      <c r="Z159" s="93"/>
      <c r="AA159" s="93"/>
      <c r="AB159" s="93"/>
    </row>
    <row r="160" spans="1:262" x14ac:dyDescent="0.2">
      <c r="A160" s="170">
        <v>42600</v>
      </c>
      <c r="B160" s="171" t="s">
        <v>2151</v>
      </c>
      <c r="C160" s="171" t="s">
        <v>230</v>
      </c>
      <c r="D160" s="171" t="s">
        <v>1878</v>
      </c>
      <c r="E160" s="172" t="s">
        <v>143</v>
      </c>
      <c r="F160" s="173">
        <v>40437</v>
      </c>
      <c r="G160" s="174">
        <v>2011</v>
      </c>
      <c r="H160" s="170" t="s">
        <v>2152</v>
      </c>
      <c r="I160" s="170" t="str">
        <f t="shared" si="8"/>
        <v>NY</v>
      </c>
      <c r="J160" s="170" t="str">
        <f t="shared" si="9"/>
        <v>ON</v>
      </c>
      <c r="K160" s="170" t="str">
        <f t="shared" si="10"/>
        <v>Northeast, Canada</v>
      </c>
      <c r="L160" s="170" t="str">
        <f>INDEX('State '!$A$1:$C$62,MATCH($I160,'State '!$B:$B,0),3)</f>
        <v>Northeast</v>
      </c>
      <c r="M160" s="170" t="str">
        <f>INDEX('State '!$A$1:$C$62,MATCH($J160,'State '!$B:$B,0),3)</f>
        <v>Canada</v>
      </c>
      <c r="N160" s="170"/>
      <c r="O160" s="177">
        <v>0</v>
      </c>
      <c r="P160" s="176"/>
      <c r="Q160" s="176">
        <v>350</v>
      </c>
      <c r="R160" s="177"/>
      <c r="S160" s="178" t="s">
        <v>135</v>
      </c>
      <c r="T160" s="175" t="s">
        <v>381</v>
      </c>
      <c r="U160" s="179" t="s">
        <v>2153</v>
      </c>
      <c r="V160" s="170"/>
      <c r="W160" s="169"/>
      <c r="X160" s="169"/>
      <c r="Y160" s="169"/>
      <c r="Z160" s="93"/>
      <c r="AA160" s="93"/>
      <c r="AB160" s="93"/>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c r="FD160" s="19"/>
      <c r="FE160" s="19"/>
      <c r="FF160" s="19"/>
      <c r="FG160" s="19"/>
      <c r="FH160" s="19"/>
      <c r="FI160" s="19"/>
      <c r="FJ160" s="19"/>
      <c r="FK160" s="19"/>
      <c r="FL160" s="19"/>
      <c r="FM160" s="19"/>
      <c r="FN160" s="19"/>
      <c r="FO160" s="19"/>
      <c r="FP160" s="19"/>
      <c r="FQ160" s="19"/>
      <c r="FR160" s="19"/>
      <c r="FS160" s="19"/>
      <c r="FT160" s="19"/>
      <c r="FU160" s="19"/>
      <c r="FV160" s="19"/>
      <c r="FW160" s="19"/>
      <c r="FX160" s="19"/>
      <c r="FY160" s="19"/>
      <c r="FZ160" s="19"/>
      <c r="GA160" s="19"/>
      <c r="GB160" s="19"/>
      <c r="GC160" s="19"/>
      <c r="GD160" s="19"/>
      <c r="GE160" s="19"/>
      <c r="GF160" s="19"/>
      <c r="GG160" s="19"/>
      <c r="GH160" s="19"/>
      <c r="GI160" s="19"/>
      <c r="GJ160" s="19"/>
      <c r="GK160" s="19"/>
      <c r="GL160" s="19"/>
      <c r="GM160" s="19"/>
      <c r="GN160" s="19"/>
      <c r="GO160" s="19"/>
      <c r="GP160" s="19"/>
      <c r="GQ160" s="19"/>
      <c r="GR160" s="19"/>
      <c r="GS160" s="19"/>
      <c r="GT160" s="19"/>
      <c r="GU160" s="19"/>
      <c r="GV160" s="19"/>
      <c r="GW160" s="19"/>
      <c r="GX160" s="19"/>
      <c r="GY160" s="19"/>
      <c r="GZ160" s="19"/>
      <c r="HA160" s="19"/>
      <c r="HB160" s="19"/>
      <c r="HC160" s="19"/>
      <c r="HD160" s="19"/>
      <c r="HE160" s="19"/>
      <c r="HF160" s="19"/>
      <c r="HG160" s="19"/>
      <c r="HH160" s="19"/>
      <c r="HI160" s="19"/>
      <c r="HJ160" s="19"/>
      <c r="HK160" s="19"/>
      <c r="HL160" s="19"/>
      <c r="HM160" s="19"/>
      <c r="HN160" s="19"/>
      <c r="HO160" s="19"/>
      <c r="HP160" s="19"/>
      <c r="HQ160" s="19"/>
      <c r="HR160" s="19"/>
      <c r="HS160" s="19"/>
      <c r="HT160" s="19"/>
      <c r="HU160" s="19"/>
      <c r="HV160" s="19"/>
      <c r="HW160" s="19"/>
      <c r="HX160" s="19"/>
      <c r="HY160" s="19"/>
      <c r="HZ160" s="19"/>
      <c r="IA160" s="19"/>
      <c r="IB160" s="19"/>
      <c r="IC160" s="19"/>
      <c r="ID160" s="19"/>
      <c r="IE160" s="19"/>
      <c r="IF160" s="19"/>
      <c r="IG160" s="19"/>
      <c r="IH160" s="19"/>
      <c r="II160" s="19"/>
      <c r="IJ160" s="19"/>
      <c r="IK160" s="19"/>
      <c r="IL160" s="19"/>
      <c r="IM160" s="19"/>
      <c r="IN160" s="19"/>
      <c r="IO160" s="19"/>
      <c r="IP160" s="19"/>
      <c r="IQ160" s="19"/>
      <c r="IR160" s="19"/>
      <c r="IS160" s="19"/>
      <c r="IT160" s="19"/>
      <c r="IU160" s="19"/>
      <c r="IV160" s="19"/>
      <c r="IW160" s="19"/>
      <c r="IX160" s="19"/>
      <c r="IY160" s="19"/>
      <c r="IZ160" s="19"/>
      <c r="JA160" s="19"/>
      <c r="JB160" s="19"/>
    </row>
    <row r="161" spans="1:262" ht="25.5" x14ac:dyDescent="0.2">
      <c r="A161" s="195">
        <v>43468</v>
      </c>
      <c r="B161" s="171" t="s">
        <v>2530</v>
      </c>
      <c r="C161" s="183" t="s">
        <v>258</v>
      </c>
      <c r="D161" s="171" t="s">
        <v>140</v>
      </c>
      <c r="E161" s="172" t="s">
        <v>143</v>
      </c>
      <c r="F161" s="184">
        <v>43229</v>
      </c>
      <c r="G161" s="185">
        <v>2018</v>
      </c>
      <c r="H161" s="170" t="s">
        <v>25</v>
      </c>
      <c r="I161" s="170" t="str">
        <f t="shared" si="8"/>
        <v>CO</v>
      </c>
      <c r="J161" s="170" t="str">
        <f t="shared" si="9"/>
        <v>CO</v>
      </c>
      <c r="K161" s="175" t="str">
        <f t="shared" si="10"/>
        <v>Mountain</v>
      </c>
      <c r="L161" s="170" t="str">
        <f>INDEX('State '!$A$1:$C$62,MATCH($I161,'State '!$B:$B,0),3)</f>
        <v>Mountain</v>
      </c>
      <c r="M161" s="170" t="str">
        <f>INDEX('State '!$A$1:$C$62,MATCH($J161,'State '!$B:$B,0),3)</f>
        <v>Mountain</v>
      </c>
      <c r="N161" s="170"/>
      <c r="O161" s="177">
        <v>14.5</v>
      </c>
      <c r="P161" s="177"/>
      <c r="Q161" s="176">
        <v>230</v>
      </c>
      <c r="R161" s="176"/>
      <c r="S161" s="170" t="s">
        <v>135</v>
      </c>
      <c r="T161" s="170" t="s">
        <v>381</v>
      </c>
      <c r="U161" s="170" t="s">
        <v>2531</v>
      </c>
      <c r="V161" s="170" t="s">
        <v>2177</v>
      </c>
      <c r="W161" s="169" t="s">
        <v>2532</v>
      </c>
      <c r="X161" s="169"/>
      <c r="Y161" s="205"/>
      <c r="Z161" s="93"/>
      <c r="AA161" s="93"/>
      <c r="AB161" s="93"/>
    </row>
    <row r="162" spans="1:262" x14ac:dyDescent="0.2">
      <c r="A162" s="170">
        <v>39990</v>
      </c>
      <c r="B162" s="183" t="s">
        <v>1583</v>
      </c>
      <c r="C162" s="183" t="s">
        <v>258</v>
      </c>
      <c r="D162" s="183" t="s">
        <v>134</v>
      </c>
      <c r="E162" s="183" t="s">
        <v>143</v>
      </c>
      <c r="F162" s="184">
        <v>35977</v>
      </c>
      <c r="G162" s="185">
        <v>1998</v>
      </c>
      <c r="H162" s="170" t="s">
        <v>25</v>
      </c>
      <c r="I162" s="170" t="str">
        <f t="shared" si="8"/>
        <v>CO</v>
      </c>
      <c r="J162" s="170" t="str">
        <f t="shared" si="9"/>
        <v>CO</v>
      </c>
      <c r="K162" s="170" t="str">
        <f t="shared" si="10"/>
        <v>Mountain</v>
      </c>
      <c r="L162" s="170" t="str">
        <f>INDEX('State '!$A$1:$C$62,MATCH($I162,'State '!$B:$B,0),3)</f>
        <v>Mountain</v>
      </c>
      <c r="M162" s="170" t="str">
        <f>INDEX('State '!$A$1:$C$62,MATCH($J162,'State '!$B:$B,0),3)</f>
        <v>Mountain</v>
      </c>
      <c r="N162" s="170"/>
      <c r="O162" s="177">
        <v>20.7</v>
      </c>
      <c r="P162" s="177">
        <v>115</v>
      </c>
      <c r="Q162" s="177">
        <v>100</v>
      </c>
      <c r="R162" s="176">
        <v>16</v>
      </c>
      <c r="S162" s="170" t="s">
        <v>135</v>
      </c>
      <c r="T162" s="170" t="s">
        <v>381</v>
      </c>
      <c r="U162" s="170" t="s">
        <v>1584</v>
      </c>
      <c r="V162" s="170"/>
      <c r="W162" s="169"/>
      <c r="X162" s="169"/>
      <c r="Y162" s="169"/>
      <c r="Z162" s="93"/>
      <c r="AA162" s="93"/>
      <c r="AB162" s="93"/>
    </row>
    <row r="163" spans="1:262" x14ac:dyDescent="0.2">
      <c r="A163" s="170">
        <v>39990</v>
      </c>
      <c r="B163" s="183" t="s">
        <v>1141</v>
      </c>
      <c r="C163" s="183" t="s">
        <v>258</v>
      </c>
      <c r="D163" s="183" t="s">
        <v>140</v>
      </c>
      <c r="E163" s="183" t="s">
        <v>143</v>
      </c>
      <c r="F163" s="184">
        <v>38322</v>
      </c>
      <c r="G163" s="185">
        <v>2004</v>
      </c>
      <c r="H163" s="170" t="s">
        <v>837</v>
      </c>
      <c r="I163" s="170" t="str">
        <f t="shared" si="8"/>
        <v>CO</v>
      </c>
      <c r="J163" s="170" t="str">
        <f t="shared" si="9"/>
        <v>KS</v>
      </c>
      <c r="K163" s="170" t="str">
        <f t="shared" si="10"/>
        <v>Mountain, South Central</v>
      </c>
      <c r="L163" s="170" t="str">
        <f>INDEX('State '!$A$1:$C$62,MATCH($I163,'State '!$B:$B,0),3)</f>
        <v>Mountain</v>
      </c>
      <c r="M163" s="170" t="str">
        <f>INDEX('State '!$A$1:$C$62,MATCH($J163,'State '!$B:$B,0),3)</f>
        <v>South Central</v>
      </c>
      <c r="N163" s="170"/>
      <c r="O163" s="177">
        <v>410</v>
      </c>
      <c r="P163" s="177">
        <v>380</v>
      </c>
      <c r="Q163" s="177">
        <v>560</v>
      </c>
      <c r="R163" s="176">
        <v>36</v>
      </c>
      <c r="S163" s="170" t="s">
        <v>135</v>
      </c>
      <c r="T163" s="170" t="s">
        <v>381</v>
      </c>
      <c r="U163" s="170" t="s">
        <v>1142</v>
      </c>
      <c r="V163" s="170"/>
      <c r="W163" s="175"/>
      <c r="X163" s="169"/>
      <c r="Y163" s="169"/>
      <c r="Z163" s="93"/>
      <c r="AA163" s="93"/>
      <c r="AB163" s="93"/>
    </row>
    <row r="164" spans="1:262" x14ac:dyDescent="0.2">
      <c r="A164" s="170">
        <v>39990</v>
      </c>
      <c r="B164" s="183" t="s">
        <v>1158</v>
      </c>
      <c r="C164" s="183" t="s">
        <v>258</v>
      </c>
      <c r="D164" s="183" t="s">
        <v>140</v>
      </c>
      <c r="E164" s="183" t="s">
        <v>143</v>
      </c>
      <c r="F164" s="184">
        <v>38322</v>
      </c>
      <c r="G164" s="185">
        <v>2004</v>
      </c>
      <c r="H164" s="170" t="s">
        <v>25</v>
      </c>
      <c r="I164" s="170" t="str">
        <f t="shared" si="8"/>
        <v>CO</v>
      </c>
      <c r="J164" s="170" t="str">
        <f t="shared" si="9"/>
        <v>CO</v>
      </c>
      <c r="K164" s="170" t="str">
        <f t="shared" si="10"/>
        <v>Mountain</v>
      </c>
      <c r="L164" s="170" t="str">
        <f>INDEX('State '!$A$1:$C$62,MATCH($I164,'State '!$B:$B,0),3)</f>
        <v>Mountain</v>
      </c>
      <c r="M164" s="170" t="str">
        <f>INDEX('State '!$A$1:$C$62,MATCH($J164,'State '!$B:$B,0),3)</f>
        <v>Mountain</v>
      </c>
      <c r="N164" s="170"/>
      <c r="O164" s="177">
        <v>4.7</v>
      </c>
      <c r="P164" s="177"/>
      <c r="Q164" s="177">
        <v>120</v>
      </c>
      <c r="R164" s="176"/>
      <c r="S164" s="170" t="s">
        <v>135</v>
      </c>
      <c r="T164" s="170" t="s">
        <v>381</v>
      </c>
      <c r="U164" s="170" t="s">
        <v>1159</v>
      </c>
      <c r="V164" s="170"/>
      <c r="W164" s="180"/>
      <c r="X164" s="169"/>
      <c r="Y164" s="169"/>
      <c r="Z164" s="93"/>
      <c r="AA164" s="93"/>
      <c r="AB164" s="93"/>
    </row>
    <row r="165" spans="1:262" x14ac:dyDescent="0.2">
      <c r="A165" s="195">
        <v>39990</v>
      </c>
      <c r="B165" s="183" t="s">
        <v>1739</v>
      </c>
      <c r="C165" s="183" t="s">
        <v>258</v>
      </c>
      <c r="D165" s="183" t="s">
        <v>140</v>
      </c>
      <c r="E165" s="183" t="s">
        <v>143</v>
      </c>
      <c r="F165" s="184">
        <v>35338</v>
      </c>
      <c r="G165" s="185">
        <v>1996</v>
      </c>
      <c r="H165" s="170" t="s">
        <v>25</v>
      </c>
      <c r="I165" s="170" t="str">
        <f t="shared" si="8"/>
        <v>CO</v>
      </c>
      <c r="J165" s="170" t="str">
        <f t="shared" si="9"/>
        <v>CO</v>
      </c>
      <c r="K165" s="170" t="str">
        <f t="shared" si="10"/>
        <v>Mountain</v>
      </c>
      <c r="L165" s="170" t="str">
        <f>INDEX('State '!$A$1:$C$62,MATCH($I165,'State '!$B:$B,0),3)</f>
        <v>Mountain</v>
      </c>
      <c r="M165" s="170" t="str">
        <f>INDEX('State '!$A$1:$C$62,MATCH($J165,'State '!$B:$B,0),3)</f>
        <v>Mountain</v>
      </c>
      <c r="N165" s="170"/>
      <c r="O165" s="177">
        <v>9.3000000000000007</v>
      </c>
      <c r="P165" s="177">
        <v>37</v>
      </c>
      <c r="Q165" s="177">
        <v>37</v>
      </c>
      <c r="R165" s="176"/>
      <c r="S165" s="170" t="s">
        <v>135</v>
      </c>
      <c r="T165" s="170" t="s">
        <v>381</v>
      </c>
      <c r="U165" s="170" t="s">
        <v>1740</v>
      </c>
      <c r="V165" s="170"/>
      <c r="W165" s="187"/>
      <c r="X165" s="175"/>
      <c r="Y165" s="171"/>
      <c r="Z165" s="93"/>
      <c r="AA165" s="93"/>
      <c r="AB165" s="93"/>
    </row>
    <row r="166" spans="1:262" x14ac:dyDescent="0.2">
      <c r="A166" s="170">
        <v>39990</v>
      </c>
      <c r="B166" s="171" t="s">
        <v>1369</v>
      </c>
      <c r="C166" s="171" t="s">
        <v>258</v>
      </c>
      <c r="D166" s="171" t="s">
        <v>140</v>
      </c>
      <c r="E166" s="183" t="s">
        <v>143</v>
      </c>
      <c r="F166" s="184">
        <v>37165</v>
      </c>
      <c r="G166" s="185">
        <v>2001</v>
      </c>
      <c r="H166" s="170" t="s">
        <v>25</v>
      </c>
      <c r="I166" s="170" t="str">
        <f t="shared" si="8"/>
        <v>CO</v>
      </c>
      <c r="J166" s="170" t="str">
        <f t="shared" si="9"/>
        <v>CO</v>
      </c>
      <c r="K166" s="170" t="str">
        <f t="shared" si="10"/>
        <v>Mountain</v>
      </c>
      <c r="L166" s="170" t="str">
        <f>INDEX('State '!$A$1:$C$62,MATCH($I166,'State '!$B:$B,0),3)</f>
        <v>Mountain</v>
      </c>
      <c r="M166" s="170" t="str">
        <f>INDEX('State '!$A$1:$C$62,MATCH($J166,'State '!$B:$B,0),3)</f>
        <v>Mountain</v>
      </c>
      <c r="N166" s="170"/>
      <c r="O166" s="177">
        <v>58</v>
      </c>
      <c r="P166" s="177">
        <v>53.2</v>
      </c>
      <c r="Q166" s="176">
        <v>87</v>
      </c>
      <c r="R166" s="176">
        <v>24</v>
      </c>
      <c r="S166" s="170" t="s">
        <v>135</v>
      </c>
      <c r="T166" s="170" t="s">
        <v>381</v>
      </c>
      <c r="U166" s="170" t="s">
        <v>1370</v>
      </c>
      <c r="V166" s="170"/>
      <c r="W166" s="169"/>
      <c r="X166" s="169"/>
      <c r="Y166" s="169"/>
      <c r="Z166" s="93"/>
      <c r="AA166" s="93"/>
      <c r="AB166" s="93"/>
    </row>
    <row r="167" spans="1:262" x14ac:dyDescent="0.2">
      <c r="A167" s="195">
        <v>40200</v>
      </c>
      <c r="B167" s="183" t="s">
        <v>852</v>
      </c>
      <c r="C167" s="183" t="s">
        <v>258</v>
      </c>
      <c r="D167" s="183" t="s">
        <v>136</v>
      </c>
      <c r="E167" s="183" t="s">
        <v>143</v>
      </c>
      <c r="F167" s="184">
        <v>39767</v>
      </c>
      <c r="G167" s="185">
        <v>2008</v>
      </c>
      <c r="H167" s="170" t="s">
        <v>25</v>
      </c>
      <c r="I167" s="170" t="str">
        <f t="shared" si="8"/>
        <v>CO</v>
      </c>
      <c r="J167" s="170" t="str">
        <f t="shared" si="9"/>
        <v>CO</v>
      </c>
      <c r="K167" s="170" t="str">
        <f t="shared" si="10"/>
        <v>Mountain</v>
      </c>
      <c r="L167" s="170" t="str">
        <f>INDEX('State '!$A$1:$C$62,MATCH($I167,'State '!$B:$B,0),3)</f>
        <v>Mountain</v>
      </c>
      <c r="M167" s="170" t="str">
        <f>INDEX('State '!$A$1:$C$62,MATCH($J167,'State '!$B:$B,0),3)</f>
        <v>Mountain</v>
      </c>
      <c r="N167" s="170"/>
      <c r="O167" s="177">
        <v>216</v>
      </c>
      <c r="P167" s="177">
        <v>164</v>
      </c>
      <c r="Q167" s="177">
        <v>900</v>
      </c>
      <c r="R167" s="176" t="s">
        <v>1822</v>
      </c>
      <c r="S167" s="170" t="s">
        <v>135</v>
      </c>
      <c r="T167" s="170" t="s">
        <v>381</v>
      </c>
      <c r="U167" s="170" t="s">
        <v>853</v>
      </c>
      <c r="V167" s="170"/>
      <c r="W167" s="169"/>
      <c r="X167" s="169"/>
      <c r="Y167" s="169"/>
      <c r="Z167" s="93"/>
      <c r="AA167" s="93"/>
      <c r="AB167" s="93"/>
    </row>
    <row r="168" spans="1:262" s="109" customFormat="1" x14ac:dyDescent="0.2">
      <c r="A168" s="170">
        <v>39990</v>
      </c>
      <c r="B168" s="183" t="s">
        <v>1371</v>
      </c>
      <c r="C168" s="183" t="s">
        <v>258</v>
      </c>
      <c r="D168" s="183" t="s">
        <v>134</v>
      </c>
      <c r="E168" s="183" t="s">
        <v>143</v>
      </c>
      <c r="F168" s="184">
        <v>37135</v>
      </c>
      <c r="G168" s="185">
        <v>2001</v>
      </c>
      <c r="H168" s="170" t="s">
        <v>25</v>
      </c>
      <c r="I168" s="170" t="str">
        <f t="shared" si="8"/>
        <v>CO</v>
      </c>
      <c r="J168" s="170" t="str">
        <f t="shared" si="9"/>
        <v>CO</v>
      </c>
      <c r="K168" s="170" t="str">
        <f t="shared" si="10"/>
        <v>Mountain</v>
      </c>
      <c r="L168" s="170" t="str">
        <f>INDEX('State '!$A$1:$C$62,MATCH($I168,'State '!$B:$B,0),3)</f>
        <v>Mountain</v>
      </c>
      <c r="M168" s="170" t="str">
        <f>INDEX('State '!$A$1:$C$62,MATCH($J168,'State '!$B:$B,0),3)</f>
        <v>Mountain</v>
      </c>
      <c r="N168" s="170"/>
      <c r="O168" s="177">
        <v>30</v>
      </c>
      <c r="P168" s="177"/>
      <c r="Q168" s="177">
        <v>58</v>
      </c>
      <c r="R168" s="176"/>
      <c r="S168" s="170" t="s">
        <v>135</v>
      </c>
      <c r="T168" s="170" t="s">
        <v>381</v>
      </c>
      <c r="U168" s="170" t="s">
        <v>382</v>
      </c>
      <c r="V168" s="170"/>
      <c r="W168" s="169"/>
      <c r="X168" s="169"/>
      <c r="Y168" s="169"/>
    </row>
    <row r="169" spans="1:262" s="19" customFormat="1" x14ac:dyDescent="0.2">
      <c r="A169" s="170">
        <v>39990</v>
      </c>
      <c r="B169" s="183" t="s">
        <v>1451</v>
      </c>
      <c r="C169" s="183" t="s">
        <v>258</v>
      </c>
      <c r="D169" s="183" t="s">
        <v>140</v>
      </c>
      <c r="E169" s="183" t="s">
        <v>143</v>
      </c>
      <c r="F169" s="184">
        <v>36831</v>
      </c>
      <c r="G169" s="185">
        <v>2000</v>
      </c>
      <c r="H169" s="170" t="s">
        <v>25</v>
      </c>
      <c r="I169" s="170" t="str">
        <f t="shared" si="8"/>
        <v>CO</v>
      </c>
      <c r="J169" s="170" t="str">
        <f t="shared" si="9"/>
        <v>CO</v>
      </c>
      <c r="K169" s="170" t="str">
        <f t="shared" si="10"/>
        <v>Mountain</v>
      </c>
      <c r="L169" s="170" t="str">
        <f>INDEX('State '!$A$1:$C$62,MATCH($I169,'State '!$B:$B,0),3)</f>
        <v>Mountain</v>
      </c>
      <c r="M169" s="170" t="str">
        <f>INDEX('State '!$A$1:$C$62,MATCH($J169,'State '!$B:$B,0),3)</f>
        <v>Mountain</v>
      </c>
      <c r="N169" s="170"/>
      <c r="O169" s="177">
        <v>7</v>
      </c>
      <c r="P169" s="177">
        <v>12.5</v>
      </c>
      <c r="Q169" s="177">
        <v>34</v>
      </c>
      <c r="R169" s="176">
        <v>20</v>
      </c>
      <c r="S169" s="170" t="s">
        <v>135</v>
      </c>
      <c r="T169" s="170" t="s">
        <v>381</v>
      </c>
      <c r="U169" s="170" t="s">
        <v>382</v>
      </c>
      <c r="V169" s="170"/>
      <c r="W169" s="169"/>
      <c r="X169" s="169"/>
      <c r="Y169" s="169"/>
      <c r="AC169" s="93"/>
      <c r="AD169" s="93"/>
      <c r="AE169" s="93"/>
      <c r="AF169" s="93"/>
      <c r="AG169" s="93"/>
      <c r="AH169" s="93"/>
      <c r="AI169" s="93"/>
      <c r="AJ169" s="93"/>
      <c r="AK169" s="93"/>
      <c r="AL169" s="93"/>
      <c r="AM169" s="93"/>
      <c r="AN169" s="93"/>
      <c r="AO169" s="93"/>
      <c r="AP169" s="93"/>
      <c r="AQ169" s="93"/>
      <c r="AR169" s="93"/>
      <c r="AS169" s="93"/>
      <c r="AT169" s="93"/>
      <c r="AU169" s="93"/>
      <c r="AV169" s="93"/>
      <c r="AW169" s="93"/>
      <c r="AX169" s="93"/>
      <c r="AY169" s="93"/>
      <c r="AZ169" s="93"/>
      <c r="BA169" s="93"/>
      <c r="BB169" s="93"/>
      <c r="BC169" s="93"/>
      <c r="BD169" s="93"/>
      <c r="BE169" s="93"/>
      <c r="BF169" s="93"/>
      <c r="BG169" s="93"/>
      <c r="BH169" s="93"/>
      <c r="BI169" s="93"/>
      <c r="BJ169" s="93"/>
      <c r="BK169" s="93"/>
      <c r="BL169" s="93"/>
      <c r="BM169" s="93"/>
      <c r="BN169" s="93"/>
      <c r="BO169" s="93"/>
      <c r="BP169" s="93"/>
      <c r="BQ169" s="93"/>
      <c r="BR169" s="93"/>
      <c r="BS169" s="93"/>
      <c r="BT169" s="93"/>
      <c r="BU169" s="93"/>
      <c r="BV169" s="93"/>
      <c r="BW169" s="93"/>
      <c r="BX169" s="93"/>
      <c r="BY169" s="93"/>
      <c r="BZ169" s="93"/>
      <c r="CA169" s="93"/>
      <c r="CB169" s="93"/>
      <c r="CC169" s="93"/>
      <c r="CD169" s="93"/>
      <c r="CE169" s="93"/>
      <c r="CF169" s="93"/>
      <c r="CG169" s="93"/>
      <c r="CH169" s="93"/>
      <c r="CI169" s="93"/>
      <c r="CJ169" s="93"/>
      <c r="CK169" s="93"/>
      <c r="CL169" s="93"/>
      <c r="CM169" s="93"/>
      <c r="CN169" s="93"/>
      <c r="CO169" s="93"/>
      <c r="CP169" s="93"/>
      <c r="CQ169" s="93"/>
      <c r="CR169" s="93"/>
      <c r="CS169" s="93"/>
      <c r="CT169" s="93"/>
      <c r="CU169" s="93"/>
      <c r="CV169" s="93"/>
      <c r="CW169" s="93"/>
      <c r="CX169" s="93"/>
      <c r="CY169" s="93"/>
      <c r="CZ169" s="93"/>
      <c r="DA169" s="93"/>
      <c r="DB169" s="93"/>
      <c r="DC169" s="93"/>
      <c r="DD169" s="93"/>
      <c r="DE169" s="93"/>
      <c r="DF169" s="93"/>
      <c r="DG169" s="93"/>
      <c r="DH169" s="93"/>
      <c r="DI169" s="93"/>
      <c r="DJ169" s="93"/>
      <c r="DK169" s="93"/>
      <c r="DL169" s="93"/>
      <c r="DM169" s="93"/>
      <c r="DN169" s="93"/>
      <c r="DO169" s="93"/>
      <c r="DP169" s="93"/>
      <c r="DQ169" s="93"/>
      <c r="DR169" s="93"/>
      <c r="DS169" s="93"/>
      <c r="DT169" s="93"/>
      <c r="DU169" s="93"/>
      <c r="DV169" s="93"/>
      <c r="DW169" s="93"/>
      <c r="DX169" s="93"/>
      <c r="DY169" s="93"/>
      <c r="DZ169" s="93"/>
      <c r="EA169" s="93"/>
      <c r="EB169" s="93"/>
      <c r="EC169" s="93"/>
      <c r="ED169" s="93"/>
      <c r="EE169" s="93"/>
      <c r="EF169" s="93"/>
      <c r="EG169" s="93"/>
      <c r="EH169" s="93"/>
      <c r="EI169" s="93"/>
      <c r="EJ169" s="93"/>
      <c r="EK169" s="93"/>
      <c r="EL169" s="93"/>
      <c r="EM169" s="93"/>
      <c r="EN169" s="93"/>
      <c r="EO169" s="93"/>
      <c r="EP169" s="93"/>
      <c r="EQ169" s="93"/>
      <c r="ER169" s="93"/>
      <c r="ES169" s="93"/>
      <c r="ET169" s="93"/>
      <c r="EU169" s="93"/>
      <c r="EV169" s="93"/>
      <c r="EW169" s="93"/>
      <c r="EX169" s="93"/>
      <c r="EY169" s="93"/>
      <c r="EZ169" s="93"/>
      <c r="FA169" s="93"/>
      <c r="FB169" s="93"/>
      <c r="FC169" s="93"/>
      <c r="FD169" s="93"/>
      <c r="FE169" s="93"/>
      <c r="FF169" s="93"/>
      <c r="FG169" s="93"/>
      <c r="FH169" s="93"/>
      <c r="FI169" s="93"/>
      <c r="FJ169" s="93"/>
      <c r="FK169" s="93"/>
      <c r="FL169" s="93"/>
      <c r="FM169" s="93"/>
      <c r="FN169" s="93"/>
      <c r="FO169" s="93"/>
      <c r="FP169" s="93"/>
      <c r="FQ169" s="93"/>
      <c r="FR169" s="93"/>
      <c r="FS169" s="93"/>
      <c r="FT169" s="93"/>
      <c r="FU169" s="93"/>
      <c r="FV169" s="93"/>
      <c r="FW169" s="93"/>
      <c r="FX169" s="93"/>
      <c r="FY169" s="93"/>
      <c r="FZ169" s="93"/>
      <c r="GA169" s="93"/>
      <c r="GB169" s="93"/>
      <c r="GC169" s="93"/>
      <c r="GD169" s="93"/>
      <c r="GE169" s="93"/>
      <c r="GF169" s="93"/>
      <c r="GG169" s="93"/>
      <c r="GH169" s="93"/>
      <c r="GI169" s="93"/>
      <c r="GJ169" s="93"/>
      <c r="GK169" s="93"/>
      <c r="GL169" s="93"/>
      <c r="GM169" s="93"/>
      <c r="GN169" s="93"/>
      <c r="GO169" s="93"/>
      <c r="GP169" s="93"/>
      <c r="GQ169" s="93"/>
      <c r="GR169" s="93"/>
      <c r="GS169" s="93"/>
      <c r="GT169" s="93"/>
      <c r="GU169" s="93"/>
      <c r="GV169" s="93"/>
      <c r="GW169" s="93"/>
      <c r="GX169" s="93"/>
      <c r="GY169" s="93"/>
      <c r="GZ169" s="93"/>
      <c r="HA169" s="93"/>
      <c r="HB169" s="93"/>
      <c r="HC169" s="93"/>
      <c r="HD169" s="93"/>
      <c r="HE169" s="93"/>
      <c r="HF169" s="93"/>
      <c r="HG169" s="93"/>
      <c r="HH169" s="93"/>
      <c r="HI169" s="93"/>
      <c r="HJ169" s="93"/>
      <c r="HK169" s="93"/>
      <c r="HL169" s="93"/>
      <c r="HM169" s="93"/>
      <c r="HN169" s="93"/>
      <c r="HO169" s="93"/>
      <c r="HP169" s="93"/>
      <c r="HQ169" s="93"/>
      <c r="HR169" s="93"/>
      <c r="HS169" s="93"/>
      <c r="HT169" s="93"/>
      <c r="HU169" s="93"/>
      <c r="HV169" s="93"/>
      <c r="HW169" s="93"/>
      <c r="HX169" s="93"/>
      <c r="HY169" s="93"/>
      <c r="HZ169" s="93"/>
      <c r="IA169" s="93"/>
      <c r="IB169" s="93"/>
      <c r="IC169" s="93"/>
      <c r="ID169" s="93"/>
      <c r="IE169" s="93"/>
      <c r="IF169" s="93"/>
      <c r="IG169" s="93"/>
      <c r="IH169" s="93"/>
      <c r="II169" s="93"/>
      <c r="IJ169" s="93"/>
      <c r="IK169" s="93"/>
      <c r="IL169" s="93"/>
      <c r="IM169" s="93"/>
      <c r="IN169" s="93"/>
      <c r="IO169" s="93"/>
      <c r="IP169" s="93"/>
      <c r="IQ169" s="93"/>
      <c r="IR169" s="93"/>
      <c r="IS169" s="93"/>
      <c r="IT169" s="93"/>
      <c r="IU169" s="93"/>
      <c r="IV169" s="93"/>
      <c r="IW169" s="93"/>
      <c r="IX169" s="93"/>
      <c r="IY169" s="93"/>
      <c r="IZ169" s="93"/>
      <c r="JA169" s="93"/>
      <c r="JB169" s="93"/>
    </row>
    <row r="170" spans="1:262" s="19" customFormat="1" x14ac:dyDescent="0.2">
      <c r="A170" s="170">
        <v>39990</v>
      </c>
      <c r="B170" s="183" t="s">
        <v>1260</v>
      </c>
      <c r="C170" s="183" t="s">
        <v>258</v>
      </c>
      <c r="D170" s="183" t="s">
        <v>140</v>
      </c>
      <c r="E170" s="183" t="s">
        <v>143</v>
      </c>
      <c r="F170" s="184">
        <v>37605</v>
      </c>
      <c r="G170" s="185">
        <v>2002</v>
      </c>
      <c r="H170" s="170" t="s">
        <v>1261</v>
      </c>
      <c r="I170" s="170" t="str">
        <f t="shared" si="8"/>
        <v>CO</v>
      </c>
      <c r="J170" s="170" t="str">
        <f t="shared" si="9"/>
        <v>OK</v>
      </c>
      <c r="K170" s="170" t="str">
        <f t="shared" si="10"/>
        <v>Mountain, South Central</v>
      </c>
      <c r="L170" s="170" t="str">
        <f>INDEX('State '!$A$1:$C$62,MATCH($I170,'State '!$B:$B,0),3)</f>
        <v>Mountain</v>
      </c>
      <c r="M170" s="170" t="str">
        <f>INDEX('State '!$A$1:$C$62,MATCH($J170,'State '!$B:$B,0),3)</f>
        <v>South Central</v>
      </c>
      <c r="N170" s="170"/>
      <c r="O170" s="177">
        <v>22.1</v>
      </c>
      <c r="P170" s="177">
        <v>53.97</v>
      </c>
      <c r="Q170" s="177">
        <v>47.3</v>
      </c>
      <c r="R170" s="176" t="s">
        <v>1096</v>
      </c>
      <c r="S170" s="170" t="s">
        <v>135</v>
      </c>
      <c r="T170" s="170" t="s">
        <v>381</v>
      </c>
      <c r="U170" s="170" t="s">
        <v>1262</v>
      </c>
      <c r="V170" s="170"/>
      <c r="W170" s="169"/>
      <c r="X170" s="169"/>
      <c r="Y170" s="169"/>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AY170" s="93"/>
      <c r="AZ170" s="93"/>
      <c r="BA170" s="93"/>
      <c r="BB170" s="93"/>
      <c r="BC170" s="93"/>
      <c r="BD170" s="93"/>
      <c r="BE170" s="93"/>
      <c r="BF170" s="93"/>
      <c r="BG170" s="93"/>
      <c r="BH170" s="93"/>
      <c r="BI170" s="93"/>
      <c r="BJ170" s="93"/>
      <c r="BK170" s="93"/>
      <c r="BL170" s="93"/>
      <c r="BM170" s="93"/>
      <c r="BN170" s="93"/>
      <c r="BO170" s="93"/>
      <c r="BP170" s="93"/>
      <c r="BQ170" s="93"/>
      <c r="BR170" s="93"/>
      <c r="BS170" s="93"/>
      <c r="BT170" s="93"/>
      <c r="BU170" s="93"/>
      <c r="BV170" s="93"/>
      <c r="BW170" s="93"/>
      <c r="BX170" s="93"/>
      <c r="BY170" s="93"/>
      <c r="BZ170" s="93"/>
      <c r="CA170" s="93"/>
      <c r="CB170" s="93"/>
      <c r="CC170" s="93"/>
      <c r="CD170" s="93"/>
      <c r="CE170" s="93"/>
      <c r="CF170" s="93"/>
      <c r="CG170" s="93"/>
      <c r="CH170" s="93"/>
      <c r="CI170" s="93"/>
      <c r="CJ170" s="93"/>
      <c r="CK170" s="93"/>
      <c r="CL170" s="93"/>
      <c r="CM170" s="93"/>
      <c r="CN170" s="93"/>
      <c r="CO170" s="93"/>
      <c r="CP170" s="93"/>
      <c r="CQ170" s="93"/>
      <c r="CR170" s="93"/>
      <c r="CS170" s="93"/>
      <c r="CT170" s="93"/>
      <c r="CU170" s="93"/>
      <c r="CV170" s="93"/>
      <c r="CW170" s="93"/>
      <c r="CX170" s="93"/>
      <c r="CY170" s="93"/>
      <c r="CZ170" s="93"/>
      <c r="DA170" s="93"/>
      <c r="DB170" s="93"/>
      <c r="DC170" s="93"/>
      <c r="DD170" s="93"/>
      <c r="DE170" s="93"/>
      <c r="DF170" s="93"/>
      <c r="DG170" s="93"/>
      <c r="DH170" s="93"/>
      <c r="DI170" s="93"/>
      <c r="DJ170" s="93"/>
      <c r="DK170" s="93"/>
      <c r="DL170" s="93"/>
      <c r="DM170" s="93"/>
      <c r="DN170" s="93"/>
      <c r="DO170" s="93"/>
      <c r="DP170" s="93"/>
      <c r="DQ170" s="93"/>
      <c r="DR170" s="93"/>
      <c r="DS170" s="93"/>
      <c r="DT170" s="93"/>
      <c r="DU170" s="93"/>
      <c r="DV170" s="93"/>
      <c r="DW170" s="93"/>
      <c r="DX170" s="93"/>
      <c r="DY170" s="93"/>
      <c r="DZ170" s="93"/>
      <c r="EA170" s="93"/>
      <c r="EB170" s="93"/>
      <c r="EC170" s="93"/>
      <c r="ED170" s="93"/>
      <c r="EE170" s="93"/>
      <c r="EF170" s="93"/>
      <c r="EG170" s="93"/>
      <c r="EH170" s="93"/>
      <c r="EI170" s="93"/>
      <c r="EJ170" s="93"/>
      <c r="EK170" s="93"/>
      <c r="EL170" s="93"/>
      <c r="EM170" s="93"/>
      <c r="EN170" s="93"/>
      <c r="EO170" s="93"/>
      <c r="EP170" s="93"/>
      <c r="EQ170" s="93"/>
      <c r="ER170" s="93"/>
      <c r="ES170" s="93"/>
      <c r="ET170" s="93"/>
      <c r="EU170" s="93"/>
      <c r="EV170" s="93"/>
      <c r="EW170" s="93"/>
      <c r="EX170" s="93"/>
      <c r="EY170" s="93"/>
      <c r="EZ170" s="93"/>
      <c r="FA170" s="93"/>
      <c r="FB170" s="93"/>
      <c r="FC170" s="93"/>
      <c r="FD170" s="93"/>
      <c r="FE170" s="93"/>
      <c r="FF170" s="93"/>
      <c r="FG170" s="93"/>
      <c r="FH170" s="93"/>
      <c r="FI170" s="93"/>
      <c r="FJ170" s="93"/>
      <c r="FK170" s="93"/>
      <c r="FL170" s="93"/>
      <c r="FM170" s="93"/>
      <c r="FN170" s="93"/>
      <c r="FO170" s="93"/>
      <c r="FP170" s="93"/>
      <c r="FQ170" s="93"/>
      <c r="FR170" s="93"/>
      <c r="FS170" s="93"/>
      <c r="FT170" s="93"/>
      <c r="FU170" s="93"/>
      <c r="FV170" s="93"/>
      <c r="FW170" s="93"/>
      <c r="FX170" s="93"/>
      <c r="FY170" s="93"/>
      <c r="FZ170" s="93"/>
      <c r="GA170" s="93"/>
      <c r="GB170" s="93"/>
      <c r="GC170" s="93"/>
      <c r="GD170" s="93"/>
      <c r="GE170" s="93"/>
      <c r="GF170" s="93"/>
      <c r="GG170" s="93"/>
      <c r="GH170" s="93"/>
      <c r="GI170" s="93"/>
      <c r="GJ170" s="93"/>
      <c r="GK170" s="93"/>
      <c r="GL170" s="93"/>
      <c r="GM170" s="93"/>
      <c r="GN170" s="93"/>
      <c r="GO170" s="93"/>
      <c r="GP170" s="93"/>
      <c r="GQ170" s="93"/>
      <c r="GR170" s="93"/>
      <c r="GS170" s="93"/>
      <c r="GT170" s="93"/>
      <c r="GU170" s="93"/>
      <c r="GV170" s="93"/>
      <c r="GW170" s="93"/>
      <c r="GX170" s="93"/>
      <c r="GY170" s="93"/>
      <c r="GZ170" s="93"/>
      <c r="HA170" s="93"/>
      <c r="HB170" s="93"/>
      <c r="HC170" s="93"/>
      <c r="HD170" s="93"/>
      <c r="HE170" s="93"/>
      <c r="HF170" s="93"/>
      <c r="HG170" s="93"/>
      <c r="HH170" s="93"/>
      <c r="HI170" s="93"/>
      <c r="HJ170" s="93"/>
      <c r="HK170" s="93"/>
      <c r="HL170" s="93"/>
      <c r="HM170" s="93"/>
      <c r="HN170" s="93"/>
      <c r="HO170" s="93"/>
      <c r="HP170" s="93"/>
      <c r="HQ170" s="93"/>
      <c r="HR170" s="93"/>
      <c r="HS170" s="93"/>
      <c r="HT170" s="93"/>
      <c r="HU170" s="93"/>
      <c r="HV170" s="93"/>
      <c r="HW170" s="93"/>
      <c r="HX170" s="93"/>
      <c r="HY170" s="93"/>
      <c r="HZ170" s="93"/>
      <c r="IA170" s="93"/>
      <c r="IB170" s="93"/>
      <c r="IC170" s="93"/>
      <c r="ID170" s="93"/>
      <c r="IE170" s="93"/>
      <c r="IF170" s="93"/>
      <c r="IG170" s="93"/>
      <c r="IH170" s="93"/>
      <c r="II170" s="93"/>
      <c r="IJ170" s="93"/>
      <c r="IK170" s="93"/>
      <c r="IL170" s="93"/>
      <c r="IM170" s="93"/>
      <c r="IN170" s="93"/>
      <c r="IO170" s="93"/>
      <c r="IP170" s="93"/>
      <c r="IQ170" s="93"/>
      <c r="IR170" s="93"/>
      <c r="IS170" s="93"/>
      <c r="IT170" s="93"/>
      <c r="IU170" s="93"/>
      <c r="IV170" s="93"/>
      <c r="IW170" s="93"/>
      <c r="IX170" s="93"/>
      <c r="IY170" s="93"/>
      <c r="IZ170" s="93"/>
      <c r="JA170" s="93"/>
      <c r="JB170" s="93"/>
    </row>
    <row r="171" spans="1:262" x14ac:dyDescent="0.2">
      <c r="A171" s="170">
        <v>39990</v>
      </c>
      <c r="B171" s="183" t="s">
        <v>1055</v>
      </c>
      <c r="C171" s="183" t="s">
        <v>258</v>
      </c>
      <c r="D171" s="183" t="s">
        <v>140</v>
      </c>
      <c r="E171" s="183" t="s">
        <v>143</v>
      </c>
      <c r="F171" s="184">
        <v>38701</v>
      </c>
      <c r="G171" s="185">
        <v>2005</v>
      </c>
      <c r="H171" s="170" t="s">
        <v>968</v>
      </c>
      <c r="I171" s="170" t="str">
        <f t="shared" si="8"/>
        <v>CO</v>
      </c>
      <c r="J171" s="170" t="str">
        <f t="shared" si="9"/>
        <v>OK</v>
      </c>
      <c r="K171" s="170" t="str">
        <f t="shared" si="10"/>
        <v>Mountain, South Central</v>
      </c>
      <c r="L171" s="170" t="str">
        <f>INDEX('State '!$A$1:$C$62,MATCH($I171,'State '!$B:$B,0),3)</f>
        <v>Mountain</v>
      </c>
      <c r="M171" s="170" t="str">
        <f>INDEX('State '!$A$1:$C$62,MATCH($J171,'State '!$B:$B,0),3)</f>
        <v>South Central</v>
      </c>
      <c r="N171" s="170"/>
      <c r="O171" s="177">
        <v>60.4</v>
      </c>
      <c r="P171" s="177">
        <v>102</v>
      </c>
      <c r="Q171" s="177">
        <v>104</v>
      </c>
      <c r="R171" s="176" t="s">
        <v>3281</v>
      </c>
      <c r="S171" s="170" t="s">
        <v>135</v>
      </c>
      <c r="T171" s="170" t="s">
        <v>381</v>
      </c>
      <c r="U171" s="170" t="s">
        <v>1056</v>
      </c>
      <c r="V171" s="170"/>
      <c r="W171" s="169"/>
      <c r="X171" s="169"/>
      <c r="Y171" s="169"/>
      <c r="Z171" s="93"/>
      <c r="AA171" s="93"/>
      <c r="AB171" s="93"/>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c r="FD171" s="19"/>
      <c r="FE171" s="19"/>
      <c r="FF171" s="19"/>
      <c r="FG171" s="19"/>
      <c r="FH171" s="19"/>
      <c r="FI171" s="19"/>
      <c r="FJ171" s="19"/>
      <c r="FK171" s="19"/>
      <c r="FL171" s="19"/>
      <c r="FM171" s="19"/>
      <c r="FN171" s="19"/>
      <c r="FO171" s="19"/>
      <c r="FP171" s="19"/>
      <c r="FQ171" s="19"/>
      <c r="FR171" s="19"/>
      <c r="FS171" s="19"/>
      <c r="FT171" s="19"/>
      <c r="FU171" s="19"/>
      <c r="FV171" s="19"/>
      <c r="FW171" s="19"/>
      <c r="FX171" s="19"/>
      <c r="FY171" s="19"/>
      <c r="FZ171" s="19"/>
      <c r="GA171" s="19"/>
      <c r="GB171" s="19"/>
      <c r="GC171" s="19"/>
      <c r="GD171" s="19"/>
      <c r="GE171" s="19"/>
      <c r="GF171" s="19"/>
      <c r="GG171" s="19"/>
      <c r="GH171" s="19"/>
      <c r="GI171" s="19"/>
      <c r="GJ171" s="19"/>
      <c r="GK171" s="19"/>
      <c r="GL171" s="19"/>
      <c r="GM171" s="19"/>
      <c r="GN171" s="19"/>
      <c r="GO171" s="19"/>
      <c r="GP171" s="19"/>
      <c r="GQ171" s="19"/>
      <c r="GR171" s="19"/>
      <c r="GS171" s="19"/>
      <c r="GT171" s="19"/>
      <c r="GU171" s="19"/>
      <c r="GV171" s="19"/>
      <c r="GW171" s="19"/>
      <c r="GX171" s="19"/>
      <c r="GY171" s="19"/>
      <c r="GZ171" s="19"/>
      <c r="HA171" s="19"/>
      <c r="HB171" s="19"/>
      <c r="HC171" s="19"/>
      <c r="HD171" s="19"/>
      <c r="HE171" s="19"/>
      <c r="HF171" s="19"/>
      <c r="HG171" s="19"/>
      <c r="HH171" s="19"/>
      <c r="HI171" s="19"/>
      <c r="HJ171" s="19"/>
      <c r="HK171" s="19"/>
      <c r="HL171" s="19"/>
      <c r="HM171" s="19"/>
      <c r="HN171" s="19"/>
      <c r="HO171" s="19"/>
      <c r="HP171" s="19"/>
      <c r="HQ171" s="19"/>
      <c r="HR171" s="19"/>
      <c r="HS171" s="19"/>
      <c r="HT171" s="19"/>
      <c r="HU171" s="19"/>
      <c r="HV171" s="19"/>
      <c r="HW171" s="19"/>
      <c r="HX171" s="19"/>
      <c r="HY171" s="19"/>
      <c r="HZ171" s="19"/>
      <c r="IA171" s="19"/>
      <c r="IB171" s="19"/>
      <c r="IC171" s="19"/>
      <c r="ID171" s="19"/>
      <c r="IE171" s="19"/>
      <c r="IF171" s="19"/>
      <c r="IG171" s="19"/>
      <c r="IH171" s="19"/>
      <c r="II171" s="19"/>
      <c r="IJ171" s="19"/>
      <c r="IK171" s="19"/>
      <c r="IL171" s="19"/>
      <c r="IM171" s="19"/>
      <c r="IN171" s="19"/>
      <c r="IO171" s="19"/>
      <c r="IP171" s="19"/>
      <c r="IQ171" s="19"/>
      <c r="IR171" s="19"/>
      <c r="IS171" s="19"/>
      <c r="IT171" s="19"/>
      <c r="IU171" s="19"/>
      <c r="IV171" s="19"/>
      <c r="IW171" s="19"/>
      <c r="IX171" s="19"/>
      <c r="IY171" s="19"/>
      <c r="IZ171" s="19"/>
      <c r="JA171" s="19"/>
      <c r="JB171" s="19"/>
    </row>
    <row r="172" spans="1:262" s="19" customFormat="1" x14ac:dyDescent="0.2">
      <c r="A172" s="170">
        <v>39990</v>
      </c>
      <c r="B172" s="171" t="s">
        <v>967</v>
      </c>
      <c r="C172" s="171" t="s">
        <v>258</v>
      </c>
      <c r="D172" s="171" t="s">
        <v>140</v>
      </c>
      <c r="E172" s="172" t="s">
        <v>143</v>
      </c>
      <c r="F172" s="173">
        <v>39346</v>
      </c>
      <c r="G172" s="174">
        <v>2007</v>
      </c>
      <c r="H172" s="170" t="s">
        <v>968</v>
      </c>
      <c r="I172" s="170" t="str">
        <f t="shared" si="8"/>
        <v>CO</v>
      </c>
      <c r="J172" s="170" t="str">
        <f t="shared" si="9"/>
        <v>OK</v>
      </c>
      <c r="K172" s="170" t="str">
        <f t="shared" si="10"/>
        <v>Mountain, South Central</v>
      </c>
      <c r="L172" s="170" t="str">
        <f>INDEX('State '!$A$1:$C$62,MATCH($I172,'State '!$B:$B,0),3)</f>
        <v>Mountain</v>
      </c>
      <c r="M172" s="170" t="str">
        <f>INDEX('State '!$A$1:$C$62,MATCH($J172,'State '!$B:$B,0),3)</f>
        <v>South Central</v>
      </c>
      <c r="N172" s="170"/>
      <c r="O172" s="177">
        <v>11.89</v>
      </c>
      <c r="P172" s="176">
        <v>11</v>
      </c>
      <c r="Q172" s="176">
        <v>29</v>
      </c>
      <c r="R172" s="177"/>
      <c r="S172" s="178" t="s">
        <v>135</v>
      </c>
      <c r="T172" s="175" t="s">
        <v>381</v>
      </c>
      <c r="U172" s="179" t="s">
        <v>969</v>
      </c>
      <c r="V172" s="170"/>
      <c r="W172" s="169"/>
      <c r="X172" s="169"/>
      <c r="Y172" s="169"/>
    </row>
    <row r="173" spans="1:262" s="19" customFormat="1" x14ac:dyDescent="0.2">
      <c r="A173" s="170">
        <v>40589</v>
      </c>
      <c r="B173" s="183" t="s">
        <v>606</v>
      </c>
      <c r="C173" s="183" t="s">
        <v>258</v>
      </c>
      <c r="D173" s="183" t="s">
        <v>140</v>
      </c>
      <c r="E173" s="183" t="s">
        <v>143</v>
      </c>
      <c r="F173" s="184">
        <v>40500</v>
      </c>
      <c r="G173" s="185">
        <v>2010</v>
      </c>
      <c r="H173" s="170" t="s">
        <v>25</v>
      </c>
      <c r="I173" s="170" t="str">
        <f t="shared" si="8"/>
        <v>CO</v>
      </c>
      <c r="J173" s="170" t="str">
        <f t="shared" si="9"/>
        <v>CO</v>
      </c>
      <c r="K173" s="170" t="str">
        <f t="shared" si="10"/>
        <v>Mountain</v>
      </c>
      <c r="L173" s="170" t="str">
        <f>INDEX('State '!$A$1:$C$62,MATCH($I173,'State '!$B:$B,0),3)</f>
        <v>Mountain</v>
      </c>
      <c r="M173" s="170" t="str">
        <f>INDEX('State '!$A$1:$C$62,MATCH($J173,'State '!$B:$B,0),3)</f>
        <v>Mountain</v>
      </c>
      <c r="N173" s="170"/>
      <c r="O173" s="177">
        <v>132</v>
      </c>
      <c r="P173" s="177">
        <v>118</v>
      </c>
      <c r="Q173" s="177">
        <v>130</v>
      </c>
      <c r="R173" s="176">
        <v>16</v>
      </c>
      <c r="S173" s="170" t="s">
        <v>135</v>
      </c>
      <c r="T173" s="170" t="s">
        <v>381</v>
      </c>
      <c r="U173" s="170" t="s">
        <v>607</v>
      </c>
      <c r="V173" s="170"/>
      <c r="W173" s="169"/>
      <c r="X173" s="169"/>
      <c r="Y173" s="169"/>
    </row>
    <row r="174" spans="1:262" s="19" customFormat="1" x14ac:dyDescent="0.2">
      <c r="A174" s="170">
        <v>39990</v>
      </c>
      <c r="B174" s="183" t="s">
        <v>1362</v>
      </c>
      <c r="C174" s="183" t="s">
        <v>258</v>
      </c>
      <c r="D174" s="183" t="s">
        <v>140</v>
      </c>
      <c r="E174" s="183" t="s">
        <v>143</v>
      </c>
      <c r="F174" s="184">
        <v>37165</v>
      </c>
      <c r="G174" s="185">
        <v>2001</v>
      </c>
      <c r="H174" s="170" t="s">
        <v>1363</v>
      </c>
      <c r="I174" s="170" t="str">
        <f t="shared" si="8"/>
        <v>CO</v>
      </c>
      <c r="J174" s="170" t="str">
        <f t="shared" si="9"/>
        <v>TX</v>
      </c>
      <c r="K174" s="170" t="str">
        <f t="shared" si="10"/>
        <v>Mountain, South Central</v>
      </c>
      <c r="L174" s="170" t="str">
        <f>INDEX('State '!$A$1:$C$62,MATCH($I174,'State '!$B:$B,0),3)</f>
        <v>Mountain</v>
      </c>
      <c r="M174" s="170" t="str">
        <f>INDEX('State '!$A$1:$C$62,MATCH($J174,'State '!$B:$B,0),3)</f>
        <v>South Central</v>
      </c>
      <c r="N174" s="170"/>
      <c r="O174" s="177">
        <v>56</v>
      </c>
      <c r="P174" s="177">
        <v>70</v>
      </c>
      <c r="Q174" s="177">
        <v>83</v>
      </c>
      <c r="R174" s="176">
        <v>20</v>
      </c>
      <c r="S174" s="170" t="s">
        <v>135</v>
      </c>
      <c r="T174" s="170" t="s">
        <v>381</v>
      </c>
      <c r="U174" s="170" t="s">
        <v>1364</v>
      </c>
      <c r="V174" s="170"/>
      <c r="W174" s="169"/>
      <c r="X174" s="169"/>
      <c r="Y174" s="169"/>
      <c r="AC174" s="106"/>
      <c r="AD174" s="106"/>
      <c r="AE174" s="106"/>
      <c r="AF174" s="106"/>
      <c r="AG174" s="106"/>
      <c r="AH174" s="106"/>
      <c r="AI174" s="106"/>
      <c r="AJ174" s="106"/>
      <c r="AK174" s="106"/>
      <c r="AL174" s="106"/>
      <c r="AM174" s="106"/>
      <c r="AN174" s="106"/>
      <c r="AO174" s="106"/>
      <c r="AP174" s="106"/>
      <c r="AQ174" s="106"/>
      <c r="AR174" s="106"/>
      <c r="AS174" s="106"/>
      <c r="AT174" s="106"/>
      <c r="AU174" s="106"/>
      <c r="AV174" s="106"/>
      <c r="AW174" s="106"/>
      <c r="AX174" s="106"/>
      <c r="AY174" s="106"/>
      <c r="AZ174" s="106"/>
      <c r="BA174" s="106"/>
      <c r="BB174" s="106"/>
      <c r="BC174" s="106"/>
      <c r="BD174" s="106"/>
      <c r="BE174" s="106"/>
      <c r="BF174" s="106"/>
      <c r="BG174" s="106"/>
      <c r="BH174" s="106"/>
      <c r="BI174" s="106"/>
      <c r="BJ174" s="106"/>
      <c r="BK174" s="106"/>
      <c r="BL174" s="106"/>
      <c r="BM174" s="106"/>
      <c r="BN174" s="106"/>
      <c r="BO174" s="106"/>
      <c r="BP174" s="106"/>
      <c r="BQ174" s="106"/>
      <c r="BR174" s="106"/>
      <c r="BS174" s="106"/>
      <c r="BT174" s="106"/>
      <c r="BU174" s="106"/>
      <c r="BV174" s="106"/>
      <c r="BW174" s="106"/>
      <c r="BX174" s="106"/>
      <c r="BY174" s="106"/>
      <c r="BZ174" s="106"/>
      <c r="CA174" s="106"/>
      <c r="CB174" s="106"/>
      <c r="CC174" s="106"/>
      <c r="CD174" s="106"/>
      <c r="CE174" s="106"/>
      <c r="CF174" s="106"/>
      <c r="CG174" s="106"/>
      <c r="CH174" s="106"/>
      <c r="CI174" s="106"/>
      <c r="CJ174" s="106"/>
      <c r="CK174" s="106"/>
      <c r="CL174" s="106"/>
      <c r="CM174" s="106"/>
      <c r="CN174" s="106"/>
      <c r="CO174" s="106"/>
      <c r="CP174" s="106"/>
      <c r="CQ174" s="106"/>
      <c r="CR174" s="106"/>
      <c r="CS174" s="106"/>
      <c r="CT174" s="106"/>
      <c r="CU174" s="106"/>
      <c r="CV174" s="106"/>
      <c r="CW174" s="106"/>
      <c r="CX174" s="106"/>
      <c r="CY174" s="106"/>
      <c r="CZ174" s="106"/>
      <c r="DA174" s="106"/>
      <c r="DB174" s="106"/>
      <c r="DC174" s="106"/>
      <c r="DD174" s="106"/>
      <c r="DE174" s="106"/>
      <c r="DF174" s="106"/>
      <c r="DG174" s="106"/>
      <c r="DH174" s="106"/>
      <c r="DI174" s="106"/>
      <c r="DJ174" s="106"/>
      <c r="DK174" s="106"/>
      <c r="DL174" s="106"/>
      <c r="DM174" s="106"/>
      <c r="DN174" s="106"/>
      <c r="DO174" s="106"/>
      <c r="DP174" s="106"/>
      <c r="DQ174" s="106"/>
      <c r="DR174" s="106"/>
      <c r="DS174" s="106"/>
      <c r="DT174" s="106"/>
      <c r="DU174" s="106"/>
      <c r="DV174" s="106"/>
      <c r="DW174" s="106"/>
      <c r="DX174" s="106"/>
      <c r="DY174" s="106"/>
      <c r="DZ174" s="106"/>
      <c r="EA174" s="106"/>
      <c r="EB174" s="106"/>
      <c r="EC174" s="106"/>
      <c r="ED174" s="106"/>
      <c r="EE174" s="106"/>
      <c r="EF174" s="106"/>
      <c r="EG174" s="106"/>
      <c r="EH174" s="106"/>
      <c r="EI174" s="106"/>
      <c r="EJ174" s="106"/>
      <c r="EK174" s="106"/>
      <c r="EL174" s="106"/>
      <c r="EM174" s="106"/>
      <c r="EN174" s="106"/>
      <c r="EO174" s="106"/>
      <c r="EP174" s="106"/>
      <c r="EQ174" s="106"/>
      <c r="ER174" s="106"/>
      <c r="ES174" s="106"/>
      <c r="ET174" s="106"/>
      <c r="EU174" s="106"/>
      <c r="EV174" s="106"/>
      <c r="EW174" s="106"/>
      <c r="EX174" s="106"/>
      <c r="EY174" s="106"/>
      <c r="EZ174" s="106"/>
      <c r="FA174" s="106"/>
      <c r="FB174" s="106"/>
      <c r="FC174" s="106"/>
      <c r="FD174" s="106"/>
      <c r="FE174" s="106"/>
      <c r="FF174" s="106"/>
      <c r="FG174" s="106"/>
      <c r="FH174" s="106"/>
      <c r="FI174" s="106"/>
      <c r="FJ174" s="106"/>
      <c r="FK174" s="106"/>
      <c r="FL174" s="106"/>
      <c r="FM174" s="106"/>
      <c r="FN174" s="106"/>
      <c r="FO174" s="106"/>
      <c r="FP174" s="106"/>
      <c r="FQ174" s="106"/>
      <c r="FR174" s="106"/>
      <c r="FS174" s="106"/>
      <c r="FT174" s="106"/>
      <c r="FU174" s="106"/>
      <c r="FV174" s="106"/>
      <c r="FW174" s="106"/>
      <c r="FX174" s="106"/>
      <c r="FY174" s="106"/>
      <c r="FZ174" s="106"/>
      <c r="GA174" s="106"/>
      <c r="GB174" s="106"/>
      <c r="GC174" s="106"/>
      <c r="GD174" s="106"/>
      <c r="GE174" s="106"/>
      <c r="GF174" s="106"/>
      <c r="GG174" s="106"/>
      <c r="GH174" s="106"/>
      <c r="GI174" s="106"/>
      <c r="GJ174" s="106"/>
      <c r="GK174" s="106"/>
      <c r="GL174" s="106"/>
      <c r="GM174" s="106"/>
      <c r="GN174" s="106"/>
      <c r="GO174" s="106"/>
      <c r="GP174" s="106"/>
      <c r="GQ174" s="106"/>
      <c r="GR174" s="106"/>
      <c r="GS174" s="106"/>
      <c r="GT174" s="106"/>
      <c r="GU174" s="106"/>
      <c r="GV174" s="106"/>
      <c r="GW174" s="106"/>
      <c r="GX174" s="106"/>
      <c r="GY174" s="106"/>
      <c r="GZ174" s="106"/>
      <c r="HA174" s="106"/>
      <c r="HB174" s="106"/>
      <c r="HC174" s="106"/>
      <c r="HD174" s="106"/>
      <c r="HE174" s="106"/>
      <c r="HF174" s="106"/>
      <c r="HG174" s="106"/>
      <c r="HH174" s="106"/>
      <c r="HI174" s="106"/>
      <c r="HJ174" s="106"/>
      <c r="HK174" s="106"/>
      <c r="HL174" s="106"/>
      <c r="HM174" s="106"/>
      <c r="HN174" s="106"/>
      <c r="HO174" s="106"/>
      <c r="HP174" s="106"/>
      <c r="HQ174" s="106"/>
      <c r="HR174" s="106"/>
      <c r="HS174" s="106"/>
      <c r="HT174" s="106"/>
      <c r="HU174" s="106"/>
      <c r="HV174" s="106"/>
      <c r="HW174" s="106"/>
      <c r="HX174" s="106"/>
      <c r="HY174" s="106"/>
      <c r="HZ174" s="106"/>
      <c r="IA174" s="106"/>
      <c r="IB174" s="106"/>
      <c r="IC174" s="106"/>
      <c r="ID174" s="106"/>
      <c r="IE174" s="106"/>
      <c r="IF174" s="106"/>
      <c r="IG174" s="106"/>
      <c r="IH174" s="106"/>
      <c r="II174" s="106"/>
      <c r="IJ174" s="106"/>
      <c r="IK174" s="106"/>
      <c r="IL174" s="106"/>
      <c r="IM174" s="106"/>
      <c r="IN174" s="106"/>
      <c r="IO174" s="106"/>
      <c r="IP174" s="106"/>
      <c r="IQ174" s="106"/>
      <c r="IR174" s="106"/>
      <c r="IS174" s="106"/>
      <c r="IT174" s="106"/>
      <c r="IU174" s="106"/>
      <c r="IV174" s="106"/>
      <c r="IW174" s="106"/>
      <c r="IX174" s="106"/>
      <c r="IY174" s="106"/>
      <c r="IZ174" s="106"/>
      <c r="JA174" s="106"/>
      <c r="JB174" s="106"/>
    </row>
    <row r="175" spans="1:262" x14ac:dyDescent="0.2">
      <c r="A175" s="195">
        <v>39990</v>
      </c>
      <c r="B175" s="183" t="s">
        <v>1741</v>
      </c>
      <c r="C175" s="183" t="s">
        <v>258</v>
      </c>
      <c r="D175" s="183" t="s">
        <v>134</v>
      </c>
      <c r="E175" s="183" t="s">
        <v>143</v>
      </c>
      <c r="F175" s="184">
        <v>35338</v>
      </c>
      <c r="G175" s="185">
        <v>1996</v>
      </c>
      <c r="H175" s="170" t="s">
        <v>6</v>
      </c>
      <c r="I175" s="170" t="str">
        <f t="shared" si="8"/>
        <v>TX</v>
      </c>
      <c r="J175" s="170" t="str">
        <f t="shared" si="9"/>
        <v>TX</v>
      </c>
      <c r="K175" s="170" t="str">
        <f t="shared" si="10"/>
        <v>South Central</v>
      </c>
      <c r="L175" s="170" t="str">
        <f>INDEX('State '!$A$1:$C$62,MATCH($I175,'State '!$B:$B,0),3)</f>
        <v>South Central</v>
      </c>
      <c r="M175" s="170" t="str">
        <f>INDEX('State '!$A$1:$C$62,MATCH($J175,'State '!$B:$B,0),3)</f>
        <v>South Central</v>
      </c>
      <c r="N175" s="170"/>
      <c r="O175" s="177"/>
      <c r="P175" s="177"/>
      <c r="Q175" s="177">
        <v>100</v>
      </c>
      <c r="R175" s="176"/>
      <c r="S175" s="170" t="s">
        <v>138</v>
      </c>
      <c r="T175" s="170" t="s">
        <v>187</v>
      </c>
      <c r="U175" s="170" t="s">
        <v>382</v>
      </c>
      <c r="V175" s="170"/>
      <c r="W175" s="187"/>
      <c r="X175" s="175"/>
      <c r="Y175" s="172"/>
      <c r="Z175" s="93"/>
      <c r="AA175" s="93"/>
      <c r="AB175" s="93"/>
    </row>
    <row r="176" spans="1:262" x14ac:dyDescent="0.2">
      <c r="A176" s="170">
        <v>39990</v>
      </c>
      <c r="B176" s="171" t="s">
        <v>1263</v>
      </c>
      <c r="C176" s="171" t="s">
        <v>258</v>
      </c>
      <c r="D176" s="171" t="s">
        <v>140</v>
      </c>
      <c r="E176" s="183" t="s">
        <v>143</v>
      </c>
      <c r="F176" s="184">
        <v>37591</v>
      </c>
      <c r="G176" s="185">
        <v>2002</v>
      </c>
      <c r="H176" s="170" t="s">
        <v>25</v>
      </c>
      <c r="I176" s="170" t="str">
        <f t="shared" si="8"/>
        <v>CO</v>
      </c>
      <c r="J176" s="170" t="str">
        <f t="shared" si="9"/>
        <v>CO</v>
      </c>
      <c r="K176" s="170" t="str">
        <f t="shared" si="10"/>
        <v>Mountain</v>
      </c>
      <c r="L176" s="170" t="str">
        <f>INDEX('State '!$A$1:$C$62,MATCH($I176,'State '!$B:$B,0),3)</f>
        <v>Mountain</v>
      </c>
      <c r="M176" s="170" t="str">
        <f>INDEX('State '!$A$1:$C$62,MATCH($J176,'State '!$B:$B,0),3)</f>
        <v>Mountain</v>
      </c>
      <c r="N176" s="170"/>
      <c r="O176" s="177">
        <v>72.14</v>
      </c>
      <c r="P176" s="177">
        <v>119</v>
      </c>
      <c r="Q176" s="176">
        <v>282</v>
      </c>
      <c r="R176" s="176" t="s">
        <v>1264</v>
      </c>
      <c r="S176" s="170" t="s">
        <v>135</v>
      </c>
      <c r="T176" s="170" t="s">
        <v>381</v>
      </c>
      <c r="U176" s="170" t="s">
        <v>1265</v>
      </c>
      <c r="V176" s="170"/>
      <c r="W176" s="169"/>
      <c r="X176" s="169"/>
      <c r="Y176" s="169"/>
      <c r="Z176" s="93"/>
      <c r="AA176" s="93"/>
      <c r="AB176" s="93"/>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c r="ER176" s="19"/>
      <c r="ES176" s="19"/>
      <c r="ET176" s="19"/>
      <c r="EU176" s="19"/>
      <c r="EV176" s="19"/>
      <c r="EW176" s="19"/>
      <c r="EX176" s="19"/>
      <c r="EY176" s="19"/>
      <c r="EZ176" s="19"/>
      <c r="FA176" s="19"/>
      <c r="FB176" s="19"/>
      <c r="FC176" s="19"/>
      <c r="FD176" s="19"/>
      <c r="FE176" s="19"/>
      <c r="FF176" s="19"/>
      <c r="FG176" s="19"/>
      <c r="FH176" s="19"/>
      <c r="FI176" s="19"/>
      <c r="FJ176" s="19"/>
      <c r="FK176" s="19"/>
      <c r="FL176" s="19"/>
      <c r="FM176" s="19"/>
      <c r="FN176" s="19"/>
      <c r="FO176" s="19"/>
      <c r="FP176" s="19"/>
      <c r="FQ176" s="19"/>
      <c r="FR176" s="19"/>
      <c r="FS176" s="19"/>
      <c r="FT176" s="19"/>
      <c r="FU176" s="19"/>
      <c r="FV176" s="19"/>
      <c r="FW176" s="19"/>
      <c r="FX176" s="19"/>
      <c r="FY176" s="19"/>
      <c r="FZ176" s="19"/>
      <c r="GA176" s="19"/>
      <c r="GB176" s="19"/>
      <c r="GC176" s="19"/>
      <c r="GD176" s="19"/>
      <c r="GE176" s="19"/>
      <c r="GF176" s="19"/>
      <c r="GG176" s="19"/>
      <c r="GH176" s="19"/>
      <c r="GI176" s="19"/>
      <c r="GJ176" s="19"/>
      <c r="GK176" s="19"/>
      <c r="GL176" s="19"/>
      <c r="GM176" s="19"/>
      <c r="GN176" s="19"/>
      <c r="GO176" s="19"/>
      <c r="GP176" s="19"/>
      <c r="GQ176" s="19"/>
      <c r="GR176" s="19"/>
      <c r="GS176" s="19"/>
      <c r="GT176" s="19"/>
      <c r="GU176" s="19"/>
      <c r="GV176" s="19"/>
      <c r="GW176" s="19"/>
      <c r="GX176" s="19"/>
      <c r="GY176" s="19"/>
      <c r="GZ176" s="19"/>
      <c r="HA176" s="19"/>
      <c r="HB176" s="19"/>
      <c r="HC176" s="19"/>
      <c r="HD176" s="19"/>
      <c r="HE176" s="19"/>
      <c r="HF176" s="19"/>
      <c r="HG176" s="19"/>
      <c r="HH176" s="19"/>
      <c r="HI176" s="19"/>
      <c r="HJ176" s="19"/>
      <c r="HK176" s="19"/>
      <c r="HL176" s="19"/>
      <c r="HM176" s="19"/>
      <c r="HN176" s="19"/>
      <c r="HO176" s="19"/>
      <c r="HP176" s="19"/>
      <c r="HQ176" s="19"/>
      <c r="HR176" s="19"/>
      <c r="HS176" s="19"/>
      <c r="HT176" s="19"/>
      <c r="HU176" s="19"/>
      <c r="HV176" s="19"/>
      <c r="HW176" s="19"/>
      <c r="HX176" s="19"/>
      <c r="HY176" s="19"/>
      <c r="HZ176" s="19"/>
      <c r="IA176" s="19"/>
      <c r="IB176" s="19"/>
      <c r="IC176" s="19"/>
      <c r="ID176" s="19"/>
      <c r="IE176" s="19"/>
      <c r="IF176" s="19"/>
      <c r="IG176" s="19"/>
      <c r="IH176" s="19"/>
      <c r="II176" s="19"/>
      <c r="IJ176" s="19"/>
      <c r="IK176" s="19"/>
      <c r="IL176" s="19"/>
      <c r="IM176" s="19"/>
      <c r="IN176" s="19"/>
      <c r="IO176" s="19"/>
      <c r="IP176" s="19"/>
      <c r="IQ176" s="19"/>
      <c r="IR176" s="19"/>
      <c r="IS176" s="19"/>
      <c r="IT176" s="19"/>
      <c r="IU176" s="19"/>
      <c r="IV176" s="19"/>
      <c r="IW176" s="19"/>
      <c r="IX176" s="19"/>
      <c r="IY176" s="19"/>
      <c r="IZ176" s="19"/>
      <c r="JA176" s="19"/>
      <c r="JB176" s="19"/>
    </row>
    <row r="177" spans="1:262" s="19" customFormat="1" x14ac:dyDescent="0.2">
      <c r="A177" s="170">
        <v>39990</v>
      </c>
      <c r="B177" s="183" t="s">
        <v>2073</v>
      </c>
      <c r="C177" s="183" t="s">
        <v>258</v>
      </c>
      <c r="D177" s="183" t="s">
        <v>140</v>
      </c>
      <c r="E177" s="183" t="s">
        <v>143</v>
      </c>
      <c r="F177" s="184">
        <v>37956</v>
      </c>
      <c r="G177" s="185">
        <v>2003</v>
      </c>
      <c r="H177" s="170" t="s">
        <v>25</v>
      </c>
      <c r="I177" s="170" t="str">
        <f t="shared" si="8"/>
        <v>CO</v>
      </c>
      <c r="J177" s="170" t="str">
        <f t="shared" si="9"/>
        <v>CO</v>
      </c>
      <c r="K177" s="170" t="str">
        <f t="shared" si="10"/>
        <v>Mountain</v>
      </c>
      <c r="L177" s="170" t="str">
        <f>INDEX('State '!$A$1:$C$62,MATCH($I177,'State '!$B:$B,0),3)</f>
        <v>Mountain</v>
      </c>
      <c r="M177" s="170" t="str">
        <f>INDEX('State '!$A$1:$C$62,MATCH($J177,'State '!$B:$B,0),3)</f>
        <v>Mountain</v>
      </c>
      <c r="N177" s="170"/>
      <c r="O177" s="177">
        <v>13.4</v>
      </c>
      <c r="P177" s="177"/>
      <c r="Q177" s="177">
        <v>42</v>
      </c>
      <c r="R177" s="176"/>
      <c r="S177" s="170" t="s">
        <v>135</v>
      </c>
      <c r="T177" s="170" t="s">
        <v>381</v>
      </c>
      <c r="U177" s="170" t="s">
        <v>1205</v>
      </c>
      <c r="V177" s="170"/>
      <c r="W177" s="169"/>
      <c r="X177" s="169"/>
      <c r="Y177" s="169"/>
    </row>
    <row r="178" spans="1:262" x14ac:dyDescent="0.2">
      <c r="A178" s="170">
        <v>39990</v>
      </c>
      <c r="B178" s="183" t="s">
        <v>1206</v>
      </c>
      <c r="C178" s="183" t="s">
        <v>258</v>
      </c>
      <c r="D178" s="183" t="s">
        <v>140</v>
      </c>
      <c r="E178" s="183" t="s">
        <v>143</v>
      </c>
      <c r="F178" s="184">
        <v>37956</v>
      </c>
      <c r="G178" s="185">
        <v>2003</v>
      </c>
      <c r="H178" s="170" t="s">
        <v>25</v>
      </c>
      <c r="I178" s="170" t="str">
        <f t="shared" si="8"/>
        <v>CO</v>
      </c>
      <c r="J178" s="170" t="str">
        <f t="shared" si="9"/>
        <v>CO</v>
      </c>
      <c r="K178" s="170" t="str">
        <f t="shared" si="10"/>
        <v>Mountain</v>
      </c>
      <c r="L178" s="170" t="str">
        <f>INDEX('State '!$A$1:$C$62,MATCH($I178,'State '!$B:$B,0),3)</f>
        <v>Mountain</v>
      </c>
      <c r="M178" s="170" t="str">
        <f>INDEX('State '!$A$1:$C$62,MATCH($J178,'State '!$B:$B,0),3)</f>
        <v>Mountain</v>
      </c>
      <c r="N178" s="170"/>
      <c r="O178" s="177">
        <v>9.76</v>
      </c>
      <c r="P178" s="177"/>
      <c r="Q178" s="177">
        <v>50</v>
      </c>
      <c r="R178" s="176"/>
      <c r="S178" s="170" t="s">
        <v>135</v>
      </c>
      <c r="T178" s="170" t="s">
        <v>381</v>
      </c>
      <c r="U178" s="170" t="s">
        <v>1205</v>
      </c>
      <c r="V178" s="170"/>
      <c r="W178" s="169"/>
      <c r="X178" s="169"/>
      <c r="Y178" s="169"/>
      <c r="Z178" s="93"/>
      <c r="AA178" s="93"/>
      <c r="AB178" s="93"/>
    </row>
    <row r="179" spans="1:262" s="19" customFormat="1" x14ac:dyDescent="0.2">
      <c r="A179" s="195">
        <v>39990</v>
      </c>
      <c r="B179" s="183" t="s">
        <v>1742</v>
      </c>
      <c r="C179" s="183" t="s">
        <v>258</v>
      </c>
      <c r="D179" s="183" t="s">
        <v>140</v>
      </c>
      <c r="E179" s="183" t="s">
        <v>143</v>
      </c>
      <c r="F179" s="184">
        <v>35414</v>
      </c>
      <c r="G179" s="185">
        <v>1996</v>
      </c>
      <c r="H179" s="170" t="s">
        <v>29</v>
      </c>
      <c r="I179" s="170" t="str">
        <f t="shared" si="8"/>
        <v>WY</v>
      </c>
      <c r="J179" s="170" t="str">
        <f t="shared" si="9"/>
        <v>WY</v>
      </c>
      <c r="K179" s="170" t="str">
        <f t="shared" si="10"/>
        <v>Mountain</v>
      </c>
      <c r="L179" s="170" t="str">
        <f>INDEX('State '!$A$1:$C$62,MATCH($I179,'State '!$B:$B,0),3)</f>
        <v>Mountain</v>
      </c>
      <c r="M179" s="170" t="str">
        <f>INDEX('State '!$A$1:$C$62,MATCH($J179,'State '!$B:$B,0),3)</f>
        <v>Mountain</v>
      </c>
      <c r="N179" s="170"/>
      <c r="O179" s="177">
        <v>10.8</v>
      </c>
      <c r="P179" s="177"/>
      <c r="Q179" s="177">
        <v>28</v>
      </c>
      <c r="R179" s="176">
        <v>36</v>
      </c>
      <c r="S179" s="170" t="s">
        <v>135</v>
      </c>
      <c r="T179" s="170" t="s">
        <v>381</v>
      </c>
      <c r="U179" s="170" t="s">
        <v>1664</v>
      </c>
      <c r="V179" s="170"/>
      <c r="W179" s="169"/>
      <c r="X179" s="169"/>
      <c r="Y179" s="205"/>
      <c r="AC179" s="93"/>
      <c r="AD179" s="93"/>
      <c r="AE179" s="93"/>
      <c r="AF179" s="93"/>
      <c r="AG179" s="93"/>
      <c r="AH179" s="93"/>
      <c r="AI179" s="93"/>
      <c r="AJ179" s="93"/>
      <c r="AK179" s="93"/>
      <c r="AL179" s="93"/>
      <c r="AM179" s="93"/>
      <c r="AN179" s="93"/>
      <c r="AO179" s="93"/>
      <c r="AP179" s="93"/>
      <c r="AQ179" s="93"/>
      <c r="AR179" s="93"/>
      <c r="AS179" s="93"/>
      <c r="AT179" s="93"/>
      <c r="AU179" s="93"/>
      <c r="AV179" s="93"/>
      <c r="AW179" s="93"/>
      <c r="AX179" s="93"/>
      <c r="AY179" s="93"/>
      <c r="AZ179" s="93"/>
      <c r="BA179" s="93"/>
      <c r="BB179" s="93"/>
      <c r="BC179" s="93"/>
      <c r="BD179" s="93"/>
      <c r="BE179" s="93"/>
      <c r="BF179" s="93"/>
      <c r="BG179" s="93"/>
      <c r="BH179" s="93"/>
      <c r="BI179" s="93"/>
      <c r="BJ179" s="93"/>
      <c r="BK179" s="93"/>
      <c r="BL179" s="93"/>
      <c r="BM179" s="93"/>
      <c r="BN179" s="93"/>
      <c r="BO179" s="93"/>
      <c r="BP179" s="93"/>
      <c r="BQ179" s="93"/>
      <c r="BR179" s="93"/>
      <c r="BS179" s="93"/>
      <c r="BT179" s="93"/>
      <c r="BU179" s="93"/>
      <c r="BV179" s="93"/>
      <c r="BW179" s="93"/>
      <c r="BX179" s="93"/>
      <c r="BY179" s="93"/>
      <c r="BZ179" s="93"/>
      <c r="CA179" s="93"/>
      <c r="CB179" s="93"/>
      <c r="CC179" s="93"/>
      <c r="CD179" s="93"/>
      <c r="CE179" s="93"/>
      <c r="CF179" s="93"/>
      <c r="CG179" s="93"/>
      <c r="CH179" s="93"/>
      <c r="CI179" s="93"/>
      <c r="CJ179" s="93"/>
      <c r="CK179" s="93"/>
      <c r="CL179" s="93"/>
      <c r="CM179" s="93"/>
      <c r="CN179" s="93"/>
      <c r="CO179" s="93"/>
      <c r="CP179" s="93"/>
      <c r="CQ179" s="93"/>
      <c r="CR179" s="93"/>
      <c r="CS179" s="93"/>
      <c r="CT179" s="93"/>
      <c r="CU179" s="93"/>
      <c r="CV179" s="93"/>
      <c r="CW179" s="93"/>
      <c r="CX179" s="93"/>
      <c r="CY179" s="93"/>
      <c r="CZ179" s="93"/>
      <c r="DA179" s="93"/>
      <c r="DB179" s="93"/>
      <c r="DC179" s="93"/>
      <c r="DD179" s="93"/>
      <c r="DE179" s="93"/>
      <c r="DF179" s="93"/>
      <c r="DG179" s="93"/>
      <c r="DH179" s="93"/>
      <c r="DI179" s="93"/>
      <c r="DJ179" s="93"/>
      <c r="DK179" s="93"/>
      <c r="DL179" s="93"/>
      <c r="DM179" s="93"/>
      <c r="DN179" s="93"/>
      <c r="DO179" s="93"/>
      <c r="DP179" s="93"/>
      <c r="DQ179" s="93"/>
      <c r="DR179" s="93"/>
      <c r="DS179" s="93"/>
      <c r="DT179" s="93"/>
      <c r="DU179" s="93"/>
      <c r="DV179" s="93"/>
      <c r="DW179" s="93"/>
      <c r="DX179" s="93"/>
      <c r="DY179" s="93"/>
      <c r="DZ179" s="93"/>
      <c r="EA179" s="93"/>
      <c r="EB179" s="93"/>
      <c r="EC179" s="93"/>
      <c r="ED179" s="93"/>
      <c r="EE179" s="93"/>
      <c r="EF179" s="93"/>
      <c r="EG179" s="93"/>
      <c r="EH179" s="93"/>
      <c r="EI179" s="93"/>
      <c r="EJ179" s="93"/>
      <c r="EK179" s="93"/>
      <c r="EL179" s="93"/>
      <c r="EM179" s="93"/>
      <c r="EN179" s="93"/>
      <c r="EO179" s="93"/>
      <c r="EP179" s="93"/>
      <c r="EQ179" s="93"/>
      <c r="ER179" s="93"/>
      <c r="ES179" s="93"/>
      <c r="ET179" s="93"/>
      <c r="EU179" s="93"/>
      <c r="EV179" s="93"/>
      <c r="EW179" s="93"/>
      <c r="EX179" s="93"/>
      <c r="EY179" s="93"/>
      <c r="EZ179" s="93"/>
      <c r="FA179" s="93"/>
      <c r="FB179" s="93"/>
      <c r="FC179" s="93"/>
      <c r="FD179" s="93"/>
      <c r="FE179" s="93"/>
      <c r="FF179" s="93"/>
      <c r="FG179" s="93"/>
      <c r="FH179" s="93"/>
      <c r="FI179" s="93"/>
      <c r="FJ179" s="93"/>
      <c r="FK179" s="93"/>
      <c r="FL179" s="93"/>
      <c r="FM179" s="93"/>
      <c r="FN179" s="93"/>
      <c r="FO179" s="93"/>
      <c r="FP179" s="93"/>
      <c r="FQ179" s="93"/>
      <c r="FR179" s="93"/>
      <c r="FS179" s="93"/>
      <c r="FT179" s="93"/>
      <c r="FU179" s="93"/>
      <c r="FV179" s="93"/>
      <c r="FW179" s="93"/>
      <c r="FX179" s="93"/>
      <c r="FY179" s="93"/>
      <c r="FZ179" s="93"/>
      <c r="GA179" s="93"/>
      <c r="GB179" s="93"/>
      <c r="GC179" s="93"/>
      <c r="GD179" s="93"/>
      <c r="GE179" s="93"/>
      <c r="GF179" s="93"/>
      <c r="GG179" s="93"/>
      <c r="GH179" s="93"/>
      <c r="GI179" s="93"/>
      <c r="GJ179" s="93"/>
      <c r="GK179" s="93"/>
      <c r="GL179" s="93"/>
      <c r="GM179" s="93"/>
      <c r="GN179" s="93"/>
      <c r="GO179" s="93"/>
      <c r="GP179" s="93"/>
      <c r="GQ179" s="93"/>
      <c r="GR179" s="93"/>
      <c r="GS179" s="93"/>
      <c r="GT179" s="93"/>
      <c r="GU179" s="93"/>
      <c r="GV179" s="93"/>
      <c r="GW179" s="93"/>
      <c r="GX179" s="93"/>
      <c r="GY179" s="93"/>
      <c r="GZ179" s="93"/>
      <c r="HA179" s="93"/>
      <c r="HB179" s="93"/>
      <c r="HC179" s="93"/>
      <c r="HD179" s="93"/>
      <c r="HE179" s="93"/>
      <c r="HF179" s="93"/>
      <c r="HG179" s="93"/>
      <c r="HH179" s="93"/>
      <c r="HI179" s="93"/>
      <c r="HJ179" s="93"/>
      <c r="HK179" s="93"/>
      <c r="HL179" s="93"/>
      <c r="HM179" s="93"/>
      <c r="HN179" s="93"/>
      <c r="HO179" s="93"/>
      <c r="HP179" s="93"/>
      <c r="HQ179" s="93"/>
      <c r="HR179" s="93"/>
      <c r="HS179" s="93"/>
      <c r="HT179" s="93"/>
      <c r="HU179" s="93"/>
      <c r="HV179" s="93"/>
      <c r="HW179" s="93"/>
      <c r="HX179" s="93"/>
      <c r="HY179" s="93"/>
      <c r="HZ179" s="93"/>
      <c r="IA179" s="93"/>
      <c r="IB179" s="93"/>
      <c r="IC179" s="93"/>
      <c r="ID179" s="93"/>
      <c r="IE179" s="93"/>
      <c r="IF179" s="93"/>
      <c r="IG179" s="93"/>
      <c r="IH179" s="93"/>
      <c r="II179" s="93"/>
      <c r="IJ179" s="93"/>
      <c r="IK179" s="93"/>
      <c r="IL179" s="93"/>
      <c r="IM179" s="93"/>
      <c r="IN179" s="93"/>
      <c r="IO179" s="93"/>
      <c r="IP179" s="93"/>
      <c r="IQ179" s="93"/>
      <c r="IR179" s="93"/>
      <c r="IS179" s="93"/>
      <c r="IT179" s="93"/>
      <c r="IU179" s="93"/>
      <c r="IV179" s="93"/>
      <c r="IW179" s="93"/>
      <c r="IX179" s="93"/>
      <c r="IY179" s="93"/>
      <c r="IZ179" s="93"/>
      <c r="JA179" s="93"/>
      <c r="JB179" s="93"/>
    </row>
    <row r="180" spans="1:262" x14ac:dyDescent="0.2">
      <c r="A180" s="195">
        <v>39990</v>
      </c>
      <c r="B180" s="183" t="s">
        <v>1663</v>
      </c>
      <c r="C180" s="183" t="s">
        <v>258</v>
      </c>
      <c r="D180" s="183" t="s">
        <v>140</v>
      </c>
      <c r="E180" s="183" t="s">
        <v>143</v>
      </c>
      <c r="F180" s="184">
        <v>35643</v>
      </c>
      <c r="G180" s="185">
        <v>1997</v>
      </c>
      <c r="H180" s="170" t="s">
        <v>29</v>
      </c>
      <c r="I180" s="170" t="str">
        <f t="shared" si="8"/>
        <v>WY</v>
      </c>
      <c r="J180" s="170" t="str">
        <f t="shared" si="9"/>
        <v>WY</v>
      </c>
      <c r="K180" s="170" t="str">
        <f t="shared" si="10"/>
        <v>Mountain</v>
      </c>
      <c r="L180" s="170" t="str">
        <f>INDEX('State '!$A$1:$C$62,MATCH($I180,'State '!$B:$B,0),3)</f>
        <v>Mountain</v>
      </c>
      <c r="M180" s="170" t="str">
        <f>INDEX('State '!$A$1:$C$62,MATCH($J180,'State '!$B:$B,0),3)</f>
        <v>Mountain</v>
      </c>
      <c r="N180" s="170"/>
      <c r="O180" s="177">
        <v>10.8</v>
      </c>
      <c r="P180" s="177"/>
      <c r="Q180" s="177">
        <v>40</v>
      </c>
      <c r="R180" s="176">
        <v>36</v>
      </c>
      <c r="S180" s="170" t="s">
        <v>135</v>
      </c>
      <c r="T180" s="170" t="s">
        <v>381</v>
      </c>
      <c r="U180" s="170" t="s">
        <v>1664</v>
      </c>
      <c r="V180" s="170"/>
      <c r="W180" s="169"/>
      <c r="X180" s="169"/>
      <c r="Y180" s="169"/>
      <c r="Z180" s="93"/>
      <c r="AA180" s="93"/>
      <c r="AB180" s="93"/>
    </row>
    <row r="181" spans="1:262" s="19" customFormat="1" x14ac:dyDescent="0.2">
      <c r="A181" s="224">
        <v>43291</v>
      </c>
      <c r="B181" s="222" t="s">
        <v>2337</v>
      </c>
      <c r="C181" s="222" t="s">
        <v>1836</v>
      </c>
      <c r="D181" s="222" t="s">
        <v>140</v>
      </c>
      <c r="E181" s="222" t="s">
        <v>2377</v>
      </c>
      <c r="F181" s="63"/>
      <c r="G181" s="104"/>
      <c r="H181" s="224" t="s">
        <v>2338</v>
      </c>
      <c r="I181" s="224" t="str">
        <f t="shared" si="8"/>
        <v>OK</v>
      </c>
      <c r="J181" s="224" t="str">
        <f t="shared" si="9"/>
        <v>KS</v>
      </c>
      <c r="K181" s="230" t="str">
        <f t="shared" si="10"/>
        <v>South Central</v>
      </c>
      <c r="L181" s="224" t="str">
        <f>INDEX('State '!$A$1:$C$62,MATCH($I181,'State '!$B:$B,0),3)</f>
        <v>South Central</v>
      </c>
      <c r="M181" s="224" t="str">
        <f>INDEX('State '!$A$1:$C$62,MATCH($J181,'State '!$B:$B,0),3)</f>
        <v>South Central</v>
      </c>
      <c r="N181" s="224"/>
      <c r="O181" s="177"/>
      <c r="P181" s="198">
        <v>48</v>
      </c>
      <c r="Q181" s="164">
        <v>631</v>
      </c>
      <c r="R181" s="104"/>
      <c r="S181" s="224" t="s">
        <v>135</v>
      </c>
      <c r="T181" s="224" t="s">
        <v>381</v>
      </c>
      <c r="U181" s="224" t="s">
        <v>2339</v>
      </c>
      <c r="V181" s="224" t="s">
        <v>2180</v>
      </c>
      <c r="W181" s="222" t="s">
        <v>2584</v>
      </c>
      <c r="X181" s="222"/>
      <c r="Y181" s="225"/>
    </row>
    <row r="182" spans="1:262" s="19" customFormat="1" ht="25.5" x14ac:dyDescent="0.2">
      <c r="A182" s="224">
        <v>44302</v>
      </c>
      <c r="B182" s="222" t="s">
        <v>2815</v>
      </c>
      <c r="C182" s="222" t="s">
        <v>2816</v>
      </c>
      <c r="D182" s="222" t="s">
        <v>136</v>
      </c>
      <c r="E182" s="222" t="s">
        <v>143</v>
      </c>
      <c r="F182" s="63">
        <v>44285</v>
      </c>
      <c r="G182" s="104">
        <v>2021</v>
      </c>
      <c r="H182" s="224" t="s">
        <v>6</v>
      </c>
      <c r="I182" s="224" t="str">
        <f t="shared" si="8"/>
        <v>TX</v>
      </c>
      <c r="J182" s="224" t="str">
        <f t="shared" si="9"/>
        <v>TX</v>
      </c>
      <c r="K182" s="230" t="str">
        <f t="shared" si="10"/>
        <v>South Central</v>
      </c>
      <c r="L182" s="224" t="str">
        <f>INDEX('State '!$A$1:$C$62,MATCH($I182,'State '!$B:$B,0),3)</f>
        <v>South Central</v>
      </c>
      <c r="M182" s="224" t="str">
        <f>INDEX('State '!$A$1:$C$62,MATCH($J182,'State '!$B:$B,0),3)</f>
        <v>South Central</v>
      </c>
      <c r="N182" s="224"/>
      <c r="O182" s="177"/>
      <c r="P182" s="177">
        <v>107</v>
      </c>
      <c r="Q182" s="249">
        <v>1000</v>
      </c>
      <c r="R182" s="104">
        <v>36</v>
      </c>
      <c r="S182" s="224" t="s">
        <v>138</v>
      </c>
      <c r="T182" s="224"/>
      <c r="U182" s="224"/>
      <c r="V182" s="224" t="s">
        <v>2177</v>
      </c>
      <c r="W182" s="222" t="s">
        <v>3011</v>
      </c>
      <c r="X182" s="222"/>
      <c r="Y182" s="166" t="s">
        <v>2888</v>
      </c>
      <c r="AC182" s="93"/>
      <c r="AD182" s="93"/>
      <c r="AE182" s="93"/>
      <c r="AF182" s="93"/>
      <c r="AG182" s="93"/>
      <c r="AH182" s="93"/>
      <c r="AI182" s="93"/>
      <c r="AJ182" s="93"/>
      <c r="AK182" s="93"/>
      <c r="AL182" s="93"/>
      <c r="AM182" s="93"/>
      <c r="AN182" s="93"/>
      <c r="AO182" s="93"/>
      <c r="AP182" s="93"/>
      <c r="AQ182" s="93"/>
      <c r="AR182" s="93"/>
      <c r="AS182" s="93"/>
      <c r="AT182" s="93"/>
      <c r="AU182" s="93"/>
      <c r="AV182" s="93"/>
      <c r="AW182" s="93"/>
      <c r="AX182" s="93"/>
      <c r="AY182" s="93"/>
      <c r="AZ182" s="93"/>
      <c r="BA182" s="93"/>
      <c r="BB182" s="93"/>
      <c r="BC182" s="93"/>
      <c r="BD182" s="93"/>
      <c r="BE182" s="93"/>
      <c r="BF182" s="93"/>
      <c r="BG182" s="93"/>
      <c r="BH182" s="93"/>
      <c r="BI182" s="93"/>
      <c r="BJ182" s="93"/>
      <c r="BK182" s="93"/>
      <c r="BL182" s="93"/>
      <c r="BM182" s="93"/>
      <c r="BN182" s="93"/>
      <c r="BO182" s="93"/>
      <c r="BP182" s="93"/>
      <c r="BQ182" s="93"/>
      <c r="BR182" s="93"/>
      <c r="BS182" s="93"/>
      <c r="BT182" s="93"/>
      <c r="BU182" s="93"/>
      <c r="BV182" s="93"/>
      <c r="BW182" s="93"/>
      <c r="BX182" s="93"/>
      <c r="BY182" s="93"/>
      <c r="BZ182" s="93"/>
      <c r="CA182" s="93"/>
      <c r="CB182" s="93"/>
      <c r="CC182" s="93"/>
      <c r="CD182" s="93"/>
      <c r="CE182" s="93"/>
      <c r="CF182" s="93"/>
      <c r="CG182" s="93"/>
      <c r="CH182" s="93"/>
      <c r="CI182" s="93"/>
      <c r="CJ182" s="93"/>
      <c r="CK182" s="93"/>
      <c r="CL182" s="93"/>
      <c r="CM182" s="93"/>
      <c r="CN182" s="93"/>
      <c r="CO182" s="93"/>
      <c r="CP182" s="93"/>
      <c r="CQ182" s="93"/>
      <c r="CR182" s="93"/>
      <c r="CS182" s="93"/>
      <c r="CT182" s="93"/>
      <c r="CU182" s="93"/>
      <c r="CV182" s="93"/>
      <c r="CW182" s="93"/>
      <c r="CX182" s="93"/>
      <c r="CY182" s="93"/>
      <c r="CZ182" s="93"/>
      <c r="DA182" s="93"/>
      <c r="DB182" s="93"/>
      <c r="DC182" s="93"/>
      <c r="DD182" s="93"/>
      <c r="DE182" s="93"/>
      <c r="DF182" s="93"/>
      <c r="DG182" s="93"/>
      <c r="DH182" s="93"/>
      <c r="DI182" s="93"/>
      <c r="DJ182" s="93"/>
      <c r="DK182" s="93"/>
      <c r="DL182" s="93"/>
      <c r="DM182" s="93"/>
      <c r="DN182" s="93"/>
      <c r="DO182" s="93"/>
      <c r="DP182" s="93"/>
      <c r="DQ182" s="93"/>
      <c r="DR182" s="93"/>
      <c r="DS182" s="93"/>
      <c r="DT182" s="93"/>
      <c r="DU182" s="93"/>
      <c r="DV182" s="93"/>
      <c r="DW182" s="93"/>
      <c r="DX182" s="93"/>
      <c r="DY182" s="93"/>
      <c r="DZ182" s="93"/>
      <c r="EA182" s="93"/>
      <c r="EB182" s="93"/>
      <c r="EC182" s="93"/>
      <c r="ED182" s="93"/>
      <c r="EE182" s="93"/>
      <c r="EF182" s="93"/>
      <c r="EG182" s="93"/>
      <c r="EH182" s="93"/>
      <c r="EI182" s="93"/>
      <c r="EJ182" s="93"/>
      <c r="EK182" s="93"/>
      <c r="EL182" s="93"/>
      <c r="EM182" s="93"/>
      <c r="EN182" s="93"/>
      <c r="EO182" s="93"/>
      <c r="EP182" s="93"/>
      <c r="EQ182" s="93"/>
      <c r="ER182" s="93"/>
      <c r="ES182" s="93"/>
      <c r="ET182" s="93"/>
      <c r="EU182" s="93"/>
      <c r="EV182" s="93"/>
      <c r="EW182" s="93"/>
      <c r="EX182" s="93"/>
      <c r="EY182" s="93"/>
      <c r="EZ182" s="93"/>
      <c r="FA182" s="93"/>
      <c r="FB182" s="93"/>
      <c r="FC182" s="93"/>
      <c r="FD182" s="93"/>
      <c r="FE182" s="93"/>
      <c r="FF182" s="93"/>
      <c r="FG182" s="93"/>
      <c r="FH182" s="93"/>
      <c r="FI182" s="93"/>
      <c r="FJ182" s="93"/>
      <c r="FK182" s="93"/>
      <c r="FL182" s="93"/>
      <c r="FM182" s="93"/>
      <c r="FN182" s="93"/>
      <c r="FO182" s="93"/>
      <c r="FP182" s="93"/>
      <c r="FQ182" s="93"/>
      <c r="FR182" s="93"/>
      <c r="FS182" s="93"/>
      <c r="FT182" s="93"/>
      <c r="FU182" s="93"/>
      <c r="FV182" s="93"/>
      <c r="FW182" s="93"/>
      <c r="FX182" s="93"/>
      <c r="FY182" s="93"/>
      <c r="FZ182" s="93"/>
      <c r="GA182" s="93"/>
      <c r="GB182" s="93"/>
      <c r="GC182" s="93"/>
      <c r="GD182" s="93"/>
      <c r="GE182" s="93"/>
      <c r="GF182" s="93"/>
      <c r="GG182" s="93"/>
      <c r="GH182" s="93"/>
      <c r="GI182" s="93"/>
      <c r="GJ182" s="93"/>
      <c r="GK182" s="93"/>
      <c r="GL182" s="93"/>
      <c r="GM182" s="93"/>
      <c r="GN182" s="93"/>
      <c r="GO182" s="93"/>
      <c r="GP182" s="93"/>
      <c r="GQ182" s="93"/>
      <c r="GR182" s="93"/>
      <c r="GS182" s="93"/>
      <c r="GT182" s="93"/>
      <c r="GU182" s="93"/>
      <c r="GV182" s="93"/>
      <c r="GW182" s="93"/>
      <c r="GX182" s="93"/>
      <c r="GY182" s="93"/>
      <c r="GZ182" s="93"/>
      <c r="HA182" s="93"/>
      <c r="HB182" s="93"/>
      <c r="HC182" s="93"/>
      <c r="HD182" s="93"/>
      <c r="HE182" s="93"/>
      <c r="HF182" s="93"/>
      <c r="HG182" s="93"/>
      <c r="HH182" s="93"/>
      <c r="HI182" s="93"/>
      <c r="HJ182" s="93"/>
      <c r="HK182" s="93"/>
      <c r="HL182" s="93"/>
      <c r="HM182" s="93"/>
      <c r="HN182" s="93"/>
      <c r="HO182" s="93"/>
      <c r="HP182" s="93"/>
      <c r="HQ182" s="93"/>
      <c r="HR182" s="93"/>
      <c r="HS182" s="93"/>
      <c r="HT182" s="93"/>
      <c r="HU182" s="93"/>
      <c r="HV182" s="93"/>
      <c r="HW182" s="93"/>
      <c r="HX182" s="93"/>
      <c r="HY182" s="93"/>
      <c r="HZ182" s="93"/>
      <c r="IA182" s="93"/>
      <c r="IB182" s="93"/>
      <c r="IC182" s="93"/>
      <c r="ID182" s="93"/>
      <c r="IE182" s="93"/>
      <c r="IF182" s="93"/>
      <c r="IG182" s="93"/>
      <c r="IH182" s="93"/>
      <c r="II182" s="93"/>
      <c r="IJ182" s="93"/>
      <c r="IK182" s="93"/>
      <c r="IL182" s="93"/>
      <c r="IM182" s="93"/>
      <c r="IN182" s="93"/>
      <c r="IO182" s="93"/>
      <c r="IP182" s="93"/>
      <c r="IQ182" s="93"/>
      <c r="IR182" s="93"/>
      <c r="IS182" s="93"/>
      <c r="IT182" s="93"/>
      <c r="IU182" s="93"/>
      <c r="IV182" s="93"/>
      <c r="IW182" s="93"/>
      <c r="IX182" s="93"/>
      <c r="IY182" s="93"/>
      <c r="IZ182" s="93"/>
      <c r="JA182" s="93"/>
      <c r="JB182" s="93"/>
    </row>
    <row r="183" spans="1:262" x14ac:dyDescent="0.2">
      <c r="A183" s="170">
        <v>40924</v>
      </c>
      <c r="B183" s="171" t="s">
        <v>528</v>
      </c>
      <c r="C183" s="171" t="s">
        <v>239</v>
      </c>
      <c r="D183" s="171" t="s">
        <v>140</v>
      </c>
      <c r="E183" s="172" t="s">
        <v>143</v>
      </c>
      <c r="F183" s="173">
        <v>40857</v>
      </c>
      <c r="G183" s="174">
        <v>2011</v>
      </c>
      <c r="H183" s="170" t="s">
        <v>0</v>
      </c>
      <c r="I183" s="170" t="str">
        <f t="shared" si="8"/>
        <v>LA</v>
      </c>
      <c r="J183" s="170" t="str">
        <f t="shared" si="9"/>
        <v>LA</v>
      </c>
      <c r="K183" s="170" t="str">
        <f t="shared" si="10"/>
        <v>South Central</v>
      </c>
      <c r="L183" s="170" t="str">
        <f>INDEX('State '!$A$1:$C$62,MATCH($I183,'State '!$B:$B,0),3)</f>
        <v>South Central</v>
      </c>
      <c r="M183" s="170" t="str">
        <f>INDEX('State '!$A$1:$C$62,MATCH($J183,'State '!$B:$B,0),3)</f>
        <v>South Central</v>
      </c>
      <c r="N183" s="170"/>
      <c r="O183" s="177">
        <v>0</v>
      </c>
      <c r="P183" s="176">
        <v>0</v>
      </c>
      <c r="Q183" s="176">
        <v>105</v>
      </c>
      <c r="R183" s="177"/>
      <c r="S183" s="178" t="s">
        <v>135</v>
      </c>
      <c r="T183" s="175" t="s">
        <v>381</v>
      </c>
      <c r="U183" s="179" t="s">
        <v>529</v>
      </c>
      <c r="V183" s="170"/>
      <c r="W183" s="169"/>
      <c r="X183" s="169"/>
      <c r="Y183" s="169"/>
      <c r="Z183" s="93"/>
      <c r="AA183" s="93"/>
      <c r="AB183" s="93"/>
    </row>
    <row r="184" spans="1:262" x14ac:dyDescent="0.2">
      <c r="A184" s="170">
        <v>42612</v>
      </c>
      <c r="B184" s="183" t="s">
        <v>1893</v>
      </c>
      <c r="C184" s="183" t="s">
        <v>223</v>
      </c>
      <c r="D184" s="183" t="s">
        <v>140</v>
      </c>
      <c r="E184" s="183" t="s">
        <v>143</v>
      </c>
      <c r="F184" s="184">
        <v>42662</v>
      </c>
      <c r="G184" s="185">
        <v>2016</v>
      </c>
      <c r="H184" s="170" t="s">
        <v>1960</v>
      </c>
      <c r="I184" s="170" t="str">
        <f t="shared" si="8"/>
        <v>WV</v>
      </c>
      <c r="J184" s="170" t="str">
        <f t="shared" si="9"/>
        <v>OH</v>
      </c>
      <c r="K184" s="170" t="str">
        <f t="shared" si="10"/>
        <v>Northeast</v>
      </c>
      <c r="L184" s="170" t="str">
        <f>INDEX('State '!$A$1:$C$62,MATCH($I184,'State '!$B:$B,0),3)</f>
        <v>Northeast</v>
      </c>
      <c r="M184" s="170" t="str">
        <f>INDEX('State '!$A$1:$C$62,MATCH($J184,'State '!$B:$B,0),3)</f>
        <v>Northeast</v>
      </c>
      <c r="N184" s="170"/>
      <c r="O184" s="177">
        <v>77</v>
      </c>
      <c r="P184" s="177">
        <v>0</v>
      </c>
      <c r="Q184" s="177">
        <v>250</v>
      </c>
      <c r="R184" s="176"/>
      <c r="S184" s="170" t="s">
        <v>135</v>
      </c>
      <c r="T184" s="170" t="s">
        <v>381</v>
      </c>
      <c r="U184" s="170" t="s">
        <v>1894</v>
      </c>
      <c r="V184" s="170" t="s">
        <v>2180</v>
      </c>
      <c r="W184" s="169"/>
      <c r="X184" s="169"/>
      <c r="Y184" s="169"/>
      <c r="Z184" s="93"/>
      <c r="AA184" s="93"/>
      <c r="AB184" s="93"/>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c r="FJ184" s="19"/>
      <c r="FK184" s="19"/>
      <c r="FL184" s="19"/>
      <c r="FM184" s="19"/>
      <c r="FN184" s="19"/>
      <c r="FO184" s="19"/>
      <c r="FP184" s="19"/>
      <c r="FQ184" s="19"/>
      <c r="FR184" s="19"/>
      <c r="FS184" s="19"/>
      <c r="FT184" s="19"/>
      <c r="FU184" s="19"/>
      <c r="FV184" s="19"/>
      <c r="FW184" s="19"/>
      <c r="FX184" s="19"/>
      <c r="FY184" s="19"/>
      <c r="FZ184" s="19"/>
      <c r="GA184" s="19"/>
      <c r="GB184" s="19"/>
      <c r="GC184" s="19"/>
      <c r="GD184" s="19"/>
      <c r="GE184" s="19"/>
      <c r="GF184" s="19"/>
      <c r="GG184" s="19"/>
      <c r="GH184" s="19"/>
      <c r="GI184" s="19"/>
      <c r="GJ184" s="19"/>
      <c r="GK184" s="19"/>
      <c r="GL184" s="19"/>
      <c r="GM184" s="19"/>
      <c r="GN184" s="19"/>
      <c r="GO184" s="19"/>
      <c r="GP184" s="19"/>
      <c r="GQ184" s="19"/>
      <c r="GR184" s="19"/>
      <c r="GS184" s="19"/>
      <c r="GT184" s="19"/>
      <c r="GU184" s="19"/>
      <c r="GV184" s="19"/>
      <c r="GW184" s="19"/>
      <c r="GX184" s="19"/>
      <c r="GY184" s="19"/>
      <c r="GZ184" s="19"/>
      <c r="HA184" s="19"/>
      <c r="HB184" s="19"/>
      <c r="HC184" s="19"/>
      <c r="HD184" s="19"/>
      <c r="HE184" s="19"/>
      <c r="HF184" s="19"/>
      <c r="HG184" s="19"/>
      <c r="HH184" s="19"/>
      <c r="HI184" s="19"/>
      <c r="HJ184" s="19"/>
      <c r="HK184" s="19"/>
      <c r="HL184" s="19"/>
      <c r="HM184" s="19"/>
      <c r="HN184" s="19"/>
      <c r="HO184" s="19"/>
      <c r="HP184" s="19"/>
      <c r="HQ184" s="19"/>
      <c r="HR184" s="19"/>
      <c r="HS184" s="19"/>
      <c r="HT184" s="19"/>
      <c r="HU184" s="19"/>
      <c r="HV184" s="19"/>
      <c r="HW184" s="19"/>
      <c r="HX184" s="19"/>
      <c r="HY184" s="19"/>
      <c r="HZ184" s="19"/>
      <c r="IA184" s="19"/>
      <c r="IB184" s="19"/>
      <c r="IC184" s="19"/>
      <c r="ID184" s="19"/>
      <c r="IE184" s="19"/>
      <c r="IF184" s="19"/>
      <c r="IG184" s="19"/>
      <c r="IH184" s="19"/>
      <c r="II184" s="19"/>
      <c r="IJ184" s="19"/>
      <c r="IK184" s="19"/>
      <c r="IL184" s="19"/>
      <c r="IM184" s="19"/>
      <c r="IN184" s="19"/>
      <c r="IO184" s="19"/>
      <c r="IP184" s="19"/>
      <c r="IQ184" s="19"/>
      <c r="IR184" s="19"/>
      <c r="IS184" s="19"/>
      <c r="IT184" s="19"/>
      <c r="IU184" s="19"/>
      <c r="IV184" s="19"/>
      <c r="IW184" s="19"/>
      <c r="IX184" s="19"/>
      <c r="IY184" s="19"/>
      <c r="IZ184" s="19"/>
      <c r="JA184" s="19"/>
      <c r="JB184" s="19"/>
    </row>
    <row r="185" spans="1:262" s="19" customFormat="1" x14ac:dyDescent="0.2">
      <c r="A185" s="170">
        <v>39990</v>
      </c>
      <c r="B185" s="183" t="s">
        <v>1358</v>
      </c>
      <c r="C185" s="183" t="s">
        <v>223</v>
      </c>
      <c r="D185" s="183" t="s">
        <v>140</v>
      </c>
      <c r="E185" s="183" t="s">
        <v>143</v>
      </c>
      <c r="F185" s="184">
        <v>37196</v>
      </c>
      <c r="G185" s="185">
        <v>2001</v>
      </c>
      <c r="H185" s="170" t="s">
        <v>388</v>
      </c>
      <c r="I185" s="170" t="str">
        <f t="shared" si="8"/>
        <v>PA</v>
      </c>
      <c r="J185" s="170" t="str">
        <f t="shared" si="9"/>
        <v>NY</v>
      </c>
      <c r="K185" s="170" t="str">
        <f t="shared" si="10"/>
        <v>Northeast</v>
      </c>
      <c r="L185" s="170" t="str">
        <f>INDEX('State '!$A$1:$C$62,MATCH($I185,'State '!$B:$B,0),3)</f>
        <v>Northeast</v>
      </c>
      <c r="M185" s="170" t="str">
        <f>INDEX('State '!$A$1:$C$62,MATCH($J185,'State '!$B:$B,0),3)</f>
        <v>Northeast</v>
      </c>
      <c r="N185" s="170"/>
      <c r="O185" s="177">
        <v>63.5</v>
      </c>
      <c r="P185" s="177">
        <v>13.8</v>
      </c>
      <c r="Q185" s="177"/>
      <c r="R185" s="176">
        <v>30</v>
      </c>
      <c r="S185" s="170" t="s">
        <v>135</v>
      </c>
      <c r="T185" s="170" t="s">
        <v>381</v>
      </c>
      <c r="U185" s="170" t="s">
        <v>1359</v>
      </c>
      <c r="V185" s="170"/>
      <c r="W185" s="169"/>
      <c r="X185" s="169"/>
      <c r="Y185" s="169"/>
    </row>
    <row r="186" spans="1:262" s="19" customFormat="1" x14ac:dyDescent="0.2">
      <c r="A186" s="170">
        <v>39990</v>
      </c>
      <c r="B186" s="183" t="s">
        <v>1550</v>
      </c>
      <c r="C186" s="183" t="s">
        <v>230</v>
      </c>
      <c r="D186" s="183" t="s">
        <v>140</v>
      </c>
      <c r="E186" s="183" t="s">
        <v>143</v>
      </c>
      <c r="F186" s="184">
        <v>36509</v>
      </c>
      <c r="G186" s="185">
        <v>1999</v>
      </c>
      <c r="H186" s="170" t="s">
        <v>10</v>
      </c>
      <c r="I186" s="170" t="str">
        <f t="shared" si="8"/>
        <v>NY</v>
      </c>
      <c r="J186" s="170" t="str">
        <f t="shared" si="9"/>
        <v>NY</v>
      </c>
      <c r="K186" s="170" t="str">
        <f t="shared" si="10"/>
        <v>Northeast</v>
      </c>
      <c r="L186" s="170" t="str">
        <f>INDEX('State '!$A$1:$C$62,MATCH($I186,'State '!$B:$B,0),3)</f>
        <v>Northeast</v>
      </c>
      <c r="M186" s="170" t="str">
        <f>INDEX('State '!$A$1:$C$62,MATCH($J186,'State '!$B:$B,0),3)</f>
        <v>Northeast</v>
      </c>
      <c r="N186" s="170"/>
      <c r="O186" s="177">
        <v>2.2000000000000002</v>
      </c>
      <c r="P186" s="177">
        <v>2</v>
      </c>
      <c r="Q186" s="177">
        <v>100</v>
      </c>
      <c r="R186" s="176">
        <v>12</v>
      </c>
      <c r="S186" s="170" t="s">
        <v>135</v>
      </c>
      <c r="T186" s="170" t="s">
        <v>381</v>
      </c>
      <c r="U186" s="170" t="s">
        <v>382</v>
      </c>
      <c r="V186" s="170"/>
      <c r="W186" s="169"/>
      <c r="X186" s="169"/>
      <c r="Y186" s="169"/>
      <c r="AC186" s="93"/>
      <c r="AD186" s="93"/>
      <c r="AE186" s="93"/>
      <c r="AF186" s="93"/>
      <c r="AG186" s="93"/>
      <c r="AH186" s="93"/>
      <c r="AI186" s="93"/>
      <c r="AJ186" s="93"/>
      <c r="AK186" s="93"/>
      <c r="AL186" s="93"/>
      <c r="AM186" s="93"/>
      <c r="AN186" s="93"/>
      <c r="AO186" s="93"/>
      <c r="AP186" s="93"/>
      <c r="AQ186" s="93"/>
      <c r="AR186" s="93"/>
      <c r="AS186" s="93"/>
      <c r="AT186" s="93"/>
      <c r="AU186" s="93"/>
      <c r="AV186" s="93"/>
      <c r="AW186" s="93"/>
      <c r="AX186" s="93"/>
      <c r="AY186" s="93"/>
      <c r="AZ186" s="93"/>
      <c r="BA186" s="93"/>
      <c r="BB186" s="93"/>
      <c r="BC186" s="93"/>
      <c r="BD186" s="93"/>
      <c r="BE186" s="93"/>
      <c r="BF186" s="93"/>
      <c r="BG186" s="93"/>
      <c r="BH186" s="93"/>
      <c r="BI186" s="93"/>
      <c r="BJ186" s="93"/>
      <c r="BK186" s="93"/>
      <c r="BL186" s="93"/>
      <c r="BM186" s="93"/>
      <c r="BN186" s="93"/>
      <c r="BO186" s="93"/>
      <c r="BP186" s="93"/>
      <c r="BQ186" s="93"/>
      <c r="BR186" s="93"/>
      <c r="BS186" s="93"/>
      <c r="BT186" s="93"/>
      <c r="BU186" s="93"/>
      <c r="BV186" s="93"/>
      <c r="BW186" s="93"/>
      <c r="BX186" s="93"/>
      <c r="BY186" s="93"/>
      <c r="BZ186" s="93"/>
      <c r="CA186" s="93"/>
      <c r="CB186" s="93"/>
      <c r="CC186" s="93"/>
      <c r="CD186" s="93"/>
      <c r="CE186" s="93"/>
      <c r="CF186" s="93"/>
      <c r="CG186" s="93"/>
      <c r="CH186" s="93"/>
      <c r="CI186" s="93"/>
      <c r="CJ186" s="93"/>
      <c r="CK186" s="93"/>
      <c r="CL186" s="93"/>
      <c r="CM186" s="93"/>
      <c r="CN186" s="93"/>
      <c r="CO186" s="93"/>
      <c r="CP186" s="93"/>
      <c r="CQ186" s="93"/>
      <c r="CR186" s="93"/>
      <c r="CS186" s="93"/>
      <c r="CT186" s="93"/>
      <c r="CU186" s="93"/>
      <c r="CV186" s="93"/>
      <c r="CW186" s="93"/>
      <c r="CX186" s="93"/>
      <c r="CY186" s="93"/>
      <c r="CZ186" s="93"/>
      <c r="DA186" s="93"/>
      <c r="DB186" s="93"/>
      <c r="DC186" s="93"/>
      <c r="DD186" s="93"/>
      <c r="DE186" s="93"/>
      <c r="DF186" s="93"/>
      <c r="DG186" s="93"/>
      <c r="DH186" s="93"/>
      <c r="DI186" s="93"/>
      <c r="DJ186" s="93"/>
      <c r="DK186" s="93"/>
      <c r="DL186" s="93"/>
      <c r="DM186" s="93"/>
      <c r="DN186" s="93"/>
      <c r="DO186" s="93"/>
      <c r="DP186" s="93"/>
      <c r="DQ186" s="93"/>
      <c r="DR186" s="93"/>
      <c r="DS186" s="93"/>
      <c r="DT186" s="93"/>
      <c r="DU186" s="93"/>
      <c r="DV186" s="93"/>
      <c r="DW186" s="93"/>
      <c r="DX186" s="93"/>
      <c r="DY186" s="93"/>
      <c r="DZ186" s="93"/>
      <c r="EA186" s="93"/>
      <c r="EB186" s="93"/>
      <c r="EC186" s="93"/>
      <c r="ED186" s="93"/>
      <c r="EE186" s="93"/>
      <c r="EF186" s="93"/>
      <c r="EG186" s="93"/>
      <c r="EH186" s="93"/>
      <c r="EI186" s="93"/>
      <c r="EJ186" s="93"/>
      <c r="EK186" s="93"/>
      <c r="EL186" s="93"/>
      <c r="EM186" s="93"/>
      <c r="EN186" s="93"/>
      <c r="EO186" s="93"/>
      <c r="EP186" s="93"/>
      <c r="EQ186" s="93"/>
      <c r="ER186" s="93"/>
      <c r="ES186" s="93"/>
      <c r="ET186" s="93"/>
      <c r="EU186" s="93"/>
      <c r="EV186" s="93"/>
      <c r="EW186" s="93"/>
      <c r="EX186" s="93"/>
      <c r="EY186" s="93"/>
      <c r="EZ186" s="93"/>
      <c r="FA186" s="93"/>
      <c r="FB186" s="93"/>
      <c r="FC186" s="93"/>
      <c r="FD186" s="93"/>
      <c r="FE186" s="93"/>
      <c r="FF186" s="93"/>
      <c r="FG186" s="93"/>
      <c r="FH186" s="93"/>
      <c r="FI186" s="93"/>
      <c r="FJ186" s="93"/>
      <c r="FK186" s="93"/>
      <c r="FL186" s="93"/>
      <c r="FM186" s="93"/>
      <c r="FN186" s="93"/>
      <c r="FO186" s="93"/>
      <c r="FP186" s="93"/>
      <c r="FQ186" s="93"/>
      <c r="FR186" s="93"/>
      <c r="FS186" s="93"/>
      <c r="FT186" s="93"/>
      <c r="FU186" s="93"/>
      <c r="FV186" s="93"/>
      <c r="FW186" s="93"/>
      <c r="FX186" s="93"/>
      <c r="FY186" s="93"/>
      <c r="FZ186" s="93"/>
      <c r="GA186" s="93"/>
      <c r="GB186" s="93"/>
      <c r="GC186" s="93"/>
      <c r="GD186" s="93"/>
      <c r="GE186" s="93"/>
      <c r="GF186" s="93"/>
      <c r="GG186" s="93"/>
      <c r="GH186" s="93"/>
      <c r="GI186" s="93"/>
      <c r="GJ186" s="93"/>
      <c r="GK186" s="93"/>
      <c r="GL186" s="93"/>
      <c r="GM186" s="93"/>
      <c r="GN186" s="93"/>
      <c r="GO186" s="93"/>
      <c r="GP186" s="93"/>
      <c r="GQ186" s="93"/>
      <c r="GR186" s="93"/>
      <c r="GS186" s="93"/>
      <c r="GT186" s="93"/>
      <c r="GU186" s="93"/>
      <c r="GV186" s="93"/>
      <c r="GW186" s="93"/>
      <c r="GX186" s="93"/>
      <c r="GY186" s="93"/>
      <c r="GZ186" s="93"/>
      <c r="HA186" s="93"/>
      <c r="HB186" s="93"/>
      <c r="HC186" s="93"/>
      <c r="HD186" s="93"/>
      <c r="HE186" s="93"/>
      <c r="HF186" s="93"/>
      <c r="HG186" s="93"/>
      <c r="HH186" s="93"/>
      <c r="HI186" s="93"/>
      <c r="HJ186" s="93"/>
      <c r="HK186" s="93"/>
      <c r="HL186" s="93"/>
      <c r="HM186" s="93"/>
      <c r="HN186" s="93"/>
      <c r="HO186" s="93"/>
      <c r="HP186" s="93"/>
      <c r="HQ186" s="93"/>
      <c r="HR186" s="93"/>
      <c r="HS186" s="93"/>
      <c r="HT186" s="93"/>
      <c r="HU186" s="93"/>
      <c r="HV186" s="93"/>
      <c r="HW186" s="93"/>
      <c r="HX186" s="93"/>
      <c r="HY186" s="93"/>
      <c r="HZ186" s="93"/>
      <c r="IA186" s="93"/>
      <c r="IB186" s="93"/>
      <c r="IC186" s="93"/>
      <c r="ID186" s="93"/>
      <c r="IE186" s="93"/>
      <c r="IF186" s="93"/>
      <c r="IG186" s="93"/>
      <c r="IH186" s="93"/>
      <c r="II186" s="93"/>
      <c r="IJ186" s="93"/>
      <c r="IK186" s="93"/>
      <c r="IL186" s="93"/>
      <c r="IM186" s="93"/>
      <c r="IN186" s="93"/>
      <c r="IO186" s="93"/>
      <c r="IP186" s="93"/>
      <c r="IQ186" s="93"/>
      <c r="IR186" s="93"/>
      <c r="IS186" s="93"/>
      <c r="IT186" s="93"/>
      <c r="IU186" s="93"/>
      <c r="IV186" s="93"/>
      <c r="IW186" s="93"/>
      <c r="IX186" s="93"/>
      <c r="IY186" s="93"/>
      <c r="IZ186" s="93"/>
      <c r="JA186" s="93"/>
      <c r="JB186" s="93"/>
    </row>
    <row r="187" spans="1:262" x14ac:dyDescent="0.2">
      <c r="A187" s="195">
        <v>39990</v>
      </c>
      <c r="B187" s="183" t="s">
        <v>1700</v>
      </c>
      <c r="C187" s="183" t="s">
        <v>223</v>
      </c>
      <c r="D187" s="183" t="s">
        <v>140</v>
      </c>
      <c r="E187" s="183" t="s">
        <v>143</v>
      </c>
      <c r="F187" s="184">
        <v>35735</v>
      </c>
      <c r="G187" s="185">
        <v>1997</v>
      </c>
      <c r="H187" s="170" t="s">
        <v>1701</v>
      </c>
      <c r="I187" s="170" t="str">
        <f t="shared" si="8"/>
        <v>PA</v>
      </c>
      <c r="J187" s="170" t="str">
        <f t="shared" si="9"/>
        <v>VA</v>
      </c>
      <c r="K187" s="170" t="str">
        <f t="shared" si="10"/>
        <v>Northeast</v>
      </c>
      <c r="L187" s="170" t="str">
        <f>INDEX('State '!$A$1:$C$62,MATCH($I187,'State '!$B:$B,0),3)</f>
        <v>Northeast</v>
      </c>
      <c r="M187" s="170" t="str">
        <f>INDEX('State '!$A$1:$C$62,MATCH($J187,'State '!$B:$B,0),3)</f>
        <v>Northeast</v>
      </c>
      <c r="N187" s="170"/>
      <c r="O187" s="177">
        <v>15.2</v>
      </c>
      <c r="P187" s="177"/>
      <c r="Q187" s="177">
        <v>19.5</v>
      </c>
      <c r="R187" s="176">
        <v>30</v>
      </c>
      <c r="S187" s="170" t="s">
        <v>135</v>
      </c>
      <c r="T187" s="170" t="s">
        <v>381</v>
      </c>
      <c r="U187" s="170" t="s">
        <v>1591</v>
      </c>
      <c r="V187" s="170"/>
      <c r="W187" s="169"/>
      <c r="X187" s="169"/>
      <c r="Y187" s="169"/>
      <c r="Z187" s="93"/>
      <c r="AA187" s="93"/>
      <c r="AB187" s="93"/>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c r="ER187" s="19"/>
      <c r="ES187" s="19"/>
      <c r="ET187" s="19"/>
      <c r="EU187" s="19"/>
      <c r="EV187" s="19"/>
      <c r="EW187" s="19"/>
      <c r="EX187" s="19"/>
      <c r="EY187" s="19"/>
      <c r="EZ187" s="19"/>
      <c r="FA187" s="19"/>
      <c r="FB187" s="19"/>
      <c r="FC187" s="19"/>
      <c r="FD187" s="19"/>
      <c r="FE187" s="19"/>
      <c r="FF187" s="19"/>
      <c r="FG187" s="19"/>
      <c r="FH187" s="19"/>
      <c r="FI187" s="19"/>
      <c r="FJ187" s="19"/>
      <c r="FK187" s="19"/>
      <c r="FL187" s="19"/>
      <c r="FM187" s="19"/>
      <c r="FN187" s="19"/>
      <c r="FO187" s="19"/>
      <c r="FP187" s="19"/>
      <c r="FQ187" s="19"/>
      <c r="FR187" s="19"/>
      <c r="FS187" s="19"/>
      <c r="FT187" s="19"/>
      <c r="FU187" s="19"/>
      <c r="FV187" s="19"/>
      <c r="FW187" s="19"/>
      <c r="FX187" s="19"/>
      <c r="FY187" s="19"/>
      <c r="FZ187" s="19"/>
      <c r="GA187" s="19"/>
      <c r="GB187" s="19"/>
      <c r="GC187" s="19"/>
      <c r="GD187" s="19"/>
      <c r="GE187" s="19"/>
      <c r="GF187" s="19"/>
      <c r="GG187" s="19"/>
      <c r="GH187" s="19"/>
      <c r="GI187" s="19"/>
      <c r="GJ187" s="19"/>
      <c r="GK187" s="19"/>
      <c r="GL187" s="19"/>
      <c r="GM187" s="19"/>
      <c r="GN187" s="19"/>
      <c r="GO187" s="19"/>
      <c r="GP187" s="19"/>
      <c r="GQ187" s="19"/>
      <c r="GR187" s="19"/>
      <c r="GS187" s="19"/>
      <c r="GT187" s="19"/>
      <c r="GU187" s="19"/>
      <c r="GV187" s="19"/>
      <c r="GW187" s="19"/>
      <c r="GX187" s="19"/>
      <c r="GY187" s="19"/>
      <c r="GZ187" s="19"/>
      <c r="HA187" s="19"/>
      <c r="HB187" s="19"/>
      <c r="HC187" s="19"/>
      <c r="HD187" s="19"/>
      <c r="HE187" s="19"/>
      <c r="HF187" s="19"/>
      <c r="HG187" s="19"/>
      <c r="HH187" s="19"/>
      <c r="HI187" s="19"/>
      <c r="HJ187" s="19"/>
      <c r="HK187" s="19"/>
      <c r="HL187" s="19"/>
      <c r="HM187" s="19"/>
      <c r="HN187" s="19"/>
      <c r="HO187" s="19"/>
      <c r="HP187" s="19"/>
      <c r="HQ187" s="19"/>
      <c r="HR187" s="19"/>
      <c r="HS187" s="19"/>
      <c r="HT187" s="19"/>
      <c r="HU187" s="19"/>
      <c r="HV187" s="19"/>
      <c r="HW187" s="19"/>
      <c r="HX187" s="19"/>
      <c r="HY187" s="19"/>
      <c r="HZ187" s="19"/>
      <c r="IA187" s="19"/>
      <c r="IB187" s="19"/>
      <c r="IC187" s="19"/>
      <c r="ID187" s="19"/>
      <c r="IE187" s="19"/>
      <c r="IF187" s="19"/>
      <c r="IG187" s="19"/>
      <c r="IH187" s="19"/>
      <c r="II187" s="19"/>
      <c r="IJ187" s="19"/>
      <c r="IK187" s="19"/>
      <c r="IL187" s="19"/>
      <c r="IM187" s="19"/>
      <c r="IN187" s="19"/>
      <c r="IO187" s="19"/>
      <c r="IP187" s="19"/>
      <c r="IQ187" s="19"/>
      <c r="IR187" s="19"/>
      <c r="IS187" s="19"/>
      <c r="IT187" s="19"/>
      <c r="IU187" s="19"/>
      <c r="IV187" s="19"/>
      <c r="IW187" s="19"/>
      <c r="IX187" s="19"/>
      <c r="IY187" s="19"/>
      <c r="IZ187" s="19"/>
      <c r="JA187" s="19"/>
      <c r="JB187" s="19"/>
    </row>
    <row r="188" spans="1:262" x14ac:dyDescent="0.2">
      <c r="A188" s="170">
        <v>39990</v>
      </c>
      <c r="B188" s="183" t="s">
        <v>1590</v>
      </c>
      <c r="C188" s="183" t="s">
        <v>223</v>
      </c>
      <c r="D188" s="183" t="s">
        <v>134</v>
      </c>
      <c r="E188" s="183" t="s">
        <v>143</v>
      </c>
      <c r="F188" s="184">
        <v>35855</v>
      </c>
      <c r="G188" s="185">
        <v>1998</v>
      </c>
      <c r="H188" s="170" t="s">
        <v>7</v>
      </c>
      <c r="I188" s="170" t="str">
        <f t="shared" si="8"/>
        <v>PA</v>
      </c>
      <c r="J188" s="170" t="str">
        <f t="shared" si="9"/>
        <v>PA</v>
      </c>
      <c r="K188" s="170" t="str">
        <f t="shared" si="10"/>
        <v>Northeast</v>
      </c>
      <c r="L188" s="170" t="str">
        <f>INDEX('State '!$A$1:$C$62,MATCH($I188,'State '!$B:$B,0),3)</f>
        <v>Northeast</v>
      </c>
      <c r="M188" s="170" t="str">
        <f>INDEX('State '!$A$1:$C$62,MATCH($J188,'State '!$B:$B,0),3)</f>
        <v>Northeast</v>
      </c>
      <c r="N188" s="170"/>
      <c r="O188" s="177">
        <v>1</v>
      </c>
      <c r="P188" s="177"/>
      <c r="Q188" s="177">
        <v>30</v>
      </c>
      <c r="R188" s="176" t="s">
        <v>1762</v>
      </c>
      <c r="S188" s="170" t="s">
        <v>135</v>
      </c>
      <c r="T188" s="170" t="s">
        <v>381</v>
      </c>
      <c r="U188" s="170" t="s">
        <v>1591</v>
      </c>
      <c r="V188" s="170"/>
      <c r="W188" s="169"/>
      <c r="X188" s="169"/>
      <c r="Y188" s="169"/>
      <c r="Z188" s="93"/>
      <c r="AA188" s="93"/>
      <c r="AB188" s="93"/>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c r="FD188" s="19"/>
      <c r="FE188" s="19"/>
      <c r="FF188" s="19"/>
      <c r="FG188" s="19"/>
      <c r="FH188" s="19"/>
      <c r="FI188" s="19"/>
      <c r="FJ188" s="19"/>
      <c r="FK188" s="19"/>
      <c r="FL188" s="19"/>
      <c r="FM188" s="19"/>
      <c r="FN188" s="19"/>
      <c r="FO188" s="19"/>
      <c r="FP188" s="19"/>
      <c r="FQ188" s="19"/>
      <c r="FR188" s="19"/>
      <c r="FS188" s="19"/>
      <c r="FT188" s="19"/>
      <c r="FU188" s="19"/>
      <c r="FV188" s="19"/>
      <c r="FW188" s="19"/>
      <c r="FX188" s="19"/>
      <c r="FY188" s="19"/>
      <c r="FZ188" s="19"/>
      <c r="GA188" s="19"/>
      <c r="GB188" s="19"/>
      <c r="GC188" s="19"/>
      <c r="GD188" s="19"/>
      <c r="GE188" s="19"/>
      <c r="GF188" s="19"/>
      <c r="GG188" s="19"/>
      <c r="GH188" s="19"/>
      <c r="GI188" s="19"/>
      <c r="GJ188" s="19"/>
      <c r="GK188" s="19"/>
      <c r="GL188" s="19"/>
      <c r="GM188" s="19"/>
      <c r="GN188" s="19"/>
      <c r="GO188" s="19"/>
      <c r="GP188" s="19"/>
      <c r="GQ188" s="19"/>
      <c r="GR188" s="19"/>
      <c r="GS188" s="19"/>
      <c r="GT188" s="19"/>
      <c r="GU188" s="19"/>
      <c r="GV188" s="19"/>
      <c r="GW188" s="19"/>
      <c r="GX188" s="19"/>
      <c r="GY188" s="19"/>
      <c r="GZ188" s="19"/>
      <c r="HA188" s="19"/>
      <c r="HB188" s="19"/>
      <c r="HC188" s="19"/>
      <c r="HD188" s="19"/>
      <c r="HE188" s="19"/>
      <c r="HF188" s="19"/>
      <c r="HG188" s="19"/>
      <c r="HH188" s="19"/>
      <c r="HI188" s="19"/>
      <c r="HJ188" s="19"/>
      <c r="HK188" s="19"/>
      <c r="HL188" s="19"/>
      <c r="HM188" s="19"/>
      <c r="HN188" s="19"/>
      <c r="HO188" s="19"/>
      <c r="HP188" s="19"/>
      <c r="HQ188" s="19"/>
      <c r="HR188" s="19"/>
      <c r="HS188" s="19"/>
      <c r="HT188" s="19"/>
      <c r="HU188" s="19"/>
      <c r="HV188" s="19"/>
      <c r="HW188" s="19"/>
      <c r="HX188" s="19"/>
      <c r="HY188" s="19"/>
      <c r="HZ188" s="19"/>
      <c r="IA188" s="19"/>
      <c r="IB188" s="19"/>
      <c r="IC188" s="19"/>
      <c r="ID188" s="19"/>
      <c r="IE188" s="19"/>
      <c r="IF188" s="19"/>
      <c r="IG188" s="19"/>
      <c r="IH188" s="19"/>
      <c r="II188" s="19"/>
      <c r="IJ188" s="19"/>
      <c r="IK188" s="19"/>
      <c r="IL188" s="19"/>
      <c r="IM188" s="19"/>
      <c r="IN188" s="19"/>
      <c r="IO188" s="19"/>
      <c r="IP188" s="19"/>
      <c r="IQ188" s="19"/>
      <c r="IR188" s="19"/>
      <c r="IS188" s="19"/>
      <c r="IT188" s="19"/>
      <c r="IU188" s="19"/>
      <c r="IV188" s="19"/>
      <c r="IW188" s="19"/>
      <c r="IX188" s="19"/>
      <c r="IY188" s="19"/>
      <c r="IZ188" s="19"/>
      <c r="JA188" s="19"/>
      <c r="JB188" s="19"/>
    </row>
    <row r="189" spans="1:262" s="19" customFormat="1" ht="25.5" x14ac:dyDescent="0.2">
      <c r="A189" s="195">
        <v>43314</v>
      </c>
      <c r="B189" s="183" t="s">
        <v>1944</v>
      </c>
      <c r="C189" s="171" t="s">
        <v>239</v>
      </c>
      <c r="D189" s="183" t="s">
        <v>134</v>
      </c>
      <c r="E189" s="172" t="s">
        <v>143</v>
      </c>
      <c r="F189" s="184">
        <v>43191</v>
      </c>
      <c r="G189" s="185">
        <v>2018</v>
      </c>
      <c r="H189" s="170" t="s">
        <v>6</v>
      </c>
      <c r="I189" s="170" t="str">
        <f t="shared" si="8"/>
        <v>TX</v>
      </c>
      <c r="J189" s="170" t="str">
        <f t="shared" si="9"/>
        <v>TX</v>
      </c>
      <c r="K189" s="175" t="str">
        <f t="shared" si="10"/>
        <v>South Central</v>
      </c>
      <c r="L189" s="170" t="str">
        <f>INDEX('State '!$A$1:$C$62,MATCH($I189,'State '!$B:$B,0),3)</f>
        <v>South Central</v>
      </c>
      <c r="M189" s="170" t="str">
        <f>INDEX('State '!$A$1:$C$62,MATCH($J189,'State '!$B:$B,0),3)</f>
        <v>South Central</v>
      </c>
      <c r="N189" s="170"/>
      <c r="O189" s="177">
        <v>545</v>
      </c>
      <c r="P189" s="177">
        <v>65</v>
      </c>
      <c r="Q189" s="177">
        <v>1400</v>
      </c>
      <c r="R189" s="176" t="s">
        <v>550</v>
      </c>
      <c r="S189" s="170" t="s">
        <v>135</v>
      </c>
      <c r="T189" s="170" t="s">
        <v>187</v>
      </c>
      <c r="U189" s="170" t="s">
        <v>2096</v>
      </c>
      <c r="V189" s="170" t="s">
        <v>2177</v>
      </c>
      <c r="W189" s="169" t="s">
        <v>2521</v>
      </c>
      <c r="X189" s="169"/>
      <c r="Y189" s="169"/>
      <c r="AC189" s="93"/>
      <c r="AD189" s="93"/>
      <c r="AE189" s="93"/>
      <c r="AF189" s="93"/>
      <c r="AG189" s="93"/>
      <c r="AH189" s="93"/>
      <c r="AI189" s="93"/>
      <c r="AJ189" s="93"/>
      <c r="AK189" s="93"/>
      <c r="AL189" s="93"/>
      <c r="AM189" s="93"/>
      <c r="AN189" s="93"/>
      <c r="AO189" s="93"/>
      <c r="AP189" s="93"/>
      <c r="AQ189" s="93"/>
      <c r="AR189" s="93"/>
      <c r="AS189" s="93"/>
      <c r="AT189" s="93"/>
      <c r="AU189" s="93"/>
      <c r="AV189" s="93"/>
      <c r="AW189" s="93"/>
      <c r="AX189" s="93"/>
      <c r="AY189" s="93"/>
      <c r="AZ189" s="93"/>
      <c r="BA189" s="93"/>
      <c r="BB189" s="93"/>
      <c r="BC189" s="93"/>
      <c r="BD189" s="93"/>
      <c r="BE189" s="93"/>
      <c r="BF189" s="93"/>
      <c r="BG189" s="93"/>
      <c r="BH189" s="93"/>
      <c r="BI189" s="93"/>
      <c r="BJ189" s="93"/>
      <c r="BK189" s="93"/>
      <c r="BL189" s="93"/>
      <c r="BM189" s="93"/>
      <c r="BN189" s="93"/>
      <c r="BO189" s="93"/>
      <c r="BP189" s="93"/>
      <c r="BQ189" s="93"/>
      <c r="BR189" s="93"/>
      <c r="BS189" s="93"/>
      <c r="BT189" s="93"/>
      <c r="BU189" s="93"/>
      <c r="BV189" s="93"/>
      <c r="BW189" s="93"/>
      <c r="BX189" s="93"/>
      <c r="BY189" s="93"/>
      <c r="BZ189" s="93"/>
      <c r="CA189" s="93"/>
      <c r="CB189" s="93"/>
      <c r="CC189" s="93"/>
      <c r="CD189" s="93"/>
      <c r="CE189" s="93"/>
      <c r="CF189" s="93"/>
      <c r="CG189" s="93"/>
      <c r="CH189" s="93"/>
      <c r="CI189" s="93"/>
      <c r="CJ189" s="93"/>
      <c r="CK189" s="93"/>
      <c r="CL189" s="93"/>
      <c r="CM189" s="93"/>
      <c r="CN189" s="93"/>
      <c r="CO189" s="93"/>
      <c r="CP189" s="93"/>
      <c r="CQ189" s="93"/>
      <c r="CR189" s="93"/>
      <c r="CS189" s="93"/>
      <c r="CT189" s="93"/>
      <c r="CU189" s="93"/>
      <c r="CV189" s="93"/>
      <c r="CW189" s="93"/>
      <c r="CX189" s="93"/>
      <c r="CY189" s="93"/>
      <c r="CZ189" s="93"/>
      <c r="DA189" s="93"/>
      <c r="DB189" s="93"/>
      <c r="DC189" s="93"/>
      <c r="DD189" s="93"/>
      <c r="DE189" s="93"/>
      <c r="DF189" s="93"/>
      <c r="DG189" s="93"/>
      <c r="DH189" s="93"/>
      <c r="DI189" s="93"/>
      <c r="DJ189" s="93"/>
      <c r="DK189" s="93"/>
      <c r="DL189" s="93"/>
      <c r="DM189" s="93"/>
      <c r="DN189" s="93"/>
      <c r="DO189" s="93"/>
      <c r="DP189" s="93"/>
      <c r="DQ189" s="93"/>
      <c r="DR189" s="93"/>
      <c r="DS189" s="93"/>
      <c r="DT189" s="93"/>
      <c r="DU189" s="93"/>
      <c r="DV189" s="93"/>
      <c r="DW189" s="93"/>
      <c r="DX189" s="93"/>
      <c r="DY189" s="93"/>
      <c r="DZ189" s="93"/>
      <c r="EA189" s="93"/>
      <c r="EB189" s="93"/>
      <c r="EC189" s="93"/>
      <c r="ED189" s="93"/>
      <c r="EE189" s="93"/>
      <c r="EF189" s="93"/>
      <c r="EG189" s="93"/>
      <c r="EH189" s="93"/>
      <c r="EI189" s="93"/>
      <c r="EJ189" s="93"/>
      <c r="EK189" s="93"/>
      <c r="EL189" s="93"/>
      <c r="EM189" s="93"/>
      <c r="EN189" s="93"/>
      <c r="EO189" s="93"/>
      <c r="EP189" s="93"/>
      <c r="EQ189" s="93"/>
      <c r="ER189" s="93"/>
      <c r="ES189" s="93"/>
      <c r="ET189" s="93"/>
      <c r="EU189" s="93"/>
      <c r="EV189" s="93"/>
      <c r="EW189" s="93"/>
      <c r="EX189" s="93"/>
      <c r="EY189" s="93"/>
      <c r="EZ189" s="93"/>
      <c r="FA189" s="93"/>
      <c r="FB189" s="93"/>
      <c r="FC189" s="93"/>
      <c r="FD189" s="93"/>
      <c r="FE189" s="93"/>
      <c r="FF189" s="93"/>
      <c r="FG189" s="93"/>
      <c r="FH189" s="93"/>
      <c r="FI189" s="93"/>
      <c r="FJ189" s="93"/>
      <c r="FK189" s="93"/>
      <c r="FL189" s="93"/>
      <c r="FM189" s="93"/>
      <c r="FN189" s="93"/>
      <c r="FO189" s="93"/>
      <c r="FP189" s="93"/>
      <c r="FQ189" s="93"/>
      <c r="FR189" s="93"/>
      <c r="FS189" s="93"/>
      <c r="FT189" s="93"/>
      <c r="FU189" s="93"/>
      <c r="FV189" s="93"/>
      <c r="FW189" s="93"/>
      <c r="FX189" s="93"/>
      <c r="FY189" s="93"/>
      <c r="FZ189" s="93"/>
      <c r="GA189" s="93"/>
      <c r="GB189" s="93"/>
      <c r="GC189" s="93"/>
      <c r="GD189" s="93"/>
      <c r="GE189" s="93"/>
      <c r="GF189" s="93"/>
      <c r="GG189" s="93"/>
      <c r="GH189" s="93"/>
      <c r="GI189" s="93"/>
      <c r="GJ189" s="93"/>
      <c r="GK189" s="93"/>
      <c r="GL189" s="93"/>
      <c r="GM189" s="93"/>
      <c r="GN189" s="93"/>
      <c r="GO189" s="93"/>
      <c r="GP189" s="93"/>
      <c r="GQ189" s="93"/>
      <c r="GR189" s="93"/>
      <c r="GS189" s="93"/>
      <c r="GT189" s="93"/>
      <c r="GU189" s="93"/>
      <c r="GV189" s="93"/>
      <c r="GW189" s="93"/>
      <c r="GX189" s="93"/>
      <c r="GY189" s="93"/>
      <c r="GZ189" s="93"/>
      <c r="HA189" s="93"/>
      <c r="HB189" s="93"/>
      <c r="HC189" s="93"/>
      <c r="HD189" s="93"/>
      <c r="HE189" s="93"/>
      <c r="HF189" s="93"/>
      <c r="HG189" s="93"/>
      <c r="HH189" s="93"/>
      <c r="HI189" s="93"/>
      <c r="HJ189" s="93"/>
      <c r="HK189" s="93"/>
      <c r="HL189" s="93"/>
      <c r="HM189" s="93"/>
      <c r="HN189" s="93"/>
      <c r="HO189" s="93"/>
      <c r="HP189" s="93"/>
      <c r="HQ189" s="93"/>
      <c r="HR189" s="93"/>
      <c r="HS189" s="93"/>
      <c r="HT189" s="93"/>
      <c r="HU189" s="93"/>
      <c r="HV189" s="93"/>
      <c r="HW189" s="93"/>
      <c r="HX189" s="93"/>
      <c r="HY189" s="93"/>
      <c r="HZ189" s="93"/>
      <c r="IA189" s="93"/>
      <c r="IB189" s="93"/>
      <c r="IC189" s="93"/>
      <c r="ID189" s="93"/>
      <c r="IE189" s="93"/>
      <c r="IF189" s="93"/>
      <c r="IG189" s="93"/>
      <c r="IH189" s="93"/>
      <c r="II189" s="93"/>
      <c r="IJ189" s="93"/>
      <c r="IK189" s="93"/>
      <c r="IL189" s="93"/>
      <c r="IM189" s="93"/>
      <c r="IN189" s="93"/>
      <c r="IO189" s="93"/>
      <c r="IP189" s="93"/>
      <c r="IQ189" s="93"/>
      <c r="IR189" s="93"/>
      <c r="IS189" s="93"/>
      <c r="IT189" s="93"/>
      <c r="IU189" s="93"/>
      <c r="IV189" s="93"/>
      <c r="IW189" s="93"/>
      <c r="IX189" s="93"/>
      <c r="IY189" s="93"/>
      <c r="IZ189" s="93"/>
      <c r="JA189" s="93"/>
      <c r="JB189" s="93"/>
    </row>
    <row r="190" spans="1:262" x14ac:dyDescent="0.2">
      <c r="A190" s="195">
        <v>43124</v>
      </c>
      <c r="B190" s="171" t="s">
        <v>2050</v>
      </c>
      <c r="C190" s="171" t="s">
        <v>2051</v>
      </c>
      <c r="D190" s="171" t="s">
        <v>136</v>
      </c>
      <c r="E190" s="172" t="s">
        <v>143</v>
      </c>
      <c r="F190" s="173">
        <v>42675</v>
      </c>
      <c r="G190" s="174">
        <v>2016</v>
      </c>
      <c r="H190" s="170" t="s">
        <v>53</v>
      </c>
      <c r="I190" s="170" t="str">
        <f t="shared" si="8"/>
        <v>SC</v>
      </c>
      <c r="J190" s="170" t="str">
        <f t="shared" si="9"/>
        <v>SC</v>
      </c>
      <c r="K190" s="170" t="str">
        <f t="shared" si="10"/>
        <v>Southeast</v>
      </c>
      <c r="L190" s="170" t="str">
        <f>INDEX('State '!$A$1:$C$62,MATCH($I190,'State '!$B:$B,0),3)</f>
        <v>Southeast</v>
      </c>
      <c r="M190" s="170" t="str">
        <f>INDEX('State '!$A$1:$C$62,MATCH($J190,'State '!$B:$B,0),3)</f>
        <v>Southeast</v>
      </c>
      <c r="N190" s="170"/>
      <c r="O190" s="177">
        <v>36</v>
      </c>
      <c r="P190" s="176">
        <v>29</v>
      </c>
      <c r="Q190" s="176">
        <v>18</v>
      </c>
      <c r="R190" s="177">
        <v>8</v>
      </c>
      <c r="S190" s="178" t="s">
        <v>135</v>
      </c>
      <c r="T190" s="175" t="s">
        <v>381</v>
      </c>
      <c r="U190" s="179" t="s">
        <v>2052</v>
      </c>
      <c r="V190" s="170" t="s">
        <v>2177</v>
      </c>
      <c r="W190" s="169"/>
      <c r="X190" s="169"/>
      <c r="Y190" s="169"/>
      <c r="Z190" s="93"/>
      <c r="AA190" s="93"/>
      <c r="AB190" s="93"/>
    </row>
    <row r="191" spans="1:262" s="19" customFormat="1" x14ac:dyDescent="0.2">
      <c r="A191" s="170">
        <v>42612</v>
      </c>
      <c r="B191" s="171" t="s">
        <v>2050</v>
      </c>
      <c r="C191" s="171" t="s">
        <v>2051</v>
      </c>
      <c r="D191" s="171" t="s">
        <v>136</v>
      </c>
      <c r="E191" s="172" t="s">
        <v>419</v>
      </c>
      <c r="F191" s="173"/>
      <c r="G191" s="174">
        <v>2016</v>
      </c>
      <c r="H191" s="170" t="s">
        <v>53</v>
      </c>
      <c r="I191" s="170" t="str">
        <f t="shared" si="8"/>
        <v>SC</v>
      </c>
      <c r="J191" s="170" t="str">
        <f t="shared" si="9"/>
        <v>SC</v>
      </c>
      <c r="K191" s="170" t="str">
        <f t="shared" si="10"/>
        <v>Southeast</v>
      </c>
      <c r="L191" s="170" t="str">
        <f>INDEX('State '!$A$1:$C$62,MATCH($I191,'State '!$B:$B,0),3)</f>
        <v>Southeast</v>
      </c>
      <c r="M191" s="170" t="str">
        <f>INDEX('State '!$A$1:$C$62,MATCH($J191,'State '!$B:$B,0),3)</f>
        <v>Southeast</v>
      </c>
      <c r="N191" s="170"/>
      <c r="O191" s="177">
        <v>36</v>
      </c>
      <c r="P191" s="176">
        <v>29</v>
      </c>
      <c r="Q191" s="176">
        <v>18</v>
      </c>
      <c r="R191" s="177">
        <v>8</v>
      </c>
      <c r="S191" s="178" t="s">
        <v>135</v>
      </c>
      <c r="T191" s="175" t="s">
        <v>381</v>
      </c>
      <c r="U191" s="179" t="s">
        <v>2052</v>
      </c>
      <c r="V191" s="170" t="s">
        <v>2177</v>
      </c>
      <c r="W191" s="169"/>
      <c r="X191" s="169"/>
      <c r="Y191" s="169"/>
      <c r="AC191" s="93"/>
      <c r="AD191" s="93"/>
      <c r="AE191" s="93"/>
      <c r="AF191" s="93"/>
      <c r="AG191" s="93"/>
      <c r="AH191" s="93"/>
      <c r="AI191" s="93"/>
      <c r="AJ191" s="93"/>
      <c r="AK191" s="93"/>
      <c r="AL191" s="93"/>
      <c r="AM191" s="93"/>
      <c r="AN191" s="93"/>
      <c r="AO191" s="93"/>
      <c r="AP191" s="93"/>
      <c r="AQ191" s="93"/>
      <c r="AR191" s="93"/>
      <c r="AS191" s="93"/>
      <c r="AT191" s="93"/>
      <c r="AU191" s="93"/>
      <c r="AV191" s="93"/>
      <c r="AW191" s="93"/>
      <c r="AX191" s="93"/>
      <c r="AY191" s="93"/>
      <c r="AZ191" s="93"/>
      <c r="BA191" s="93"/>
      <c r="BB191" s="93"/>
      <c r="BC191" s="93"/>
      <c r="BD191" s="93"/>
      <c r="BE191" s="93"/>
      <c r="BF191" s="93"/>
      <c r="BG191" s="93"/>
      <c r="BH191" s="93"/>
      <c r="BI191" s="93"/>
      <c r="BJ191" s="93"/>
      <c r="BK191" s="93"/>
      <c r="BL191" s="93"/>
      <c r="BM191" s="93"/>
      <c r="BN191" s="93"/>
      <c r="BO191" s="93"/>
      <c r="BP191" s="93"/>
      <c r="BQ191" s="93"/>
      <c r="BR191" s="93"/>
      <c r="BS191" s="93"/>
      <c r="BT191" s="93"/>
      <c r="BU191" s="93"/>
      <c r="BV191" s="93"/>
      <c r="BW191" s="93"/>
      <c r="BX191" s="93"/>
      <c r="BY191" s="93"/>
      <c r="BZ191" s="93"/>
      <c r="CA191" s="93"/>
      <c r="CB191" s="93"/>
      <c r="CC191" s="93"/>
      <c r="CD191" s="93"/>
      <c r="CE191" s="93"/>
      <c r="CF191" s="93"/>
      <c r="CG191" s="93"/>
      <c r="CH191" s="93"/>
      <c r="CI191" s="93"/>
      <c r="CJ191" s="93"/>
      <c r="CK191" s="93"/>
      <c r="CL191" s="93"/>
      <c r="CM191" s="93"/>
      <c r="CN191" s="93"/>
      <c r="CO191" s="93"/>
      <c r="CP191" s="93"/>
      <c r="CQ191" s="93"/>
      <c r="CR191" s="93"/>
      <c r="CS191" s="93"/>
      <c r="CT191" s="93"/>
      <c r="CU191" s="93"/>
      <c r="CV191" s="93"/>
      <c r="CW191" s="93"/>
      <c r="CX191" s="93"/>
      <c r="CY191" s="93"/>
      <c r="CZ191" s="93"/>
      <c r="DA191" s="93"/>
      <c r="DB191" s="93"/>
      <c r="DC191" s="93"/>
      <c r="DD191" s="93"/>
      <c r="DE191" s="93"/>
      <c r="DF191" s="93"/>
      <c r="DG191" s="93"/>
      <c r="DH191" s="93"/>
      <c r="DI191" s="93"/>
      <c r="DJ191" s="93"/>
      <c r="DK191" s="93"/>
      <c r="DL191" s="93"/>
      <c r="DM191" s="93"/>
      <c r="DN191" s="93"/>
      <c r="DO191" s="93"/>
      <c r="DP191" s="93"/>
      <c r="DQ191" s="93"/>
      <c r="DR191" s="93"/>
      <c r="DS191" s="93"/>
      <c r="DT191" s="93"/>
      <c r="DU191" s="93"/>
      <c r="DV191" s="93"/>
      <c r="DW191" s="93"/>
      <c r="DX191" s="93"/>
      <c r="DY191" s="93"/>
      <c r="DZ191" s="93"/>
      <c r="EA191" s="93"/>
      <c r="EB191" s="93"/>
      <c r="EC191" s="93"/>
      <c r="ED191" s="93"/>
      <c r="EE191" s="93"/>
      <c r="EF191" s="93"/>
      <c r="EG191" s="93"/>
      <c r="EH191" s="93"/>
      <c r="EI191" s="93"/>
      <c r="EJ191" s="93"/>
      <c r="EK191" s="93"/>
      <c r="EL191" s="93"/>
      <c r="EM191" s="93"/>
      <c r="EN191" s="93"/>
      <c r="EO191" s="93"/>
      <c r="EP191" s="93"/>
      <c r="EQ191" s="93"/>
      <c r="ER191" s="93"/>
      <c r="ES191" s="93"/>
      <c r="ET191" s="93"/>
      <c r="EU191" s="93"/>
      <c r="EV191" s="93"/>
      <c r="EW191" s="93"/>
      <c r="EX191" s="93"/>
      <c r="EY191" s="93"/>
      <c r="EZ191" s="93"/>
      <c r="FA191" s="93"/>
      <c r="FB191" s="93"/>
      <c r="FC191" s="93"/>
      <c r="FD191" s="93"/>
      <c r="FE191" s="93"/>
      <c r="FF191" s="93"/>
      <c r="FG191" s="93"/>
      <c r="FH191" s="93"/>
      <c r="FI191" s="93"/>
      <c r="FJ191" s="93"/>
      <c r="FK191" s="93"/>
      <c r="FL191" s="93"/>
      <c r="FM191" s="93"/>
      <c r="FN191" s="93"/>
      <c r="FO191" s="93"/>
      <c r="FP191" s="93"/>
      <c r="FQ191" s="93"/>
      <c r="FR191" s="93"/>
      <c r="FS191" s="93"/>
      <c r="FT191" s="93"/>
      <c r="FU191" s="93"/>
      <c r="FV191" s="93"/>
      <c r="FW191" s="93"/>
      <c r="FX191" s="93"/>
      <c r="FY191" s="93"/>
      <c r="FZ191" s="93"/>
      <c r="GA191" s="93"/>
      <c r="GB191" s="93"/>
      <c r="GC191" s="93"/>
      <c r="GD191" s="93"/>
      <c r="GE191" s="93"/>
      <c r="GF191" s="93"/>
      <c r="GG191" s="93"/>
      <c r="GH191" s="93"/>
      <c r="GI191" s="93"/>
      <c r="GJ191" s="93"/>
      <c r="GK191" s="93"/>
      <c r="GL191" s="93"/>
      <c r="GM191" s="93"/>
      <c r="GN191" s="93"/>
      <c r="GO191" s="93"/>
      <c r="GP191" s="93"/>
      <c r="GQ191" s="93"/>
      <c r="GR191" s="93"/>
      <c r="GS191" s="93"/>
      <c r="GT191" s="93"/>
      <c r="GU191" s="93"/>
      <c r="GV191" s="93"/>
      <c r="GW191" s="93"/>
      <c r="GX191" s="93"/>
      <c r="GY191" s="93"/>
      <c r="GZ191" s="93"/>
      <c r="HA191" s="93"/>
      <c r="HB191" s="93"/>
      <c r="HC191" s="93"/>
      <c r="HD191" s="93"/>
      <c r="HE191" s="93"/>
      <c r="HF191" s="93"/>
      <c r="HG191" s="93"/>
      <c r="HH191" s="93"/>
      <c r="HI191" s="93"/>
      <c r="HJ191" s="93"/>
      <c r="HK191" s="93"/>
      <c r="HL191" s="93"/>
      <c r="HM191" s="93"/>
      <c r="HN191" s="93"/>
      <c r="HO191" s="93"/>
      <c r="HP191" s="93"/>
      <c r="HQ191" s="93"/>
      <c r="HR191" s="93"/>
      <c r="HS191" s="93"/>
      <c r="HT191" s="93"/>
      <c r="HU191" s="93"/>
      <c r="HV191" s="93"/>
      <c r="HW191" s="93"/>
      <c r="HX191" s="93"/>
      <c r="HY191" s="93"/>
      <c r="HZ191" s="93"/>
      <c r="IA191" s="93"/>
      <c r="IB191" s="93"/>
      <c r="IC191" s="93"/>
      <c r="ID191" s="93"/>
      <c r="IE191" s="93"/>
      <c r="IF191" s="93"/>
      <c r="IG191" s="93"/>
      <c r="IH191" s="93"/>
      <c r="II191" s="93"/>
      <c r="IJ191" s="93"/>
      <c r="IK191" s="93"/>
      <c r="IL191" s="93"/>
      <c r="IM191" s="93"/>
      <c r="IN191" s="93"/>
      <c r="IO191" s="93"/>
      <c r="IP191" s="93"/>
      <c r="IQ191" s="93"/>
      <c r="IR191" s="93"/>
      <c r="IS191" s="93"/>
      <c r="IT191" s="93"/>
      <c r="IU191" s="93"/>
      <c r="IV191" s="93"/>
      <c r="IW191" s="93"/>
      <c r="IX191" s="93"/>
      <c r="IY191" s="93"/>
      <c r="IZ191" s="93"/>
      <c r="JA191" s="93"/>
      <c r="JB191" s="93"/>
    </row>
    <row r="192" spans="1:262" x14ac:dyDescent="0.2">
      <c r="A192" s="195">
        <v>39990</v>
      </c>
      <c r="B192" s="183" t="s">
        <v>1126</v>
      </c>
      <c r="C192" s="183" t="s">
        <v>1870</v>
      </c>
      <c r="D192" s="183" t="s">
        <v>134</v>
      </c>
      <c r="E192" s="183" t="s">
        <v>143</v>
      </c>
      <c r="F192" s="184">
        <v>38292</v>
      </c>
      <c r="G192" s="185">
        <v>2004</v>
      </c>
      <c r="H192" s="170" t="s">
        <v>41</v>
      </c>
      <c r="I192" s="170" t="str">
        <f t="shared" si="8"/>
        <v>MI</v>
      </c>
      <c r="J192" s="170" t="str">
        <f t="shared" si="9"/>
        <v>MI</v>
      </c>
      <c r="K192" s="170" t="str">
        <f t="shared" si="10"/>
        <v>Midwest</v>
      </c>
      <c r="L192" s="170" t="str">
        <f>INDEX('State '!$A$1:$C$62,MATCH($I192,'State '!$B:$B,0),3)</f>
        <v>Midwest</v>
      </c>
      <c r="M192" s="170" t="str">
        <f>INDEX('State '!$A$1:$C$62,MATCH($J192,'State '!$B:$B,0),3)</f>
        <v>Midwest</v>
      </c>
      <c r="N192" s="170"/>
      <c r="O192" s="177">
        <v>2</v>
      </c>
      <c r="P192" s="177">
        <v>1.6</v>
      </c>
      <c r="Q192" s="177">
        <v>700</v>
      </c>
      <c r="R192" s="176">
        <v>20</v>
      </c>
      <c r="S192" s="170" t="s">
        <v>138</v>
      </c>
      <c r="T192" s="170" t="s">
        <v>187</v>
      </c>
      <c r="U192" s="170" t="s">
        <v>382</v>
      </c>
      <c r="V192" s="170"/>
      <c r="W192" s="169"/>
      <c r="X192" s="169"/>
      <c r="Y192" s="169"/>
      <c r="Z192" s="93"/>
      <c r="AA192" s="93"/>
      <c r="AB192" s="93"/>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c r="ER192" s="19"/>
      <c r="ES192" s="19"/>
      <c r="ET192" s="19"/>
      <c r="EU192" s="19"/>
      <c r="EV192" s="19"/>
      <c r="EW192" s="19"/>
      <c r="EX192" s="19"/>
      <c r="EY192" s="19"/>
      <c r="EZ192" s="19"/>
      <c r="FA192" s="19"/>
      <c r="FB192" s="19"/>
      <c r="FC192" s="19"/>
      <c r="FD192" s="19"/>
      <c r="FE192" s="19"/>
      <c r="FF192" s="19"/>
      <c r="FG192" s="19"/>
      <c r="FH192" s="19"/>
      <c r="FI192" s="19"/>
      <c r="FJ192" s="19"/>
      <c r="FK192" s="19"/>
      <c r="FL192" s="19"/>
      <c r="FM192" s="19"/>
      <c r="FN192" s="19"/>
      <c r="FO192" s="19"/>
      <c r="FP192" s="19"/>
      <c r="FQ192" s="19"/>
      <c r="FR192" s="19"/>
      <c r="FS192" s="19"/>
      <c r="FT192" s="19"/>
      <c r="FU192" s="19"/>
      <c r="FV192" s="19"/>
      <c r="FW192" s="19"/>
      <c r="FX192" s="19"/>
      <c r="FY192" s="19"/>
      <c r="FZ192" s="19"/>
      <c r="GA192" s="19"/>
      <c r="GB192" s="19"/>
      <c r="GC192" s="19"/>
      <c r="GD192" s="19"/>
      <c r="GE192" s="19"/>
      <c r="GF192" s="19"/>
      <c r="GG192" s="19"/>
      <c r="GH192" s="19"/>
      <c r="GI192" s="19"/>
      <c r="GJ192" s="19"/>
      <c r="GK192" s="19"/>
      <c r="GL192" s="19"/>
      <c r="GM192" s="19"/>
      <c r="GN192" s="19"/>
      <c r="GO192" s="19"/>
      <c r="GP192" s="19"/>
      <c r="GQ192" s="19"/>
      <c r="GR192" s="19"/>
      <c r="GS192" s="19"/>
      <c r="GT192" s="19"/>
      <c r="GU192" s="19"/>
      <c r="GV192" s="19"/>
      <c r="GW192" s="19"/>
      <c r="GX192" s="19"/>
      <c r="GY192" s="19"/>
      <c r="GZ192" s="19"/>
      <c r="HA192" s="19"/>
      <c r="HB192" s="19"/>
      <c r="HC192" s="19"/>
      <c r="HD192" s="19"/>
      <c r="HE192" s="19"/>
      <c r="HF192" s="19"/>
      <c r="HG192" s="19"/>
      <c r="HH192" s="19"/>
      <c r="HI192" s="19"/>
      <c r="HJ192" s="19"/>
      <c r="HK192" s="19"/>
      <c r="HL192" s="19"/>
      <c r="HM192" s="19"/>
      <c r="HN192" s="19"/>
      <c r="HO192" s="19"/>
      <c r="HP192" s="19"/>
      <c r="HQ192" s="19"/>
      <c r="HR192" s="19"/>
      <c r="HS192" s="19"/>
      <c r="HT192" s="19"/>
      <c r="HU192" s="19"/>
      <c r="HV192" s="19"/>
      <c r="HW192" s="19"/>
      <c r="HX192" s="19"/>
      <c r="HY192" s="19"/>
      <c r="HZ192" s="19"/>
      <c r="IA192" s="19"/>
      <c r="IB192" s="19"/>
      <c r="IC192" s="19"/>
      <c r="ID192" s="19"/>
      <c r="IE192" s="19"/>
      <c r="IF192" s="19"/>
      <c r="IG192" s="19"/>
      <c r="IH192" s="19"/>
      <c r="II192" s="19"/>
      <c r="IJ192" s="19"/>
      <c r="IK192" s="19"/>
      <c r="IL192" s="19"/>
      <c r="IM192" s="19"/>
      <c r="IN192" s="19"/>
      <c r="IO192" s="19"/>
      <c r="IP192" s="19"/>
      <c r="IQ192" s="19"/>
      <c r="IR192" s="19"/>
      <c r="IS192" s="19"/>
      <c r="IT192" s="19"/>
      <c r="IU192" s="19"/>
      <c r="IV192" s="19"/>
      <c r="IW192" s="19"/>
      <c r="IX192" s="19"/>
      <c r="IY192" s="19"/>
      <c r="IZ192" s="19"/>
      <c r="JA192" s="19"/>
      <c r="JB192" s="19"/>
    </row>
    <row r="193" spans="1:262" x14ac:dyDescent="0.2">
      <c r="A193" s="195">
        <v>42853</v>
      </c>
      <c r="B193" s="183" t="s">
        <v>2133</v>
      </c>
      <c r="C193" s="183" t="s">
        <v>2021</v>
      </c>
      <c r="D193" s="183" t="s">
        <v>136</v>
      </c>
      <c r="E193" s="172" t="s">
        <v>143</v>
      </c>
      <c r="F193" s="184">
        <v>42765</v>
      </c>
      <c r="G193" s="185">
        <v>2017</v>
      </c>
      <c r="H193" s="170" t="s">
        <v>408</v>
      </c>
      <c r="I193" s="170" t="str">
        <f t="shared" si="8"/>
        <v>TX</v>
      </c>
      <c r="J193" s="170" t="str">
        <f t="shared" si="9"/>
        <v>MX</v>
      </c>
      <c r="K193" s="175" t="str">
        <f t="shared" si="10"/>
        <v>South Central, Mexico</v>
      </c>
      <c r="L193" s="170" t="str">
        <f>INDEX('State '!$A$1:$C$62,MATCH($I193,'State '!$B:$B,0),3)</f>
        <v>South Central</v>
      </c>
      <c r="M193" s="170" t="str">
        <f>INDEX('State '!$A$1:$C$62,MATCH($J193,'State '!$B:$B,0),3)</f>
        <v>Mexico</v>
      </c>
      <c r="N193" s="170"/>
      <c r="O193" s="177">
        <v>2.5</v>
      </c>
      <c r="P193" s="177">
        <v>195</v>
      </c>
      <c r="Q193" s="177">
        <v>1100</v>
      </c>
      <c r="R193" s="176">
        <v>42</v>
      </c>
      <c r="S193" s="170" t="s">
        <v>135</v>
      </c>
      <c r="T193" s="170" t="s">
        <v>381</v>
      </c>
      <c r="U193" s="170" t="s">
        <v>2022</v>
      </c>
      <c r="V193" s="170" t="s">
        <v>2180</v>
      </c>
      <c r="W193" s="169"/>
      <c r="X193" s="169"/>
      <c r="Y193" s="169"/>
      <c r="Z193" s="93"/>
      <c r="AA193" s="93"/>
      <c r="AB193" s="93"/>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c r="HC193" s="19"/>
      <c r="HD193" s="19"/>
      <c r="HE193" s="19"/>
      <c r="HF193" s="19"/>
      <c r="HG193" s="19"/>
      <c r="HH193" s="19"/>
      <c r="HI193" s="19"/>
      <c r="HJ193" s="19"/>
      <c r="HK193" s="19"/>
      <c r="HL193" s="19"/>
      <c r="HM193" s="19"/>
      <c r="HN193" s="19"/>
      <c r="HO193" s="19"/>
      <c r="HP193" s="19"/>
      <c r="HQ193" s="19"/>
      <c r="HR193" s="19"/>
      <c r="HS193" s="19"/>
      <c r="HT193" s="19"/>
      <c r="HU193" s="19"/>
      <c r="HV193" s="19"/>
      <c r="HW193" s="19"/>
      <c r="HX193" s="19"/>
      <c r="HY193" s="19"/>
      <c r="HZ193" s="19"/>
      <c r="IA193" s="19"/>
      <c r="IB193" s="19"/>
      <c r="IC193" s="19"/>
      <c r="ID193" s="19"/>
      <c r="IE193" s="19"/>
      <c r="IF193" s="19"/>
      <c r="IG193" s="19"/>
      <c r="IH193" s="19"/>
      <c r="II193" s="19"/>
      <c r="IJ193" s="19"/>
      <c r="IK193" s="19"/>
      <c r="IL193" s="19"/>
      <c r="IM193" s="19"/>
      <c r="IN193" s="19"/>
      <c r="IO193" s="19"/>
      <c r="IP193" s="19"/>
      <c r="IQ193" s="19"/>
      <c r="IR193" s="19"/>
      <c r="IS193" s="19"/>
      <c r="IT193" s="19"/>
      <c r="IU193" s="19"/>
      <c r="IV193" s="19"/>
      <c r="IW193" s="19"/>
      <c r="IX193" s="19"/>
      <c r="IY193" s="19"/>
      <c r="IZ193" s="19"/>
      <c r="JA193" s="19"/>
      <c r="JB193" s="19"/>
    </row>
    <row r="194" spans="1:262" s="19" customFormat="1" x14ac:dyDescent="0.2">
      <c r="A194" s="195">
        <v>39990</v>
      </c>
      <c r="B194" s="183" t="s">
        <v>1705</v>
      </c>
      <c r="C194" s="183" t="s">
        <v>333</v>
      </c>
      <c r="D194" s="183" t="s">
        <v>140</v>
      </c>
      <c r="E194" s="183" t="s">
        <v>143</v>
      </c>
      <c r="F194" s="184">
        <v>35735</v>
      </c>
      <c r="G194" s="185">
        <v>1997</v>
      </c>
      <c r="H194" s="170" t="s">
        <v>53</v>
      </c>
      <c r="I194" s="170" t="str">
        <f t="shared" si="8"/>
        <v>SC</v>
      </c>
      <c r="J194" s="170" t="str">
        <f t="shared" si="9"/>
        <v>SC</v>
      </c>
      <c r="K194" s="170" t="str">
        <f t="shared" si="10"/>
        <v>Southeast</v>
      </c>
      <c r="L194" s="170" t="str">
        <f>INDEX('State '!$A$1:$C$62,MATCH($I194,'State '!$B:$B,0),3)</f>
        <v>Southeast</v>
      </c>
      <c r="M194" s="170" t="str">
        <f>INDEX('State '!$A$1:$C$62,MATCH($J194,'State '!$B:$B,0),3)</f>
        <v>Southeast</v>
      </c>
      <c r="N194" s="170"/>
      <c r="O194" s="177">
        <v>10</v>
      </c>
      <c r="P194" s="177"/>
      <c r="Q194" s="177">
        <v>200</v>
      </c>
      <c r="R194" s="176"/>
      <c r="S194" s="170" t="s">
        <v>138</v>
      </c>
      <c r="T194" s="170" t="s">
        <v>187</v>
      </c>
      <c r="U194" s="170" t="s">
        <v>382</v>
      </c>
      <c r="V194" s="170"/>
      <c r="W194" s="169"/>
      <c r="X194" s="169"/>
      <c r="Y194" s="169"/>
      <c r="AC194" s="93"/>
      <c r="AD194" s="93"/>
      <c r="AE194" s="93"/>
      <c r="AF194" s="93"/>
      <c r="AG194" s="93"/>
      <c r="AH194" s="93"/>
      <c r="AI194" s="93"/>
      <c r="AJ194" s="93"/>
      <c r="AK194" s="93"/>
      <c r="AL194" s="93"/>
      <c r="AM194" s="93"/>
      <c r="AN194" s="93"/>
      <c r="AO194" s="93"/>
      <c r="AP194" s="93"/>
      <c r="AQ194" s="93"/>
      <c r="AR194" s="93"/>
      <c r="AS194" s="93"/>
      <c r="AT194" s="93"/>
      <c r="AU194" s="93"/>
      <c r="AV194" s="93"/>
      <c r="AW194" s="93"/>
      <c r="AX194" s="93"/>
      <c r="AY194" s="93"/>
      <c r="AZ194" s="93"/>
      <c r="BA194" s="93"/>
      <c r="BB194" s="93"/>
      <c r="BC194" s="93"/>
      <c r="BD194" s="93"/>
      <c r="BE194" s="93"/>
      <c r="BF194" s="93"/>
      <c r="BG194" s="93"/>
      <c r="BH194" s="93"/>
      <c r="BI194" s="93"/>
      <c r="BJ194" s="93"/>
      <c r="BK194" s="93"/>
      <c r="BL194" s="93"/>
      <c r="BM194" s="93"/>
      <c r="BN194" s="93"/>
      <c r="BO194" s="93"/>
      <c r="BP194" s="93"/>
      <c r="BQ194" s="93"/>
      <c r="BR194" s="93"/>
      <c r="BS194" s="93"/>
      <c r="BT194" s="93"/>
      <c r="BU194" s="93"/>
      <c r="BV194" s="93"/>
      <c r="BW194" s="93"/>
      <c r="BX194" s="93"/>
      <c r="BY194" s="93"/>
      <c r="BZ194" s="93"/>
      <c r="CA194" s="93"/>
      <c r="CB194" s="93"/>
      <c r="CC194" s="93"/>
      <c r="CD194" s="93"/>
      <c r="CE194" s="93"/>
      <c r="CF194" s="93"/>
      <c r="CG194" s="93"/>
      <c r="CH194" s="93"/>
      <c r="CI194" s="93"/>
      <c r="CJ194" s="93"/>
      <c r="CK194" s="93"/>
      <c r="CL194" s="93"/>
      <c r="CM194" s="93"/>
      <c r="CN194" s="93"/>
      <c r="CO194" s="93"/>
      <c r="CP194" s="93"/>
      <c r="CQ194" s="93"/>
      <c r="CR194" s="93"/>
      <c r="CS194" s="93"/>
      <c r="CT194" s="93"/>
      <c r="CU194" s="93"/>
      <c r="CV194" s="93"/>
      <c r="CW194" s="93"/>
      <c r="CX194" s="93"/>
      <c r="CY194" s="93"/>
      <c r="CZ194" s="93"/>
      <c r="DA194" s="93"/>
      <c r="DB194" s="93"/>
      <c r="DC194" s="93"/>
      <c r="DD194" s="93"/>
      <c r="DE194" s="93"/>
      <c r="DF194" s="93"/>
      <c r="DG194" s="93"/>
      <c r="DH194" s="93"/>
      <c r="DI194" s="93"/>
      <c r="DJ194" s="93"/>
      <c r="DK194" s="93"/>
      <c r="DL194" s="93"/>
      <c r="DM194" s="93"/>
      <c r="DN194" s="93"/>
      <c r="DO194" s="93"/>
      <c r="DP194" s="93"/>
      <c r="DQ194" s="93"/>
      <c r="DR194" s="93"/>
      <c r="DS194" s="93"/>
      <c r="DT194" s="93"/>
      <c r="DU194" s="93"/>
      <c r="DV194" s="93"/>
      <c r="DW194" s="93"/>
      <c r="DX194" s="93"/>
      <c r="DY194" s="93"/>
      <c r="DZ194" s="93"/>
      <c r="EA194" s="93"/>
      <c r="EB194" s="93"/>
      <c r="EC194" s="93"/>
      <c r="ED194" s="93"/>
      <c r="EE194" s="93"/>
      <c r="EF194" s="93"/>
      <c r="EG194" s="93"/>
      <c r="EH194" s="93"/>
      <c r="EI194" s="93"/>
      <c r="EJ194" s="93"/>
      <c r="EK194" s="93"/>
      <c r="EL194" s="93"/>
      <c r="EM194" s="93"/>
      <c r="EN194" s="93"/>
      <c r="EO194" s="93"/>
      <c r="EP194" s="93"/>
      <c r="EQ194" s="93"/>
      <c r="ER194" s="93"/>
      <c r="ES194" s="93"/>
      <c r="ET194" s="93"/>
      <c r="EU194" s="93"/>
      <c r="EV194" s="93"/>
      <c r="EW194" s="93"/>
      <c r="EX194" s="93"/>
      <c r="EY194" s="93"/>
      <c r="EZ194" s="93"/>
      <c r="FA194" s="93"/>
      <c r="FB194" s="93"/>
      <c r="FC194" s="93"/>
      <c r="FD194" s="93"/>
      <c r="FE194" s="93"/>
      <c r="FF194" s="93"/>
      <c r="FG194" s="93"/>
      <c r="FH194" s="93"/>
      <c r="FI194" s="93"/>
      <c r="FJ194" s="93"/>
      <c r="FK194" s="93"/>
      <c r="FL194" s="93"/>
      <c r="FM194" s="93"/>
      <c r="FN194" s="93"/>
      <c r="FO194" s="93"/>
      <c r="FP194" s="93"/>
      <c r="FQ194" s="93"/>
      <c r="FR194" s="93"/>
      <c r="FS194" s="93"/>
      <c r="FT194" s="93"/>
      <c r="FU194" s="93"/>
      <c r="FV194" s="93"/>
      <c r="FW194" s="93"/>
      <c r="FX194" s="93"/>
      <c r="FY194" s="93"/>
      <c r="FZ194" s="93"/>
      <c r="GA194" s="93"/>
      <c r="GB194" s="93"/>
      <c r="GC194" s="93"/>
      <c r="GD194" s="93"/>
      <c r="GE194" s="93"/>
      <c r="GF194" s="93"/>
      <c r="GG194" s="93"/>
      <c r="GH194" s="93"/>
      <c r="GI194" s="93"/>
      <c r="GJ194" s="93"/>
      <c r="GK194" s="93"/>
      <c r="GL194" s="93"/>
      <c r="GM194" s="93"/>
      <c r="GN194" s="93"/>
      <c r="GO194" s="93"/>
      <c r="GP194" s="93"/>
      <c r="GQ194" s="93"/>
      <c r="GR194" s="93"/>
      <c r="GS194" s="93"/>
      <c r="GT194" s="93"/>
      <c r="GU194" s="93"/>
      <c r="GV194" s="93"/>
      <c r="GW194" s="93"/>
      <c r="GX194" s="93"/>
      <c r="GY194" s="93"/>
      <c r="GZ194" s="93"/>
      <c r="HA194" s="93"/>
      <c r="HB194" s="93"/>
      <c r="HC194" s="93"/>
      <c r="HD194" s="93"/>
      <c r="HE194" s="93"/>
      <c r="HF194" s="93"/>
      <c r="HG194" s="93"/>
      <c r="HH194" s="93"/>
      <c r="HI194" s="93"/>
      <c r="HJ194" s="93"/>
      <c r="HK194" s="93"/>
      <c r="HL194" s="93"/>
      <c r="HM194" s="93"/>
      <c r="HN194" s="93"/>
      <c r="HO194" s="93"/>
      <c r="HP194" s="93"/>
      <c r="HQ194" s="93"/>
      <c r="HR194" s="93"/>
      <c r="HS194" s="93"/>
      <c r="HT194" s="93"/>
      <c r="HU194" s="93"/>
      <c r="HV194" s="93"/>
      <c r="HW194" s="93"/>
      <c r="HX194" s="93"/>
      <c r="HY194" s="93"/>
      <c r="HZ194" s="93"/>
      <c r="IA194" s="93"/>
      <c r="IB194" s="93"/>
      <c r="IC194" s="93"/>
      <c r="ID194" s="93"/>
      <c r="IE194" s="93"/>
      <c r="IF194" s="93"/>
      <c r="IG194" s="93"/>
      <c r="IH194" s="93"/>
      <c r="II194" s="93"/>
      <c r="IJ194" s="93"/>
      <c r="IK194" s="93"/>
      <c r="IL194" s="93"/>
      <c r="IM194" s="93"/>
      <c r="IN194" s="93"/>
      <c r="IO194" s="93"/>
      <c r="IP194" s="93"/>
      <c r="IQ194" s="93"/>
      <c r="IR194" s="93"/>
      <c r="IS194" s="93"/>
      <c r="IT194" s="93"/>
      <c r="IU194" s="93"/>
      <c r="IV194" s="93"/>
      <c r="IW194" s="93"/>
      <c r="IX194" s="93"/>
      <c r="IY194" s="93"/>
      <c r="IZ194" s="93"/>
      <c r="JA194" s="93"/>
      <c r="JB194" s="93"/>
    </row>
    <row r="195" spans="1:262" s="19" customFormat="1" x14ac:dyDescent="0.2">
      <c r="A195" s="170">
        <v>39990</v>
      </c>
      <c r="B195" s="183" t="s">
        <v>2072</v>
      </c>
      <c r="C195" s="183" t="s">
        <v>329</v>
      </c>
      <c r="D195" s="183" t="s">
        <v>140</v>
      </c>
      <c r="E195" s="183" t="s">
        <v>143</v>
      </c>
      <c r="F195" s="184">
        <v>38301</v>
      </c>
      <c r="G195" s="185">
        <v>2004</v>
      </c>
      <c r="H195" s="170" t="s">
        <v>38</v>
      </c>
      <c r="I195" s="170" t="str">
        <f t="shared" si="8"/>
        <v>NH</v>
      </c>
      <c r="J195" s="170" t="str">
        <f t="shared" si="9"/>
        <v>NH</v>
      </c>
      <c r="K195" s="170" t="str">
        <f t="shared" si="10"/>
        <v>Northeast</v>
      </c>
      <c r="L195" s="170" t="str">
        <f>INDEX('State '!$A$1:$C$62,MATCH($I195,'State '!$B:$B,0),3)</f>
        <v>Northeast</v>
      </c>
      <c r="M195" s="170" t="str">
        <f>INDEX('State '!$A$1:$C$62,MATCH($J195,'State '!$B:$B,0),3)</f>
        <v>Northeast</v>
      </c>
      <c r="N195" s="170"/>
      <c r="O195" s="177">
        <v>3.87</v>
      </c>
      <c r="P195" s="177">
        <v>7</v>
      </c>
      <c r="Q195" s="177">
        <v>50</v>
      </c>
      <c r="R195" s="176">
        <v>12</v>
      </c>
      <c r="S195" s="170" t="s">
        <v>138</v>
      </c>
      <c r="T195" s="170" t="s">
        <v>187</v>
      </c>
      <c r="U195" s="170" t="s">
        <v>382</v>
      </c>
      <c r="V195" s="170"/>
      <c r="W195" s="169"/>
      <c r="X195" s="169"/>
      <c r="Y195" s="169"/>
    </row>
    <row r="196" spans="1:262" x14ac:dyDescent="0.2">
      <c r="A196" s="170">
        <v>43068</v>
      </c>
      <c r="B196" s="183" t="s">
        <v>1820</v>
      </c>
      <c r="C196" s="171" t="s">
        <v>206</v>
      </c>
      <c r="D196" s="183" t="s">
        <v>140</v>
      </c>
      <c r="E196" s="183" t="s">
        <v>143</v>
      </c>
      <c r="F196" s="184">
        <v>43040</v>
      </c>
      <c r="G196" s="185">
        <v>2017</v>
      </c>
      <c r="H196" s="170" t="s">
        <v>764</v>
      </c>
      <c r="I196" s="170" t="str">
        <f t="shared" si="8"/>
        <v>NY</v>
      </c>
      <c r="J196" s="170" t="str">
        <f t="shared" si="9"/>
        <v>CT</v>
      </c>
      <c r="K196" s="175" t="str">
        <f t="shared" si="10"/>
        <v>Northeast</v>
      </c>
      <c r="L196" s="170" t="str">
        <f>INDEX('State '!$A$1:$C$62,MATCH($I196,'State '!$B:$B,0),3)</f>
        <v>Northeast</v>
      </c>
      <c r="M196" s="170" t="str">
        <f>INDEX('State '!$A$1:$C$62,MATCH($J196,'State '!$B:$B,0),3)</f>
        <v>Northeast</v>
      </c>
      <c r="N196" s="170"/>
      <c r="O196" s="177">
        <v>85.6</v>
      </c>
      <c r="P196" s="177">
        <v>13.3</v>
      </c>
      <c r="Q196" s="177">
        <v>72.099999999999994</v>
      </c>
      <c r="R196" s="176" t="s">
        <v>384</v>
      </c>
      <c r="S196" s="170" t="s">
        <v>135</v>
      </c>
      <c r="T196" s="170" t="s">
        <v>381</v>
      </c>
      <c r="U196" s="170" t="s">
        <v>2116</v>
      </c>
      <c r="V196" s="170" t="s">
        <v>2180</v>
      </c>
      <c r="W196" s="169"/>
      <c r="X196" s="169"/>
      <c r="Y196" s="169"/>
      <c r="Z196" s="93"/>
      <c r="AA196" s="93"/>
      <c r="AB196" s="93"/>
    </row>
    <row r="197" spans="1:262" ht="25.5" x14ac:dyDescent="0.2">
      <c r="A197" s="224">
        <v>43885</v>
      </c>
      <c r="B197" s="222" t="s">
        <v>387</v>
      </c>
      <c r="C197" s="222" t="s">
        <v>1792</v>
      </c>
      <c r="D197" s="222" t="s">
        <v>136</v>
      </c>
      <c r="E197" s="222" t="s">
        <v>2377</v>
      </c>
      <c r="F197" s="63"/>
      <c r="G197" s="120" t="s">
        <v>382</v>
      </c>
      <c r="H197" s="224" t="s">
        <v>388</v>
      </c>
      <c r="I197" s="224" t="str">
        <f t="shared" si="8"/>
        <v>PA</v>
      </c>
      <c r="J197" s="224" t="str">
        <f t="shared" si="9"/>
        <v>NY</v>
      </c>
      <c r="K197" s="230" t="str">
        <f t="shared" si="10"/>
        <v>Northeast</v>
      </c>
      <c r="L197" s="224" t="str">
        <f>INDEX('State '!$A$1:$C$62,MATCH($I197,'State '!$B:$B,0),3)</f>
        <v>Northeast</v>
      </c>
      <c r="M197" s="224" t="str">
        <f>INDEX('State '!$A$1:$C$62,MATCH($J197,'State '!$B:$B,0),3)</f>
        <v>Northeast</v>
      </c>
      <c r="N197" s="224"/>
      <c r="O197" s="177">
        <v>683</v>
      </c>
      <c r="P197" s="120">
        <v>121</v>
      </c>
      <c r="Q197" s="164">
        <v>650</v>
      </c>
      <c r="R197" s="104">
        <v>30</v>
      </c>
      <c r="S197" s="224" t="s">
        <v>135</v>
      </c>
      <c r="T197" s="224" t="s">
        <v>381</v>
      </c>
      <c r="U197" s="224" t="s">
        <v>1868</v>
      </c>
      <c r="V197" s="224" t="s">
        <v>2180</v>
      </c>
      <c r="W197" s="222" t="s">
        <v>2855</v>
      </c>
      <c r="X197" s="222"/>
      <c r="Y197" s="225"/>
      <c r="Z197" s="93"/>
      <c r="AA197" s="93"/>
      <c r="AB197" s="93"/>
    </row>
    <row r="198" spans="1:262" s="19" customFormat="1" x14ac:dyDescent="0.2">
      <c r="A198" s="170">
        <v>39990</v>
      </c>
      <c r="B198" s="183" t="s">
        <v>1088</v>
      </c>
      <c r="C198" s="183" t="s">
        <v>321</v>
      </c>
      <c r="D198" s="183" t="s">
        <v>136</v>
      </c>
      <c r="E198" s="183" t="s">
        <v>143</v>
      </c>
      <c r="F198" s="184">
        <v>38661</v>
      </c>
      <c r="G198" s="185">
        <v>2005</v>
      </c>
      <c r="H198" s="170" t="s">
        <v>41</v>
      </c>
      <c r="I198" s="170" t="str">
        <f t="shared" si="8"/>
        <v>MI</v>
      </c>
      <c r="J198" s="170" t="str">
        <f t="shared" si="9"/>
        <v>MI</v>
      </c>
      <c r="K198" s="170" t="str">
        <f t="shared" si="10"/>
        <v>Midwest</v>
      </c>
      <c r="L198" s="170" t="str">
        <f>INDEX('State '!$A$1:$C$62,MATCH($I198,'State '!$B:$B,0),3)</f>
        <v>Midwest</v>
      </c>
      <c r="M198" s="170" t="str">
        <f>INDEX('State '!$A$1:$C$62,MATCH($J198,'State '!$B:$B,0),3)</f>
        <v>Midwest</v>
      </c>
      <c r="N198" s="170"/>
      <c r="O198" s="177">
        <v>27.74</v>
      </c>
      <c r="P198" s="177">
        <v>11.3</v>
      </c>
      <c r="Q198" s="177">
        <v>135</v>
      </c>
      <c r="R198" s="176">
        <v>36</v>
      </c>
      <c r="S198" s="170" t="s">
        <v>138</v>
      </c>
      <c r="T198" s="170" t="s">
        <v>187</v>
      </c>
      <c r="U198" s="170" t="s">
        <v>382</v>
      </c>
      <c r="V198" s="170"/>
      <c r="W198" s="169"/>
      <c r="X198" s="169"/>
      <c r="Y198" s="169"/>
      <c r="AC198" s="93"/>
      <c r="AD198" s="93"/>
      <c r="AE198" s="93"/>
      <c r="AF198" s="93"/>
      <c r="AG198" s="93"/>
      <c r="AH198" s="93"/>
      <c r="AI198" s="93"/>
      <c r="AJ198" s="93"/>
      <c r="AK198" s="93"/>
      <c r="AL198" s="93"/>
      <c r="AM198" s="93"/>
      <c r="AN198" s="93"/>
      <c r="AO198" s="93"/>
      <c r="AP198" s="93"/>
      <c r="AQ198" s="93"/>
      <c r="AR198" s="93"/>
      <c r="AS198" s="93"/>
      <c r="AT198" s="93"/>
      <c r="AU198" s="93"/>
      <c r="AV198" s="93"/>
      <c r="AW198" s="93"/>
      <c r="AX198" s="93"/>
      <c r="AY198" s="93"/>
      <c r="AZ198" s="93"/>
      <c r="BA198" s="93"/>
      <c r="BB198" s="93"/>
      <c r="BC198" s="93"/>
      <c r="BD198" s="93"/>
      <c r="BE198" s="93"/>
      <c r="BF198" s="93"/>
      <c r="BG198" s="93"/>
      <c r="BH198" s="93"/>
      <c r="BI198" s="93"/>
      <c r="BJ198" s="93"/>
      <c r="BK198" s="93"/>
      <c r="BL198" s="93"/>
      <c r="BM198" s="93"/>
      <c r="BN198" s="93"/>
      <c r="BO198" s="93"/>
      <c r="BP198" s="93"/>
      <c r="BQ198" s="93"/>
      <c r="BR198" s="93"/>
      <c r="BS198" s="93"/>
      <c r="BT198" s="93"/>
      <c r="BU198" s="93"/>
      <c r="BV198" s="93"/>
      <c r="BW198" s="93"/>
      <c r="BX198" s="93"/>
      <c r="BY198" s="93"/>
      <c r="BZ198" s="93"/>
      <c r="CA198" s="93"/>
      <c r="CB198" s="93"/>
      <c r="CC198" s="93"/>
      <c r="CD198" s="93"/>
      <c r="CE198" s="93"/>
      <c r="CF198" s="93"/>
      <c r="CG198" s="93"/>
      <c r="CH198" s="93"/>
      <c r="CI198" s="93"/>
      <c r="CJ198" s="93"/>
      <c r="CK198" s="93"/>
      <c r="CL198" s="93"/>
      <c r="CM198" s="93"/>
      <c r="CN198" s="93"/>
      <c r="CO198" s="93"/>
      <c r="CP198" s="93"/>
      <c r="CQ198" s="93"/>
      <c r="CR198" s="93"/>
      <c r="CS198" s="93"/>
      <c r="CT198" s="93"/>
      <c r="CU198" s="93"/>
      <c r="CV198" s="93"/>
      <c r="CW198" s="93"/>
      <c r="CX198" s="93"/>
      <c r="CY198" s="93"/>
      <c r="CZ198" s="93"/>
      <c r="DA198" s="93"/>
      <c r="DB198" s="93"/>
      <c r="DC198" s="93"/>
      <c r="DD198" s="93"/>
      <c r="DE198" s="93"/>
      <c r="DF198" s="93"/>
      <c r="DG198" s="93"/>
      <c r="DH198" s="93"/>
      <c r="DI198" s="93"/>
      <c r="DJ198" s="93"/>
      <c r="DK198" s="93"/>
      <c r="DL198" s="93"/>
      <c r="DM198" s="93"/>
      <c r="DN198" s="93"/>
      <c r="DO198" s="93"/>
      <c r="DP198" s="93"/>
      <c r="DQ198" s="93"/>
      <c r="DR198" s="93"/>
      <c r="DS198" s="93"/>
      <c r="DT198" s="93"/>
      <c r="DU198" s="93"/>
      <c r="DV198" s="93"/>
      <c r="DW198" s="93"/>
      <c r="DX198" s="93"/>
      <c r="DY198" s="93"/>
      <c r="DZ198" s="93"/>
      <c r="EA198" s="93"/>
      <c r="EB198" s="93"/>
      <c r="EC198" s="93"/>
      <c r="ED198" s="93"/>
      <c r="EE198" s="93"/>
      <c r="EF198" s="93"/>
      <c r="EG198" s="93"/>
      <c r="EH198" s="93"/>
      <c r="EI198" s="93"/>
      <c r="EJ198" s="93"/>
      <c r="EK198" s="93"/>
      <c r="EL198" s="93"/>
      <c r="EM198" s="93"/>
      <c r="EN198" s="93"/>
      <c r="EO198" s="93"/>
      <c r="EP198" s="93"/>
      <c r="EQ198" s="93"/>
      <c r="ER198" s="93"/>
      <c r="ES198" s="93"/>
      <c r="ET198" s="93"/>
      <c r="EU198" s="93"/>
      <c r="EV198" s="93"/>
      <c r="EW198" s="93"/>
      <c r="EX198" s="93"/>
      <c r="EY198" s="93"/>
      <c r="EZ198" s="93"/>
      <c r="FA198" s="93"/>
      <c r="FB198" s="93"/>
      <c r="FC198" s="93"/>
      <c r="FD198" s="93"/>
      <c r="FE198" s="93"/>
      <c r="FF198" s="93"/>
      <c r="FG198" s="93"/>
      <c r="FH198" s="93"/>
      <c r="FI198" s="93"/>
      <c r="FJ198" s="93"/>
      <c r="FK198" s="93"/>
      <c r="FL198" s="93"/>
      <c r="FM198" s="93"/>
      <c r="FN198" s="93"/>
      <c r="FO198" s="93"/>
      <c r="FP198" s="93"/>
      <c r="FQ198" s="93"/>
      <c r="FR198" s="93"/>
      <c r="FS198" s="93"/>
      <c r="FT198" s="93"/>
      <c r="FU198" s="93"/>
      <c r="FV198" s="93"/>
      <c r="FW198" s="93"/>
      <c r="FX198" s="93"/>
      <c r="FY198" s="93"/>
      <c r="FZ198" s="93"/>
      <c r="GA198" s="93"/>
      <c r="GB198" s="93"/>
      <c r="GC198" s="93"/>
      <c r="GD198" s="93"/>
      <c r="GE198" s="93"/>
      <c r="GF198" s="93"/>
      <c r="GG198" s="93"/>
      <c r="GH198" s="93"/>
      <c r="GI198" s="93"/>
      <c r="GJ198" s="93"/>
      <c r="GK198" s="93"/>
      <c r="GL198" s="93"/>
      <c r="GM198" s="93"/>
      <c r="GN198" s="93"/>
      <c r="GO198" s="93"/>
      <c r="GP198" s="93"/>
      <c r="GQ198" s="93"/>
      <c r="GR198" s="93"/>
      <c r="GS198" s="93"/>
      <c r="GT198" s="93"/>
      <c r="GU198" s="93"/>
      <c r="GV198" s="93"/>
      <c r="GW198" s="93"/>
      <c r="GX198" s="93"/>
      <c r="GY198" s="93"/>
      <c r="GZ198" s="93"/>
      <c r="HA198" s="93"/>
      <c r="HB198" s="93"/>
      <c r="HC198" s="93"/>
      <c r="HD198" s="93"/>
      <c r="HE198" s="93"/>
      <c r="HF198" s="93"/>
      <c r="HG198" s="93"/>
      <c r="HH198" s="93"/>
      <c r="HI198" s="93"/>
      <c r="HJ198" s="93"/>
      <c r="HK198" s="93"/>
      <c r="HL198" s="93"/>
      <c r="HM198" s="93"/>
      <c r="HN198" s="93"/>
      <c r="HO198" s="93"/>
      <c r="HP198" s="93"/>
      <c r="HQ198" s="93"/>
      <c r="HR198" s="93"/>
      <c r="HS198" s="93"/>
      <c r="HT198" s="93"/>
      <c r="HU198" s="93"/>
      <c r="HV198" s="93"/>
      <c r="HW198" s="93"/>
      <c r="HX198" s="93"/>
      <c r="HY198" s="93"/>
      <c r="HZ198" s="93"/>
      <c r="IA198" s="93"/>
      <c r="IB198" s="93"/>
      <c r="IC198" s="93"/>
      <c r="ID198" s="93"/>
      <c r="IE198" s="93"/>
      <c r="IF198" s="93"/>
      <c r="IG198" s="93"/>
      <c r="IH198" s="93"/>
      <c r="II198" s="93"/>
      <c r="IJ198" s="93"/>
      <c r="IK198" s="93"/>
      <c r="IL198" s="93"/>
      <c r="IM198" s="93"/>
      <c r="IN198" s="93"/>
      <c r="IO198" s="93"/>
      <c r="IP198" s="93"/>
      <c r="IQ198" s="93"/>
      <c r="IR198" s="93"/>
      <c r="IS198" s="93"/>
      <c r="IT198" s="93"/>
      <c r="IU198" s="93"/>
      <c r="IV198" s="93"/>
      <c r="IW198" s="93"/>
      <c r="IX198" s="93"/>
      <c r="IY198" s="93"/>
      <c r="IZ198" s="93"/>
      <c r="JA198" s="93"/>
      <c r="JB198" s="93"/>
    </row>
    <row r="199" spans="1:262" x14ac:dyDescent="0.2">
      <c r="A199" s="170">
        <v>39990</v>
      </c>
      <c r="B199" s="183" t="s">
        <v>1134</v>
      </c>
      <c r="C199" s="183" t="s">
        <v>328</v>
      </c>
      <c r="D199" s="183" t="s">
        <v>136</v>
      </c>
      <c r="E199" s="183" t="s">
        <v>143</v>
      </c>
      <c r="F199" s="184">
        <v>38352</v>
      </c>
      <c r="G199" s="185">
        <v>2004</v>
      </c>
      <c r="H199" s="170" t="s">
        <v>2</v>
      </c>
      <c r="I199" s="170" t="str">
        <f t="shared" si="8"/>
        <v>OR</v>
      </c>
      <c r="J199" s="170" t="str">
        <f t="shared" si="9"/>
        <v>OR</v>
      </c>
      <c r="K199" s="170" t="str">
        <f t="shared" si="10"/>
        <v>Pacific</v>
      </c>
      <c r="L199" s="170" t="str">
        <f>INDEX('State '!$A$1:$C$62,MATCH($I199,'State '!$B:$B,0),3)</f>
        <v>Pacific</v>
      </c>
      <c r="M199" s="170" t="str">
        <f>INDEX('State '!$A$1:$C$62,MATCH($J199,'State '!$B:$B,0),3)</f>
        <v>Pacific</v>
      </c>
      <c r="N199" s="170"/>
      <c r="O199" s="177">
        <v>28</v>
      </c>
      <c r="P199" s="177">
        <v>72.400000000000006</v>
      </c>
      <c r="Q199" s="177">
        <v>70</v>
      </c>
      <c r="R199" s="176" t="s">
        <v>3284</v>
      </c>
      <c r="S199" s="170" t="s">
        <v>138</v>
      </c>
      <c r="T199" s="170" t="s">
        <v>187</v>
      </c>
      <c r="U199" s="170" t="s">
        <v>382</v>
      </c>
      <c r="V199" s="170"/>
      <c r="W199" s="169"/>
      <c r="X199" s="169"/>
      <c r="Y199" s="169"/>
      <c r="Z199" s="93"/>
      <c r="AA199" s="93"/>
      <c r="AB199" s="93"/>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c r="ER199" s="19"/>
      <c r="ES199" s="19"/>
      <c r="ET199" s="19"/>
      <c r="EU199" s="19"/>
      <c r="EV199" s="19"/>
      <c r="EW199" s="19"/>
      <c r="EX199" s="19"/>
      <c r="EY199" s="19"/>
      <c r="EZ199" s="19"/>
      <c r="FA199" s="19"/>
      <c r="FB199" s="19"/>
      <c r="FC199" s="19"/>
      <c r="FD199" s="19"/>
      <c r="FE199" s="19"/>
      <c r="FF199" s="19"/>
      <c r="FG199" s="19"/>
      <c r="FH199" s="19"/>
      <c r="FI199" s="19"/>
      <c r="FJ199" s="19"/>
      <c r="FK199" s="19"/>
      <c r="FL199" s="19"/>
      <c r="FM199" s="19"/>
      <c r="FN199" s="19"/>
      <c r="FO199" s="19"/>
      <c r="FP199" s="19"/>
      <c r="FQ199" s="19"/>
      <c r="FR199" s="19"/>
      <c r="FS199" s="19"/>
      <c r="FT199" s="19"/>
      <c r="FU199" s="19"/>
      <c r="FV199" s="19"/>
      <c r="FW199" s="19"/>
      <c r="FX199" s="19"/>
      <c r="FY199" s="19"/>
      <c r="FZ199" s="19"/>
      <c r="GA199" s="19"/>
      <c r="GB199" s="19"/>
      <c r="GC199" s="19"/>
      <c r="GD199" s="19"/>
      <c r="GE199" s="19"/>
      <c r="GF199" s="19"/>
      <c r="GG199" s="19"/>
      <c r="GH199" s="19"/>
      <c r="GI199" s="19"/>
      <c r="GJ199" s="19"/>
      <c r="GK199" s="19"/>
      <c r="GL199" s="19"/>
      <c r="GM199" s="19"/>
      <c r="GN199" s="19"/>
      <c r="GO199" s="19"/>
      <c r="GP199" s="19"/>
      <c r="GQ199" s="19"/>
      <c r="GR199" s="19"/>
      <c r="GS199" s="19"/>
      <c r="GT199" s="19"/>
      <c r="GU199" s="19"/>
      <c r="GV199" s="19"/>
      <c r="GW199" s="19"/>
      <c r="GX199" s="19"/>
      <c r="GY199" s="19"/>
      <c r="GZ199" s="19"/>
      <c r="HA199" s="19"/>
      <c r="HB199" s="19"/>
      <c r="HC199" s="19"/>
      <c r="HD199" s="19"/>
      <c r="HE199" s="19"/>
      <c r="HF199" s="19"/>
      <c r="HG199" s="19"/>
      <c r="HH199" s="19"/>
      <c r="HI199" s="19"/>
      <c r="HJ199" s="19"/>
      <c r="HK199" s="19"/>
      <c r="HL199" s="19"/>
      <c r="HM199" s="19"/>
      <c r="HN199" s="19"/>
      <c r="HO199" s="19"/>
      <c r="HP199" s="19"/>
      <c r="HQ199" s="19"/>
      <c r="HR199" s="19"/>
      <c r="HS199" s="19"/>
      <c r="HT199" s="19"/>
      <c r="HU199" s="19"/>
      <c r="HV199" s="19"/>
      <c r="HW199" s="19"/>
      <c r="HX199" s="19"/>
      <c r="HY199" s="19"/>
      <c r="HZ199" s="19"/>
      <c r="IA199" s="19"/>
      <c r="IB199" s="19"/>
      <c r="IC199" s="19"/>
      <c r="ID199" s="19"/>
      <c r="IE199" s="19"/>
      <c r="IF199" s="19"/>
      <c r="IG199" s="19"/>
      <c r="IH199" s="19"/>
      <c r="II199" s="19"/>
      <c r="IJ199" s="19"/>
      <c r="IK199" s="19"/>
      <c r="IL199" s="19"/>
      <c r="IM199" s="19"/>
      <c r="IN199" s="19"/>
      <c r="IO199" s="19"/>
      <c r="IP199" s="19"/>
      <c r="IQ199" s="19"/>
      <c r="IR199" s="19"/>
      <c r="IS199" s="19"/>
      <c r="IT199" s="19"/>
      <c r="IU199" s="19"/>
      <c r="IV199" s="19"/>
      <c r="IW199" s="19"/>
      <c r="IX199" s="19"/>
      <c r="IY199" s="19"/>
      <c r="IZ199" s="19"/>
      <c r="JA199" s="19"/>
      <c r="JB199" s="19"/>
    </row>
    <row r="200" spans="1:262" s="19" customFormat="1" ht="25.5" x14ac:dyDescent="0.2">
      <c r="A200" s="195">
        <v>43291</v>
      </c>
      <c r="B200" s="183" t="s">
        <v>2027</v>
      </c>
      <c r="C200" s="183" t="s">
        <v>1724</v>
      </c>
      <c r="D200" s="183" t="s">
        <v>134</v>
      </c>
      <c r="E200" s="183" t="s">
        <v>143</v>
      </c>
      <c r="F200" s="184">
        <v>43290</v>
      </c>
      <c r="G200" s="185">
        <v>2018</v>
      </c>
      <c r="H200" s="170" t="s">
        <v>10</v>
      </c>
      <c r="I200" s="170" t="str">
        <f t="shared" si="8"/>
        <v>NY</v>
      </c>
      <c r="J200" s="170" t="str">
        <f t="shared" si="9"/>
        <v>NY</v>
      </c>
      <c r="K200" s="175" t="str">
        <f t="shared" si="10"/>
        <v>Northeast</v>
      </c>
      <c r="L200" s="170" t="str">
        <f>INDEX('State '!$A$1:$C$62,MATCH($I200,'State '!$B:$B,0),3)</f>
        <v>Northeast</v>
      </c>
      <c r="M200" s="170" t="str">
        <f>INDEX('State '!$A$1:$C$62,MATCH($J200,'State '!$B:$B,0),3)</f>
        <v>Northeast</v>
      </c>
      <c r="N200" s="170"/>
      <c r="O200" s="177">
        <v>40</v>
      </c>
      <c r="P200" s="177">
        <v>8</v>
      </c>
      <c r="Q200" s="177">
        <v>130</v>
      </c>
      <c r="R200" s="176">
        <v>16</v>
      </c>
      <c r="S200" s="170" t="s">
        <v>135</v>
      </c>
      <c r="T200" s="170" t="s">
        <v>381</v>
      </c>
      <c r="U200" s="170" t="s">
        <v>2255</v>
      </c>
      <c r="V200" s="170" t="s">
        <v>2177</v>
      </c>
      <c r="W200" s="169" t="s">
        <v>2682</v>
      </c>
      <c r="X200" s="169" t="s">
        <v>2841</v>
      </c>
      <c r="Y200" s="169" t="s">
        <v>2500</v>
      </c>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c r="AY200" s="93"/>
      <c r="AZ200" s="93"/>
      <c r="BA200" s="93"/>
      <c r="BB200" s="93"/>
      <c r="BC200" s="93"/>
      <c r="BD200" s="93"/>
      <c r="BE200" s="93"/>
      <c r="BF200" s="93"/>
      <c r="BG200" s="93"/>
      <c r="BH200" s="93"/>
      <c r="BI200" s="93"/>
      <c r="BJ200" s="93"/>
      <c r="BK200" s="93"/>
      <c r="BL200" s="93"/>
      <c r="BM200" s="93"/>
      <c r="BN200" s="93"/>
      <c r="BO200" s="93"/>
      <c r="BP200" s="93"/>
      <c r="BQ200" s="93"/>
      <c r="BR200" s="93"/>
      <c r="BS200" s="93"/>
      <c r="BT200" s="93"/>
      <c r="BU200" s="93"/>
      <c r="BV200" s="93"/>
      <c r="BW200" s="93"/>
      <c r="BX200" s="93"/>
      <c r="BY200" s="93"/>
      <c r="BZ200" s="93"/>
      <c r="CA200" s="93"/>
      <c r="CB200" s="93"/>
      <c r="CC200" s="93"/>
      <c r="CD200" s="93"/>
      <c r="CE200" s="93"/>
      <c r="CF200" s="93"/>
      <c r="CG200" s="93"/>
      <c r="CH200" s="93"/>
      <c r="CI200" s="93"/>
      <c r="CJ200" s="93"/>
      <c r="CK200" s="93"/>
      <c r="CL200" s="93"/>
      <c r="CM200" s="93"/>
      <c r="CN200" s="93"/>
      <c r="CO200" s="93"/>
      <c r="CP200" s="93"/>
      <c r="CQ200" s="93"/>
      <c r="CR200" s="93"/>
      <c r="CS200" s="93"/>
      <c r="CT200" s="93"/>
      <c r="CU200" s="93"/>
      <c r="CV200" s="93"/>
      <c r="CW200" s="93"/>
      <c r="CX200" s="93"/>
      <c r="CY200" s="93"/>
      <c r="CZ200" s="93"/>
      <c r="DA200" s="93"/>
      <c r="DB200" s="93"/>
      <c r="DC200" s="93"/>
      <c r="DD200" s="93"/>
      <c r="DE200" s="93"/>
      <c r="DF200" s="93"/>
      <c r="DG200" s="93"/>
      <c r="DH200" s="93"/>
      <c r="DI200" s="93"/>
      <c r="DJ200" s="93"/>
      <c r="DK200" s="93"/>
      <c r="DL200" s="93"/>
      <c r="DM200" s="93"/>
      <c r="DN200" s="93"/>
      <c r="DO200" s="93"/>
      <c r="DP200" s="93"/>
      <c r="DQ200" s="93"/>
      <c r="DR200" s="93"/>
      <c r="DS200" s="93"/>
      <c r="DT200" s="93"/>
      <c r="DU200" s="93"/>
      <c r="DV200" s="93"/>
      <c r="DW200" s="93"/>
      <c r="DX200" s="93"/>
      <c r="DY200" s="93"/>
      <c r="DZ200" s="93"/>
      <c r="EA200" s="93"/>
      <c r="EB200" s="93"/>
      <c r="EC200" s="93"/>
      <c r="ED200" s="93"/>
      <c r="EE200" s="93"/>
      <c r="EF200" s="93"/>
      <c r="EG200" s="93"/>
      <c r="EH200" s="93"/>
      <c r="EI200" s="93"/>
      <c r="EJ200" s="93"/>
      <c r="EK200" s="93"/>
      <c r="EL200" s="93"/>
      <c r="EM200" s="93"/>
      <c r="EN200" s="93"/>
      <c r="EO200" s="93"/>
      <c r="EP200" s="93"/>
      <c r="EQ200" s="93"/>
      <c r="ER200" s="93"/>
      <c r="ES200" s="93"/>
      <c r="ET200" s="93"/>
      <c r="EU200" s="93"/>
      <c r="EV200" s="93"/>
      <c r="EW200" s="93"/>
      <c r="EX200" s="93"/>
      <c r="EY200" s="93"/>
      <c r="EZ200" s="93"/>
      <c r="FA200" s="93"/>
      <c r="FB200" s="93"/>
      <c r="FC200" s="93"/>
      <c r="FD200" s="93"/>
      <c r="FE200" s="93"/>
      <c r="FF200" s="93"/>
      <c r="FG200" s="93"/>
      <c r="FH200" s="93"/>
      <c r="FI200" s="93"/>
      <c r="FJ200" s="93"/>
      <c r="FK200" s="93"/>
      <c r="FL200" s="93"/>
      <c r="FM200" s="93"/>
      <c r="FN200" s="93"/>
      <c r="FO200" s="93"/>
      <c r="FP200" s="93"/>
      <c r="FQ200" s="93"/>
      <c r="FR200" s="93"/>
      <c r="FS200" s="93"/>
      <c r="FT200" s="93"/>
      <c r="FU200" s="93"/>
      <c r="FV200" s="93"/>
      <c r="FW200" s="93"/>
      <c r="FX200" s="93"/>
      <c r="FY200" s="93"/>
      <c r="FZ200" s="93"/>
      <c r="GA200" s="93"/>
      <c r="GB200" s="93"/>
      <c r="GC200" s="93"/>
      <c r="GD200" s="93"/>
      <c r="GE200" s="93"/>
      <c r="GF200" s="93"/>
      <c r="GG200" s="93"/>
      <c r="GH200" s="93"/>
      <c r="GI200" s="93"/>
      <c r="GJ200" s="93"/>
      <c r="GK200" s="93"/>
      <c r="GL200" s="93"/>
      <c r="GM200" s="93"/>
      <c r="GN200" s="93"/>
      <c r="GO200" s="93"/>
      <c r="GP200" s="93"/>
      <c r="GQ200" s="93"/>
      <c r="GR200" s="93"/>
      <c r="GS200" s="93"/>
      <c r="GT200" s="93"/>
      <c r="GU200" s="93"/>
      <c r="GV200" s="93"/>
      <c r="GW200" s="93"/>
      <c r="GX200" s="93"/>
      <c r="GY200" s="93"/>
      <c r="GZ200" s="93"/>
      <c r="HA200" s="93"/>
      <c r="HB200" s="93"/>
      <c r="HC200" s="93"/>
      <c r="HD200" s="93"/>
      <c r="HE200" s="93"/>
      <c r="HF200" s="93"/>
      <c r="HG200" s="93"/>
      <c r="HH200" s="93"/>
      <c r="HI200" s="93"/>
      <c r="HJ200" s="93"/>
      <c r="HK200" s="93"/>
      <c r="HL200" s="93"/>
      <c r="HM200" s="93"/>
      <c r="HN200" s="93"/>
      <c r="HO200" s="93"/>
      <c r="HP200" s="93"/>
      <c r="HQ200" s="93"/>
      <c r="HR200" s="93"/>
      <c r="HS200" s="93"/>
      <c r="HT200" s="93"/>
      <c r="HU200" s="93"/>
      <c r="HV200" s="93"/>
      <c r="HW200" s="93"/>
      <c r="HX200" s="93"/>
      <c r="HY200" s="93"/>
      <c r="HZ200" s="93"/>
      <c r="IA200" s="93"/>
      <c r="IB200" s="93"/>
      <c r="IC200" s="93"/>
      <c r="ID200" s="93"/>
      <c r="IE200" s="93"/>
      <c r="IF200" s="93"/>
      <c r="IG200" s="93"/>
      <c r="IH200" s="93"/>
      <c r="II200" s="93"/>
      <c r="IJ200" s="93"/>
      <c r="IK200" s="93"/>
      <c r="IL200" s="93"/>
      <c r="IM200" s="93"/>
      <c r="IN200" s="93"/>
      <c r="IO200" s="93"/>
      <c r="IP200" s="93"/>
      <c r="IQ200" s="93"/>
      <c r="IR200" s="93"/>
      <c r="IS200" s="93"/>
      <c r="IT200" s="93"/>
      <c r="IU200" s="93"/>
      <c r="IV200" s="93"/>
      <c r="IW200" s="93"/>
      <c r="IX200" s="93"/>
      <c r="IY200" s="93"/>
      <c r="IZ200" s="93"/>
      <c r="JA200" s="93"/>
      <c r="JB200" s="93"/>
    </row>
    <row r="201" spans="1:262" x14ac:dyDescent="0.2">
      <c r="A201" s="170">
        <v>42161</v>
      </c>
      <c r="B201" s="183" t="s">
        <v>2128</v>
      </c>
      <c r="C201" s="183" t="s">
        <v>1824</v>
      </c>
      <c r="D201" s="183" t="s">
        <v>1878</v>
      </c>
      <c r="E201" s="183" t="s">
        <v>143</v>
      </c>
      <c r="F201" s="184">
        <v>42121</v>
      </c>
      <c r="G201" s="185">
        <v>2015</v>
      </c>
      <c r="H201" s="170" t="s">
        <v>0</v>
      </c>
      <c r="I201" s="170" t="str">
        <f t="shared" ref="I201:I264" si="11">LEFT($H201,2)</f>
        <v>LA</v>
      </c>
      <c r="J201" s="170" t="str">
        <f t="shared" ref="J201:J264" si="12">RIGHT($H201,2)</f>
        <v>LA</v>
      </c>
      <c r="K201" s="170" t="str">
        <f t="shared" si="10"/>
        <v>South Central</v>
      </c>
      <c r="L201" s="170" t="str">
        <f>INDEX('State '!$A$1:$C$62,MATCH($I201,'State '!$B:$B,0),3)</f>
        <v>South Central</v>
      </c>
      <c r="M201" s="170" t="str">
        <f>INDEX('State '!$A$1:$C$62,MATCH($J201,'State '!$B:$B,0),3)</f>
        <v>South Central</v>
      </c>
      <c r="N201" s="170"/>
      <c r="O201" s="177">
        <v>100</v>
      </c>
      <c r="P201" s="177">
        <v>0.04</v>
      </c>
      <c r="Q201" s="177">
        <v>1500</v>
      </c>
      <c r="R201" s="176">
        <v>42</v>
      </c>
      <c r="S201" s="170" t="s">
        <v>135</v>
      </c>
      <c r="T201" s="170" t="s">
        <v>381</v>
      </c>
      <c r="U201" s="170" t="s">
        <v>1825</v>
      </c>
      <c r="V201" s="170" t="s">
        <v>2177</v>
      </c>
      <c r="W201" s="169"/>
      <c r="X201" s="169"/>
      <c r="Y201" s="169"/>
      <c r="Z201" s="93"/>
      <c r="AA201" s="93"/>
      <c r="AB201" s="93"/>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c r="FD201" s="19"/>
      <c r="FE201" s="19"/>
      <c r="FF201" s="19"/>
      <c r="FG201" s="19"/>
      <c r="FH201" s="19"/>
      <c r="FI201" s="19"/>
      <c r="FJ201" s="19"/>
      <c r="FK201" s="19"/>
      <c r="FL201" s="19"/>
      <c r="FM201" s="19"/>
      <c r="FN201" s="19"/>
      <c r="FO201" s="19"/>
      <c r="FP201" s="19"/>
      <c r="FQ201" s="19"/>
      <c r="FR201" s="19"/>
      <c r="FS201" s="19"/>
      <c r="FT201" s="19"/>
      <c r="FU201" s="19"/>
      <c r="FV201" s="19"/>
      <c r="FW201" s="19"/>
      <c r="FX201" s="19"/>
      <c r="FY201" s="19"/>
      <c r="FZ201" s="19"/>
      <c r="GA201" s="19"/>
      <c r="GB201" s="19"/>
      <c r="GC201" s="19"/>
      <c r="GD201" s="19"/>
      <c r="GE201" s="19"/>
      <c r="GF201" s="19"/>
      <c r="GG201" s="19"/>
      <c r="GH201" s="19"/>
      <c r="GI201" s="19"/>
      <c r="GJ201" s="19"/>
      <c r="GK201" s="19"/>
      <c r="GL201" s="19"/>
      <c r="GM201" s="19"/>
      <c r="GN201" s="19"/>
      <c r="GO201" s="19"/>
      <c r="GP201" s="19"/>
      <c r="GQ201" s="19"/>
      <c r="GR201" s="19"/>
      <c r="GS201" s="19"/>
      <c r="GT201" s="19"/>
      <c r="GU201" s="19"/>
      <c r="GV201" s="19"/>
      <c r="GW201" s="19"/>
      <c r="GX201" s="19"/>
      <c r="GY201" s="19"/>
      <c r="GZ201" s="19"/>
      <c r="HA201" s="19"/>
      <c r="HB201" s="19"/>
      <c r="HC201" s="19"/>
      <c r="HD201" s="19"/>
      <c r="HE201" s="19"/>
      <c r="HF201" s="19"/>
      <c r="HG201" s="19"/>
      <c r="HH201" s="19"/>
      <c r="HI201" s="19"/>
      <c r="HJ201" s="19"/>
      <c r="HK201" s="19"/>
      <c r="HL201" s="19"/>
      <c r="HM201" s="19"/>
      <c r="HN201" s="19"/>
      <c r="HO201" s="19"/>
      <c r="HP201" s="19"/>
      <c r="HQ201" s="19"/>
      <c r="HR201" s="19"/>
      <c r="HS201" s="19"/>
      <c r="HT201" s="19"/>
      <c r="HU201" s="19"/>
      <c r="HV201" s="19"/>
      <c r="HW201" s="19"/>
      <c r="HX201" s="19"/>
      <c r="HY201" s="19"/>
      <c r="HZ201" s="19"/>
      <c r="IA201" s="19"/>
      <c r="IB201" s="19"/>
      <c r="IC201" s="19"/>
      <c r="ID201" s="19"/>
      <c r="IE201" s="19"/>
      <c r="IF201" s="19"/>
      <c r="IG201" s="19"/>
      <c r="IH201" s="19"/>
      <c r="II201" s="19"/>
      <c r="IJ201" s="19"/>
      <c r="IK201" s="19"/>
      <c r="IL201" s="19"/>
      <c r="IM201" s="19"/>
      <c r="IN201" s="19"/>
      <c r="IO201" s="19"/>
      <c r="IP201" s="19"/>
      <c r="IQ201" s="19"/>
      <c r="IR201" s="19"/>
      <c r="IS201" s="19"/>
      <c r="IT201" s="19"/>
      <c r="IU201" s="19"/>
      <c r="IV201" s="19"/>
      <c r="IW201" s="19"/>
      <c r="IX201" s="19"/>
      <c r="IY201" s="19"/>
      <c r="IZ201" s="19"/>
      <c r="JA201" s="19"/>
      <c r="JB201" s="19"/>
    </row>
    <row r="202" spans="1:262" ht="25.5" x14ac:dyDescent="0.2">
      <c r="A202" s="224">
        <v>43993</v>
      </c>
      <c r="B202" s="222" t="s">
        <v>2118</v>
      </c>
      <c r="C202" s="222" t="s">
        <v>1824</v>
      </c>
      <c r="D202" s="222" t="s">
        <v>1878</v>
      </c>
      <c r="E202" s="222" t="s">
        <v>2377</v>
      </c>
      <c r="F202" s="63"/>
      <c r="G202" s="64" t="s">
        <v>382</v>
      </c>
      <c r="H202" s="224" t="s">
        <v>0</v>
      </c>
      <c r="I202" s="224" t="str">
        <f t="shared" si="11"/>
        <v>LA</v>
      </c>
      <c r="J202" s="224" t="str">
        <f t="shared" si="12"/>
        <v>LA</v>
      </c>
      <c r="K202" s="230" t="str">
        <f t="shared" si="10"/>
        <v>South Central</v>
      </c>
      <c r="L202" s="224" t="str">
        <f>INDEX('State '!$A$1:$C$62,MATCH($I202,'State '!$B:$B,0),3)</f>
        <v>South Central</v>
      </c>
      <c r="M202" s="224" t="str">
        <f>INDEX('State '!$A$1:$C$62,MATCH($J202,'State '!$B:$B,0),3)</f>
        <v>South Central</v>
      </c>
      <c r="N202" s="224"/>
      <c r="O202" s="177">
        <v>610</v>
      </c>
      <c r="P202" s="177">
        <v>104.3</v>
      </c>
      <c r="Q202" s="164">
        <v>1500</v>
      </c>
      <c r="R202" s="104">
        <v>42</v>
      </c>
      <c r="S202" s="224" t="s">
        <v>135</v>
      </c>
      <c r="T202" s="224" t="s">
        <v>381</v>
      </c>
      <c r="U202" s="224" t="s">
        <v>2170</v>
      </c>
      <c r="V202" s="224" t="s">
        <v>2177</v>
      </c>
      <c r="W202" s="222" t="s">
        <v>2856</v>
      </c>
      <c r="X202" s="222" t="s">
        <v>2840</v>
      </c>
      <c r="Y202" s="225"/>
      <c r="Z202" s="93"/>
      <c r="AA202" s="93"/>
      <c r="AB202" s="93"/>
    </row>
    <row r="203" spans="1:262" s="19" customFormat="1" x14ac:dyDescent="0.2">
      <c r="A203" s="195">
        <v>42607</v>
      </c>
      <c r="B203" s="183" t="s">
        <v>2118</v>
      </c>
      <c r="C203" s="183" t="s">
        <v>1824</v>
      </c>
      <c r="D203" s="183" t="s">
        <v>1878</v>
      </c>
      <c r="E203" s="183" t="s">
        <v>389</v>
      </c>
      <c r="F203" s="184"/>
      <c r="G203" s="185">
        <v>2016</v>
      </c>
      <c r="H203" s="170" t="s">
        <v>0</v>
      </c>
      <c r="I203" s="170" t="str">
        <f t="shared" si="11"/>
        <v>LA</v>
      </c>
      <c r="J203" s="170" t="str">
        <f t="shared" si="12"/>
        <v>LA</v>
      </c>
      <c r="K203" s="170" t="str">
        <f t="shared" si="10"/>
        <v>South Central</v>
      </c>
      <c r="L203" s="170" t="str">
        <f>INDEX('State '!$A$1:$C$62,MATCH($I203,'State '!$B:$B,0),3)</f>
        <v>South Central</v>
      </c>
      <c r="M203" s="170" t="str">
        <f>INDEX('State '!$A$1:$C$62,MATCH($J203,'State '!$B:$B,0),3)</f>
        <v>South Central</v>
      </c>
      <c r="N203" s="170"/>
      <c r="O203" s="177">
        <v>610</v>
      </c>
      <c r="P203" s="177">
        <v>104.3</v>
      </c>
      <c r="Q203" s="177">
        <v>1500</v>
      </c>
      <c r="R203" s="176">
        <v>42</v>
      </c>
      <c r="S203" s="170" t="s">
        <v>135</v>
      </c>
      <c r="T203" s="170" t="s">
        <v>381</v>
      </c>
      <c r="U203" s="170" t="s">
        <v>2170</v>
      </c>
      <c r="V203" s="170" t="s">
        <v>2177</v>
      </c>
      <c r="W203" s="169"/>
      <c r="X203" s="169"/>
      <c r="Y203" s="169"/>
    </row>
    <row r="204" spans="1:262" x14ac:dyDescent="0.2">
      <c r="A204" s="170">
        <v>39990</v>
      </c>
      <c r="B204" s="183" t="s">
        <v>1031</v>
      </c>
      <c r="C204" s="183" t="s">
        <v>301</v>
      </c>
      <c r="D204" s="183" t="s">
        <v>140</v>
      </c>
      <c r="E204" s="183" t="s">
        <v>143</v>
      </c>
      <c r="F204" s="184">
        <v>38777</v>
      </c>
      <c r="G204" s="185">
        <v>2006</v>
      </c>
      <c r="H204" s="170" t="s">
        <v>6</v>
      </c>
      <c r="I204" s="170" t="str">
        <f t="shared" si="11"/>
        <v>TX</v>
      </c>
      <c r="J204" s="170" t="str">
        <f t="shared" si="12"/>
        <v>TX</v>
      </c>
      <c r="K204" s="170" t="str">
        <f t="shared" si="10"/>
        <v>South Central</v>
      </c>
      <c r="L204" s="170" t="str">
        <f>INDEX('State '!$A$1:$C$62,MATCH($I204,'State '!$B:$B,0),3)</f>
        <v>South Central</v>
      </c>
      <c r="M204" s="170" t="str">
        <f>INDEX('State '!$A$1:$C$62,MATCH($J204,'State '!$B:$B,0),3)</f>
        <v>South Central</v>
      </c>
      <c r="N204" s="170"/>
      <c r="O204" s="177">
        <v>20</v>
      </c>
      <c r="P204" s="177">
        <v>30</v>
      </c>
      <c r="Q204" s="177">
        <v>55</v>
      </c>
      <c r="R204" s="176">
        <v>16</v>
      </c>
      <c r="S204" s="170" t="s">
        <v>138</v>
      </c>
      <c r="T204" s="170" t="s">
        <v>187</v>
      </c>
      <c r="U204" s="170" t="s">
        <v>382</v>
      </c>
      <c r="V204" s="170"/>
      <c r="W204" s="169"/>
      <c r="X204" s="169"/>
      <c r="Y204" s="169"/>
      <c r="Z204" s="93"/>
      <c r="AA204" s="93"/>
      <c r="AB204" s="93"/>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c r="DA204" s="19"/>
      <c r="DB204" s="19"/>
      <c r="DC204" s="19"/>
      <c r="DD204" s="19"/>
      <c r="DE204" s="19"/>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c r="ER204" s="19"/>
      <c r="ES204" s="19"/>
      <c r="ET204" s="19"/>
      <c r="EU204" s="19"/>
      <c r="EV204" s="19"/>
      <c r="EW204" s="19"/>
      <c r="EX204" s="19"/>
      <c r="EY204" s="19"/>
      <c r="EZ204" s="19"/>
      <c r="FA204" s="19"/>
      <c r="FB204" s="19"/>
      <c r="FC204" s="19"/>
      <c r="FD204" s="19"/>
      <c r="FE204" s="19"/>
      <c r="FF204" s="19"/>
      <c r="FG204" s="19"/>
      <c r="FH204" s="19"/>
      <c r="FI204" s="19"/>
      <c r="FJ204" s="19"/>
      <c r="FK204" s="19"/>
      <c r="FL204" s="19"/>
      <c r="FM204" s="19"/>
      <c r="FN204" s="19"/>
      <c r="FO204" s="19"/>
      <c r="FP204" s="19"/>
      <c r="FQ204" s="19"/>
      <c r="FR204" s="19"/>
      <c r="FS204" s="19"/>
      <c r="FT204" s="19"/>
      <c r="FU204" s="19"/>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c r="HC204" s="19"/>
      <c r="HD204" s="19"/>
      <c r="HE204" s="19"/>
      <c r="HF204" s="19"/>
      <c r="HG204" s="19"/>
      <c r="HH204" s="19"/>
      <c r="HI204" s="19"/>
      <c r="HJ204" s="19"/>
      <c r="HK204" s="19"/>
      <c r="HL204" s="19"/>
      <c r="HM204" s="19"/>
      <c r="HN204" s="19"/>
      <c r="HO204" s="19"/>
      <c r="HP204" s="19"/>
      <c r="HQ204" s="19"/>
      <c r="HR204" s="19"/>
      <c r="HS204" s="19"/>
      <c r="HT204" s="19"/>
      <c r="HU204" s="19"/>
      <c r="HV204" s="19"/>
      <c r="HW204" s="19"/>
      <c r="HX204" s="19"/>
      <c r="HY204" s="19"/>
      <c r="HZ204" s="19"/>
      <c r="IA204" s="19"/>
      <c r="IB204" s="19"/>
      <c r="IC204" s="19"/>
      <c r="ID204" s="19"/>
      <c r="IE204" s="19"/>
      <c r="IF204" s="19"/>
      <c r="IG204" s="19"/>
      <c r="IH204" s="19"/>
      <c r="II204" s="19"/>
      <c r="IJ204" s="19"/>
      <c r="IK204" s="19"/>
      <c r="IL204" s="19"/>
      <c r="IM204" s="19"/>
      <c r="IN204" s="19"/>
      <c r="IO204" s="19"/>
      <c r="IP204" s="19"/>
      <c r="IQ204" s="19"/>
      <c r="IR204" s="19"/>
      <c r="IS204" s="19"/>
      <c r="IT204" s="19"/>
      <c r="IU204" s="19"/>
      <c r="IV204" s="19"/>
      <c r="IW204" s="19"/>
      <c r="IX204" s="19"/>
      <c r="IY204" s="19"/>
      <c r="IZ204" s="19"/>
      <c r="JA204" s="19"/>
      <c r="JB204" s="19"/>
    </row>
    <row r="205" spans="1:262" x14ac:dyDescent="0.2">
      <c r="A205" s="170">
        <v>39990</v>
      </c>
      <c r="B205" s="183" t="s">
        <v>1023</v>
      </c>
      <c r="C205" s="183" t="s">
        <v>301</v>
      </c>
      <c r="D205" s="183" t="s">
        <v>136</v>
      </c>
      <c r="E205" s="183" t="s">
        <v>143</v>
      </c>
      <c r="F205" s="184">
        <v>38808</v>
      </c>
      <c r="G205" s="185">
        <v>2006</v>
      </c>
      <c r="H205" s="170" t="s">
        <v>6</v>
      </c>
      <c r="I205" s="170" t="str">
        <f t="shared" si="11"/>
        <v>TX</v>
      </c>
      <c r="J205" s="170" t="str">
        <f t="shared" si="12"/>
        <v>TX</v>
      </c>
      <c r="K205" s="170" t="str">
        <f t="shared" si="10"/>
        <v>South Central</v>
      </c>
      <c r="L205" s="170" t="str">
        <f>INDEX('State '!$A$1:$C$62,MATCH($I205,'State '!$B:$B,0),3)</f>
        <v>South Central</v>
      </c>
      <c r="M205" s="170" t="str">
        <f>INDEX('State '!$A$1:$C$62,MATCH($J205,'State '!$B:$B,0),3)</f>
        <v>South Central</v>
      </c>
      <c r="N205" s="170"/>
      <c r="O205" s="177">
        <v>115</v>
      </c>
      <c r="P205" s="177">
        <v>122</v>
      </c>
      <c r="Q205" s="177">
        <v>250</v>
      </c>
      <c r="R205" s="176">
        <v>24</v>
      </c>
      <c r="S205" s="170" t="s">
        <v>138</v>
      </c>
      <c r="T205" s="170" t="s">
        <v>187</v>
      </c>
      <c r="U205" s="170" t="s">
        <v>382</v>
      </c>
      <c r="V205" s="170"/>
      <c r="W205" s="169"/>
      <c r="X205" s="169"/>
      <c r="Y205" s="169"/>
      <c r="Z205" s="93"/>
      <c r="AA205" s="93"/>
      <c r="AB205" s="93"/>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c r="CV205" s="19"/>
      <c r="CW205" s="19"/>
      <c r="CX205" s="19"/>
      <c r="CY205" s="19"/>
      <c r="CZ205" s="19"/>
      <c r="DA205" s="19"/>
      <c r="DB205" s="19"/>
      <c r="DC205" s="19"/>
      <c r="DD205" s="19"/>
      <c r="DE205" s="19"/>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9"/>
      <c r="EC205" s="19"/>
      <c r="ED205" s="19"/>
      <c r="EE205" s="19"/>
      <c r="EF205" s="19"/>
      <c r="EG205" s="19"/>
      <c r="EH205" s="19"/>
      <c r="EI205" s="19"/>
      <c r="EJ205" s="19"/>
      <c r="EK205" s="19"/>
      <c r="EL205" s="19"/>
      <c r="EM205" s="19"/>
      <c r="EN205" s="19"/>
      <c r="EO205" s="19"/>
      <c r="EP205" s="19"/>
      <c r="EQ205" s="19"/>
      <c r="ER205" s="19"/>
      <c r="ES205" s="19"/>
      <c r="ET205" s="19"/>
      <c r="EU205" s="19"/>
      <c r="EV205" s="19"/>
      <c r="EW205" s="19"/>
      <c r="EX205" s="19"/>
      <c r="EY205" s="19"/>
      <c r="EZ205" s="19"/>
      <c r="FA205" s="19"/>
      <c r="FB205" s="19"/>
      <c r="FC205" s="19"/>
      <c r="FD205" s="19"/>
      <c r="FE205" s="19"/>
      <c r="FF205" s="19"/>
      <c r="FG205" s="19"/>
      <c r="FH205" s="19"/>
      <c r="FI205" s="19"/>
      <c r="FJ205" s="19"/>
      <c r="FK205" s="19"/>
      <c r="FL205" s="19"/>
      <c r="FM205" s="19"/>
      <c r="FN205" s="19"/>
      <c r="FO205" s="19"/>
      <c r="FP205" s="19"/>
      <c r="FQ205" s="19"/>
      <c r="FR205" s="19"/>
      <c r="FS205" s="19"/>
      <c r="FT205" s="19"/>
      <c r="FU205" s="19"/>
      <c r="FV205" s="19"/>
      <c r="FW205" s="19"/>
      <c r="FX205" s="19"/>
      <c r="FY205" s="19"/>
      <c r="FZ205" s="19"/>
      <c r="GA205" s="19"/>
      <c r="GB205" s="19"/>
      <c r="GC205" s="19"/>
      <c r="GD205" s="19"/>
      <c r="GE205" s="19"/>
      <c r="GF205" s="19"/>
      <c r="GG205" s="19"/>
      <c r="GH205" s="19"/>
      <c r="GI205" s="19"/>
      <c r="GJ205" s="19"/>
      <c r="GK205" s="19"/>
      <c r="GL205" s="19"/>
      <c r="GM205" s="19"/>
      <c r="GN205" s="19"/>
      <c r="GO205" s="19"/>
      <c r="GP205" s="19"/>
      <c r="GQ205" s="19"/>
      <c r="GR205" s="19"/>
      <c r="GS205" s="19"/>
      <c r="GT205" s="19"/>
      <c r="GU205" s="19"/>
      <c r="GV205" s="19"/>
      <c r="GW205" s="19"/>
      <c r="GX205" s="19"/>
      <c r="GY205" s="19"/>
      <c r="GZ205" s="19"/>
      <c r="HA205" s="19"/>
      <c r="HB205" s="19"/>
      <c r="HC205" s="19"/>
      <c r="HD205" s="19"/>
      <c r="HE205" s="19"/>
      <c r="HF205" s="19"/>
      <c r="HG205" s="19"/>
      <c r="HH205" s="19"/>
      <c r="HI205" s="19"/>
      <c r="HJ205" s="19"/>
      <c r="HK205" s="19"/>
      <c r="HL205" s="19"/>
      <c r="HM205" s="19"/>
      <c r="HN205" s="19"/>
      <c r="HO205" s="19"/>
      <c r="HP205" s="19"/>
      <c r="HQ205" s="19"/>
      <c r="HR205" s="19"/>
      <c r="HS205" s="19"/>
      <c r="HT205" s="19"/>
      <c r="HU205" s="19"/>
      <c r="HV205" s="19"/>
      <c r="HW205" s="19"/>
      <c r="HX205" s="19"/>
      <c r="HY205" s="19"/>
      <c r="HZ205" s="19"/>
      <c r="IA205" s="19"/>
      <c r="IB205" s="19"/>
      <c r="IC205" s="19"/>
      <c r="ID205" s="19"/>
      <c r="IE205" s="19"/>
      <c r="IF205" s="19"/>
      <c r="IG205" s="19"/>
      <c r="IH205" s="19"/>
      <c r="II205" s="19"/>
      <c r="IJ205" s="19"/>
      <c r="IK205" s="19"/>
      <c r="IL205" s="19"/>
      <c r="IM205" s="19"/>
      <c r="IN205" s="19"/>
      <c r="IO205" s="19"/>
      <c r="IP205" s="19"/>
      <c r="IQ205" s="19"/>
      <c r="IR205" s="19"/>
      <c r="IS205" s="19"/>
      <c r="IT205" s="19"/>
      <c r="IU205" s="19"/>
      <c r="IV205" s="19"/>
      <c r="IW205" s="19"/>
      <c r="IX205" s="19"/>
      <c r="IY205" s="19"/>
      <c r="IZ205" s="19"/>
      <c r="JA205" s="19"/>
      <c r="JB205" s="19"/>
    </row>
    <row r="206" spans="1:262" s="19" customFormat="1" x14ac:dyDescent="0.2">
      <c r="A206" s="170">
        <v>39990</v>
      </c>
      <c r="B206" s="183" t="s">
        <v>1038</v>
      </c>
      <c r="C206" s="183" t="s">
        <v>301</v>
      </c>
      <c r="D206" s="183" t="s">
        <v>140</v>
      </c>
      <c r="E206" s="183" t="s">
        <v>143</v>
      </c>
      <c r="F206" s="184">
        <v>38777</v>
      </c>
      <c r="G206" s="185">
        <v>2006</v>
      </c>
      <c r="H206" s="170" t="s">
        <v>6</v>
      </c>
      <c r="I206" s="170" t="str">
        <f t="shared" si="11"/>
        <v>TX</v>
      </c>
      <c r="J206" s="170" t="str">
        <f t="shared" si="12"/>
        <v>TX</v>
      </c>
      <c r="K206" s="170" t="str">
        <f t="shared" si="10"/>
        <v>South Central</v>
      </c>
      <c r="L206" s="170" t="str">
        <f>INDEX('State '!$A$1:$C$62,MATCH($I206,'State '!$B:$B,0),3)</f>
        <v>South Central</v>
      </c>
      <c r="M206" s="170" t="str">
        <f>INDEX('State '!$A$1:$C$62,MATCH($J206,'State '!$B:$B,0),3)</f>
        <v>South Central</v>
      </c>
      <c r="N206" s="170"/>
      <c r="O206" s="177">
        <v>30</v>
      </c>
      <c r="P206" s="177">
        <v>47</v>
      </c>
      <c r="Q206" s="177">
        <v>30</v>
      </c>
      <c r="R206" s="176" t="s">
        <v>3270</v>
      </c>
      <c r="S206" s="170" t="s">
        <v>138</v>
      </c>
      <c r="T206" s="170" t="s">
        <v>187</v>
      </c>
      <c r="U206" s="170" t="s">
        <v>382</v>
      </c>
      <c r="V206" s="170"/>
      <c r="W206" s="169"/>
      <c r="X206" s="169"/>
      <c r="Y206" s="169"/>
      <c r="AC206" s="93"/>
      <c r="AD206" s="93"/>
      <c r="AE206" s="93"/>
      <c r="AF206" s="93"/>
      <c r="AG206" s="93"/>
      <c r="AH206" s="93"/>
      <c r="AI206" s="93"/>
      <c r="AJ206" s="93"/>
      <c r="AK206" s="93"/>
      <c r="AL206" s="93"/>
      <c r="AM206" s="93"/>
      <c r="AN206" s="93"/>
      <c r="AO206" s="93"/>
      <c r="AP206" s="93"/>
      <c r="AQ206" s="93"/>
      <c r="AR206" s="93"/>
      <c r="AS206" s="93"/>
      <c r="AT206" s="93"/>
      <c r="AU206" s="93"/>
      <c r="AV206" s="93"/>
      <c r="AW206" s="93"/>
      <c r="AX206" s="93"/>
      <c r="AY206" s="93"/>
      <c r="AZ206" s="93"/>
      <c r="BA206" s="93"/>
      <c r="BB206" s="93"/>
      <c r="BC206" s="93"/>
      <c r="BD206" s="93"/>
      <c r="BE206" s="93"/>
      <c r="BF206" s="93"/>
      <c r="BG206" s="93"/>
      <c r="BH206" s="93"/>
      <c r="BI206" s="93"/>
      <c r="BJ206" s="93"/>
      <c r="BK206" s="93"/>
      <c r="BL206" s="93"/>
      <c r="BM206" s="93"/>
      <c r="BN206" s="93"/>
      <c r="BO206" s="93"/>
      <c r="BP206" s="93"/>
      <c r="BQ206" s="93"/>
      <c r="BR206" s="93"/>
      <c r="BS206" s="93"/>
      <c r="BT206" s="93"/>
      <c r="BU206" s="93"/>
      <c r="BV206" s="93"/>
      <c r="BW206" s="93"/>
      <c r="BX206" s="93"/>
      <c r="BY206" s="93"/>
      <c r="BZ206" s="93"/>
      <c r="CA206" s="93"/>
      <c r="CB206" s="93"/>
      <c r="CC206" s="93"/>
      <c r="CD206" s="93"/>
      <c r="CE206" s="93"/>
      <c r="CF206" s="93"/>
      <c r="CG206" s="93"/>
      <c r="CH206" s="93"/>
      <c r="CI206" s="93"/>
      <c r="CJ206" s="93"/>
      <c r="CK206" s="93"/>
      <c r="CL206" s="93"/>
      <c r="CM206" s="93"/>
      <c r="CN206" s="93"/>
      <c r="CO206" s="93"/>
      <c r="CP206" s="93"/>
      <c r="CQ206" s="93"/>
      <c r="CR206" s="93"/>
      <c r="CS206" s="93"/>
      <c r="CT206" s="93"/>
      <c r="CU206" s="93"/>
      <c r="CV206" s="93"/>
      <c r="CW206" s="93"/>
      <c r="CX206" s="93"/>
      <c r="CY206" s="93"/>
      <c r="CZ206" s="93"/>
      <c r="DA206" s="93"/>
      <c r="DB206" s="93"/>
      <c r="DC206" s="93"/>
      <c r="DD206" s="93"/>
      <c r="DE206" s="93"/>
      <c r="DF206" s="93"/>
      <c r="DG206" s="93"/>
      <c r="DH206" s="93"/>
      <c r="DI206" s="93"/>
      <c r="DJ206" s="93"/>
      <c r="DK206" s="93"/>
      <c r="DL206" s="93"/>
      <c r="DM206" s="93"/>
      <c r="DN206" s="93"/>
      <c r="DO206" s="93"/>
      <c r="DP206" s="93"/>
      <c r="DQ206" s="93"/>
      <c r="DR206" s="93"/>
      <c r="DS206" s="93"/>
      <c r="DT206" s="93"/>
      <c r="DU206" s="93"/>
      <c r="DV206" s="93"/>
      <c r="DW206" s="93"/>
      <c r="DX206" s="93"/>
      <c r="DY206" s="93"/>
      <c r="DZ206" s="93"/>
      <c r="EA206" s="93"/>
      <c r="EB206" s="93"/>
      <c r="EC206" s="93"/>
      <c r="ED206" s="93"/>
      <c r="EE206" s="93"/>
      <c r="EF206" s="93"/>
      <c r="EG206" s="93"/>
      <c r="EH206" s="93"/>
      <c r="EI206" s="93"/>
      <c r="EJ206" s="93"/>
      <c r="EK206" s="93"/>
      <c r="EL206" s="93"/>
      <c r="EM206" s="93"/>
      <c r="EN206" s="93"/>
      <c r="EO206" s="93"/>
      <c r="EP206" s="93"/>
      <c r="EQ206" s="93"/>
      <c r="ER206" s="93"/>
      <c r="ES206" s="93"/>
      <c r="ET206" s="93"/>
      <c r="EU206" s="93"/>
      <c r="EV206" s="93"/>
      <c r="EW206" s="93"/>
      <c r="EX206" s="93"/>
      <c r="EY206" s="93"/>
      <c r="EZ206" s="93"/>
      <c r="FA206" s="93"/>
      <c r="FB206" s="93"/>
      <c r="FC206" s="93"/>
      <c r="FD206" s="93"/>
      <c r="FE206" s="93"/>
      <c r="FF206" s="93"/>
      <c r="FG206" s="93"/>
      <c r="FH206" s="93"/>
      <c r="FI206" s="93"/>
      <c r="FJ206" s="93"/>
      <c r="FK206" s="93"/>
      <c r="FL206" s="93"/>
      <c r="FM206" s="93"/>
      <c r="FN206" s="93"/>
      <c r="FO206" s="93"/>
      <c r="FP206" s="93"/>
      <c r="FQ206" s="93"/>
      <c r="FR206" s="93"/>
      <c r="FS206" s="93"/>
      <c r="FT206" s="93"/>
      <c r="FU206" s="93"/>
      <c r="FV206" s="93"/>
      <c r="FW206" s="93"/>
      <c r="FX206" s="93"/>
      <c r="FY206" s="93"/>
      <c r="FZ206" s="93"/>
      <c r="GA206" s="93"/>
      <c r="GB206" s="93"/>
      <c r="GC206" s="93"/>
      <c r="GD206" s="93"/>
      <c r="GE206" s="93"/>
      <c r="GF206" s="93"/>
      <c r="GG206" s="93"/>
      <c r="GH206" s="93"/>
      <c r="GI206" s="93"/>
      <c r="GJ206" s="93"/>
      <c r="GK206" s="93"/>
      <c r="GL206" s="93"/>
      <c r="GM206" s="93"/>
      <c r="GN206" s="93"/>
      <c r="GO206" s="93"/>
      <c r="GP206" s="93"/>
      <c r="GQ206" s="93"/>
      <c r="GR206" s="93"/>
      <c r="GS206" s="93"/>
      <c r="GT206" s="93"/>
      <c r="GU206" s="93"/>
      <c r="GV206" s="93"/>
      <c r="GW206" s="93"/>
      <c r="GX206" s="93"/>
      <c r="GY206" s="93"/>
      <c r="GZ206" s="93"/>
      <c r="HA206" s="93"/>
      <c r="HB206" s="93"/>
      <c r="HC206" s="93"/>
      <c r="HD206" s="93"/>
      <c r="HE206" s="93"/>
      <c r="HF206" s="93"/>
      <c r="HG206" s="93"/>
      <c r="HH206" s="93"/>
      <c r="HI206" s="93"/>
      <c r="HJ206" s="93"/>
      <c r="HK206" s="93"/>
      <c r="HL206" s="93"/>
      <c r="HM206" s="93"/>
      <c r="HN206" s="93"/>
      <c r="HO206" s="93"/>
      <c r="HP206" s="93"/>
      <c r="HQ206" s="93"/>
      <c r="HR206" s="93"/>
      <c r="HS206" s="93"/>
      <c r="HT206" s="93"/>
      <c r="HU206" s="93"/>
      <c r="HV206" s="93"/>
      <c r="HW206" s="93"/>
      <c r="HX206" s="93"/>
      <c r="HY206" s="93"/>
      <c r="HZ206" s="93"/>
      <c r="IA206" s="93"/>
      <c r="IB206" s="93"/>
      <c r="IC206" s="93"/>
      <c r="ID206" s="93"/>
      <c r="IE206" s="93"/>
      <c r="IF206" s="93"/>
      <c r="IG206" s="93"/>
      <c r="IH206" s="93"/>
      <c r="II206" s="93"/>
      <c r="IJ206" s="93"/>
      <c r="IK206" s="93"/>
      <c r="IL206" s="93"/>
      <c r="IM206" s="93"/>
      <c r="IN206" s="93"/>
      <c r="IO206" s="93"/>
      <c r="IP206" s="93"/>
      <c r="IQ206" s="93"/>
      <c r="IR206" s="93"/>
      <c r="IS206" s="93"/>
      <c r="IT206" s="93"/>
      <c r="IU206" s="93"/>
      <c r="IV206" s="93"/>
      <c r="IW206" s="93"/>
      <c r="IX206" s="93"/>
      <c r="IY206" s="93"/>
      <c r="IZ206" s="93"/>
      <c r="JA206" s="93"/>
      <c r="JB206" s="93"/>
    </row>
    <row r="207" spans="1:262" s="19" customFormat="1" x14ac:dyDescent="0.2">
      <c r="A207" s="170">
        <v>39990</v>
      </c>
      <c r="B207" s="183" t="s">
        <v>966</v>
      </c>
      <c r="C207" s="183" t="s">
        <v>301</v>
      </c>
      <c r="D207" s="183" t="s">
        <v>140</v>
      </c>
      <c r="E207" s="183" t="s">
        <v>143</v>
      </c>
      <c r="F207" s="184">
        <v>39173</v>
      </c>
      <c r="G207" s="185">
        <v>2007</v>
      </c>
      <c r="H207" s="170" t="s">
        <v>0</v>
      </c>
      <c r="I207" s="170" t="str">
        <f t="shared" si="11"/>
        <v>LA</v>
      </c>
      <c r="J207" s="170" t="str">
        <f t="shared" si="12"/>
        <v>LA</v>
      </c>
      <c r="K207" s="170" t="str">
        <f t="shared" si="10"/>
        <v>South Central</v>
      </c>
      <c r="L207" s="170" t="str">
        <f>INDEX('State '!$A$1:$C$62,MATCH($I207,'State '!$B:$B,0),3)</f>
        <v>South Central</v>
      </c>
      <c r="M207" s="170" t="str">
        <f>INDEX('State '!$A$1:$C$62,MATCH($J207,'State '!$B:$B,0),3)</f>
        <v>South Central</v>
      </c>
      <c r="N207" s="170"/>
      <c r="O207" s="177">
        <v>90</v>
      </c>
      <c r="P207" s="177">
        <v>74</v>
      </c>
      <c r="Q207" s="177">
        <v>200</v>
      </c>
      <c r="R207" s="176" t="s">
        <v>3270</v>
      </c>
      <c r="S207" s="170" t="s">
        <v>138</v>
      </c>
      <c r="T207" s="170" t="s">
        <v>187</v>
      </c>
      <c r="U207" s="170" t="s">
        <v>382</v>
      </c>
      <c r="V207" s="170"/>
      <c r="W207" s="169"/>
      <c r="X207" s="169"/>
      <c r="Y207" s="169"/>
      <c r="AC207" s="93"/>
      <c r="AD207" s="93"/>
      <c r="AE207" s="93"/>
      <c r="AF207" s="93"/>
      <c r="AG207" s="93"/>
      <c r="AH207" s="93"/>
      <c r="AI207" s="93"/>
      <c r="AJ207" s="93"/>
      <c r="AK207" s="93"/>
      <c r="AL207" s="93"/>
      <c r="AM207" s="93"/>
      <c r="AN207" s="93"/>
      <c r="AO207" s="93"/>
      <c r="AP207" s="93"/>
      <c r="AQ207" s="93"/>
      <c r="AR207" s="93"/>
      <c r="AS207" s="93"/>
      <c r="AT207" s="93"/>
      <c r="AU207" s="93"/>
      <c r="AV207" s="93"/>
      <c r="AW207" s="93"/>
      <c r="AX207" s="93"/>
      <c r="AY207" s="93"/>
      <c r="AZ207" s="93"/>
      <c r="BA207" s="93"/>
      <c r="BB207" s="93"/>
      <c r="BC207" s="93"/>
      <c r="BD207" s="93"/>
      <c r="BE207" s="93"/>
      <c r="BF207" s="93"/>
      <c r="BG207" s="93"/>
      <c r="BH207" s="93"/>
      <c r="BI207" s="93"/>
      <c r="BJ207" s="93"/>
      <c r="BK207" s="93"/>
      <c r="BL207" s="93"/>
      <c r="BM207" s="93"/>
      <c r="BN207" s="93"/>
      <c r="BO207" s="93"/>
      <c r="BP207" s="93"/>
      <c r="BQ207" s="93"/>
      <c r="BR207" s="93"/>
      <c r="BS207" s="93"/>
      <c r="BT207" s="93"/>
      <c r="BU207" s="93"/>
      <c r="BV207" s="93"/>
      <c r="BW207" s="93"/>
      <c r="BX207" s="93"/>
      <c r="BY207" s="93"/>
      <c r="BZ207" s="93"/>
      <c r="CA207" s="93"/>
      <c r="CB207" s="93"/>
      <c r="CC207" s="93"/>
      <c r="CD207" s="93"/>
      <c r="CE207" s="93"/>
      <c r="CF207" s="93"/>
      <c r="CG207" s="93"/>
      <c r="CH207" s="93"/>
      <c r="CI207" s="93"/>
      <c r="CJ207" s="93"/>
      <c r="CK207" s="93"/>
      <c r="CL207" s="93"/>
      <c r="CM207" s="93"/>
      <c r="CN207" s="93"/>
      <c r="CO207" s="93"/>
      <c r="CP207" s="93"/>
      <c r="CQ207" s="93"/>
      <c r="CR207" s="93"/>
      <c r="CS207" s="93"/>
      <c r="CT207" s="93"/>
      <c r="CU207" s="93"/>
      <c r="CV207" s="93"/>
      <c r="CW207" s="93"/>
      <c r="CX207" s="93"/>
      <c r="CY207" s="93"/>
      <c r="CZ207" s="93"/>
      <c r="DA207" s="93"/>
      <c r="DB207" s="93"/>
      <c r="DC207" s="93"/>
      <c r="DD207" s="93"/>
      <c r="DE207" s="93"/>
      <c r="DF207" s="93"/>
      <c r="DG207" s="93"/>
      <c r="DH207" s="93"/>
      <c r="DI207" s="93"/>
      <c r="DJ207" s="93"/>
      <c r="DK207" s="93"/>
      <c r="DL207" s="93"/>
      <c r="DM207" s="93"/>
      <c r="DN207" s="93"/>
      <c r="DO207" s="93"/>
      <c r="DP207" s="93"/>
      <c r="DQ207" s="93"/>
      <c r="DR207" s="93"/>
      <c r="DS207" s="93"/>
      <c r="DT207" s="93"/>
      <c r="DU207" s="93"/>
      <c r="DV207" s="93"/>
      <c r="DW207" s="93"/>
      <c r="DX207" s="93"/>
      <c r="DY207" s="93"/>
      <c r="DZ207" s="93"/>
      <c r="EA207" s="93"/>
      <c r="EB207" s="93"/>
      <c r="EC207" s="93"/>
      <c r="ED207" s="93"/>
      <c r="EE207" s="93"/>
      <c r="EF207" s="93"/>
      <c r="EG207" s="93"/>
      <c r="EH207" s="93"/>
      <c r="EI207" s="93"/>
      <c r="EJ207" s="93"/>
      <c r="EK207" s="93"/>
      <c r="EL207" s="93"/>
      <c r="EM207" s="93"/>
      <c r="EN207" s="93"/>
      <c r="EO207" s="93"/>
      <c r="EP207" s="93"/>
      <c r="EQ207" s="93"/>
      <c r="ER207" s="93"/>
      <c r="ES207" s="93"/>
      <c r="ET207" s="93"/>
      <c r="EU207" s="93"/>
      <c r="EV207" s="93"/>
      <c r="EW207" s="93"/>
      <c r="EX207" s="93"/>
      <c r="EY207" s="93"/>
      <c r="EZ207" s="93"/>
      <c r="FA207" s="93"/>
      <c r="FB207" s="93"/>
      <c r="FC207" s="93"/>
      <c r="FD207" s="93"/>
      <c r="FE207" s="93"/>
      <c r="FF207" s="93"/>
      <c r="FG207" s="93"/>
      <c r="FH207" s="93"/>
      <c r="FI207" s="93"/>
      <c r="FJ207" s="93"/>
      <c r="FK207" s="93"/>
      <c r="FL207" s="93"/>
      <c r="FM207" s="93"/>
      <c r="FN207" s="93"/>
      <c r="FO207" s="93"/>
      <c r="FP207" s="93"/>
      <c r="FQ207" s="93"/>
      <c r="FR207" s="93"/>
      <c r="FS207" s="93"/>
      <c r="FT207" s="93"/>
      <c r="FU207" s="93"/>
      <c r="FV207" s="93"/>
      <c r="FW207" s="93"/>
      <c r="FX207" s="93"/>
      <c r="FY207" s="93"/>
      <c r="FZ207" s="93"/>
      <c r="GA207" s="93"/>
      <c r="GB207" s="93"/>
      <c r="GC207" s="93"/>
      <c r="GD207" s="93"/>
      <c r="GE207" s="93"/>
      <c r="GF207" s="93"/>
      <c r="GG207" s="93"/>
      <c r="GH207" s="93"/>
      <c r="GI207" s="93"/>
      <c r="GJ207" s="93"/>
      <c r="GK207" s="93"/>
      <c r="GL207" s="93"/>
      <c r="GM207" s="93"/>
      <c r="GN207" s="93"/>
      <c r="GO207" s="93"/>
      <c r="GP207" s="93"/>
      <c r="GQ207" s="93"/>
      <c r="GR207" s="93"/>
      <c r="GS207" s="93"/>
      <c r="GT207" s="93"/>
      <c r="GU207" s="93"/>
      <c r="GV207" s="93"/>
      <c r="GW207" s="93"/>
      <c r="GX207" s="93"/>
      <c r="GY207" s="93"/>
      <c r="GZ207" s="93"/>
      <c r="HA207" s="93"/>
      <c r="HB207" s="93"/>
      <c r="HC207" s="93"/>
      <c r="HD207" s="93"/>
      <c r="HE207" s="93"/>
      <c r="HF207" s="93"/>
      <c r="HG207" s="93"/>
      <c r="HH207" s="93"/>
      <c r="HI207" s="93"/>
      <c r="HJ207" s="93"/>
      <c r="HK207" s="93"/>
      <c r="HL207" s="93"/>
      <c r="HM207" s="93"/>
      <c r="HN207" s="93"/>
      <c r="HO207" s="93"/>
      <c r="HP207" s="93"/>
      <c r="HQ207" s="93"/>
      <c r="HR207" s="93"/>
      <c r="HS207" s="93"/>
      <c r="HT207" s="93"/>
      <c r="HU207" s="93"/>
      <c r="HV207" s="93"/>
      <c r="HW207" s="93"/>
      <c r="HX207" s="93"/>
      <c r="HY207" s="93"/>
      <c r="HZ207" s="93"/>
      <c r="IA207" s="93"/>
      <c r="IB207" s="93"/>
      <c r="IC207" s="93"/>
      <c r="ID207" s="93"/>
      <c r="IE207" s="93"/>
      <c r="IF207" s="93"/>
      <c r="IG207" s="93"/>
      <c r="IH207" s="93"/>
      <c r="II207" s="93"/>
      <c r="IJ207" s="93"/>
      <c r="IK207" s="93"/>
      <c r="IL207" s="93"/>
      <c r="IM207" s="93"/>
      <c r="IN207" s="93"/>
      <c r="IO207" s="93"/>
      <c r="IP207" s="93"/>
      <c r="IQ207" s="93"/>
      <c r="IR207" s="93"/>
      <c r="IS207" s="93"/>
      <c r="IT207" s="93"/>
      <c r="IU207" s="93"/>
      <c r="IV207" s="93"/>
      <c r="IW207" s="93"/>
      <c r="IX207" s="93"/>
      <c r="IY207" s="93"/>
      <c r="IZ207" s="93"/>
      <c r="JA207" s="93"/>
      <c r="JB207" s="93"/>
    </row>
    <row r="208" spans="1:262" s="19" customFormat="1" x14ac:dyDescent="0.2">
      <c r="A208" s="170">
        <v>39990</v>
      </c>
      <c r="B208" s="183" t="s">
        <v>891</v>
      </c>
      <c r="C208" s="183" t="s">
        <v>301</v>
      </c>
      <c r="D208" s="183" t="s">
        <v>140</v>
      </c>
      <c r="E208" s="183" t="s">
        <v>143</v>
      </c>
      <c r="F208" s="184">
        <v>39173</v>
      </c>
      <c r="G208" s="185">
        <v>2007</v>
      </c>
      <c r="H208" s="170" t="s">
        <v>6</v>
      </c>
      <c r="I208" s="170" t="str">
        <f t="shared" si="11"/>
        <v>TX</v>
      </c>
      <c r="J208" s="170" t="str">
        <f t="shared" si="12"/>
        <v>TX</v>
      </c>
      <c r="K208" s="170" t="str">
        <f t="shared" si="10"/>
        <v>South Central</v>
      </c>
      <c r="L208" s="170" t="str">
        <f>INDEX('State '!$A$1:$C$62,MATCH($I208,'State '!$B:$B,0),3)</f>
        <v>South Central</v>
      </c>
      <c r="M208" s="170" t="str">
        <f>INDEX('State '!$A$1:$C$62,MATCH($J208,'State '!$B:$B,0),3)</f>
        <v>South Central</v>
      </c>
      <c r="N208" s="170"/>
      <c r="O208" s="177">
        <v>20</v>
      </c>
      <c r="P208" s="177"/>
      <c r="Q208" s="177">
        <v>125</v>
      </c>
      <c r="R208" s="176">
        <v>24</v>
      </c>
      <c r="S208" s="170" t="s">
        <v>138</v>
      </c>
      <c r="T208" s="170" t="s">
        <v>187</v>
      </c>
      <c r="U208" s="170" t="s">
        <v>382</v>
      </c>
      <c r="V208" s="170"/>
      <c r="W208" s="169"/>
      <c r="X208" s="169"/>
      <c r="Y208" s="169"/>
      <c r="AC208" s="93"/>
      <c r="AD208" s="93"/>
      <c r="AE208" s="93"/>
      <c r="AF208" s="93"/>
      <c r="AG208" s="93"/>
      <c r="AH208" s="93"/>
      <c r="AI208" s="93"/>
      <c r="AJ208" s="93"/>
      <c r="AK208" s="93"/>
      <c r="AL208" s="93"/>
      <c r="AM208" s="93"/>
      <c r="AN208" s="93"/>
      <c r="AO208" s="93"/>
      <c r="AP208" s="93"/>
      <c r="AQ208" s="93"/>
      <c r="AR208" s="93"/>
      <c r="AS208" s="93"/>
      <c r="AT208" s="93"/>
      <c r="AU208" s="93"/>
      <c r="AV208" s="93"/>
      <c r="AW208" s="93"/>
      <c r="AX208" s="93"/>
      <c r="AY208" s="93"/>
      <c r="AZ208" s="93"/>
      <c r="BA208" s="93"/>
      <c r="BB208" s="93"/>
      <c r="BC208" s="93"/>
      <c r="BD208" s="93"/>
      <c r="BE208" s="93"/>
      <c r="BF208" s="93"/>
      <c r="BG208" s="93"/>
      <c r="BH208" s="93"/>
      <c r="BI208" s="93"/>
      <c r="BJ208" s="93"/>
      <c r="BK208" s="93"/>
      <c r="BL208" s="93"/>
      <c r="BM208" s="93"/>
      <c r="BN208" s="93"/>
      <c r="BO208" s="93"/>
      <c r="BP208" s="93"/>
      <c r="BQ208" s="93"/>
      <c r="BR208" s="93"/>
      <c r="BS208" s="93"/>
      <c r="BT208" s="93"/>
      <c r="BU208" s="93"/>
      <c r="BV208" s="93"/>
      <c r="BW208" s="93"/>
      <c r="BX208" s="93"/>
      <c r="BY208" s="93"/>
      <c r="BZ208" s="93"/>
      <c r="CA208" s="93"/>
      <c r="CB208" s="93"/>
      <c r="CC208" s="93"/>
      <c r="CD208" s="93"/>
      <c r="CE208" s="93"/>
      <c r="CF208" s="93"/>
      <c r="CG208" s="93"/>
      <c r="CH208" s="93"/>
      <c r="CI208" s="93"/>
      <c r="CJ208" s="93"/>
      <c r="CK208" s="93"/>
      <c r="CL208" s="93"/>
      <c r="CM208" s="93"/>
      <c r="CN208" s="93"/>
      <c r="CO208" s="93"/>
      <c r="CP208" s="93"/>
      <c r="CQ208" s="93"/>
      <c r="CR208" s="93"/>
      <c r="CS208" s="93"/>
      <c r="CT208" s="93"/>
      <c r="CU208" s="93"/>
      <c r="CV208" s="93"/>
      <c r="CW208" s="93"/>
      <c r="CX208" s="93"/>
      <c r="CY208" s="93"/>
      <c r="CZ208" s="93"/>
      <c r="DA208" s="93"/>
      <c r="DB208" s="93"/>
      <c r="DC208" s="93"/>
      <c r="DD208" s="93"/>
      <c r="DE208" s="93"/>
      <c r="DF208" s="93"/>
      <c r="DG208" s="93"/>
      <c r="DH208" s="93"/>
      <c r="DI208" s="93"/>
      <c r="DJ208" s="93"/>
      <c r="DK208" s="93"/>
      <c r="DL208" s="93"/>
      <c r="DM208" s="93"/>
      <c r="DN208" s="93"/>
      <c r="DO208" s="93"/>
      <c r="DP208" s="93"/>
      <c r="DQ208" s="93"/>
      <c r="DR208" s="93"/>
      <c r="DS208" s="93"/>
      <c r="DT208" s="93"/>
      <c r="DU208" s="93"/>
      <c r="DV208" s="93"/>
      <c r="DW208" s="93"/>
      <c r="DX208" s="93"/>
      <c r="DY208" s="93"/>
      <c r="DZ208" s="93"/>
      <c r="EA208" s="93"/>
      <c r="EB208" s="93"/>
      <c r="EC208" s="93"/>
      <c r="ED208" s="93"/>
      <c r="EE208" s="93"/>
      <c r="EF208" s="93"/>
      <c r="EG208" s="93"/>
      <c r="EH208" s="93"/>
      <c r="EI208" s="93"/>
      <c r="EJ208" s="93"/>
      <c r="EK208" s="93"/>
      <c r="EL208" s="93"/>
      <c r="EM208" s="93"/>
      <c r="EN208" s="93"/>
      <c r="EO208" s="93"/>
      <c r="EP208" s="93"/>
      <c r="EQ208" s="93"/>
      <c r="ER208" s="93"/>
      <c r="ES208" s="93"/>
      <c r="ET208" s="93"/>
      <c r="EU208" s="93"/>
      <c r="EV208" s="93"/>
      <c r="EW208" s="93"/>
      <c r="EX208" s="93"/>
      <c r="EY208" s="93"/>
      <c r="EZ208" s="93"/>
      <c r="FA208" s="93"/>
      <c r="FB208" s="93"/>
      <c r="FC208" s="93"/>
      <c r="FD208" s="93"/>
      <c r="FE208" s="93"/>
      <c r="FF208" s="93"/>
      <c r="FG208" s="93"/>
      <c r="FH208" s="93"/>
      <c r="FI208" s="93"/>
      <c r="FJ208" s="93"/>
      <c r="FK208" s="93"/>
      <c r="FL208" s="93"/>
      <c r="FM208" s="93"/>
      <c r="FN208" s="93"/>
      <c r="FO208" s="93"/>
      <c r="FP208" s="93"/>
      <c r="FQ208" s="93"/>
      <c r="FR208" s="93"/>
      <c r="FS208" s="93"/>
      <c r="FT208" s="93"/>
      <c r="FU208" s="93"/>
      <c r="FV208" s="93"/>
      <c r="FW208" s="93"/>
      <c r="FX208" s="93"/>
      <c r="FY208" s="93"/>
      <c r="FZ208" s="93"/>
      <c r="GA208" s="93"/>
      <c r="GB208" s="93"/>
      <c r="GC208" s="93"/>
      <c r="GD208" s="93"/>
      <c r="GE208" s="93"/>
      <c r="GF208" s="93"/>
      <c r="GG208" s="93"/>
      <c r="GH208" s="93"/>
      <c r="GI208" s="93"/>
      <c r="GJ208" s="93"/>
      <c r="GK208" s="93"/>
      <c r="GL208" s="93"/>
      <c r="GM208" s="93"/>
      <c r="GN208" s="93"/>
      <c r="GO208" s="93"/>
      <c r="GP208" s="93"/>
      <c r="GQ208" s="93"/>
      <c r="GR208" s="93"/>
      <c r="GS208" s="93"/>
      <c r="GT208" s="93"/>
      <c r="GU208" s="93"/>
      <c r="GV208" s="93"/>
      <c r="GW208" s="93"/>
      <c r="GX208" s="93"/>
      <c r="GY208" s="93"/>
      <c r="GZ208" s="93"/>
      <c r="HA208" s="93"/>
      <c r="HB208" s="93"/>
      <c r="HC208" s="93"/>
      <c r="HD208" s="93"/>
      <c r="HE208" s="93"/>
      <c r="HF208" s="93"/>
      <c r="HG208" s="93"/>
      <c r="HH208" s="93"/>
      <c r="HI208" s="93"/>
      <c r="HJ208" s="93"/>
      <c r="HK208" s="93"/>
      <c r="HL208" s="93"/>
      <c r="HM208" s="93"/>
      <c r="HN208" s="93"/>
      <c r="HO208" s="93"/>
      <c r="HP208" s="93"/>
      <c r="HQ208" s="93"/>
      <c r="HR208" s="93"/>
      <c r="HS208" s="93"/>
      <c r="HT208" s="93"/>
      <c r="HU208" s="93"/>
      <c r="HV208" s="93"/>
      <c r="HW208" s="93"/>
      <c r="HX208" s="93"/>
      <c r="HY208" s="93"/>
      <c r="HZ208" s="93"/>
      <c r="IA208" s="93"/>
      <c r="IB208" s="93"/>
      <c r="IC208" s="93"/>
      <c r="ID208" s="93"/>
      <c r="IE208" s="93"/>
      <c r="IF208" s="93"/>
      <c r="IG208" s="93"/>
      <c r="IH208" s="93"/>
      <c r="II208" s="93"/>
      <c r="IJ208" s="93"/>
      <c r="IK208" s="93"/>
      <c r="IL208" s="93"/>
      <c r="IM208" s="93"/>
      <c r="IN208" s="93"/>
      <c r="IO208" s="93"/>
      <c r="IP208" s="93"/>
      <c r="IQ208" s="93"/>
      <c r="IR208" s="93"/>
      <c r="IS208" s="93"/>
      <c r="IT208" s="93"/>
      <c r="IU208" s="93"/>
      <c r="IV208" s="93"/>
      <c r="IW208" s="93"/>
      <c r="IX208" s="93"/>
      <c r="IY208" s="93"/>
      <c r="IZ208" s="93"/>
      <c r="JA208" s="93"/>
      <c r="JB208" s="93"/>
    </row>
    <row r="209" spans="1:262" x14ac:dyDescent="0.2">
      <c r="A209" s="170">
        <v>39990</v>
      </c>
      <c r="B209" s="183" t="s">
        <v>1021</v>
      </c>
      <c r="C209" s="183" t="s">
        <v>301</v>
      </c>
      <c r="D209" s="183" t="s">
        <v>136</v>
      </c>
      <c r="E209" s="183" t="s">
        <v>143</v>
      </c>
      <c r="F209" s="184">
        <v>38808</v>
      </c>
      <c r="G209" s="185">
        <v>2006</v>
      </c>
      <c r="H209" s="170" t="s">
        <v>6</v>
      </c>
      <c r="I209" s="170" t="str">
        <f t="shared" si="11"/>
        <v>TX</v>
      </c>
      <c r="J209" s="170" t="str">
        <f t="shared" si="12"/>
        <v>TX</v>
      </c>
      <c r="K209" s="170" t="str">
        <f t="shared" si="10"/>
        <v>South Central</v>
      </c>
      <c r="L209" s="170" t="str">
        <f>INDEX('State '!$A$1:$C$62,MATCH($I209,'State '!$B:$B,0),3)</f>
        <v>South Central</v>
      </c>
      <c r="M209" s="170" t="str">
        <f>INDEX('State '!$A$1:$C$62,MATCH($J209,'State '!$B:$B,0),3)</f>
        <v>South Central</v>
      </c>
      <c r="N209" s="170"/>
      <c r="O209" s="177">
        <v>115</v>
      </c>
      <c r="P209" s="177">
        <v>140</v>
      </c>
      <c r="Q209" s="177">
        <v>250</v>
      </c>
      <c r="R209" s="176">
        <v>24</v>
      </c>
      <c r="S209" s="170" t="s">
        <v>138</v>
      </c>
      <c r="T209" s="170" t="s">
        <v>187</v>
      </c>
      <c r="U209" s="170" t="s">
        <v>382</v>
      </c>
      <c r="V209" s="170"/>
      <c r="W209" s="169"/>
      <c r="X209" s="169"/>
      <c r="Y209" s="169"/>
      <c r="Z209" s="93"/>
      <c r="AA209" s="93"/>
      <c r="AB209" s="93"/>
    </row>
    <row r="210" spans="1:262" s="19" customFormat="1" x14ac:dyDescent="0.2">
      <c r="A210" s="170">
        <v>40248</v>
      </c>
      <c r="B210" s="171" t="s">
        <v>711</v>
      </c>
      <c r="C210" s="171" t="s">
        <v>276</v>
      </c>
      <c r="D210" s="171" t="s">
        <v>140</v>
      </c>
      <c r="E210" s="172" t="s">
        <v>143</v>
      </c>
      <c r="F210" s="173">
        <v>39892</v>
      </c>
      <c r="G210" s="174">
        <v>2009</v>
      </c>
      <c r="H210" s="170" t="s">
        <v>39</v>
      </c>
      <c r="I210" s="170" t="str">
        <f t="shared" si="11"/>
        <v>MO</v>
      </c>
      <c r="J210" s="170" t="str">
        <f t="shared" si="12"/>
        <v>MO</v>
      </c>
      <c r="K210" s="170" t="str">
        <f t="shared" si="10"/>
        <v>Midwest</v>
      </c>
      <c r="L210" s="170" t="str">
        <f>INDEX('State '!$A$1:$C$62,MATCH($I210,'State '!$B:$B,0),3)</f>
        <v>Midwest</v>
      </c>
      <c r="M210" s="170" t="str">
        <f>INDEX('State '!$A$1:$C$62,MATCH($J210,'State '!$B:$B,0),3)</f>
        <v>Midwest</v>
      </c>
      <c r="N210" s="170"/>
      <c r="O210" s="177">
        <v>16.100000000000001</v>
      </c>
      <c r="P210" s="176"/>
      <c r="Q210" s="176"/>
      <c r="R210" s="177"/>
      <c r="S210" s="178" t="s">
        <v>135</v>
      </c>
      <c r="T210" s="175" t="s">
        <v>381</v>
      </c>
      <c r="U210" s="179" t="s">
        <v>712</v>
      </c>
      <c r="V210" s="170"/>
      <c r="W210" s="169"/>
      <c r="X210" s="169"/>
      <c r="Y210" s="169"/>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c r="AY210" s="93"/>
      <c r="AZ210" s="93"/>
      <c r="BA210" s="93"/>
      <c r="BB210" s="93"/>
      <c r="BC210" s="93"/>
      <c r="BD210" s="93"/>
      <c r="BE210" s="93"/>
      <c r="BF210" s="93"/>
      <c r="BG210" s="93"/>
      <c r="BH210" s="93"/>
      <c r="BI210" s="93"/>
      <c r="BJ210" s="93"/>
      <c r="BK210" s="93"/>
      <c r="BL210" s="93"/>
      <c r="BM210" s="93"/>
      <c r="BN210" s="93"/>
      <c r="BO210" s="93"/>
      <c r="BP210" s="93"/>
      <c r="BQ210" s="93"/>
      <c r="BR210" s="93"/>
      <c r="BS210" s="93"/>
      <c r="BT210" s="93"/>
      <c r="BU210" s="93"/>
      <c r="BV210" s="93"/>
      <c r="BW210" s="93"/>
      <c r="BX210" s="93"/>
      <c r="BY210" s="93"/>
      <c r="BZ210" s="93"/>
      <c r="CA210" s="93"/>
      <c r="CB210" s="93"/>
      <c r="CC210" s="93"/>
      <c r="CD210" s="93"/>
      <c r="CE210" s="93"/>
      <c r="CF210" s="93"/>
      <c r="CG210" s="93"/>
      <c r="CH210" s="93"/>
      <c r="CI210" s="93"/>
      <c r="CJ210" s="93"/>
      <c r="CK210" s="93"/>
      <c r="CL210" s="93"/>
      <c r="CM210" s="93"/>
      <c r="CN210" s="93"/>
      <c r="CO210" s="93"/>
      <c r="CP210" s="93"/>
      <c r="CQ210" s="93"/>
      <c r="CR210" s="93"/>
      <c r="CS210" s="93"/>
      <c r="CT210" s="93"/>
      <c r="CU210" s="93"/>
      <c r="CV210" s="93"/>
      <c r="CW210" s="93"/>
      <c r="CX210" s="93"/>
      <c r="CY210" s="93"/>
      <c r="CZ210" s="93"/>
      <c r="DA210" s="93"/>
      <c r="DB210" s="93"/>
      <c r="DC210" s="93"/>
      <c r="DD210" s="93"/>
      <c r="DE210" s="93"/>
      <c r="DF210" s="93"/>
      <c r="DG210" s="93"/>
      <c r="DH210" s="93"/>
      <c r="DI210" s="93"/>
      <c r="DJ210" s="93"/>
      <c r="DK210" s="93"/>
      <c r="DL210" s="93"/>
      <c r="DM210" s="93"/>
      <c r="DN210" s="93"/>
      <c r="DO210" s="93"/>
      <c r="DP210" s="93"/>
      <c r="DQ210" s="93"/>
      <c r="DR210" s="93"/>
      <c r="DS210" s="93"/>
      <c r="DT210" s="93"/>
      <c r="DU210" s="93"/>
      <c r="DV210" s="93"/>
      <c r="DW210" s="93"/>
      <c r="DX210" s="93"/>
      <c r="DY210" s="93"/>
      <c r="DZ210" s="93"/>
      <c r="EA210" s="93"/>
      <c r="EB210" s="93"/>
      <c r="EC210" s="93"/>
      <c r="ED210" s="93"/>
      <c r="EE210" s="93"/>
      <c r="EF210" s="93"/>
      <c r="EG210" s="93"/>
      <c r="EH210" s="93"/>
      <c r="EI210" s="93"/>
      <c r="EJ210" s="93"/>
      <c r="EK210" s="93"/>
      <c r="EL210" s="93"/>
      <c r="EM210" s="93"/>
      <c r="EN210" s="93"/>
      <c r="EO210" s="93"/>
      <c r="EP210" s="93"/>
      <c r="EQ210" s="93"/>
      <c r="ER210" s="93"/>
      <c r="ES210" s="93"/>
      <c r="ET210" s="93"/>
      <c r="EU210" s="93"/>
      <c r="EV210" s="93"/>
      <c r="EW210" s="93"/>
      <c r="EX210" s="93"/>
      <c r="EY210" s="93"/>
      <c r="EZ210" s="93"/>
      <c r="FA210" s="93"/>
      <c r="FB210" s="93"/>
      <c r="FC210" s="93"/>
      <c r="FD210" s="93"/>
      <c r="FE210" s="93"/>
      <c r="FF210" s="93"/>
      <c r="FG210" s="93"/>
      <c r="FH210" s="93"/>
      <c r="FI210" s="93"/>
      <c r="FJ210" s="93"/>
      <c r="FK210" s="93"/>
      <c r="FL210" s="93"/>
      <c r="FM210" s="93"/>
      <c r="FN210" s="93"/>
      <c r="FO210" s="93"/>
      <c r="FP210" s="93"/>
      <c r="FQ210" s="93"/>
      <c r="FR210" s="93"/>
      <c r="FS210" s="93"/>
      <c r="FT210" s="93"/>
      <c r="FU210" s="93"/>
      <c r="FV210" s="93"/>
      <c r="FW210" s="93"/>
      <c r="FX210" s="93"/>
      <c r="FY210" s="93"/>
      <c r="FZ210" s="93"/>
      <c r="GA210" s="93"/>
      <c r="GB210" s="93"/>
      <c r="GC210" s="93"/>
      <c r="GD210" s="93"/>
      <c r="GE210" s="93"/>
      <c r="GF210" s="93"/>
      <c r="GG210" s="93"/>
      <c r="GH210" s="93"/>
      <c r="GI210" s="93"/>
      <c r="GJ210" s="93"/>
      <c r="GK210" s="93"/>
      <c r="GL210" s="93"/>
      <c r="GM210" s="93"/>
      <c r="GN210" s="93"/>
      <c r="GO210" s="93"/>
      <c r="GP210" s="93"/>
      <c r="GQ210" s="93"/>
      <c r="GR210" s="93"/>
      <c r="GS210" s="93"/>
      <c r="GT210" s="93"/>
      <c r="GU210" s="93"/>
      <c r="GV210" s="93"/>
      <c r="GW210" s="93"/>
      <c r="GX210" s="93"/>
      <c r="GY210" s="93"/>
      <c r="GZ210" s="93"/>
      <c r="HA210" s="93"/>
      <c r="HB210" s="93"/>
      <c r="HC210" s="93"/>
      <c r="HD210" s="93"/>
      <c r="HE210" s="93"/>
      <c r="HF210" s="93"/>
      <c r="HG210" s="93"/>
      <c r="HH210" s="93"/>
      <c r="HI210" s="93"/>
      <c r="HJ210" s="93"/>
      <c r="HK210" s="93"/>
      <c r="HL210" s="93"/>
      <c r="HM210" s="93"/>
      <c r="HN210" s="93"/>
      <c r="HO210" s="93"/>
      <c r="HP210" s="93"/>
      <c r="HQ210" s="93"/>
      <c r="HR210" s="93"/>
      <c r="HS210" s="93"/>
      <c r="HT210" s="93"/>
      <c r="HU210" s="93"/>
      <c r="HV210" s="93"/>
      <c r="HW210" s="93"/>
      <c r="HX210" s="93"/>
      <c r="HY210" s="93"/>
      <c r="HZ210" s="93"/>
      <c r="IA210" s="93"/>
      <c r="IB210" s="93"/>
      <c r="IC210" s="93"/>
      <c r="ID210" s="93"/>
      <c r="IE210" s="93"/>
      <c r="IF210" s="93"/>
      <c r="IG210" s="93"/>
      <c r="IH210" s="93"/>
      <c r="II210" s="93"/>
      <c r="IJ210" s="93"/>
      <c r="IK210" s="93"/>
      <c r="IL210" s="93"/>
      <c r="IM210" s="93"/>
      <c r="IN210" s="93"/>
      <c r="IO210" s="93"/>
      <c r="IP210" s="93"/>
      <c r="IQ210" s="93"/>
      <c r="IR210" s="93"/>
      <c r="IS210" s="93"/>
      <c r="IT210" s="93"/>
      <c r="IU210" s="93"/>
      <c r="IV210" s="93"/>
      <c r="IW210" s="93"/>
      <c r="IX210" s="93"/>
      <c r="IY210" s="93"/>
      <c r="IZ210" s="93"/>
      <c r="JA210" s="93"/>
      <c r="JB210" s="93"/>
    </row>
    <row r="211" spans="1:262" s="19" customFormat="1" x14ac:dyDescent="0.2">
      <c r="A211" s="227">
        <v>43756</v>
      </c>
      <c r="B211" s="223" t="s">
        <v>2591</v>
      </c>
      <c r="C211" s="223" t="s">
        <v>2592</v>
      </c>
      <c r="D211" s="223" t="s">
        <v>136</v>
      </c>
      <c r="E211" s="223" t="s">
        <v>2377</v>
      </c>
      <c r="F211" s="226"/>
      <c r="G211" s="228"/>
      <c r="H211" s="227" t="s">
        <v>677</v>
      </c>
      <c r="I211" s="227" t="str">
        <f t="shared" si="11"/>
        <v>MN</v>
      </c>
      <c r="J211" s="227" t="str">
        <f t="shared" si="12"/>
        <v>ND</v>
      </c>
      <c r="K211" s="230" t="str">
        <f t="shared" si="10"/>
        <v>Midwest, Mountain</v>
      </c>
      <c r="L211" s="224" t="str">
        <f>INDEX('State '!$A$1:$C$62,MATCH($I211,'State '!$B:$B,0),3)</f>
        <v>Midwest</v>
      </c>
      <c r="M211" s="224" t="str">
        <f>INDEX('State '!$A$1:$C$62,MATCH($J211,'State '!$B:$B,0),3)</f>
        <v>Mountain</v>
      </c>
      <c r="N211" s="224"/>
      <c r="O211" s="177">
        <v>3.2</v>
      </c>
      <c r="P211" s="232">
        <v>17.3</v>
      </c>
      <c r="Q211" s="231"/>
      <c r="R211" s="228" t="s">
        <v>2594</v>
      </c>
      <c r="S211" s="227" t="s">
        <v>135</v>
      </c>
      <c r="T211" s="227" t="s">
        <v>381</v>
      </c>
      <c r="U211" s="227" t="s">
        <v>2593</v>
      </c>
      <c r="V211" s="224" t="s">
        <v>2180</v>
      </c>
      <c r="W211" s="222" t="s">
        <v>2886</v>
      </c>
      <c r="X211" s="222"/>
      <c r="Y211" s="225"/>
      <c r="AC211" s="93"/>
      <c r="AD211" s="93"/>
      <c r="AE211" s="93"/>
      <c r="AF211" s="93"/>
      <c r="AG211" s="93"/>
      <c r="AH211" s="93"/>
      <c r="AI211" s="93"/>
      <c r="AJ211" s="93"/>
      <c r="AK211" s="93"/>
      <c r="AL211" s="93"/>
      <c r="AM211" s="93"/>
      <c r="AN211" s="93"/>
      <c r="AO211" s="93"/>
      <c r="AP211" s="93"/>
      <c r="AQ211" s="93"/>
      <c r="AR211" s="93"/>
      <c r="AS211" s="93"/>
      <c r="AT211" s="93"/>
      <c r="AU211" s="93"/>
      <c r="AV211" s="93"/>
      <c r="AW211" s="93"/>
      <c r="AX211" s="93"/>
      <c r="AY211" s="93"/>
      <c r="AZ211" s="93"/>
      <c r="BA211" s="93"/>
      <c r="BB211" s="93"/>
      <c r="BC211" s="93"/>
      <c r="BD211" s="93"/>
      <c r="BE211" s="93"/>
      <c r="BF211" s="93"/>
      <c r="BG211" s="93"/>
      <c r="BH211" s="93"/>
      <c r="BI211" s="93"/>
      <c r="BJ211" s="93"/>
      <c r="BK211" s="93"/>
      <c r="BL211" s="93"/>
      <c r="BM211" s="93"/>
      <c r="BN211" s="93"/>
      <c r="BO211" s="93"/>
      <c r="BP211" s="93"/>
      <c r="BQ211" s="93"/>
      <c r="BR211" s="93"/>
      <c r="BS211" s="93"/>
      <c r="BT211" s="93"/>
      <c r="BU211" s="93"/>
      <c r="BV211" s="93"/>
      <c r="BW211" s="93"/>
      <c r="BX211" s="93"/>
      <c r="BY211" s="93"/>
      <c r="BZ211" s="93"/>
      <c r="CA211" s="93"/>
      <c r="CB211" s="93"/>
      <c r="CC211" s="93"/>
      <c r="CD211" s="93"/>
      <c r="CE211" s="93"/>
      <c r="CF211" s="93"/>
      <c r="CG211" s="93"/>
      <c r="CH211" s="93"/>
      <c r="CI211" s="93"/>
      <c r="CJ211" s="93"/>
      <c r="CK211" s="93"/>
      <c r="CL211" s="93"/>
      <c r="CM211" s="93"/>
      <c r="CN211" s="93"/>
      <c r="CO211" s="93"/>
      <c r="CP211" s="93"/>
      <c r="CQ211" s="93"/>
      <c r="CR211" s="93"/>
      <c r="CS211" s="93"/>
      <c r="CT211" s="93"/>
      <c r="CU211" s="93"/>
      <c r="CV211" s="93"/>
      <c r="CW211" s="93"/>
      <c r="CX211" s="93"/>
      <c r="CY211" s="93"/>
      <c r="CZ211" s="93"/>
      <c r="DA211" s="93"/>
      <c r="DB211" s="93"/>
      <c r="DC211" s="93"/>
      <c r="DD211" s="93"/>
      <c r="DE211" s="93"/>
      <c r="DF211" s="93"/>
      <c r="DG211" s="93"/>
      <c r="DH211" s="93"/>
      <c r="DI211" s="93"/>
      <c r="DJ211" s="93"/>
      <c r="DK211" s="93"/>
      <c r="DL211" s="93"/>
      <c r="DM211" s="93"/>
      <c r="DN211" s="93"/>
      <c r="DO211" s="93"/>
      <c r="DP211" s="93"/>
      <c r="DQ211" s="93"/>
      <c r="DR211" s="93"/>
      <c r="DS211" s="93"/>
      <c r="DT211" s="93"/>
      <c r="DU211" s="93"/>
      <c r="DV211" s="93"/>
      <c r="DW211" s="93"/>
      <c r="DX211" s="93"/>
      <c r="DY211" s="93"/>
      <c r="DZ211" s="93"/>
      <c r="EA211" s="93"/>
      <c r="EB211" s="93"/>
      <c r="EC211" s="93"/>
      <c r="ED211" s="93"/>
      <c r="EE211" s="93"/>
      <c r="EF211" s="93"/>
      <c r="EG211" s="93"/>
      <c r="EH211" s="93"/>
      <c r="EI211" s="93"/>
      <c r="EJ211" s="93"/>
      <c r="EK211" s="93"/>
      <c r="EL211" s="93"/>
      <c r="EM211" s="93"/>
      <c r="EN211" s="93"/>
      <c r="EO211" s="93"/>
      <c r="EP211" s="93"/>
      <c r="EQ211" s="93"/>
      <c r="ER211" s="93"/>
      <c r="ES211" s="93"/>
      <c r="ET211" s="93"/>
      <c r="EU211" s="93"/>
      <c r="EV211" s="93"/>
      <c r="EW211" s="93"/>
      <c r="EX211" s="93"/>
      <c r="EY211" s="93"/>
      <c r="EZ211" s="93"/>
      <c r="FA211" s="93"/>
      <c r="FB211" s="93"/>
      <c r="FC211" s="93"/>
      <c r="FD211" s="93"/>
      <c r="FE211" s="93"/>
      <c r="FF211" s="93"/>
      <c r="FG211" s="93"/>
      <c r="FH211" s="93"/>
      <c r="FI211" s="93"/>
      <c r="FJ211" s="93"/>
      <c r="FK211" s="93"/>
      <c r="FL211" s="93"/>
      <c r="FM211" s="93"/>
      <c r="FN211" s="93"/>
      <c r="FO211" s="93"/>
      <c r="FP211" s="93"/>
      <c r="FQ211" s="93"/>
      <c r="FR211" s="93"/>
      <c r="FS211" s="93"/>
      <c r="FT211" s="93"/>
      <c r="FU211" s="93"/>
      <c r="FV211" s="93"/>
      <c r="FW211" s="93"/>
      <c r="FX211" s="93"/>
      <c r="FY211" s="93"/>
      <c r="FZ211" s="93"/>
      <c r="GA211" s="93"/>
      <c r="GB211" s="93"/>
      <c r="GC211" s="93"/>
      <c r="GD211" s="93"/>
      <c r="GE211" s="93"/>
      <c r="GF211" s="93"/>
      <c r="GG211" s="93"/>
      <c r="GH211" s="93"/>
      <c r="GI211" s="93"/>
      <c r="GJ211" s="93"/>
      <c r="GK211" s="93"/>
      <c r="GL211" s="93"/>
      <c r="GM211" s="93"/>
      <c r="GN211" s="93"/>
      <c r="GO211" s="93"/>
      <c r="GP211" s="93"/>
      <c r="GQ211" s="93"/>
      <c r="GR211" s="93"/>
      <c r="GS211" s="93"/>
      <c r="GT211" s="93"/>
      <c r="GU211" s="93"/>
      <c r="GV211" s="93"/>
      <c r="GW211" s="93"/>
      <c r="GX211" s="93"/>
      <c r="GY211" s="93"/>
      <c r="GZ211" s="93"/>
      <c r="HA211" s="93"/>
      <c r="HB211" s="93"/>
      <c r="HC211" s="93"/>
      <c r="HD211" s="93"/>
      <c r="HE211" s="93"/>
      <c r="HF211" s="93"/>
      <c r="HG211" s="93"/>
      <c r="HH211" s="93"/>
      <c r="HI211" s="93"/>
      <c r="HJ211" s="93"/>
      <c r="HK211" s="93"/>
      <c r="HL211" s="93"/>
      <c r="HM211" s="93"/>
      <c r="HN211" s="93"/>
      <c r="HO211" s="93"/>
      <c r="HP211" s="93"/>
      <c r="HQ211" s="93"/>
      <c r="HR211" s="93"/>
      <c r="HS211" s="93"/>
      <c r="HT211" s="93"/>
      <c r="HU211" s="93"/>
      <c r="HV211" s="93"/>
      <c r="HW211" s="93"/>
      <c r="HX211" s="93"/>
      <c r="HY211" s="93"/>
      <c r="HZ211" s="93"/>
      <c r="IA211" s="93"/>
      <c r="IB211" s="93"/>
      <c r="IC211" s="93"/>
      <c r="ID211" s="93"/>
      <c r="IE211" s="93"/>
      <c r="IF211" s="93"/>
      <c r="IG211" s="93"/>
      <c r="IH211" s="93"/>
      <c r="II211" s="93"/>
      <c r="IJ211" s="93"/>
      <c r="IK211" s="93"/>
      <c r="IL211" s="93"/>
      <c r="IM211" s="93"/>
      <c r="IN211" s="93"/>
      <c r="IO211" s="93"/>
      <c r="IP211" s="93"/>
      <c r="IQ211" s="93"/>
      <c r="IR211" s="93"/>
      <c r="IS211" s="93"/>
      <c r="IT211" s="93"/>
      <c r="IU211" s="93"/>
      <c r="IV211" s="93"/>
      <c r="IW211" s="93"/>
      <c r="IX211" s="93"/>
      <c r="IY211" s="93"/>
      <c r="IZ211" s="93"/>
      <c r="JA211" s="93"/>
      <c r="JB211" s="93"/>
    </row>
    <row r="212" spans="1:262" x14ac:dyDescent="0.2">
      <c r="A212" s="224">
        <v>42614</v>
      </c>
      <c r="B212" s="222" t="s">
        <v>1977</v>
      </c>
      <c r="C212" s="222" t="s">
        <v>2026</v>
      </c>
      <c r="D212" s="222" t="s">
        <v>136</v>
      </c>
      <c r="E212" s="222" t="s">
        <v>2223</v>
      </c>
      <c r="F212" s="63"/>
      <c r="G212" s="64"/>
      <c r="H212" s="224" t="s">
        <v>1831</v>
      </c>
      <c r="I212" s="224" t="str">
        <f t="shared" si="11"/>
        <v>ND</v>
      </c>
      <c r="J212" s="224" t="str">
        <f t="shared" si="12"/>
        <v>MN</v>
      </c>
      <c r="K212" s="230" t="str">
        <f t="shared" si="10"/>
        <v>Mountain, Midwest</v>
      </c>
      <c r="L212" s="224" t="str">
        <f>INDEX('State '!$A$1:$C$62,MATCH($I212,'State '!$B:$B,0),3)</f>
        <v>Mountain</v>
      </c>
      <c r="M212" s="224" t="str">
        <f>INDEX('State '!$A$1:$C$62,MATCH($J212,'State '!$B:$B,0),3)</f>
        <v>Midwest</v>
      </c>
      <c r="N212" s="224"/>
      <c r="O212" s="177">
        <v>650</v>
      </c>
      <c r="P212" s="198">
        <v>24</v>
      </c>
      <c r="Q212" s="164">
        <v>400</v>
      </c>
      <c r="R212" s="104"/>
      <c r="S212" s="224" t="s">
        <v>135</v>
      </c>
      <c r="T212" s="224" t="s">
        <v>381</v>
      </c>
      <c r="U212" s="224"/>
      <c r="V212" s="224" t="s">
        <v>2180</v>
      </c>
      <c r="W212" s="222"/>
      <c r="X212" s="222"/>
      <c r="Y212" s="225"/>
      <c r="Z212" s="93"/>
      <c r="AA212" s="93"/>
      <c r="AB212" s="93"/>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c r="DA212" s="19"/>
      <c r="DB212" s="19"/>
      <c r="DC212" s="19"/>
      <c r="DD212" s="19"/>
      <c r="DE212" s="19"/>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c r="FD212" s="19"/>
      <c r="FE212" s="19"/>
      <c r="FF212" s="19"/>
      <c r="FG212" s="19"/>
      <c r="FH212" s="19"/>
      <c r="FI212" s="19"/>
      <c r="FJ212" s="19"/>
      <c r="FK212" s="19"/>
      <c r="FL212" s="19"/>
      <c r="FM212" s="19"/>
      <c r="FN212" s="19"/>
      <c r="FO212" s="19"/>
      <c r="FP212" s="19"/>
      <c r="FQ212" s="19"/>
      <c r="FR212" s="19"/>
      <c r="FS212" s="19"/>
      <c r="FT212" s="19"/>
      <c r="FU212" s="19"/>
      <c r="FV212" s="19"/>
      <c r="FW212" s="19"/>
      <c r="FX212" s="19"/>
      <c r="FY212" s="19"/>
      <c r="FZ212" s="19"/>
      <c r="GA212" s="19"/>
      <c r="GB212" s="19"/>
      <c r="GC212" s="19"/>
      <c r="GD212" s="19"/>
      <c r="GE212" s="19"/>
      <c r="GF212" s="19"/>
      <c r="GG212" s="19"/>
      <c r="GH212" s="19"/>
      <c r="GI212" s="19"/>
      <c r="GJ212" s="19"/>
      <c r="GK212" s="19"/>
      <c r="GL212" s="19"/>
      <c r="GM212" s="19"/>
      <c r="GN212" s="19"/>
      <c r="GO212" s="19"/>
      <c r="GP212" s="19"/>
      <c r="GQ212" s="19"/>
      <c r="GR212" s="19"/>
      <c r="GS212" s="19"/>
      <c r="GT212" s="19"/>
      <c r="GU212" s="19"/>
      <c r="GV212" s="19"/>
      <c r="GW212" s="19"/>
      <c r="GX212" s="19"/>
      <c r="GY212" s="19"/>
      <c r="GZ212" s="19"/>
      <c r="HA212" s="19"/>
      <c r="HB212" s="19"/>
      <c r="HC212" s="19"/>
      <c r="HD212" s="19"/>
      <c r="HE212" s="19"/>
      <c r="HF212" s="19"/>
      <c r="HG212" s="19"/>
      <c r="HH212" s="19"/>
      <c r="HI212" s="19"/>
      <c r="HJ212" s="19"/>
      <c r="HK212" s="19"/>
      <c r="HL212" s="19"/>
      <c r="HM212" s="19"/>
      <c r="HN212" s="19"/>
      <c r="HO212" s="19"/>
      <c r="HP212" s="19"/>
      <c r="HQ212" s="19"/>
      <c r="HR212" s="19"/>
      <c r="HS212" s="19"/>
      <c r="HT212" s="19"/>
      <c r="HU212" s="19"/>
      <c r="HV212" s="19"/>
      <c r="HW212" s="19"/>
      <c r="HX212" s="19"/>
      <c r="HY212" s="19"/>
      <c r="HZ212" s="19"/>
      <c r="IA212" s="19"/>
      <c r="IB212" s="19"/>
      <c r="IC212" s="19"/>
      <c r="ID212" s="19"/>
      <c r="IE212" s="19"/>
      <c r="IF212" s="19"/>
      <c r="IG212" s="19"/>
      <c r="IH212" s="19"/>
      <c r="II212" s="19"/>
      <c r="IJ212" s="19"/>
      <c r="IK212" s="19"/>
      <c r="IL212" s="19"/>
      <c r="IM212" s="19"/>
      <c r="IN212" s="19"/>
      <c r="IO212" s="19"/>
      <c r="IP212" s="19"/>
      <c r="IQ212" s="19"/>
      <c r="IR212" s="19"/>
      <c r="IS212" s="19"/>
      <c r="IT212" s="19"/>
      <c r="IU212" s="19"/>
      <c r="IV212" s="19"/>
      <c r="IW212" s="19"/>
      <c r="IX212" s="19"/>
      <c r="IY212" s="19"/>
      <c r="IZ212" s="19"/>
      <c r="JA212" s="19"/>
      <c r="JB212" s="19"/>
    </row>
    <row r="213" spans="1:262" s="19" customFormat="1" x14ac:dyDescent="0.2">
      <c r="A213" s="170">
        <v>39990</v>
      </c>
      <c r="B213" s="183" t="s">
        <v>1267</v>
      </c>
      <c r="C213" s="183" t="s">
        <v>345</v>
      </c>
      <c r="D213" s="183" t="s">
        <v>134</v>
      </c>
      <c r="E213" s="183" t="s">
        <v>143</v>
      </c>
      <c r="F213" s="184">
        <v>37408</v>
      </c>
      <c r="G213" s="185">
        <v>2002</v>
      </c>
      <c r="H213" s="170" t="s">
        <v>17</v>
      </c>
      <c r="I213" s="170" t="str">
        <f t="shared" si="11"/>
        <v>AL</v>
      </c>
      <c r="J213" s="170" t="str">
        <f t="shared" si="12"/>
        <v>AL</v>
      </c>
      <c r="K213" s="170" t="str">
        <f t="shared" si="10"/>
        <v>South Central</v>
      </c>
      <c r="L213" s="170" t="str">
        <f>INDEX('State '!$A$1:$C$62,MATCH($I213,'State '!$B:$B,0),3)</f>
        <v>South Central</v>
      </c>
      <c r="M213" s="170" t="str">
        <f>INDEX('State '!$A$1:$C$62,MATCH($J213,'State '!$B:$B,0),3)</f>
        <v>South Central</v>
      </c>
      <c r="N213" s="170"/>
      <c r="O213" s="177">
        <v>23</v>
      </c>
      <c r="P213" s="177">
        <v>50</v>
      </c>
      <c r="Q213" s="177">
        <v>160</v>
      </c>
      <c r="R213" s="176">
        <v>30</v>
      </c>
      <c r="S213" s="170" t="s">
        <v>138</v>
      </c>
      <c r="T213" s="170" t="s">
        <v>187</v>
      </c>
      <c r="U213" s="170" t="s">
        <v>382</v>
      </c>
      <c r="V213" s="170"/>
      <c r="W213" s="169"/>
      <c r="X213" s="169"/>
      <c r="Y213" s="169"/>
    </row>
    <row r="214" spans="1:262" x14ac:dyDescent="0.2">
      <c r="A214" s="170">
        <v>39990</v>
      </c>
      <c r="B214" s="183" t="s">
        <v>1399</v>
      </c>
      <c r="C214" s="183" t="s">
        <v>357</v>
      </c>
      <c r="D214" s="183" t="s">
        <v>134</v>
      </c>
      <c r="E214" s="183" t="s">
        <v>143</v>
      </c>
      <c r="F214" s="184">
        <v>36914</v>
      </c>
      <c r="G214" s="185">
        <v>2001</v>
      </c>
      <c r="H214" s="170" t="s">
        <v>37</v>
      </c>
      <c r="I214" s="170" t="str">
        <f t="shared" si="11"/>
        <v>OK</v>
      </c>
      <c r="J214" s="170" t="str">
        <f t="shared" si="12"/>
        <v>OK</v>
      </c>
      <c r="K214" s="170" t="str">
        <f t="shared" si="10"/>
        <v>South Central</v>
      </c>
      <c r="L214" s="170" t="str">
        <f>INDEX('State '!$A$1:$C$62,MATCH($I214,'State '!$B:$B,0),3)</f>
        <v>South Central</v>
      </c>
      <c r="M214" s="170" t="str">
        <f>INDEX('State '!$A$1:$C$62,MATCH($J214,'State '!$B:$B,0),3)</f>
        <v>South Central</v>
      </c>
      <c r="N214" s="170"/>
      <c r="O214" s="177">
        <v>9.8000000000000007</v>
      </c>
      <c r="P214" s="177">
        <v>42</v>
      </c>
      <c r="Q214" s="177">
        <v>60</v>
      </c>
      <c r="R214" s="176">
        <v>12</v>
      </c>
      <c r="S214" s="170" t="s">
        <v>138</v>
      </c>
      <c r="T214" s="170" t="s">
        <v>187</v>
      </c>
      <c r="U214" s="170" t="s">
        <v>382</v>
      </c>
      <c r="V214" s="170"/>
      <c r="W214" s="169"/>
      <c r="X214" s="169"/>
      <c r="Y214" s="169"/>
      <c r="Z214" s="93"/>
      <c r="AA214" s="93"/>
      <c r="AB214" s="93"/>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c r="FJ214" s="19"/>
      <c r="FK214" s="19"/>
      <c r="FL214" s="19"/>
      <c r="FM214" s="19"/>
      <c r="FN214" s="19"/>
      <c r="FO214" s="19"/>
      <c r="FP214" s="19"/>
      <c r="FQ214" s="19"/>
      <c r="FR214" s="19"/>
      <c r="FS214" s="19"/>
      <c r="FT214" s="19"/>
      <c r="FU214" s="19"/>
      <c r="FV214" s="19"/>
      <c r="FW214" s="19"/>
      <c r="FX214" s="19"/>
      <c r="FY214" s="19"/>
      <c r="FZ214" s="19"/>
      <c r="GA214" s="19"/>
      <c r="GB214" s="19"/>
      <c r="GC214" s="19"/>
      <c r="GD214" s="19"/>
      <c r="GE214" s="19"/>
      <c r="GF214" s="19"/>
      <c r="GG214" s="19"/>
      <c r="GH214" s="19"/>
      <c r="GI214" s="19"/>
      <c r="GJ214" s="19"/>
      <c r="GK214" s="19"/>
      <c r="GL214" s="19"/>
      <c r="GM214" s="19"/>
      <c r="GN214" s="19"/>
      <c r="GO214" s="19"/>
      <c r="GP214" s="19"/>
      <c r="GQ214" s="19"/>
      <c r="GR214" s="19"/>
      <c r="GS214" s="19"/>
      <c r="GT214" s="19"/>
      <c r="GU214" s="19"/>
      <c r="GV214" s="19"/>
      <c r="GW214" s="19"/>
      <c r="GX214" s="19"/>
      <c r="GY214" s="19"/>
      <c r="GZ214" s="19"/>
      <c r="HA214" s="19"/>
      <c r="HB214" s="19"/>
      <c r="HC214" s="19"/>
      <c r="HD214" s="19"/>
      <c r="HE214" s="19"/>
      <c r="HF214" s="19"/>
      <c r="HG214" s="19"/>
      <c r="HH214" s="19"/>
      <c r="HI214" s="19"/>
      <c r="HJ214" s="19"/>
      <c r="HK214" s="19"/>
      <c r="HL214" s="19"/>
      <c r="HM214" s="19"/>
      <c r="HN214" s="19"/>
      <c r="HO214" s="19"/>
      <c r="HP214" s="19"/>
      <c r="HQ214" s="19"/>
      <c r="HR214" s="19"/>
      <c r="HS214" s="19"/>
      <c r="HT214" s="19"/>
      <c r="HU214" s="19"/>
      <c r="HV214" s="19"/>
      <c r="HW214" s="19"/>
      <c r="HX214" s="19"/>
      <c r="HY214" s="19"/>
      <c r="HZ214" s="19"/>
      <c r="IA214" s="19"/>
      <c r="IB214" s="19"/>
      <c r="IC214" s="19"/>
      <c r="ID214" s="19"/>
      <c r="IE214" s="19"/>
      <c r="IF214" s="19"/>
      <c r="IG214" s="19"/>
      <c r="IH214" s="19"/>
      <c r="II214" s="19"/>
      <c r="IJ214" s="19"/>
      <c r="IK214" s="19"/>
      <c r="IL214" s="19"/>
      <c r="IM214" s="19"/>
      <c r="IN214" s="19"/>
      <c r="IO214" s="19"/>
      <c r="IP214" s="19"/>
      <c r="IQ214" s="19"/>
      <c r="IR214" s="19"/>
      <c r="IS214" s="19"/>
      <c r="IT214" s="19"/>
      <c r="IU214" s="19"/>
      <c r="IV214" s="19"/>
      <c r="IW214" s="19"/>
      <c r="IX214" s="19"/>
      <c r="IY214" s="19"/>
      <c r="IZ214" s="19"/>
      <c r="JA214" s="19"/>
      <c r="JB214" s="19"/>
    </row>
    <row r="215" spans="1:262" s="19" customFormat="1" x14ac:dyDescent="0.2">
      <c r="A215" s="170">
        <v>39990</v>
      </c>
      <c r="B215" s="183" t="s">
        <v>1400</v>
      </c>
      <c r="C215" s="183" t="s">
        <v>357</v>
      </c>
      <c r="D215" s="183" t="s">
        <v>134</v>
      </c>
      <c r="E215" s="183" t="s">
        <v>143</v>
      </c>
      <c r="F215" s="184">
        <v>37043</v>
      </c>
      <c r="G215" s="185">
        <v>2001</v>
      </c>
      <c r="H215" s="170" t="s">
        <v>37</v>
      </c>
      <c r="I215" s="170" t="str">
        <f t="shared" si="11"/>
        <v>OK</v>
      </c>
      <c r="J215" s="170" t="str">
        <f t="shared" si="12"/>
        <v>OK</v>
      </c>
      <c r="K215" s="170" t="str">
        <f t="shared" ref="K215:K278" si="13">IF($L215=$M215,L215,CONCATENATE($L215,", ",IF(ISBLANK(N215),"",CONCATENATE(N215,", ")),$M215))</f>
        <v>South Central</v>
      </c>
      <c r="L215" s="170" t="str">
        <f>INDEX('State '!$A$1:$C$62,MATCH($I215,'State '!$B:$B,0),3)</f>
        <v>South Central</v>
      </c>
      <c r="M215" s="170" t="str">
        <f>INDEX('State '!$A$1:$C$62,MATCH($J215,'State '!$B:$B,0),3)</f>
        <v>South Central</v>
      </c>
      <c r="N215" s="170"/>
      <c r="O215" s="177">
        <v>2.8</v>
      </c>
      <c r="P215" s="177"/>
      <c r="Q215" s="177">
        <v>26</v>
      </c>
      <c r="R215" s="176">
        <v>12</v>
      </c>
      <c r="S215" s="170" t="s">
        <v>138</v>
      </c>
      <c r="T215" s="170" t="s">
        <v>187</v>
      </c>
      <c r="U215" s="170" t="s">
        <v>382</v>
      </c>
      <c r="V215" s="170"/>
      <c r="W215" s="169"/>
      <c r="X215" s="169"/>
      <c r="Y215" s="169"/>
    </row>
    <row r="216" spans="1:262" x14ac:dyDescent="0.2">
      <c r="A216" s="224">
        <v>43124</v>
      </c>
      <c r="B216" s="83" t="s">
        <v>2122</v>
      </c>
      <c r="C216" s="83" t="s">
        <v>2376</v>
      </c>
      <c r="D216" s="83" t="s">
        <v>134</v>
      </c>
      <c r="E216" s="111" t="s">
        <v>2377</v>
      </c>
      <c r="F216" s="65"/>
      <c r="G216" s="116"/>
      <c r="H216" s="224" t="s">
        <v>6</v>
      </c>
      <c r="I216" s="224" t="str">
        <f t="shared" si="11"/>
        <v>TX</v>
      </c>
      <c r="J216" s="224" t="str">
        <f t="shared" si="12"/>
        <v>TX</v>
      </c>
      <c r="K216" s="230" t="str">
        <f t="shared" si="13"/>
        <v>South Central</v>
      </c>
      <c r="L216" s="224" t="str">
        <f>INDEX('State '!$A$1:$C$62,MATCH($I216,'State '!$B:$B,0),3)</f>
        <v>South Central</v>
      </c>
      <c r="M216" s="224" t="str">
        <f>INDEX('State '!$A$1:$C$62,MATCH($J216,'State '!$B:$B,0),3)</f>
        <v>South Central</v>
      </c>
      <c r="N216" s="224"/>
      <c r="O216" s="177"/>
      <c r="P216" s="199">
        <f>53+26</f>
        <v>79</v>
      </c>
      <c r="Q216" s="117">
        <v>600</v>
      </c>
      <c r="R216" s="66" t="s">
        <v>550</v>
      </c>
      <c r="S216" s="112" t="s">
        <v>138</v>
      </c>
      <c r="T216" s="113" t="s">
        <v>187</v>
      </c>
      <c r="U216" s="114" t="s">
        <v>382</v>
      </c>
      <c r="V216" s="224" t="s">
        <v>2177</v>
      </c>
      <c r="W216" s="222"/>
      <c r="X216" s="222"/>
      <c r="Y216" s="225"/>
      <c r="Z216" s="93"/>
      <c r="AA216" s="93"/>
      <c r="AB216" s="93"/>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c r="CV216" s="19"/>
      <c r="CW216" s="19"/>
      <c r="CX216" s="19"/>
      <c r="CY216" s="19"/>
      <c r="CZ216" s="19"/>
      <c r="DA216" s="19"/>
      <c r="DB216" s="19"/>
      <c r="DC216" s="19"/>
      <c r="DD216" s="19"/>
      <c r="DE216" s="19"/>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c r="ER216" s="19"/>
      <c r="ES216" s="19"/>
      <c r="ET216" s="19"/>
      <c r="EU216" s="19"/>
      <c r="EV216" s="19"/>
      <c r="EW216" s="19"/>
      <c r="EX216" s="19"/>
      <c r="EY216" s="19"/>
      <c r="EZ216" s="19"/>
      <c r="FA216" s="19"/>
      <c r="FB216" s="19"/>
      <c r="FC216" s="19"/>
      <c r="FD216" s="19"/>
      <c r="FE216" s="19"/>
      <c r="FF216" s="19"/>
      <c r="FG216" s="19"/>
      <c r="FH216" s="19"/>
      <c r="FI216" s="19"/>
      <c r="FJ216" s="19"/>
      <c r="FK216" s="19"/>
      <c r="FL216" s="19"/>
      <c r="FM216" s="19"/>
      <c r="FN216" s="19"/>
      <c r="FO216" s="19"/>
      <c r="FP216" s="19"/>
      <c r="FQ216" s="19"/>
      <c r="FR216" s="19"/>
      <c r="FS216" s="19"/>
      <c r="FT216" s="19"/>
      <c r="FU216" s="19"/>
      <c r="FV216" s="19"/>
      <c r="FW216" s="19"/>
      <c r="FX216" s="19"/>
      <c r="FY216" s="19"/>
      <c r="FZ216" s="19"/>
      <c r="GA216" s="19"/>
      <c r="GB216" s="19"/>
      <c r="GC216" s="19"/>
      <c r="GD216" s="19"/>
      <c r="GE216" s="19"/>
      <c r="GF216" s="19"/>
      <c r="GG216" s="19"/>
      <c r="GH216" s="19"/>
      <c r="GI216" s="19"/>
      <c r="GJ216" s="19"/>
      <c r="GK216" s="19"/>
      <c r="GL216" s="19"/>
      <c r="GM216" s="19"/>
      <c r="GN216" s="19"/>
      <c r="GO216" s="19"/>
      <c r="GP216" s="19"/>
      <c r="GQ216" s="19"/>
      <c r="GR216" s="19"/>
      <c r="GS216" s="19"/>
      <c r="GT216" s="19"/>
      <c r="GU216" s="19"/>
      <c r="GV216" s="19"/>
      <c r="GW216" s="19"/>
      <c r="GX216" s="19"/>
      <c r="GY216" s="19"/>
      <c r="GZ216" s="19"/>
      <c r="HA216" s="19"/>
      <c r="HB216" s="19"/>
      <c r="HC216" s="19"/>
      <c r="HD216" s="19"/>
      <c r="HE216" s="19"/>
      <c r="HF216" s="19"/>
      <c r="HG216" s="19"/>
      <c r="HH216" s="19"/>
      <c r="HI216" s="19"/>
      <c r="HJ216" s="19"/>
      <c r="HK216" s="19"/>
      <c r="HL216" s="19"/>
      <c r="HM216" s="19"/>
      <c r="HN216" s="19"/>
      <c r="HO216" s="19"/>
      <c r="HP216" s="19"/>
      <c r="HQ216" s="19"/>
      <c r="HR216" s="19"/>
      <c r="HS216" s="19"/>
      <c r="HT216" s="19"/>
      <c r="HU216" s="19"/>
      <c r="HV216" s="19"/>
      <c r="HW216" s="19"/>
      <c r="HX216" s="19"/>
      <c r="HY216" s="19"/>
      <c r="HZ216" s="19"/>
      <c r="IA216" s="19"/>
      <c r="IB216" s="19"/>
      <c r="IC216" s="19"/>
      <c r="ID216" s="19"/>
      <c r="IE216" s="19"/>
      <c r="IF216" s="19"/>
      <c r="IG216" s="19"/>
      <c r="IH216" s="19"/>
      <c r="II216" s="19"/>
      <c r="IJ216" s="19"/>
      <c r="IK216" s="19"/>
      <c r="IL216" s="19"/>
      <c r="IM216" s="19"/>
      <c r="IN216" s="19"/>
      <c r="IO216" s="19"/>
      <c r="IP216" s="19"/>
      <c r="IQ216" s="19"/>
      <c r="IR216" s="19"/>
      <c r="IS216" s="19"/>
      <c r="IT216" s="19"/>
      <c r="IU216" s="19"/>
      <c r="IV216" s="19"/>
      <c r="IW216" s="19"/>
      <c r="IX216" s="19"/>
      <c r="IY216" s="19"/>
      <c r="IZ216" s="19"/>
      <c r="JA216" s="19"/>
      <c r="JB216" s="19"/>
    </row>
    <row r="217" spans="1:262" ht="38.25" x14ac:dyDescent="0.2">
      <c r="A217" s="224">
        <v>44470</v>
      </c>
      <c r="B217" s="222" t="s">
        <v>2672</v>
      </c>
      <c r="C217" s="222" t="s">
        <v>218</v>
      </c>
      <c r="D217" s="222" t="s">
        <v>140</v>
      </c>
      <c r="E217" s="222" t="s">
        <v>143</v>
      </c>
      <c r="F217" s="63">
        <v>44461</v>
      </c>
      <c r="G217" s="64">
        <v>2021</v>
      </c>
      <c r="H217" s="224" t="s">
        <v>3267</v>
      </c>
      <c r="I217" s="224" t="str">
        <f t="shared" si="11"/>
        <v>DE</v>
      </c>
      <c r="J217" s="224" t="str">
        <f t="shared" si="12"/>
        <v>MD</v>
      </c>
      <c r="K217" s="230" t="str">
        <f t="shared" si="13"/>
        <v>Northeast</v>
      </c>
      <c r="L217" s="224" t="str">
        <f>INDEX('State '!$A$1:$C$62,MATCH($I217,'State '!$B:$B,0),3)</f>
        <v>Northeast</v>
      </c>
      <c r="M217" s="224" t="str">
        <f>INDEX('State '!$A$1:$C$62,MATCH($J217,'State '!$B:$B,0),3)</f>
        <v>Northeast</v>
      </c>
      <c r="N217" s="224"/>
      <c r="O217" s="177">
        <v>37</v>
      </c>
      <c r="P217" s="177">
        <f>5+7.4+0.35+7</f>
        <v>19.75</v>
      </c>
      <c r="Q217" s="164">
        <f>11.8+2.5</f>
        <v>14.3</v>
      </c>
      <c r="R217" s="104" t="s">
        <v>3055</v>
      </c>
      <c r="S217" s="224" t="s">
        <v>135</v>
      </c>
      <c r="T217" s="224" t="s">
        <v>381</v>
      </c>
      <c r="U217" s="224" t="s">
        <v>2673</v>
      </c>
      <c r="V217" s="224" t="s">
        <v>2180</v>
      </c>
      <c r="W217" s="222" t="s">
        <v>2674</v>
      </c>
      <c r="X217" s="222" t="s">
        <v>2844</v>
      </c>
      <c r="Y217" s="225"/>
      <c r="Z217" s="93"/>
      <c r="AA217" s="93"/>
      <c r="AB217" s="93"/>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c r="CV217" s="19"/>
      <c r="CW217" s="19"/>
      <c r="CX217" s="19"/>
      <c r="CY217" s="19"/>
      <c r="CZ217" s="19"/>
      <c r="DA217" s="19"/>
      <c r="DB217" s="19"/>
      <c r="DC217" s="19"/>
      <c r="DD217" s="19"/>
      <c r="DE217" s="19"/>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c r="ER217" s="19"/>
      <c r="ES217" s="19"/>
      <c r="ET217" s="19"/>
      <c r="EU217" s="19"/>
      <c r="EV217" s="19"/>
      <c r="EW217" s="19"/>
      <c r="EX217" s="19"/>
      <c r="EY217" s="19"/>
      <c r="EZ217" s="19"/>
      <c r="FA217" s="19"/>
      <c r="FB217" s="19"/>
      <c r="FC217" s="19"/>
      <c r="FD217" s="19"/>
      <c r="FE217" s="19"/>
      <c r="FF217" s="19"/>
      <c r="FG217" s="19"/>
      <c r="FH217" s="19"/>
      <c r="FI217" s="19"/>
      <c r="FJ217" s="19"/>
      <c r="FK217" s="19"/>
      <c r="FL217" s="19"/>
      <c r="FM217" s="19"/>
      <c r="FN217" s="19"/>
      <c r="FO217" s="19"/>
      <c r="FP217" s="19"/>
      <c r="FQ217" s="19"/>
      <c r="FR217" s="19"/>
      <c r="FS217" s="19"/>
      <c r="FT217" s="19"/>
      <c r="FU217" s="19"/>
      <c r="FV217" s="19"/>
      <c r="FW217" s="19"/>
      <c r="FX217" s="19"/>
      <c r="FY217" s="19"/>
      <c r="FZ217" s="19"/>
      <c r="GA217" s="19"/>
      <c r="GB217" s="19"/>
      <c r="GC217" s="19"/>
      <c r="GD217" s="19"/>
      <c r="GE217" s="19"/>
      <c r="GF217" s="19"/>
      <c r="GG217" s="19"/>
      <c r="GH217" s="19"/>
      <c r="GI217" s="19"/>
      <c r="GJ217" s="19"/>
      <c r="GK217" s="19"/>
      <c r="GL217" s="19"/>
      <c r="GM217" s="19"/>
      <c r="GN217" s="19"/>
      <c r="GO217" s="19"/>
      <c r="GP217" s="19"/>
      <c r="GQ217" s="19"/>
      <c r="GR217" s="19"/>
      <c r="GS217" s="19"/>
      <c r="GT217" s="19"/>
      <c r="GU217" s="19"/>
      <c r="GV217" s="19"/>
      <c r="GW217" s="19"/>
      <c r="GX217" s="19"/>
      <c r="GY217" s="19"/>
      <c r="GZ217" s="19"/>
      <c r="HA217" s="19"/>
      <c r="HB217" s="19"/>
      <c r="HC217" s="19"/>
      <c r="HD217" s="19"/>
      <c r="HE217" s="19"/>
      <c r="HF217" s="19"/>
      <c r="HG217" s="19"/>
      <c r="HH217" s="19"/>
      <c r="HI217" s="19"/>
      <c r="HJ217" s="19"/>
      <c r="HK217" s="19"/>
      <c r="HL217" s="19"/>
      <c r="HM217" s="19"/>
      <c r="HN217" s="19"/>
      <c r="HO217" s="19"/>
      <c r="HP217" s="19"/>
      <c r="HQ217" s="19"/>
      <c r="HR217" s="19"/>
      <c r="HS217" s="19"/>
      <c r="HT217" s="19"/>
      <c r="HU217" s="19"/>
      <c r="HV217" s="19"/>
      <c r="HW217" s="19"/>
      <c r="HX217" s="19"/>
      <c r="HY217" s="19"/>
      <c r="HZ217" s="19"/>
      <c r="IA217" s="19"/>
      <c r="IB217" s="19"/>
      <c r="IC217" s="19"/>
      <c r="ID217" s="19"/>
      <c r="IE217" s="19"/>
      <c r="IF217" s="19"/>
      <c r="IG217" s="19"/>
      <c r="IH217" s="19"/>
      <c r="II217" s="19"/>
      <c r="IJ217" s="19"/>
      <c r="IK217" s="19"/>
      <c r="IL217" s="19"/>
      <c r="IM217" s="19"/>
      <c r="IN217" s="19"/>
      <c r="IO217" s="19"/>
      <c r="IP217" s="19"/>
      <c r="IQ217" s="19"/>
      <c r="IR217" s="19"/>
      <c r="IS217" s="19"/>
      <c r="IT217" s="19"/>
      <c r="IU217" s="19"/>
      <c r="IV217" s="19"/>
      <c r="IW217" s="19"/>
      <c r="IX217" s="19"/>
      <c r="IY217" s="19"/>
      <c r="IZ217" s="19"/>
      <c r="JA217" s="19"/>
      <c r="JB217" s="19"/>
    </row>
    <row r="218" spans="1:262" x14ac:dyDescent="0.2">
      <c r="A218" s="170">
        <v>40388</v>
      </c>
      <c r="B218" s="171" t="s">
        <v>553</v>
      </c>
      <c r="C218" s="171" t="s">
        <v>1875</v>
      </c>
      <c r="D218" s="171" t="s">
        <v>134</v>
      </c>
      <c r="E218" s="172" t="s">
        <v>143</v>
      </c>
      <c r="F218" s="173">
        <v>40458</v>
      </c>
      <c r="G218" s="174">
        <v>2010</v>
      </c>
      <c r="H218" s="170" t="s">
        <v>7</v>
      </c>
      <c r="I218" s="170" t="str">
        <f t="shared" si="11"/>
        <v>PA</v>
      </c>
      <c r="J218" s="170" t="str">
        <f t="shared" si="12"/>
        <v>PA</v>
      </c>
      <c r="K218" s="170" t="str">
        <f t="shared" si="13"/>
        <v>Northeast</v>
      </c>
      <c r="L218" s="170" t="str">
        <f>INDEX('State '!$A$1:$C$62,MATCH($I218,'State '!$B:$B,0),3)</f>
        <v>Northeast</v>
      </c>
      <c r="M218" s="170" t="str">
        <f>INDEX('State '!$A$1:$C$62,MATCH($J218,'State '!$B:$B,0),3)</f>
        <v>Northeast</v>
      </c>
      <c r="N218" s="170"/>
      <c r="O218" s="177">
        <v>12.5</v>
      </c>
      <c r="P218" s="176">
        <v>3.5</v>
      </c>
      <c r="Q218" s="176">
        <v>208</v>
      </c>
      <c r="R218" s="177">
        <v>16</v>
      </c>
      <c r="S218" s="178" t="s">
        <v>135</v>
      </c>
      <c r="T218" s="175" t="s">
        <v>381</v>
      </c>
      <c r="U218" s="179" t="s">
        <v>554</v>
      </c>
      <c r="V218" s="170"/>
      <c r="W218" s="169"/>
      <c r="X218" s="169"/>
      <c r="Y218" s="169"/>
      <c r="Z218" s="93"/>
      <c r="AA218" s="93"/>
      <c r="AB218" s="93"/>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c r="DA218" s="19"/>
      <c r="DB218" s="19"/>
      <c r="DC218" s="19"/>
      <c r="DD218" s="19"/>
      <c r="DE218" s="19"/>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c r="FD218" s="19"/>
      <c r="FE218" s="19"/>
      <c r="FF218" s="19"/>
      <c r="FG218" s="19"/>
      <c r="FH218" s="19"/>
      <c r="FI218" s="19"/>
      <c r="FJ218" s="19"/>
      <c r="FK218" s="19"/>
      <c r="FL218" s="19"/>
      <c r="FM218" s="19"/>
      <c r="FN218" s="19"/>
      <c r="FO218" s="19"/>
      <c r="FP218" s="19"/>
      <c r="FQ218" s="19"/>
      <c r="FR218" s="19"/>
      <c r="FS218" s="19"/>
      <c r="FT218" s="19"/>
      <c r="FU218" s="19"/>
      <c r="FV218" s="19"/>
      <c r="FW218" s="19"/>
      <c r="FX218" s="19"/>
      <c r="FY218" s="19"/>
      <c r="FZ218" s="19"/>
      <c r="GA218" s="19"/>
      <c r="GB218" s="19"/>
      <c r="GC218" s="19"/>
      <c r="GD218" s="19"/>
      <c r="GE218" s="19"/>
      <c r="GF218" s="19"/>
      <c r="GG218" s="19"/>
      <c r="GH218" s="19"/>
      <c r="GI218" s="19"/>
      <c r="GJ218" s="19"/>
      <c r="GK218" s="19"/>
      <c r="GL218" s="19"/>
      <c r="GM218" s="19"/>
      <c r="GN218" s="19"/>
      <c r="GO218" s="19"/>
      <c r="GP218" s="19"/>
      <c r="GQ218" s="19"/>
      <c r="GR218" s="19"/>
      <c r="GS218" s="19"/>
      <c r="GT218" s="19"/>
      <c r="GU218" s="19"/>
      <c r="GV218" s="19"/>
      <c r="GW218" s="19"/>
      <c r="GX218" s="19"/>
      <c r="GY218" s="19"/>
      <c r="GZ218" s="19"/>
      <c r="HA218" s="19"/>
      <c r="HB218" s="19"/>
      <c r="HC218" s="19"/>
      <c r="HD218" s="19"/>
      <c r="HE218" s="19"/>
      <c r="HF218" s="19"/>
      <c r="HG218" s="19"/>
      <c r="HH218" s="19"/>
      <c r="HI218" s="19"/>
      <c r="HJ218" s="19"/>
      <c r="HK218" s="19"/>
      <c r="HL218" s="19"/>
      <c r="HM218" s="19"/>
      <c r="HN218" s="19"/>
      <c r="HO218" s="19"/>
      <c r="HP218" s="19"/>
      <c r="HQ218" s="19"/>
      <c r="HR218" s="19"/>
      <c r="HS218" s="19"/>
      <c r="HT218" s="19"/>
      <c r="HU218" s="19"/>
      <c r="HV218" s="19"/>
      <c r="HW218" s="19"/>
      <c r="HX218" s="19"/>
      <c r="HY218" s="19"/>
      <c r="HZ218" s="19"/>
      <c r="IA218" s="19"/>
      <c r="IB218" s="19"/>
      <c r="IC218" s="19"/>
      <c r="ID218" s="19"/>
      <c r="IE218" s="19"/>
      <c r="IF218" s="19"/>
      <c r="IG218" s="19"/>
      <c r="IH218" s="19"/>
      <c r="II218" s="19"/>
      <c r="IJ218" s="19"/>
      <c r="IK218" s="19"/>
      <c r="IL218" s="19"/>
      <c r="IM218" s="19"/>
      <c r="IN218" s="19"/>
      <c r="IO218" s="19"/>
      <c r="IP218" s="19"/>
      <c r="IQ218" s="19"/>
      <c r="IR218" s="19"/>
      <c r="IS218" s="19"/>
      <c r="IT218" s="19"/>
      <c r="IU218" s="19"/>
      <c r="IV218" s="19"/>
      <c r="IW218" s="19"/>
      <c r="IX218" s="19"/>
      <c r="IY218" s="19"/>
      <c r="IZ218" s="19"/>
      <c r="JA218" s="19"/>
      <c r="JB218" s="19"/>
    </row>
    <row r="219" spans="1:262" x14ac:dyDescent="0.2">
      <c r="A219" s="224">
        <v>43838</v>
      </c>
      <c r="B219" s="222" t="s">
        <v>2706</v>
      </c>
      <c r="C219" s="222" t="s">
        <v>2026</v>
      </c>
      <c r="D219" s="222" t="s">
        <v>134</v>
      </c>
      <c r="E219" s="222" t="s">
        <v>143</v>
      </c>
      <c r="F219" s="63">
        <v>43768</v>
      </c>
      <c r="G219" s="64">
        <v>2019</v>
      </c>
      <c r="H219" s="224" t="s">
        <v>11</v>
      </c>
      <c r="I219" s="224" t="str">
        <f t="shared" si="11"/>
        <v>ND</v>
      </c>
      <c r="J219" s="224" t="str">
        <f t="shared" si="12"/>
        <v>ND</v>
      </c>
      <c r="K219" s="230" t="str">
        <f t="shared" si="13"/>
        <v>Mountain</v>
      </c>
      <c r="L219" s="224" t="str">
        <f>INDEX('State '!$A$1:$C$62,MATCH($I219,'State '!$B:$B,0),3)</f>
        <v>Mountain</v>
      </c>
      <c r="M219" s="224" t="str">
        <f>INDEX('State '!$A$1:$C$62,MATCH($J219,'State '!$B:$B,0),3)</f>
        <v>Mountain</v>
      </c>
      <c r="N219" s="224"/>
      <c r="O219" s="177">
        <v>29.5</v>
      </c>
      <c r="P219" s="198">
        <v>12.2</v>
      </c>
      <c r="Q219" s="164">
        <v>175</v>
      </c>
      <c r="R219" s="104">
        <v>20</v>
      </c>
      <c r="S219" s="224" t="s">
        <v>135</v>
      </c>
      <c r="T219" s="224" t="s">
        <v>381</v>
      </c>
      <c r="U219" s="224" t="s">
        <v>2707</v>
      </c>
      <c r="V219" s="224" t="s">
        <v>2177</v>
      </c>
      <c r="W219" s="222" t="s">
        <v>2708</v>
      </c>
      <c r="X219" s="222"/>
      <c r="Y219" s="225"/>
      <c r="Z219" s="93"/>
      <c r="AA219" s="93"/>
      <c r="AB219" s="93"/>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c r="HC219" s="19"/>
      <c r="HD219" s="19"/>
      <c r="HE219" s="19"/>
      <c r="HF219" s="19"/>
      <c r="HG219" s="19"/>
      <c r="HH219" s="19"/>
      <c r="HI219" s="19"/>
      <c r="HJ219" s="19"/>
      <c r="HK219" s="19"/>
      <c r="HL219" s="19"/>
      <c r="HM219" s="19"/>
      <c r="HN219" s="19"/>
      <c r="HO219" s="19"/>
      <c r="HP219" s="19"/>
      <c r="HQ219" s="19"/>
      <c r="HR219" s="19"/>
      <c r="HS219" s="19"/>
      <c r="HT219" s="19"/>
      <c r="HU219" s="19"/>
      <c r="HV219" s="19"/>
      <c r="HW219" s="19"/>
      <c r="HX219" s="19"/>
      <c r="HY219" s="19"/>
      <c r="HZ219" s="19"/>
      <c r="IA219" s="19"/>
      <c r="IB219" s="19"/>
      <c r="IC219" s="19"/>
      <c r="ID219" s="19"/>
      <c r="IE219" s="19"/>
      <c r="IF219" s="19"/>
      <c r="IG219" s="19"/>
      <c r="IH219" s="19"/>
      <c r="II219" s="19"/>
      <c r="IJ219" s="19"/>
      <c r="IK219" s="19"/>
      <c r="IL219" s="19"/>
      <c r="IM219" s="19"/>
      <c r="IN219" s="19"/>
      <c r="IO219" s="19"/>
      <c r="IP219" s="19"/>
      <c r="IQ219" s="19"/>
      <c r="IR219" s="19"/>
      <c r="IS219" s="19"/>
      <c r="IT219" s="19"/>
      <c r="IU219" s="19"/>
      <c r="IV219" s="19"/>
      <c r="IW219" s="19"/>
      <c r="IX219" s="19"/>
      <c r="IY219" s="19"/>
      <c r="IZ219" s="19"/>
      <c r="JA219" s="19"/>
      <c r="JB219" s="19"/>
    </row>
    <row r="220" spans="1:262" s="19" customFormat="1" x14ac:dyDescent="0.2">
      <c r="A220" s="170">
        <v>39990</v>
      </c>
      <c r="B220" s="183" t="s">
        <v>1585</v>
      </c>
      <c r="C220" s="183" t="s">
        <v>373</v>
      </c>
      <c r="D220" s="183" t="s">
        <v>136</v>
      </c>
      <c r="E220" s="183" t="s">
        <v>143</v>
      </c>
      <c r="F220" s="184">
        <v>35977</v>
      </c>
      <c r="G220" s="185">
        <v>1998</v>
      </c>
      <c r="H220" s="170" t="s">
        <v>1586</v>
      </c>
      <c r="I220" s="170" t="str">
        <f t="shared" si="11"/>
        <v>GM</v>
      </c>
      <c r="J220" s="170" t="str">
        <f t="shared" si="12"/>
        <v>MS</v>
      </c>
      <c r="K220" s="170" t="str">
        <f t="shared" si="13"/>
        <v>Gulf of Mexico, South Central</v>
      </c>
      <c r="L220" s="170" t="str">
        <f>INDEX('State '!$A$1:$C$62,MATCH($I220,'State '!$B:$B,0),3)</f>
        <v>Gulf of Mexico</v>
      </c>
      <c r="M220" s="170" t="str">
        <f>INDEX('State '!$A$1:$C$62,MATCH($J220,'State '!$B:$B,0),3)</f>
        <v>South Central</v>
      </c>
      <c r="N220" s="170"/>
      <c r="O220" s="177">
        <v>386</v>
      </c>
      <c r="P220" s="177">
        <v>213</v>
      </c>
      <c r="Q220" s="177">
        <v>1000</v>
      </c>
      <c r="R220" s="176" t="s">
        <v>3285</v>
      </c>
      <c r="S220" s="170" t="s">
        <v>135</v>
      </c>
      <c r="T220" s="170" t="s">
        <v>381</v>
      </c>
      <c r="U220" s="170" t="s">
        <v>1587</v>
      </c>
      <c r="V220" s="170"/>
      <c r="W220" s="169"/>
      <c r="X220" s="169"/>
      <c r="Y220" s="169"/>
      <c r="AC220" s="93"/>
      <c r="AD220" s="93"/>
      <c r="AE220" s="93"/>
      <c r="AF220" s="93"/>
      <c r="AG220" s="93"/>
      <c r="AH220" s="93"/>
      <c r="AI220" s="93"/>
      <c r="AJ220" s="93"/>
      <c r="AK220" s="93"/>
      <c r="AL220" s="93"/>
      <c r="AM220" s="93"/>
      <c r="AN220" s="93"/>
      <c r="AO220" s="93"/>
      <c r="AP220" s="93"/>
      <c r="AQ220" s="93"/>
      <c r="AR220" s="93"/>
      <c r="AS220" s="93"/>
      <c r="AT220" s="93"/>
      <c r="AU220" s="93"/>
      <c r="AV220" s="93"/>
      <c r="AW220" s="93"/>
      <c r="AX220" s="93"/>
      <c r="AY220" s="93"/>
      <c r="AZ220" s="93"/>
      <c r="BA220" s="93"/>
      <c r="BB220" s="93"/>
      <c r="BC220" s="93"/>
      <c r="BD220" s="93"/>
      <c r="BE220" s="93"/>
      <c r="BF220" s="93"/>
      <c r="BG220" s="93"/>
      <c r="BH220" s="93"/>
      <c r="BI220" s="93"/>
      <c r="BJ220" s="93"/>
      <c r="BK220" s="93"/>
      <c r="BL220" s="93"/>
      <c r="BM220" s="93"/>
      <c r="BN220" s="93"/>
      <c r="BO220" s="93"/>
      <c r="BP220" s="93"/>
      <c r="BQ220" s="93"/>
      <c r="BR220" s="93"/>
      <c r="BS220" s="93"/>
      <c r="BT220" s="93"/>
      <c r="BU220" s="93"/>
      <c r="BV220" s="93"/>
      <c r="BW220" s="93"/>
      <c r="BX220" s="93"/>
      <c r="BY220" s="93"/>
      <c r="BZ220" s="93"/>
      <c r="CA220" s="93"/>
      <c r="CB220" s="93"/>
      <c r="CC220" s="93"/>
      <c r="CD220" s="93"/>
      <c r="CE220" s="93"/>
      <c r="CF220" s="93"/>
      <c r="CG220" s="93"/>
      <c r="CH220" s="93"/>
      <c r="CI220" s="93"/>
      <c r="CJ220" s="93"/>
      <c r="CK220" s="93"/>
      <c r="CL220" s="93"/>
      <c r="CM220" s="93"/>
      <c r="CN220" s="93"/>
      <c r="CO220" s="93"/>
      <c r="CP220" s="93"/>
      <c r="CQ220" s="93"/>
      <c r="CR220" s="93"/>
      <c r="CS220" s="93"/>
      <c r="CT220" s="93"/>
      <c r="CU220" s="93"/>
      <c r="CV220" s="93"/>
      <c r="CW220" s="93"/>
      <c r="CX220" s="93"/>
      <c r="CY220" s="93"/>
      <c r="CZ220" s="93"/>
      <c r="DA220" s="93"/>
      <c r="DB220" s="93"/>
      <c r="DC220" s="93"/>
      <c r="DD220" s="93"/>
      <c r="DE220" s="93"/>
      <c r="DF220" s="93"/>
      <c r="DG220" s="93"/>
      <c r="DH220" s="93"/>
      <c r="DI220" s="93"/>
      <c r="DJ220" s="93"/>
      <c r="DK220" s="93"/>
      <c r="DL220" s="93"/>
      <c r="DM220" s="93"/>
      <c r="DN220" s="93"/>
      <c r="DO220" s="93"/>
      <c r="DP220" s="93"/>
      <c r="DQ220" s="93"/>
      <c r="DR220" s="93"/>
      <c r="DS220" s="93"/>
      <c r="DT220" s="93"/>
      <c r="DU220" s="93"/>
      <c r="DV220" s="93"/>
      <c r="DW220" s="93"/>
      <c r="DX220" s="93"/>
      <c r="DY220" s="93"/>
      <c r="DZ220" s="93"/>
      <c r="EA220" s="93"/>
      <c r="EB220" s="93"/>
      <c r="EC220" s="93"/>
      <c r="ED220" s="93"/>
      <c r="EE220" s="93"/>
      <c r="EF220" s="93"/>
      <c r="EG220" s="93"/>
      <c r="EH220" s="93"/>
      <c r="EI220" s="93"/>
      <c r="EJ220" s="93"/>
      <c r="EK220" s="93"/>
      <c r="EL220" s="93"/>
      <c r="EM220" s="93"/>
      <c r="EN220" s="93"/>
      <c r="EO220" s="93"/>
      <c r="EP220" s="93"/>
      <c r="EQ220" s="93"/>
      <c r="ER220" s="93"/>
      <c r="ES220" s="93"/>
      <c r="ET220" s="93"/>
      <c r="EU220" s="93"/>
      <c r="EV220" s="93"/>
      <c r="EW220" s="93"/>
      <c r="EX220" s="93"/>
      <c r="EY220" s="93"/>
      <c r="EZ220" s="93"/>
      <c r="FA220" s="93"/>
      <c r="FB220" s="93"/>
      <c r="FC220" s="93"/>
      <c r="FD220" s="93"/>
      <c r="FE220" s="93"/>
      <c r="FF220" s="93"/>
      <c r="FG220" s="93"/>
      <c r="FH220" s="93"/>
      <c r="FI220" s="93"/>
      <c r="FJ220" s="93"/>
      <c r="FK220" s="93"/>
      <c r="FL220" s="93"/>
      <c r="FM220" s="93"/>
      <c r="FN220" s="93"/>
      <c r="FO220" s="93"/>
      <c r="FP220" s="93"/>
      <c r="FQ220" s="93"/>
      <c r="FR220" s="93"/>
      <c r="FS220" s="93"/>
      <c r="FT220" s="93"/>
      <c r="FU220" s="93"/>
      <c r="FV220" s="93"/>
      <c r="FW220" s="93"/>
      <c r="FX220" s="93"/>
      <c r="FY220" s="93"/>
      <c r="FZ220" s="93"/>
      <c r="GA220" s="93"/>
      <c r="GB220" s="93"/>
      <c r="GC220" s="93"/>
      <c r="GD220" s="93"/>
      <c r="GE220" s="93"/>
      <c r="GF220" s="93"/>
      <c r="GG220" s="93"/>
      <c r="GH220" s="93"/>
      <c r="GI220" s="93"/>
      <c r="GJ220" s="93"/>
      <c r="GK220" s="93"/>
      <c r="GL220" s="93"/>
      <c r="GM220" s="93"/>
      <c r="GN220" s="93"/>
      <c r="GO220" s="93"/>
      <c r="GP220" s="93"/>
      <c r="GQ220" s="93"/>
      <c r="GR220" s="93"/>
      <c r="GS220" s="93"/>
      <c r="GT220" s="93"/>
      <c r="GU220" s="93"/>
      <c r="GV220" s="93"/>
      <c r="GW220" s="93"/>
      <c r="GX220" s="93"/>
      <c r="GY220" s="93"/>
      <c r="GZ220" s="93"/>
      <c r="HA220" s="93"/>
      <c r="HB220" s="93"/>
      <c r="HC220" s="93"/>
      <c r="HD220" s="93"/>
      <c r="HE220" s="93"/>
      <c r="HF220" s="93"/>
      <c r="HG220" s="93"/>
      <c r="HH220" s="93"/>
      <c r="HI220" s="93"/>
      <c r="HJ220" s="93"/>
      <c r="HK220" s="93"/>
      <c r="HL220" s="93"/>
      <c r="HM220" s="93"/>
      <c r="HN220" s="93"/>
      <c r="HO220" s="93"/>
      <c r="HP220" s="93"/>
      <c r="HQ220" s="93"/>
      <c r="HR220" s="93"/>
      <c r="HS220" s="93"/>
      <c r="HT220" s="93"/>
      <c r="HU220" s="93"/>
      <c r="HV220" s="93"/>
      <c r="HW220" s="93"/>
      <c r="HX220" s="93"/>
      <c r="HY220" s="93"/>
      <c r="HZ220" s="93"/>
      <c r="IA220" s="93"/>
      <c r="IB220" s="93"/>
      <c r="IC220" s="93"/>
      <c r="ID220" s="93"/>
      <c r="IE220" s="93"/>
      <c r="IF220" s="93"/>
      <c r="IG220" s="93"/>
      <c r="IH220" s="93"/>
      <c r="II220" s="93"/>
      <c r="IJ220" s="93"/>
      <c r="IK220" s="93"/>
      <c r="IL220" s="93"/>
      <c r="IM220" s="93"/>
      <c r="IN220" s="93"/>
      <c r="IO220" s="93"/>
      <c r="IP220" s="93"/>
      <c r="IQ220" s="93"/>
      <c r="IR220" s="93"/>
      <c r="IS220" s="93"/>
      <c r="IT220" s="93"/>
      <c r="IU220" s="93"/>
      <c r="IV220" s="93"/>
      <c r="IW220" s="93"/>
      <c r="IX220" s="93"/>
      <c r="IY220" s="93"/>
      <c r="IZ220" s="93"/>
      <c r="JA220" s="93"/>
      <c r="JB220" s="93"/>
    </row>
    <row r="221" spans="1:262" s="19" customFormat="1" x14ac:dyDescent="0.2">
      <c r="A221" s="170">
        <v>40619</v>
      </c>
      <c r="B221" s="171" t="s">
        <v>597</v>
      </c>
      <c r="C221" s="171" t="s">
        <v>247</v>
      </c>
      <c r="D221" s="171" t="s">
        <v>140</v>
      </c>
      <c r="E221" s="183" t="s">
        <v>143</v>
      </c>
      <c r="F221" s="184">
        <v>40492</v>
      </c>
      <c r="G221" s="185">
        <v>2010</v>
      </c>
      <c r="H221" s="170" t="s">
        <v>404</v>
      </c>
      <c r="I221" s="170" t="str">
        <f t="shared" si="11"/>
        <v>UT</v>
      </c>
      <c r="J221" s="170" t="str">
        <f t="shared" si="12"/>
        <v>WY</v>
      </c>
      <c r="K221" s="170" t="str">
        <f t="shared" si="13"/>
        <v>Mountain</v>
      </c>
      <c r="L221" s="170" t="str">
        <f>INDEX('State '!$A$1:$C$62,MATCH($I221,'State '!$B:$B,0),3)</f>
        <v>Mountain</v>
      </c>
      <c r="M221" s="170" t="str">
        <f>INDEX('State '!$A$1:$C$62,MATCH($J221,'State '!$B:$B,0),3)</f>
        <v>Mountain</v>
      </c>
      <c r="N221" s="170"/>
      <c r="O221" s="177">
        <v>48.6</v>
      </c>
      <c r="P221" s="177"/>
      <c r="Q221" s="176">
        <v>180</v>
      </c>
      <c r="R221" s="176"/>
      <c r="S221" s="170" t="s">
        <v>135</v>
      </c>
      <c r="T221" s="170" t="s">
        <v>381</v>
      </c>
      <c r="U221" s="170" t="s">
        <v>598</v>
      </c>
      <c r="V221" s="170"/>
      <c r="W221" s="169"/>
      <c r="X221" s="169"/>
      <c r="Y221" s="169"/>
      <c r="AC221" s="93"/>
      <c r="AD221" s="93"/>
      <c r="AE221" s="93"/>
      <c r="AF221" s="93"/>
      <c r="AG221" s="93"/>
      <c r="AH221" s="93"/>
      <c r="AI221" s="93"/>
      <c r="AJ221" s="93"/>
      <c r="AK221" s="93"/>
      <c r="AL221" s="93"/>
      <c r="AM221" s="93"/>
      <c r="AN221" s="93"/>
      <c r="AO221" s="93"/>
      <c r="AP221" s="93"/>
      <c r="AQ221" s="93"/>
      <c r="AR221" s="93"/>
      <c r="AS221" s="93"/>
      <c r="AT221" s="93"/>
      <c r="AU221" s="93"/>
      <c r="AV221" s="93"/>
      <c r="AW221" s="93"/>
      <c r="AX221" s="93"/>
      <c r="AY221" s="93"/>
      <c r="AZ221" s="93"/>
      <c r="BA221" s="93"/>
      <c r="BB221" s="93"/>
      <c r="BC221" s="93"/>
      <c r="BD221" s="93"/>
      <c r="BE221" s="93"/>
      <c r="BF221" s="93"/>
      <c r="BG221" s="93"/>
      <c r="BH221" s="93"/>
      <c r="BI221" s="93"/>
      <c r="BJ221" s="93"/>
      <c r="BK221" s="93"/>
      <c r="BL221" s="93"/>
      <c r="BM221" s="93"/>
      <c r="BN221" s="93"/>
      <c r="BO221" s="93"/>
      <c r="BP221" s="93"/>
      <c r="BQ221" s="93"/>
      <c r="BR221" s="93"/>
      <c r="BS221" s="93"/>
      <c r="BT221" s="93"/>
      <c r="BU221" s="93"/>
      <c r="BV221" s="93"/>
      <c r="BW221" s="93"/>
      <c r="BX221" s="93"/>
      <c r="BY221" s="93"/>
      <c r="BZ221" s="93"/>
      <c r="CA221" s="93"/>
      <c r="CB221" s="93"/>
      <c r="CC221" s="93"/>
      <c r="CD221" s="93"/>
      <c r="CE221" s="93"/>
      <c r="CF221" s="93"/>
      <c r="CG221" s="93"/>
      <c r="CH221" s="93"/>
      <c r="CI221" s="93"/>
      <c r="CJ221" s="93"/>
      <c r="CK221" s="93"/>
      <c r="CL221" s="93"/>
      <c r="CM221" s="93"/>
      <c r="CN221" s="93"/>
      <c r="CO221" s="93"/>
      <c r="CP221" s="93"/>
      <c r="CQ221" s="93"/>
      <c r="CR221" s="93"/>
      <c r="CS221" s="93"/>
      <c r="CT221" s="93"/>
      <c r="CU221" s="93"/>
      <c r="CV221" s="93"/>
      <c r="CW221" s="93"/>
      <c r="CX221" s="93"/>
      <c r="CY221" s="93"/>
      <c r="CZ221" s="93"/>
      <c r="DA221" s="93"/>
      <c r="DB221" s="93"/>
      <c r="DC221" s="93"/>
      <c r="DD221" s="93"/>
      <c r="DE221" s="93"/>
      <c r="DF221" s="93"/>
      <c r="DG221" s="93"/>
      <c r="DH221" s="93"/>
      <c r="DI221" s="93"/>
      <c r="DJ221" s="93"/>
      <c r="DK221" s="93"/>
      <c r="DL221" s="93"/>
      <c r="DM221" s="93"/>
      <c r="DN221" s="93"/>
      <c r="DO221" s="93"/>
      <c r="DP221" s="93"/>
      <c r="DQ221" s="93"/>
      <c r="DR221" s="93"/>
      <c r="DS221" s="93"/>
      <c r="DT221" s="93"/>
      <c r="DU221" s="93"/>
      <c r="DV221" s="93"/>
      <c r="DW221" s="93"/>
      <c r="DX221" s="93"/>
      <c r="DY221" s="93"/>
      <c r="DZ221" s="93"/>
      <c r="EA221" s="93"/>
      <c r="EB221" s="93"/>
      <c r="EC221" s="93"/>
      <c r="ED221" s="93"/>
      <c r="EE221" s="93"/>
      <c r="EF221" s="93"/>
      <c r="EG221" s="93"/>
      <c r="EH221" s="93"/>
      <c r="EI221" s="93"/>
      <c r="EJ221" s="93"/>
      <c r="EK221" s="93"/>
      <c r="EL221" s="93"/>
      <c r="EM221" s="93"/>
      <c r="EN221" s="93"/>
      <c r="EO221" s="93"/>
      <c r="EP221" s="93"/>
      <c r="EQ221" s="93"/>
      <c r="ER221" s="93"/>
      <c r="ES221" s="93"/>
      <c r="ET221" s="93"/>
      <c r="EU221" s="93"/>
      <c r="EV221" s="93"/>
      <c r="EW221" s="93"/>
      <c r="EX221" s="93"/>
      <c r="EY221" s="93"/>
      <c r="EZ221" s="93"/>
      <c r="FA221" s="93"/>
      <c r="FB221" s="93"/>
      <c r="FC221" s="93"/>
      <c r="FD221" s="93"/>
      <c r="FE221" s="93"/>
      <c r="FF221" s="93"/>
      <c r="FG221" s="93"/>
      <c r="FH221" s="93"/>
      <c r="FI221" s="93"/>
      <c r="FJ221" s="93"/>
      <c r="FK221" s="93"/>
      <c r="FL221" s="93"/>
      <c r="FM221" s="93"/>
      <c r="FN221" s="93"/>
      <c r="FO221" s="93"/>
      <c r="FP221" s="93"/>
      <c r="FQ221" s="93"/>
      <c r="FR221" s="93"/>
      <c r="FS221" s="93"/>
      <c r="FT221" s="93"/>
      <c r="FU221" s="93"/>
      <c r="FV221" s="93"/>
      <c r="FW221" s="93"/>
      <c r="FX221" s="93"/>
      <c r="FY221" s="93"/>
      <c r="FZ221" s="93"/>
      <c r="GA221" s="93"/>
      <c r="GB221" s="93"/>
      <c r="GC221" s="93"/>
      <c r="GD221" s="93"/>
      <c r="GE221" s="93"/>
      <c r="GF221" s="93"/>
      <c r="GG221" s="93"/>
      <c r="GH221" s="93"/>
      <c r="GI221" s="93"/>
      <c r="GJ221" s="93"/>
      <c r="GK221" s="93"/>
      <c r="GL221" s="93"/>
      <c r="GM221" s="93"/>
      <c r="GN221" s="93"/>
      <c r="GO221" s="93"/>
      <c r="GP221" s="93"/>
      <c r="GQ221" s="93"/>
      <c r="GR221" s="93"/>
      <c r="GS221" s="93"/>
      <c r="GT221" s="93"/>
      <c r="GU221" s="93"/>
      <c r="GV221" s="93"/>
      <c r="GW221" s="93"/>
      <c r="GX221" s="93"/>
      <c r="GY221" s="93"/>
      <c r="GZ221" s="93"/>
      <c r="HA221" s="93"/>
      <c r="HB221" s="93"/>
      <c r="HC221" s="93"/>
      <c r="HD221" s="93"/>
      <c r="HE221" s="93"/>
      <c r="HF221" s="93"/>
      <c r="HG221" s="93"/>
      <c r="HH221" s="93"/>
      <c r="HI221" s="93"/>
      <c r="HJ221" s="93"/>
      <c r="HK221" s="93"/>
      <c r="HL221" s="93"/>
      <c r="HM221" s="93"/>
      <c r="HN221" s="93"/>
      <c r="HO221" s="93"/>
      <c r="HP221" s="93"/>
      <c r="HQ221" s="93"/>
      <c r="HR221" s="93"/>
      <c r="HS221" s="93"/>
      <c r="HT221" s="93"/>
      <c r="HU221" s="93"/>
      <c r="HV221" s="93"/>
      <c r="HW221" s="93"/>
      <c r="HX221" s="93"/>
      <c r="HY221" s="93"/>
      <c r="HZ221" s="93"/>
      <c r="IA221" s="93"/>
      <c r="IB221" s="93"/>
      <c r="IC221" s="93"/>
      <c r="ID221" s="93"/>
      <c r="IE221" s="93"/>
      <c r="IF221" s="93"/>
      <c r="IG221" s="93"/>
      <c r="IH221" s="93"/>
      <c r="II221" s="93"/>
      <c r="IJ221" s="93"/>
      <c r="IK221" s="93"/>
      <c r="IL221" s="93"/>
      <c r="IM221" s="93"/>
      <c r="IN221" s="93"/>
      <c r="IO221" s="93"/>
      <c r="IP221" s="93"/>
      <c r="IQ221" s="93"/>
      <c r="IR221" s="93"/>
      <c r="IS221" s="93"/>
      <c r="IT221" s="93"/>
      <c r="IU221" s="93"/>
      <c r="IV221" s="93"/>
      <c r="IW221" s="93"/>
      <c r="IX221" s="93"/>
      <c r="IY221" s="93"/>
      <c r="IZ221" s="93"/>
      <c r="JA221" s="93"/>
      <c r="JB221" s="93"/>
    </row>
    <row r="222" spans="1:262" s="19" customFormat="1" x14ac:dyDescent="0.2">
      <c r="A222" s="170">
        <v>39990</v>
      </c>
      <c r="B222" s="183" t="s">
        <v>1094</v>
      </c>
      <c r="C222" s="183" t="s">
        <v>324</v>
      </c>
      <c r="D222" s="183" t="s">
        <v>140</v>
      </c>
      <c r="E222" s="183" t="s">
        <v>143</v>
      </c>
      <c r="F222" s="184">
        <v>38539</v>
      </c>
      <c r="G222" s="185">
        <v>2005</v>
      </c>
      <c r="H222" s="170" t="s">
        <v>1095</v>
      </c>
      <c r="I222" s="170" t="str">
        <f t="shared" si="11"/>
        <v>GM</v>
      </c>
      <c r="J222" s="170" t="str">
        <f t="shared" si="12"/>
        <v>LA</v>
      </c>
      <c r="K222" s="170" t="str">
        <f t="shared" si="13"/>
        <v>Gulf of Mexico, South Central</v>
      </c>
      <c r="L222" s="170" t="str">
        <f>INDEX('State '!$A$1:$C$62,MATCH($I222,'State '!$B:$B,0),3)</f>
        <v>Gulf of Mexico</v>
      </c>
      <c r="M222" s="170" t="str">
        <f>INDEX('State '!$A$1:$C$62,MATCH($J222,'State '!$B:$B,0),3)</f>
        <v>South Central</v>
      </c>
      <c r="N222" s="170"/>
      <c r="O222" s="177">
        <v>10.8</v>
      </c>
      <c r="P222" s="177">
        <v>3</v>
      </c>
      <c r="Q222" s="177">
        <v>150</v>
      </c>
      <c r="R222" s="176" t="s">
        <v>1096</v>
      </c>
      <c r="S222" s="170" t="s">
        <v>135</v>
      </c>
      <c r="T222" s="170" t="s">
        <v>381</v>
      </c>
      <c r="U222" s="170" t="s">
        <v>1097</v>
      </c>
      <c r="V222" s="170"/>
      <c r="W222" s="169"/>
      <c r="X222" s="169"/>
      <c r="Y222" s="169"/>
      <c r="AC222" s="93"/>
      <c r="AD222" s="93"/>
      <c r="AE222" s="93"/>
      <c r="AF222" s="93"/>
      <c r="AG222" s="93"/>
      <c r="AH222" s="93"/>
      <c r="AI222" s="93"/>
      <c r="AJ222" s="93"/>
      <c r="AK222" s="93"/>
      <c r="AL222" s="93"/>
      <c r="AM222" s="93"/>
      <c r="AN222" s="93"/>
      <c r="AO222" s="93"/>
      <c r="AP222" s="93"/>
      <c r="AQ222" s="93"/>
      <c r="AR222" s="93"/>
      <c r="AS222" s="93"/>
      <c r="AT222" s="93"/>
      <c r="AU222" s="93"/>
      <c r="AV222" s="93"/>
      <c r="AW222" s="93"/>
      <c r="AX222" s="93"/>
      <c r="AY222" s="93"/>
      <c r="AZ222" s="93"/>
      <c r="BA222" s="93"/>
      <c r="BB222" s="93"/>
      <c r="BC222" s="93"/>
      <c r="BD222" s="93"/>
      <c r="BE222" s="93"/>
      <c r="BF222" s="93"/>
      <c r="BG222" s="93"/>
      <c r="BH222" s="93"/>
      <c r="BI222" s="93"/>
      <c r="BJ222" s="93"/>
      <c r="BK222" s="93"/>
      <c r="BL222" s="93"/>
      <c r="BM222" s="93"/>
      <c r="BN222" s="93"/>
      <c r="BO222" s="93"/>
      <c r="BP222" s="93"/>
      <c r="BQ222" s="93"/>
      <c r="BR222" s="93"/>
      <c r="BS222" s="93"/>
      <c r="BT222" s="93"/>
      <c r="BU222" s="93"/>
      <c r="BV222" s="93"/>
      <c r="BW222" s="93"/>
      <c r="BX222" s="93"/>
      <c r="BY222" s="93"/>
      <c r="BZ222" s="93"/>
      <c r="CA222" s="93"/>
      <c r="CB222" s="93"/>
      <c r="CC222" s="93"/>
      <c r="CD222" s="93"/>
      <c r="CE222" s="93"/>
      <c r="CF222" s="93"/>
      <c r="CG222" s="93"/>
      <c r="CH222" s="93"/>
      <c r="CI222" s="93"/>
      <c r="CJ222" s="93"/>
      <c r="CK222" s="93"/>
      <c r="CL222" s="93"/>
      <c r="CM222" s="93"/>
      <c r="CN222" s="93"/>
      <c r="CO222" s="93"/>
      <c r="CP222" s="93"/>
      <c r="CQ222" s="93"/>
      <c r="CR222" s="93"/>
      <c r="CS222" s="93"/>
      <c r="CT222" s="93"/>
      <c r="CU222" s="93"/>
      <c r="CV222" s="93"/>
      <c r="CW222" s="93"/>
      <c r="CX222" s="93"/>
      <c r="CY222" s="93"/>
      <c r="CZ222" s="93"/>
      <c r="DA222" s="93"/>
      <c r="DB222" s="93"/>
      <c r="DC222" s="93"/>
      <c r="DD222" s="93"/>
      <c r="DE222" s="93"/>
      <c r="DF222" s="93"/>
      <c r="DG222" s="93"/>
      <c r="DH222" s="93"/>
      <c r="DI222" s="93"/>
      <c r="DJ222" s="93"/>
      <c r="DK222" s="93"/>
      <c r="DL222" s="93"/>
      <c r="DM222" s="93"/>
      <c r="DN222" s="93"/>
      <c r="DO222" s="93"/>
      <c r="DP222" s="93"/>
      <c r="DQ222" s="93"/>
      <c r="DR222" s="93"/>
      <c r="DS222" s="93"/>
      <c r="DT222" s="93"/>
      <c r="DU222" s="93"/>
      <c r="DV222" s="93"/>
      <c r="DW222" s="93"/>
      <c r="DX222" s="93"/>
      <c r="DY222" s="93"/>
      <c r="DZ222" s="93"/>
      <c r="EA222" s="93"/>
      <c r="EB222" s="93"/>
      <c r="EC222" s="93"/>
      <c r="ED222" s="93"/>
      <c r="EE222" s="93"/>
      <c r="EF222" s="93"/>
      <c r="EG222" s="93"/>
      <c r="EH222" s="93"/>
      <c r="EI222" s="93"/>
      <c r="EJ222" s="93"/>
      <c r="EK222" s="93"/>
      <c r="EL222" s="93"/>
      <c r="EM222" s="93"/>
      <c r="EN222" s="93"/>
      <c r="EO222" s="93"/>
      <c r="EP222" s="93"/>
      <c r="EQ222" s="93"/>
      <c r="ER222" s="93"/>
      <c r="ES222" s="93"/>
      <c r="ET222" s="93"/>
      <c r="EU222" s="93"/>
      <c r="EV222" s="93"/>
      <c r="EW222" s="93"/>
      <c r="EX222" s="93"/>
      <c r="EY222" s="93"/>
      <c r="EZ222" s="93"/>
      <c r="FA222" s="93"/>
      <c r="FB222" s="93"/>
      <c r="FC222" s="93"/>
      <c r="FD222" s="93"/>
      <c r="FE222" s="93"/>
      <c r="FF222" s="93"/>
      <c r="FG222" s="93"/>
      <c r="FH222" s="93"/>
      <c r="FI222" s="93"/>
      <c r="FJ222" s="93"/>
      <c r="FK222" s="93"/>
      <c r="FL222" s="93"/>
      <c r="FM222" s="93"/>
      <c r="FN222" s="93"/>
      <c r="FO222" s="93"/>
      <c r="FP222" s="93"/>
      <c r="FQ222" s="93"/>
      <c r="FR222" s="93"/>
      <c r="FS222" s="93"/>
      <c r="FT222" s="93"/>
      <c r="FU222" s="93"/>
      <c r="FV222" s="93"/>
      <c r="FW222" s="93"/>
      <c r="FX222" s="93"/>
      <c r="FY222" s="93"/>
      <c r="FZ222" s="93"/>
      <c r="GA222" s="93"/>
      <c r="GB222" s="93"/>
      <c r="GC222" s="93"/>
      <c r="GD222" s="93"/>
      <c r="GE222" s="93"/>
      <c r="GF222" s="93"/>
      <c r="GG222" s="93"/>
      <c r="GH222" s="93"/>
      <c r="GI222" s="93"/>
      <c r="GJ222" s="93"/>
      <c r="GK222" s="93"/>
      <c r="GL222" s="93"/>
      <c r="GM222" s="93"/>
      <c r="GN222" s="93"/>
      <c r="GO222" s="93"/>
      <c r="GP222" s="93"/>
      <c r="GQ222" s="93"/>
      <c r="GR222" s="93"/>
      <c r="GS222" s="93"/>
      <c r="GT222" s="93"/>
      <c r="GU222" s="93"/>
      <c r="GV222" s="93"/>
      <c r="GW222" s="93"/>
      <c r="GX222" s="93"/>
      <c r="GY222" s="93"/>
      <c r="GZ222" s="93"/>
      <c r="HA222" s="93"/>
      <c r="HB222" s="93"/>
      <c r="HC222" s="93"/>
      <c r="HD222" s="93"/>
      <c r="HE222" s="93"/>
      <c r="HF222" s="93"/>
      <c r="HG222" s="93"/>
      <c r="HH222" s="93"/>
      <c r="HI222" s="93"/>
      <c r="HJ222" s="93"/>
      <c r="HK222" s="93"/>
      <c r="HL222" s="93"/>
      <c r="HM222" s="93"/>
      <c r="HN222" s="93"/>
      <c r="HO222" s="93"/>
      <c r="HP222" s="93"/>
      <c r="HQ222" s="93"/>
      <c r="HR222" s="93"/>
      <c r="HS222" s="93"/>
      <c r="HT222" s="93"/>
      <c r="HU222" s="93"/>
      <c r="HV222" s="93"/>
      <c r="HW222" s="93"/>
      <c r="HX222" s="93"/>
      <c r="HY222" s="93"/>
      <c r="HZ222" s="93"/>
      <c r="IA222" s="93"/>
      <c r="IB222" s="93"/>
      <c r="IC222" s="93"/>
      <c r="ID222" s="93"/>
      <c r="IE222" s="93"/>
      <c r="IF222" s="93"/>
      <c r="IG222" s="93"/>
      <c r="IH222" s="93"/>
      <c r="II222" s="93"/>
      <c r="IJ222" s="93"/>
      <c r="IK222" s="93"/>
      <c r="IL222" s="93"/>
      <c r="IM222" s="93"/>
      <c r="IN222" s="93"/>
      <c r="IO222" s="93"/>
      <c r="IP222" s="93"/>
      <c r="IQ222" s="93"/>
      <c r="IR222" s="93"/>
      <c r="IS222" s="93"/>
      <c r="IT222" s="93"/>
      <c r="IU222" s="93"/>
      <c r="IV222" s="93"/>
      <c r="IW222" s="93"/>
      <c r="IX222" s="93"/>
      <c r="IY222" s="93"/>
      <c r="IZ222" s="93"/>
      <c r="JA222" s="93"/>
      <c r="JB222" s="93"/>
    </row>
    <row r="223" spans="1:262" s="19" customFormat="1" x14ac:dyDescent="0.2">
      <c r="A223" s="195">
        <v>39990</v>
      </c>
      <c r="B223" s="183" t="s">
        <v>1692</v>
      </c>
      <c r="C223" s="183" t="s">
        <v>324</v>
      </c>
      <c r="D223" s="183" t="s">
        <v>136</v>
      </c>
      <c r="E223" s="183" t="s">
        <v>143</v>
      </c>
      <c r="F223" s="184">
        <v>35735</v>
      </c>
      <c r="G223" s="185">
        <v>1997</v>
      </c>
      <c r="H223" s="170" t="s">
        <v>1095</v>
      </c>
      <c r="I223" s="170" t="str">
        <f t="shared" si="11"/>
        <v>GM</v>
      </c>
      <c r="J223" s="170" t="str">
        <f t="shared" si="12"/>
        <v>LA</v>
      </c>
      <c r="K223" s="170" t="str">
        <f t="shared" si="13"/>
        <v>Gulf of Mexico, South Central</v>
      </c>
      <c r="L223" s="170" t="str">
        <f>INDEX('State '!$A$1:$C$62,MATCH($I223,'State '!$B:$B,0),3)</f>
        <v>Gulf of Mexico</v>
      </c>
      <c r="M223" s="170" t="str">
        <f>INDEX('State '!$A$1:$C$62,MATCH($J223,'State '!$B:$B,0),3)</f>
        <v>South Central</v>
      </c>
      <c r="N223" s="170"/>
      <c r="O223" s="177">
        <v>176.97</v>
      </c>
      <c r="P223" s="177">
        <v>147</v>
      </c>
      <c r="Q223" s="177">
        <v>600</v>
      </c>
      <c r="R223" s="176" t="s">
        <v>3286</v>
      </c>
      <c r="S223" s="170" t="s">
        <v>135</v>
      </c>
      <c r="T223" s="170" t="s">
        <v>381</v>
      </c>
      <c r="U223" s="170" t="s">
        <v>1693</v>
      </c>
      <c r="V223" s="170"/>
      <c r="W223" s="169"/>
      <c r="X223" s="169"/>
      <c r="Y223" s="169"/>
      <c r="AC223" s="93"/>
      <c r="AD223" s="93"/>
      <c r="AE223" s="93"/>
      <c r="AF223" s="93"/>
      <c r="AG223" s="93"/>
      <c r="AH223" s="93"/>
      <c r="AI223" s="93"/>
      <c r="AJ223" s="93"/>
      <c r="AK223" s="93"/>
      <c r="AL223" s="93"/>
      <c r="AM223" s="93"/>
      <c r="AN223" s="93"/>
      <c r="AO223" s="93"/>
      <c r="AP223" s="93"/>
      <c r="AQ223" s="93"/>
      <c r="AR223" s="93"/>
      <c r="AS223" s="93"/>
      <c r="AT223" s="93"/>
      <c r="AU223" s="93"/>
      <c r="AV223" s="93"/>
      <c r="AW223" s="93"/>
      <c r="AX223" s="93"/>
      <c r="AY223" s="93"/>
      <c r="AZ223" s="93"/>
      <c r="BA223" s="93"/>
      <c r="BB223" s="93"/>
      <c r="BC223" s="93"/>
      <c r="BD223" s="93"/>
      <c r="BE223" s="93"/>
      <c r="BF223" s="93"/>
      <c r="BG223" s="93"/>
      <c r="BH223" s="93"/>
      <c r="BI223" s="93"/>
      <c r="BJ223" s="93"/>
      <c r="BK223" s="93"/>
      <c r="BL223" s="93"/>
      <c r="BM223" s="93"/>
      <c r="BN223" s="93"/>
      <c r="BO223" s="93"/>
      <c r="BP223" s="93"/>
      <c r="BQ223" s="93"/>
      <c r="BR223" s="93"/>
      <c r="BS223" s="93"/>
      <c r="BT223" s="93"/>
      <c r="BU223" s="93"/>
      <c r="BV223" s="93"/>
      <c r="BW223" s="93"/>
      <c r="BX223" s="93"/>
      <c r="BY223" s="93"/>
      <c r="BZ223" s="93"/>
      <c r="CA223" s="93"/>
      <c r="CB223" s="93"/>
      <c r="CC223" s="93"/>
      <c r="CD223" s="93"/>
      <c r="CE223" s="93"/>
      <c r="CF223" s="93"/>
      <c r="CG223" s="93"/>
      <c r="CH223" s="93"/>
      <c r="CI223" s="93"/>
      <c r="CJ223" s="93"/>
      <c r="CK223" s="93"/>
      <c r="CL223" s="93"/>
      <c r="CM223" s="93"/>
      <c r="CN223" s="93"/>
      <c r="CO223" s="93"/>
      <c r="CP223" s="93"/>
      <c r="CQ223" s="93"/>
      <c r="CR223" s="93"/>
      <c r="CS223" s="93"/>
      <c r="CT223" s="93"/>
      <c r="CU223" s="93"/>
      <c r="CV223" s="93"/>
      <c r="CW223" s="93"/>
      <c r="CX223" s="93"/>
      <c r="CY223" s="93"/>
      <c r="CZ223" s="93"/>
      <c r="DA223" s="93"/>
      <c r="DB223" s="93"/>
      <c r="DC223" s="93"/>
      <c r="DD223" s="93"/>
      <c r="DE223" s="93"/>
      <c r="DF223" s="93"/>
      <c r="DG223" s="93"/>
      <c r="DH223" s="93"/>
      <c r="DI223" s="93"/>
      <c r="DJ223" s="93"/>
      <c r="DK223" s="93"/>
      <c r="DL223" s="93"/>
      <c r="DM223" s="93"/>
      <c r="DN223" s="93"/>
      <c r="DO223" s="93"/>
      <c r="DP223" s="93"/>
      <c r="DQ223" s="93"/>
      <c r="DR223" s="93"/>
      <c r="DS223" s="93"/>
      <c r="DT223" s="93"/>
      <c r="DU223" s="93"/>
      <c r="DV223" s="93"/>
      <c r="DW223" s="93"/>
      <c r="DX223" s="93"/>
      <c r="DY223" s="93"/>
      <c r="DZ223" s="93"/>
      <c r="EA223" s="93"/>
      <c r="EB223" s="93"/>
      <c r="EC223" s="93"/>
      <c r="ED223" s="93"/>
      <c r="EE223" s="93"/>
      <c r="EF223" s="93"/>
      <c r="EG223" s="93"/>
      <c r="EH223" s="93"/>
      <c r="EI223" s="93"/>
      <c r="EJ223" s="93"/>
      <c r="EK223" s="93"/>
      <c r="EL223" s="93"/>
      <c r="EM223" s="93"/>
      <c r="EN223" s="93"/>
      <c r="EO223" s="93"/>
      <c r="EP223" s="93"/>
      <c r="EQ223" s="93"/>
      <c r="ER223" s="93"/>
      <c r="ES223" s="93"/>
      <c r="ET223" s="93"/>
      <c r="EU223" s="93"/>
      <c r="EV223" s="93"/>
      <c r="EW223" s="93"/>
      <c r="EX223" s="93"/>
      <c r="EY223" s="93"/>
      <c r="EZ223" s="93"/>
      <c r="FA223" s="93"/>
      <c r="FB223" s="93"/>
      <c r="FC223" s="93"/>
      <c r="FD223" s="93"/>
      <c r="FE223" s="93"/>
      <c r="FF223" s="93"/>
      <c r="FG223" s="93"/>
      <c r="FH223" s="93"/>
      <c r="FI223" s="93"/>
      <c r="FJ223" s="93"/>
      <c r="FK223" s="93"/>
      <c r="FL223" s="93"/>
      <c r="FM223" s="93"/>
      <c r="FN223" s="93"/>
      <c r="FO223" s="93"/>
      <c r="FP223" s="93"/>
      <c r="FQ223" s="93"/>
      <c r="FR223" s="93"/>
      <c r="FS223" s="93"/>
      <c r="FT223" s="93"/>
      <c r="FU223" s="93"/>
      <c r="FV223" s="93"/>
      <c r="FW223" s="93"/>
      <c r="FX223" s="93"/>
      <c r="FY223" s="93"/>
      <c r="FZ223" s="93"/>
      <c r="GA223" s="93"/>
      <c r="GB223" s="93"/>
      <c r="GC223" s="93"/>
      <c r="GD223" s="93"/>
      <c r="GE223" s="93"/>
      <c r="GF223" s="93"/>
      <c r="GG223" s="93"/>
      <c r="GH223" s="93"/>
      <c r="GI223" s="93"/>
      <c r="GJ223" s="93"/>
      <c r="GK223" s="93"/>
      <c r="GL223" s="93"/>
      <c r="GM223" s="93"/>
      <c r="GN223" s="93"/>
      <c r="GO223" s="93"/>
      <c r="GP223" s="93"/>
      <c r="GQ223" s="93"/>
      <c r="GR223" s="93"/>
      <c r="GS223" s="93"/>
      <c r="GT223" s="93"/>
      <c r="GU223" s="93"/>
      <c r="GV223" s="93"/>
      <c r="GW223" s="93"/>
      <c r="GX223" s="93"/>
      <c r="GY223" s="93"/>
      <c r="GZ223" s="93"/>
      <c r="HA223" s="93"/>
      <c r="HB223" s="93"/>
      <c r="HC223" s="93"/>
      <c r="HD223" s="93"/>
      <c r="HE223" s="93"/>
      <c r="HF223" s="93"/>
      <c r="HG223" s="93"/>
      <c r="HH223" s="93"/>
      <c r="HI223" s="93"/>
      <c r="HJ223" s="93"/>
      <c r="HK223" s="93"/>
      <c r="HL223" s="93"/>
      <c r="HM223" s="93"/>
      <c r="HN223" s="93"/>
      <c r="HO223" s="93"/>
      <c r="HP223" s="93"/>
      <c r="HQ223" s="93"/>
      <c r="HR223" s="93"/>
      <c r="HS223" s="93"/>
      <c r="HT223" s="93"/>
      <c r="HU223" s="93"/>
      <c r="HV223" s="93"/>
      <c r="HW223" s="93"/>
      <c r="HX223" s="93"/>
      <c r="HY223" s="93"/>
      <c r="HZ223" s="93"/>
      <c r="IA223" s="93"/>
      <c r="IB223" s="93"/>
      <c r="IC223" s="93"/>
      <c r="ID223" s="93"/>
      <c r="IE223" s="93"/>
      <c r="IF223" s="93"/>
      <c r="IG223" s="93"/>
      <c r="IH223" s="93"/>
      <c r="II223" s="93"/>
      <c r="IJ223" s="93"/>
      <c r="IK223" s="93"/>
      <c r="IL223" s="93"/>
      <c r="IM223" s="93"/>
      <c r="IN223" s="93"/>
      <c r="IO223" s="93"/>
      <c r="IP223" s="93"/>
      <c r="IQ223" s="93"/>
      <c r="IR223" s="93"/>
      <c r="IS223" s="93"/>
      <c r="IT223" s="93"/>
      <c r="IU223" s="93"/>
      <c r="IV223" s="93"/>
      <c r="IW223" s="93"/>
      <c r="IX223" s="93"/>
      <c r="IY223" s="93"/>
      <c r="IZ223" s="93"/>
      <c r="JA223" s="93"/>
      <c r="JB223" s="93"/>
    </row>
    <row r="224" spans="1:262" s="19" customFormat="1" x14ac:dyDescent="0.2">
      <c r="A224" s="170">
        <v>39990</v>
      </c>
      <c r="B224" s="183" t="s">
        <v>765</v>
      </c>
      <c r="C224" s="183" t="s">
        <v>223</v>
      </c>
      <c r="D224" s="183" t="s">
        <v>140</v>
      </c>
      <c r="E224" s="183" t="s">
        <v>143</v>
      </c>
      <c r="F224" s="184">
        <v>39753</v>
      </c>
      <c r="G224" s="185">
        <v>2008</v>
      </c>
      <c r="H224" s="170" t="s">
        <v>766</v>
      </c>
      <c r="I224" s="170" t="str">
        <f t="shared" si="11"/>
        <v>PA</v>
      </c>
      <c r="J224" s="170" t="str">
        <f t="shared" si="12"/>
        <v>MD</v>
      </c>
      <c r="K224" s="170" t="str">
        <f t="shared" si="13"/>
        <v>Northeast</v>
      </c>
      <c r="L224" s="170" t="str">
        <f>INDEX('State '!$A$1:$C$62,MATCH($I224,'State '!$B:$B,0),3)</f>
        <v>Northeast</v>
      </c>
      <c r="M224" s="170" t="str">
        <f>INDEX('State '!$A$1:$C$62,MATCH($J224,'State '!$B:$B,0),3)</f>
        <v>Northeast</v>
      </c>
      <c r="N224" s="170"/>
      <c r="O224" s="177">
        <v>175</v>
      </c>
      <c r="P224" s="177">
        <v>113</v>
      </c>
      <c r="Q224" s="177">
        <v>700</v>
      </c>
      <c r="R224" s="176" t="s">
        <v>3281</v>
      </c>
      <c r="S224" s="170" t="s">
        <v>135</v>
      </c>
      <c r="T224" s="170" t="s">
        <v>381</v>
      </c>
      <c r="U224" s="170" t="s">
        <v>767</v>
      </c>
      <c r="V224" s="170"/>
      <c r="W224" s="169"/>
      <c r="X224" s="169"/>
      <c r="Y224" s="169"/>
      <c r="AC224" s="93"/>
      <c r="AD224" s="93"/>
      <c r="AE224" s="93"/>
      <c r="AF224" s="93"/>
      <c r="AG224" s="93"/>
      <c r="AH224" s="93"/>
      <c r="AI224" s="93"/>
      <c r="AJ224" s="93"/>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c r="BO224" s="93"/>
      <c r="BP224" s="93"/>
      <c r="BQ224" s="93"/>
      <c r="BR224" s="93"/>
      <c r="BS224" s="93"/>
      <c r="BT224" s="93"/>
      <c r="BU224" s="93"/>
      <c r="BV224" s="93"/>
      <c r="BW224" s="93"/>
      <c r="BX224" s="93"/>
      <c r="BY224" s="93"/>
      <c r="BZ224" s="93"/>
      <c r="CA224" s="93"/>
      <c r="CB224" s="93"/>
      <c r="CC224" s="93"/>
      <c r="CD224" s="93"/>
      <c r="CE224" s="93"/>
      <c r="CF224" s="93"/>
      <c r="CG224" s="93"/>
      <c r="CH224" s="93"/>
      <c r="CI224" s="93"/>
      <c r="CJ224" s="93"/>
      <c r="CK224" s="93"/>
      <c r="CL224" s="93"/>
      <c r="CM224" s="93"/>
      <c r="CN224" s="93"/>
      <c r="CO224" s="93"/>
      <c r="CP224" s="93"/>
      <c r="CQ224" s="93"/>
      <c r="CR224" s="93"/>
      <c r="CS224" s="93"/>
      <c r="CT224" s="93"/>
      <c r="CU224" s="93"/>
      <c r="CV224" s="93"/>
      <c r="CW224" s="93"/>
      <c r="CX224" s="93"/>
      <c r="CY224" s="93"/>
      <c r="CZ224" s="93"/>
      <c r="DA224" s="93"/>
      <c r="DB224" s="93"/>
      <c r="DC224" s="93"/>
      <c r="DD224" s="93"/>
      <c r="DE224" s="93"/>
      <c r="DF224" s="93"/>
      <c r="DG224" s="93"/>
      <c r="DH224" s="93"/>
      <c r="DI224" s="93"/>
      <c r="DJ224" s="93"/>
      <c r="DK224" s="93"/>
      <c r="DL224" s="93"/>
      <c r="DM224" s="93"/>
      <c r="DN224" s="93"/>
      <c r="DO224" s="93"/>
      <c r="DP224" s="93"/>
      <c r="DQ224" s="93"/>
      <c r="DR224" s="93"/>
      <c r="DS224" s="93"/>
      <c r="DT224" s="93"/>
      <c r="DU224" s="93"/>
      <c r="DV224" s="93"/>
      <c r="DW224" s="93"/>
      <c r="DX224" s="93"/>
      <c r="DY224" s="93"/>
      <c r="DZ224" s="93"/>
      <c r="EA224" s="93"/>
      <c r="EB224" s="93"/>
      <c r="EC224" s="93"/>
      <c r="ED224" s="93"/>
      <c r="EE224" s="93"/>
      <c r="EF224" s="93"/>
      <c r="EG224" s="93"/>
      <c r="EH224" s="93"/>
      <c r="EI224" s="93"/>
      <c r="EJ224" s="93"/>
      <c r="EK224" s="93"/>
      <c r="EL224" s="93"/>
      <c r="EM224" s="93"/>
      <c r="EN224" s="93"/>
      <c r="EO224" s="93"/>
      <c r="EP224" s="93"/>
      <c r="EQ224" s="93"/>
      <c r="ER224" s="93"/>
      <c r="ES224" s="93"/>
      <c r="ET224" s="93"/>
      <c r="EU224" s="93"/>
      <c r="EV224" s="93"/>
      <c r="EW224" s="93"/>
      <c r="EX224" s="93"/>
      <c r="EY224" s="93"/>
      <c r="EZ224" s="93"/>
      <c r="FA224" s="93"/>
      <c r="FB224" s="93"/>
      <c r="FC224" s="93"/>
      <c r="FD224" s="93"/>
      <c r="FE224" s="93"/>
      <c r="FF224" s="93"/>
      <c r="FG224" s="93"/>
      <c r="FH224" s="93"/>
      <c r="FI224" s="93"/>
      <c r="FJ224" s="93"/>
      <c r="FK224" s="93"/>
      <c r="FL224" s="93"/>
      <c r="FM224" s="93"/>
      <c r="FN224" s="93"/>
      <c r="FO224" s="93"/>
      <c r="FP224" s="93"/>
      <c r="FQ224" s="93"/>
      <c r="FR224" s="93"/>
      <c r="FS224" s="93"/>
      <c r="FT224" s="93"/>
      <c r="FU224" s="93"/>
      <c r="FV224" s="93"/>
      <c r="FW224" s="93"/>
      <c r="FX224" s="93"/>
      <c r="FY224" s="93"/>
      <c r="FZ224" s="93"/>
      <c r="GA224" s="93"/>
      <c r="GB224" s="93"/>
      <c r="GC224" s="93"/>
      <c r="GD224" s="93"/>
      <c r="GE224" s="93"/>
      <c r="GF224" s="93"/>
      <c r="GG224" s="93"/>
      <c r="GH224" s="93"/>
      <c r="GI224" s="93"/>
      <c r="GJ224" s="93"/>
      <c r="GK224" s="93"/>
      <c r="GL224" s="93"/>
      <c r="GM224" s="93"/>
      <c r="GN224" s="93"/>
      <c r="GO224" s="93"/>
      <c r="GP224" s="93"/>
      <c r="GQ224" s="93"/>
      <c r="GR224" s="93"/>
      <c r="GS224" s="93"/>
      <c r="GT224" s="93"/>
      <c r="GU224" s="93"/>
      <c r="GV224" s="93"/>
      <c r="GW224" s="93"/>
      <c r="GX224" s="93"/>
      <c r="GY224" s="93"/>
      <c r="GZ224" s="93"/>
      <c r="HA224" s="93"/>
      <c r="HB224" s="93"/>
      <c r="HC224" s="93"/>
      <c r="HD224" s="93"/>
      <c r="HE224" s="93"/>
      <c r="HF224" s="93"/>
      <c r="HG224" s="93"/>
      <c r="HH224" s="93"/>
      <c r="HI224" s="93"/>
      <c r="HJ224" s="93"/>
      <c r="HK224" s="93"/>
      <c r="HL224" s="93"/>
      <c r="HM224" s="93"/>
      <c r="HN224" s="93"/>
      <c r="HO224" s="93"/>
      <c r="HP224" s="93"/>
      <c r="HQ224" s="93"/>
      <c r="HR224" s="93"/>
      <c r="HS224" s="93"/>
      <c r="HT224" s="93"/>
      <c r="HU224" s="93"/>
      <c r="HV224" s="93"/>
      <c r="HW224" s="93"/>
      <c r="HX224" s="93"/>
      <c r="HY224" s="93"/>
      <c r="HZ224" s="93"/>
      <c r="IA224" s="93"/>
      <c r="IB224" s="93"/>
      <c r="IC224" s="93"/>
      <c r="ID224" s="93"/>
      <c r="IE224" s="93"/>
      <c r="IF224" s="93"/>
      <c r="IG224" s="93"/>
      <c r="IH224" s="93"/>
      <c r="II224" s="93"/>
      <c r="IJ224" s="93"/>
      <c r="IK224" s="93"/>
      <c r="IL224" s="93"/>
      <c r="IM224" s="93"/>
      <c r="IN224" s="93"/>
      <c r="IO224" s="93"/>
      <c r="IP224" s="93"/>
      <c r="IQ224" s="93"/>
      <c r="IR224" s="93"/>
      <c r="IS224" s="93"/>
      <c r="IT224" s="93"/>
      <c r="IU224" s="93"/>
      <c r="IV224" s="93"/>
      <c r="IW224" s="93"/>
      <c r="IX224" s="93"/>
      <c r="IY224" s="93"/>
      <c r="IZ224" s="93"/>
      <c r="JA224" s="93"/>
      <c r="JB224" s="93"/>
    </row>
    <row r="225" spans="1:262" s="19" customFormat="1" x14ac:dyDescent="0.2">
      <c r="A225" s="170">
        <v>39990</v>
      </c>
      <c r="B225" s="183" t="s">
        <v>1092</v>
      </c>
      <c r="C225" s="183" t="s">
        <v>283</v>
      </c>
      <c r="D225" s="183" t="s">
        <v>140</v>
      </c>
      <c r="E225" s="183" t="s">
        <v>143</v>
      </c>
      <c r="F225" s="184">
        <v>38471</v>
      </c>
      <c r="G225" s="185">
        <v>2005</v>
      </c>
      <c r="H225" s="170" t="s">
        <v>959</v>
      </c>
      <c r="I225" s="170" t="str">
        <f t="shared" si="11"/>
        <v>VA</v>
      </c>
      <c r="J225" s="170" t="str">
        <f t="shared" si="12"/>
        <v>MD</v>
      </c>
      <c r="K225" s="170" t="str">
        <f t="shared" si="13"/>
        <v>Northeast</v>
      </c>
      <c r="L225" s="170" t="str">
        <f>INDEX('State '!$A$1:$C$62,MATCH($I225,'State '!$B:$B,0),3)</f>
        <v>Northeast</v>
      </c>
      <c r="M225" s="170" t="str">
        <f>INDEX('State '!$A$1:$C$62,MATCH($J225,'State '!$B:$B,0),3)</f>
        <v>Northeast</v>
      </c>
      <c r="N225" s="170"/>
      <c r="O225" s="177">
        <v>43.5</v>
      </c>
      <c r="P225" s="177"/>
      <c r="Q225" s="177">
        <v>433</v>
      </c>
      <c r="R225" s="176">
        <v>36</v>
      </c>
      <c r="S225" s="170" t="s">
        <v>135</v>
      </c>
      <c r="T225" s="170" t="s">
        <v>381</v>
      </c>
      <c r="U225" s="170" t="s">
        <v>1093</v>
      </c>
      <c r="V225" s="170"/>
      <c r="W225" s="169"/>
      <c r="X225" s="169"/>
      <c r="Y225" s="169"/>
      <c r="AC225" s="93"/>
      <c r="AD225" s="93"/>
      <c r="AE225" s="93"/>
      <c r="AF225" s="93"/>
      <c r="AG225" s="93"/>
      <c r="AH225" s="93"/>
      <c r="AI225" s="93"/>
      <c r="AJ225" s="93"/>
      <c r="AK225" s="93"/>
      <c r="AL225" s="93"/>
      <c r="AM225" s="93"/>
      <c r="AN225" s="93"/>
      <c r="AO225" s="93"/>
      <c r="AP225" s="93"/>
      <c r="AQ225" s="93"/>
      <c r="AR225" s="93"/>
      <c r="AS225" s="93"/>
      <c r="AT225" s="93"/>
      <c r="AU225" s="93"/>
      <c r="AV225" s="93"/>
      <c r="AW225" s="93"/>
      <c r="AX225" s="93"/>
      <c r="AY225" s="93"/>
      <c r="AZ225" s="93"/>
      <c r="BA225" s="93"/>
      <c r="BB225" s="93"/>
      <c r="BC225" s="93"/>
      <c r="BD225" s="93"/>
      <c r="BE225" s="93"/>
      <c r="BF225" s="93"/>
      <c r="BG225" s="93"/>
      <c r="BH225" s="93"/>
      <c r="BI225" s="93"/>
      <c r="BJ225" s="93"/>
      <c r="BK225" s="93"/>
      <c r="BL225" s="93"/>
      <c r="BM225" s="93"/>
      <c r="BN225" s="93"/>
      <c r="BO225" s="93"/>
      <c r="BP225" s="93"/>
      <c r="BQ225" s="93"/>
      <c r="BR225" s="93"/>
      <c r="BS225" s="93"/>
      <c r="BT225" s="93"/>
      <c r="BU225" s="93"/>
      <c r="BV225" s="93"/>
      <c r="BW225" s="93"/>
      <c r="BX225" s="93"/>
      <c r="BY225" s="93"/>
      <c r="BZ225" s="93"/>
      <c r="CA225" s="93"/>
      <c r="CB225" s="93"/>
      <c r="CC225" s="93"/>
      <c r="CD225" s="93"/>
      <c r="CE225" s="93"/>
      <c r="CF225" s="93"/>
      <c r="CG225" s="93"/>
      <c r="CH225" s="93"/>
      <c r="CI225" s="93"/>
      <c r="CJ225" s="93"/>
      <c r="CK225" s="93"/>
      <c r="CL225" s="93"/>
      <c r="CM225" s="93"/>
      <c r="CN225" s="93"/>
      <c r="CO225" s="93"/>
      <c r="CP225" s="93"/>
      <c r="CQ225" s="93"/>
      <c r="CR225" s="93"/>
      <c r="CS225" s="93"/>
      <c r="CT225" s="93"/>
      <c r="CU225" s="93"/>
      <c r="CV225" s="93"/>
      <c r="CW225" s="93"/>
      <c r="CX225" s="93"/>
      <c r="CY225" s="93"/>
      <c r="CZ225" s="93"/>
      <c r="DA225" s="93"/>
      <c r="DB225" s="93"/>
      <c r="DC225" s="93"/>
      <c r="DD225" s="93"/>
      <c r="DE225" s="93"/>
      <c r="DF225" s="93"/>
      <c r="DG225" s="93"/>
      <c r="DH225" s="93"/>
      <c r="DI225" s="93"/>
      <c r="DJ225" s="93"/>
      <c r="DK225" s="93"/>
      <c r="DL225" s="93"/>
      <c r="DM225" s="93"/>
      <c r="DN225" s="93"/>
      <c r="DO225" s="93"/>
      <c r="DP225" s="93"/>
      <c r="DQ225" s="93"/>
      <c r="DR225" s="93"/>
      <c r="DS225" s="93"/>
      <c r="DT225" s="93"/>
      <c r="DU225" s="93"/>
      <c r="DV225" s="93"/>
      <c r="DW225" s="93"/>
      <c r="DX225" s="93"/>
      <c r="DY225" s="93"/>
      <c r="DZ225" s="93"/>
      <c r="EA225" s="93"/>
      <c r="EB225" s="93"/>
      <c r="EC225" s="93"/>
      <c r="ED225" s="93"/>
      <c r="EE225" s="93"/>
      <c r="EF225" s="93"/>
      <c r="EG225" s="93"/>
      <c r="EH225" s="93"/>
      <c r="EI225" s="93"/>
      <c r="EJ225" s="93"/>
      <c r="EK225" s="93"/>
      <c r="EL225" s="93"/>
      <c r="EM225" s="93"/>
      <c r="EN225" s="93"/>
      <c r="EO225" s="93"/>
      <c r="EP225" s="93"/>
      <c r="EQ225" s="93"/>
      <c r="ER225" s="93"/>
      <c r="ES225" s="93"/>
      <c r="ET225" s="93"/>
      <c r="EU225" s="93"/>
      <c r="EV225" s="93"/>
      <c r="EW225" s="93"/>
      <c r="EX225" s="93"/>
      <c r="EY225" s="93"/>
      <c r="EZ225" s="93"/>
      <c r="FA225" s="93"/>
      <c r="FB225" s="93"/>
      <c r="FC225" s="93"/>
      <c r="FD225" s="93"/>
      <c r="FE225" s="93"/>
      <c r="FF225" s="93"/>
      <c r="FG225" s="93"/>
      <c r="FH225" s="93"/>
      <c r="FI225" s="93"/>
      <c r="FJ225" s="93"/>
      <c r="FK225" s="93"/>
      <c r="FL225" s="93"/>
      <c r="FM225" s="93"/>
      <c r="FN225" s="93"/>
      <c r="FO225" s="93"/>
      <c r="FP225" s="93"/>
      <c r="FQ225" s="93"/>
      <c r="FR225" s="93"/>
      <c r="FS225" s="93"/>
      <c r="FT225" s="93"/>
      <c r="FU225" s="93"/>
      <c r="FV225" s="93"/>
      <c r="FW225" s="93"/>
      <c r="FX225" s="93"/>
      <c r="FY225" s="93"/>
      <c r="FZ225" s="93"/>
      <c r="GA225" s="93"/>
      <c r="GB225" s="93"/>
      <c r="GC225" s="93"/>
      <c r="GD225" s="93"/>
      <c r="GE225" s="93"/>
      <c r="GF225" s="93"/>
      <c r="GG225" s="93"/>
      <c r="GH225" s="93"/>
      <c r="GI225" s="93"/>
      <c r="GJ225" s="93"/>
      <c r="GK225" s="93"/>
      <c r="GL225" s="93"/>
      <c r="GM225" s="93"/>
      <c r="GN225" s="93"/>
      <c r="GO225" s="93"/>
      <c r="GP225" s="93"/>
      <c r="GQ225" s="93"/>
      <c r="GR225" s="93"/>
      <c r="GS225" s="93"/>
      <c r="GT225" s="93"/>
      <c r="GU225" s="93"/>
      <c r="GV225" s="93"/>
      <c r="GW225" s="93"/>
      <c r="GX225" s="93"/>
      <c r="GY225" s="93"/>
      <c r="GZ225" s="93"/>
      <c r="HA225" s="93"/>
      <c r="HB225" s="93"/>
      <c r="HC225" s="93"/>
      <c r="HD225" s="93"/>
      <c r="HE225" s="93"/>
      <c r="HF225" s="93"/>
      <c r="HG225" s="93"/>
      <c r="HH225" s="93"/>
      <c r="HI225" s="93"/>
      <c r="HJ225" s="93"/>
      <c r="HK225" s="93"/>
      <c r="HL225" s="93"/>
      <c r="HM225" s="93"/>
      <c r="HN225" s="93"/>
      <c r="HO225" s="93"/>
      <c r="HP225" s="93"/>
      <c r="HQ225" s="93"/>
      <c r="HR225" s="93"/>
      <c r="HS225" s="93"/>
      <c r="HT225" s="93"/>
      <c r="HU225" s="93"/>
      <c r="HV225" s="93"/>
      <c r="HW225" s="93"/>
      <c r="HX225" s="93"/>
      <c r="HY225" s="93"/>
      <c r="HZ225" s="93"/>
      <c r="IA225" s="93"/>
      <c r="IB225" s="93"/>
      <c r="IC225" s="93"/>
      <c r="ID225" s="93"/>
      <c r="IE225" s="93"/>
      <c r="IF225" s="93"/>
      <c r="IG225" s="93"/>
      <c r="IH225" s="93"/>
      <c r="II225" s="93"/>
      <c r="IJ225" s="93"/>
      <c r="IK225" s="93"/>
      <c r="IL225" s="93"/>
      <c r="IM225" s="93"/>
      <c r="IN225" s="93"/>
      <c r="IO225" s="93"/>
      <c r="IP225" s="93"/>
      <c r="IQ225" s="93"/>
      <c r="IR225" s="93"/>
      <c r="IS225" s="93"/>
      <c r="IT225" s="93"/>
      <c r="IU225" s="93"/>
      <c r="IV225" s="93"/>
      <c r="IW225" s="93"/>
      <c r="IX225" s="93"/>
      <c r="IY225" s="93"/>
      <c r="IZ225" s="93"/>
      <c r="JA225" s="93"/>
      <c r="JB225" s="93"/>
    </row>
    <row r="226" spans="1:262" x14ac:dyDescent="0.2">
      <c r="A226" s="170">
        <v>39990</v>
      </c>
      <c r="B226" s="171" t="s">
        <v>768</v>
      </c>
      <c r="C226" s="171" t="s">
        <v>283</v>
      </c>
      <c r="D226" s="171" t="s">
        <v>140</v>
      </c>
      <c r="E226" s="172" t="s">
        <v>143</v>
      </c>
      <c r="F226" s="173">
        <v>39797</v>
      </c>
      <c r="G226" s="174">
        <v>2008</v>
      </c>
      <c r="H226" s="170" t="s">
        <v>54</v>
      </c>
      <c r="I226" s="170" t="str">
        <f t="shared" si="11"/>
        <v>MD</v>
      </c>
      <c r="J226" s="170" t="str">
        <f t="shared" si="12"/>
        <v>MD</v>
      </c>
      <c r="K226" s="170" t="str">
        <f t="shared" si="13"/>
        <v>Northeast</v>
      </c>
      <c r="L226" s="170" t="str">
        <f>INDEX('State '!$A$1:$C$62,MATCH($I226,'State '!$B:$B,0),3)</f>
        <v>Northeast</v>
      </c>
      <c r="M226" s="170" t="str">
        <f>INDEX('State '!$A$1:$C$62,MATCH($J226,'State '!$B:$B,0),3)</f>
        <v>Northeast</v>
      </c>
      <c r="N226" s="170"/>
      <c r="O226" s="177">
        <v>159.80000000000001</v>
      </c>
      <c r="P226" s="176">
        <v>47.8</v>
      </c>
      <c r="Q226" s="176">
        <v>800</v>
      </c>
      <c r="R226" s="177">
        <v>36</v>
      </c>
      <c r="S226" s="178" t="s">
        <v>135</v>
      </c>
      <c r="T226" s="175" t="s">
        <v>381</v>
      </c>
      <c r="U226" s="179" t="s">
        <v>769</v>
      </c>
      <c r="V226" s="170"/>
      <c r="W226" s="169"/>
      <c r="X226" s="169"/>
      <c r="Y226" s="169"/>
      <c r="Z226" s="93"/>
      <c r="AA226" s="93"/>
      <c r="AB226" s="93"/>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c r="CV226" s="19"/>
      <c r="CW226" s="19"/>
      <c r="CX226" s="19"/>
      <c r="CY226" s="19"/>
      <c r="CZ226" s="19"/>
      <c r="DA226" s="19"/>
      <c r="DB226" s="19"/>
      <c r="DC226" s="19"/>
      <c r="DD226" s="19"/>
      <c r="DE226" s="19"/>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c r="ER226" s="19"/>
      <c r="ES226" s="19"/>
      <c r="ET226" s="19"/>
      <c r="EU226" s="19"/>
      <c r="EV226" s="19"/>
      <c r="EW226" s="19"/>
      <c r="EX226" s="19"/>
      <c r="EY226" s="19"/>
      <c r="EZ226" s="19"/>
      <c r="FA226" s="19"/>
      <c r="FB226" s="19"/>
      <c r="FC226" s="19"/>
      <c r="FD226" s="19"/>
      <c r="FE226" s="19"/>
      <c r="FF226" s="19"/>
      <c r="FG226" s="19"/>
      <c r="FH226" s="19"/>
      <c r="FI226" s="19"/>
      <c r="FJ226" s="19"/>
      <c r="FK226" s="19"/>
      <c r="FL226" s="19"/>
      <c r="FM226" s="19"/>
      <c r="FN226" s="19"/>
      <c r="FO226" s="19"/>
      <c r="FP226" s="19"/>
      <c r="FQ226" s="19"/>
      <c r="FR226" s="19"/>
      <c r="FS226" s="19"/>
      <c r="FT226" s="19"/>
      <c r="FU226" s="19"/>
      <c r="FV226" s="19"/>
      <c r="FW226" s="19"/>
      <c r="FX226" s="19"/>
      <c r="FY226" s="19"/>
      <c r="FZ226" s="19"/>
      <c r="GA226" s="19"/>
      <c r="GB226" s="19"/>
      <c r="GC226" s="19"/>
      <c r="GD226" s="19"/>
      <c r="GE226" s="19"/>
      <c r="GF226" s="19"/>
      <c r="GG226" s="19"/>
      <c r="GH226" s="19"/>
      <c r="GI226" s="19"/>
      <c r="GJ226" s="19"/>
      <c r="GK226" s="19"/>
      <c r="GL226" s="19"/>
      <c r="GM226" s="19"/>
      <c r="GN226" s="19"/>
      <c r="GO226" s="19"/>
      <c r="GP226" s="19"/>
      <c r="GQ226" s="19"/>
      <c r="GR226" s="19"/>
      <c r="GS226" s="19"/>
      <c r="GT226" s="19"/>
      <c r="GU226" s="19"/>
      <c r="GV226" s="19"/>
      <c r="GW226" s="19"/>
      <c r="GX226" s="19"/>
      <c r="GY226" s="19"/>
      <c r="GZ226" s="19"/>
      <c r="HA226" s="19"/>
      <c r="HB226" s="19"/>
      <c r="HC226" s="19"/>
      <c r="HD226" s="19"/>
      <c r="HE226" s="19"/>
      <c r="HF226" s="19"/>
      <c r="HG226" s="19"/>
      <c r="HH226" s="19"/>
      <c r="HI226" s="19"/>
      <c r="HJ226" s="19"/>
      <c r="HK226" s="19"/>
      <c r="HL226" s="19"/>
      <c r="HM226" s="19"/>
      <c r="HN226" s="19"/>
      <c r="HO226" s="19"/>
      <c r="HP226" s="19"/>
      <c r="HQ226" s="19"/>
      <c r="HR226" s="19"/>
      <c r="HS226" s="19"/>
      <c r="HT226" s="19"/>
      <c r="HU226" s="19"/>
      <c r="HV226" s="19"/>
      <c r="HW226" s="19"/>
      <c r="HX226" s="19"/>
      <c r="HY226" s="19"/>
      <c r="HZ226" s="19"/>
      <c r="IA226" s="19"/>
      <c r="IB226" s="19"/>
      <c r="IC226" s="19"/>
      <c r="ID226" s="19"/>
      <c r="IE226" s="19"/>
      <c r="IF226" s="19"/>
      <c r="IG226" s="19"/>
      <c r="IH226" s="19"/>
      <c r="II226" s="19"/>
      <c r="IJ226" s="19"/>
      <c r="IK226" s="19"/>
      <c r="IL226" s="19"/>
      <c r="IM226" s="19"/>
      <c r="IN226" s="19"/>
      <c r="IO226" s="19"/>
      <c r="IP226" s="19"/>
      <c r="IQ226" s="19"/>
      <c r="IR226" s="19"/>
      <c r="IS226" s="19"/>
      <c r="IT226" s="19"/>
      <c r="IU226" s="19"/>
      <c r="IV226" s="19"/>
      <c r="IW226" s="19"/>
      <c r="IX226" s="19"/>
      <c r="IY226" s="19"/>
      <c r="IZ226" s="19"/>
      <c r="JA226" s="19"/>
      <c r="JB226" s="19"/>
    </row>
    <row r="227" spans="1:262" x14ac:dyDescent="0.2">
      <c r="A227" s="170">
        <v>39990</v>
      </c>
      <c r="B227" s="183" t="s">
        <v>1168</v>
      </c>
      <c r="C227" s="183" t="s">
        <v>223</v>
      </c>
      <c r="D227" s="183" t="s">
        <v>140</v>
      </c>
      <c r="E227" s="183" t="s">
        <v>143</v>
      </c>
      <c r="F227" s="184">
        <v>37575</v>
      </c>
      <c r="G227" s="185">
        <v>2003</v>
      </c>
      <c r="H227" s="170" t="s">
        <v>7</v>
      </c>
      <c r="I227" s="170" t="str">
        <f t="shared" si="11"/>
        <v>PA</v>
      </c>
      <c r="J227" s="170" t="str">
        <f t="shared" si="12"/>
        <v>PA</v>
      </c>
      <c r="K227" s="170" t="str">
        <f t="shared" si="13"/>
        <v>Northeast</v>
      </c>
      <c r="L227" s="170" t="str">
        <f>INDEX('State '!$A$1:$C$62,MATCH($I227,'State '!$B:$B,0),3)</f>
        <v>Northeast</v>
      </c>
      <c r="M227" s="170" t="str">
        <f>INDEX('State '!$A$1:$C$62,MATCH($J227,'State '!$B:$B,0),3)</f>
        <v>Northeast</v>
      </c>
      <c r="N227" s="170"/>
      <c r="O227" s="177">
        <v>10.3</v>
      </c>
      <c r="P227" s="177"/>
      <c r="Q227" s="177">
        <v>127</v>
      </c>
      <c r="R227" s="176"/>
      <c r="S227" s="170" t="s">
        <v>135</v>
      </c>
      <c r="T227" s="170" t="s">
        <v>381</v>
      </c>
      <c r="U227" s="170" t="s">
        <v>1169</v>
      </c>
      <c r="V227" s="170"/>
      <c r="W227" s="169"/>
      <c r="X227" s="169"/>
      <c r="Y227" s="169"/>
      <c r="Z227" s="93"/>
      <c r="AA227" s="93"/>
      <c r="AB227" s="93"/>
    </row>
    <row r="228" spans="1:262" s="19" customFormat="1" x14ac:dyDescent="0.2">
      <c r="A228" s="170">
        <v>40388</v>
      </c>
      <c r="B228" s="183" t="s">
        <v>615</v>
      </c>
      <c r="C228" s="183" t="s">
        <v>223</v>
      </c>
      <c r="D228" s="183" t="s">
        <v>140</v>
      </c>
      <c r="E228" s="183" t="s">
        <v>143</v>
      </c>
      <c r="F228" s="184">
        <v>40480</v>
      </c>
      <c r="G228" s="185">
        <v>2010</v>
      </c>
      <c r="H228" s="170" t="s">
        <v>7</v>
      </c>
      <c r="I228" s="170" t="str">
        <f t="shared" si="11"/>
        <v>PA</v>
      </c>
      <c r="J228" s="170" t="str">
        <f t="shared" si="12"/>
        <v>PA</v>
      </c>
      <c r="K228" s="170" t="str">
        <f t="shared" si="13"/>
        <v>Northeast</v>
      </c>
      <c r="L228" s="170" t="str">
        <f>INDEX('State '!$A$1:$C$62,MATCH($I228,'State '!$B:$B,0),3)</f>
        <v>Northeast</v>
      </c>
      <c r="M228" s="170" t="str">
        <f>INDEX('State '!$A$1:$C$62,MATCH($J228,'State '!$B:$B,0),3)</f>
        <v>Northeast</v>
      </c>
      <c r="N228" s="170"/>
      <c r="O228" s="177">
        <v>34.4</v>
      </c>
      <c r="P228" s="177">
        <v>2</v>
      </c>
      <c r="Q228" s="177">
        <v>200</v>
      </c>
      <c r="R228" s="176">
        <v>20</v>
      </c>
      <c r="S228" s="170" t="s">
        <v>135</v>
      </c>
      <c r="T228" s="170" t="s">
        <v>381</v>
      </c>
      <c r="U228" s="170" t="s">
        <v>616</v>
      </c>
      <c r="V228" s="170"/>
      <c r="W228" s="169"/>
      <c r="X228" s="169"/>
      <c r="Y228" s="169"/>
      <c r="AC228" s="93"/>
      <c r="AD228" s="93"/>
      <c r="AE228" s="93"/>
      <c r="AF228" s="93"/>
      <c r="AG228" s="93"/>
      <c r="AH228" s="93"/>
      <c r="AI228" s="93"/>
      <c r="AJ228" s="93"/>
      <c r="AK228" s="93"/>
      <c r="AL228" s="93"/>
      <c r="AM228" s="93"/>
      <c r="AN228" s="93"/>
      <c r="AO228" s="93"/>
      <c r="AP228" s="93"/>
      <c r="AQ228" s="93"/>
      <c r="AR228" s="93"/>
      <c r="AS228" s="93"/>
      <c r="AT228" s="93"/>
      <c r="AU228" s="93"/>
      <c r="AV228" s="93"/>
      <c r="AW228" s="93"/>
      <c r="AX228" s="93"/>
      <c r="AY228" s="93"/>
      <c r="AZ228" s="93"/>
      <c r="BA228" s="93"/>
      <c r="BB228" s="93"/>
      <c r="BC228" s="93"/>
      <c r="BD228" s="93"/>
      <c r="BE228" s="93"/>
      <c r="BF228" s="93"/>
      <c r="BG228" s="93"/>
      <c r="BH228" s="93"/>
      <c r="BI228" s="93"/>
      <c r="BJ228" s="93"/>
      <c r="BK228" s="93"/>
      <c r="BL228" s="93"/>
      <c r="BM228" s="93"/>
      <c r="BN228" s="93"/>
      <c r="BO228" s="93"/>
      <c r="BP228" s="93"/>
      <c r="BQ228" s="93"/>
      <c r="BR228" s="93"/>
      <c r="BS228" s="93"/>
      <c r="BT228" s="93"/>
      <c r="BU228" s="93"/>
      <c r="BV228" s="93"/>
      <c r="BW228" s="93"/>
      <c r="BX228" s="93"/>
      <c r="BY228" s="93"/>
      <c r="BZ228" s="93"/>
      <c r="CA228" s="93"/>
      <c r="CB228" s="93"/>
      <c r="CC228" s="93"/>
      <c r="CD228" s="93"/>
      <c r="CE228" s="93"/>
      <c r="CF228" s="93"/>
      <c r="CG228" s="93"/>
      <c r="CH228" s="93"/>
      <c r="CI228" s="93"/>
      <c r="CJ228" s="93"/>
      <c r="CK228" s="93"/>
      <c r="CL228" s="93"/>
      <c r="CM228" s="93"/>
      <c r="CN228" s="93"/>
      <c r="CO228" s="93"/>
      <c r="CP228" s="93"/>
      <c r="CQ228" s="93"/>
      <c r="CR228" s="93"/>
      <c r="CS228" s="93"/>
      <c r="CT228" s="93"/>
      <c r="CU228" s="93"/>
      <c r="CV228" s="93"/>
      <c r="CW228" s="93"/>
      <c r="CX228" s="93"/>
      <c r="CY228" s="93"/>
      <c r="CZ228" s="93"/>
      <c r="DA228" s="93"/>
      <c r="DB228" s="93"/>
      <c r="DC228" s="93"/>
      <c r="DD228" s="93"/>
      <c r="DE228" s="93"/>
      <c r="DF228" s="93"/>
      <c r="DG228" s="93"/>
      <c r="DH228" s="93"/>
      <c r="DI228" s="93"/>
      <c r="DJ228" s="93"/>
      <c r="DK228" s="93"/>
      <c r="DL228" s="93"/>
      <c r="DM228" s="93"/>
      <c r="DN228" s="93"/>
      <c r="DO228" s="93"/>
      <c r="DP228" s="93"/>
      <c r="DQ228" s="93"/>
      <c r="DR228" s="93"/>
      <c r="DS228" s="93"/>
      <c r="DT228" s="93"/>
      <c r="DU228" s="93"/>
      <c r="DV228" s="93"/>
      <c r="DW228" s="93"/>
      <c r="DX228" s="93"/>
      <c r="DY228" s="93"/>
      <c r="DZ228" s="93"/>
      <c r="EA228" s="93"/>
      <c r="EB228" s="93"/>
      <c r="EC228" s="93"/>
      <c r="ED228" s="93"/>
      <c r="EE228" s="93"/>
      <c r="EF228" s="93"/>
      <c r="EG228" s="93"/>
      <c r="EH228" s="93"/>
      <c r="EI228" s="93"/>
      <c r="EJ228" s="93"/>
      <c r="EK228" s="93"/>
      <c r="EL228" s="93"/>
      <c r="EM228" s="93"/>
      <c r="EN228" s="93"/>
      <c r="EO228" s="93"/>
      <c r="EP228" s="93"/>
      <c r="EQ228" s="93"/>
      <c r="ER228" s="93"/>
      <c r="ES228" s="93"/>
      <c r="ET228" s="93"/>
      <c r="EU228" s="93"/>
      <c r="EV228" s="93"/>
      <c r="EW228" s="93"/>
      <c r="EX228" s="93"/>
      <c r="EY228" s="93"/>
      <c r="EZ228" s="93"/>
      <c r="FA228" s="93"/>
      <c r="FB228" s="93"/>
      <c r="FC228" s="93"/>
      <c r="FD228" s="93"/>
      <c r="FE228" s="93"/>
      <c r="FF228" s="93"/>
      <c r="FG228" s="93"/>
      <c r="FH228" s="93"/>
      <c r="FI228" s="93"/>
      <c r="FJ228" s="93"/>
      <c r="FK228" s="93"/>
      <c r="FL228" s="93"/>
      <c r="FM228" s="93"/>
      <c r="FN228" s="93"/>
      <c r="FO228" s="93"/>
      <c r="FP228" s="93"/>
      <c r="FQ228" s="93"/>
      <c r="FR228" s="93"/>
      <c r="FS228" s="93"/>
      <c r="FT228" s="93"/>
      <c r="FU228" s="93"/>
      <c r="FV228" s="93"/>
      <c r="FW228" s="93"/>
      <c r="FX228" s="93"/>
      <c r="FY228" s="93"/>
      <c r="FZ228" s="93"/>
      <c r="GA228" s="93"/>
      <c r="GB228" s="93"/>
      <c r="GC228" s="93"/>
      <c r="GD228" s="93"/>
      <c r="GE228" s="93"/>
      <c r="GF228" s="93"/>
      <c r="GG228" s="93"/>
      <c r="GH228" s="93"/>
      <c r="GI228" s="93"/>
      <c r="GJ228" s="93"/>
      <c r="GK228" s="93"/>
      <c r="GL228" s="93"/>
      <c r="GM228" s="93"/>
      <c r="GN228" s="93"/>
      <c r="GO228" s="93"/>
      <c r="GP228" s="93"/>
      <c r="GQ228" s="93"/>
      <c r="GR228" s="93"/>
      <c r="GS228" s="93"/>
      <c r="GT228" s="93"/>
      <c r="GU228" s="93"/>
      <c r="GV228" s="93"/>
      <c r="GW228" s="93"/>
      <c r="GX228" s="93"/>
      <c r="GY228" s="93"/>
      <c r="GZ228" s="93"/>
      <c r="HA228" s="93"/>
      <c r="HB228" s="93"/>
      <c r="HC228" s="93"/>
      <c r="HD228" s="93"/>
      <c r="HE228" s="93"/>
      <c r="HF228" s="93"/>
      <c r="HG228" s="93"/>
      <c r="HH228" s="93"/>
      <c r="HI228" s="93"/>
      <c r="HJ228" s="93"/>
      <c r="HK228" s="93"/>
      <c r="HL228" s="93"/>
      <c r="HM228" s="93"/>
      <c r="HN228" s="93"/>
      <c r="HO228" s="93"/>
      <c r="HP228" s="93"/>
      <c r="HQ228" s="93"/>
      <c r="HR228" s="93"/>
      <c r="HS228" s="93"/>
      <c r="HT228" s="93"/>
      <c r="HU228" s="93"/>
      <c r="HV228" s="93"/>
      <c r="HW228" s="93"/>
      <c r="HX228" s="93"/>
      <c r="HY228" s="93"/>
      <c r="HZ228" s="93"/>
      <c r="IA228" s="93"/>
      <c r="IB228" s="93"/>
      <c r="IC228" s="93"/>
      <c r="ID228" s="93"/>
      <c r="IE228" s="93"/>
      <c r="IF228" s="93"/>
      <c r="IG228" s="93"/>
      <c r="IH228" s="93"/>
      <c r="II228" s="93"/>
      <c r="IJ228" s="93"/>
      <c r="IK228" s="93"/>
      <c r="IL228" s="93"/>
      <c r="IM228" s="93"/>
      <c r="IN228" s="93"/>
      <c r="IO228" s="93"/>
      <c r="IP228" s="93"/>
      <c r="IQ228" s="93"/>
      <c r="IR228" s="93"/>
      <c r="IS228" s="93"/>
      <c r="IT228" s="93"/>
      <c r="IU228" s="93"/>
      <c r="IV228" s="93"/>
      <c r="IW228" s="93"/>
      <c r="IX228" s="93"/>
      <c r="IY228" s="93"/>
      <c r="IZ228" s="93"/>
      <c r="JA228" s="93"/>
      <c r="JB228" s="93"/>
    </row>
    <row r="229" spans="1:262" x14ac:dyDescent="0.2">
      <c r="A229" s="170">
        <v>40388</v>
      </c>
      <c r="B229" s="171" t="s">
        <v>543</v>
      </c>
      <c r="C229" s="171" t="s">
        <v>223</v>
      </c>
      <c r="D229" s="171" t="s">
        <v>140</v>
      </c>
      <c r="E229" s="172" t="s">
        <v>143</v>
      </c>
      <c r="F229" s="173">
        <v>40473</v>
      </c>
      <c r="G229" s="174">
        <v>2010</v>
      </c>
      <c r="H229" s="170" t="s">
        <v>10</v>
      </c>
      <c r="I229" s="170" t="str">
        <f t="shared" si="11"/>
        <v>NY</v>
      </c>
      <c r="J229" s="170" t="str">
        <f t="shared" si="12"/>
        <v>NY</v>
      </c>
      <c r="K229" s="170" t="str">
        <f t="shared" si="13"/>
        <v>Northeast</v>
      </c>
      <c r="L229" s="170" t="str">
        <f>INDEX('State '!$A$1:$C$62,MATCH($I229,'State '!$B:$B,0),3)</f>
        <v>Northeast</v>
      </c>
      <c r="M229" s="170" t="str">
        <f>INDEX('State '!$A$1:$C$62,MATCH($J229,'State '!$B:$B,0),3)</f>
        <v>Northeast</v>
      </c>
      <c r="N229" s="170"/>
      <c r="O229" s="177">
        <v>22.5</v>
      </c>
      <c r="P229" s="176"/>
      <c r="Q229" s="176">
        <v>20</v>
      </c>
      <c r="R229" s="177"/>
      <c r="S229" s="178" t="s">
        <v>135</v>
      </c>
      <c r="T229" s="175" t="s">
        <v>381</v>
      </c>
      <c r="U229" s="179" t="s">
        <v>544</v>
      </c>
      <c r="V229" s="170"/>
      <c r="W229" s="169"/>
      <c r="X229" s="169"/>
      <c r="Y229" s="169"/>
      <c r="Z229" s="93"/>
      <c r="AA229" s="93"/>
      <c r="AB229" s="93"/>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c r="DA229" s="19"/>
      <c r="DB229" s="19"/>
      <c r="DC229" s="19"/>
      <c r="DD229" s="19"/>
      <c r="DE229" s="19"/>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c r="FD229" s="19"/>
      <c r="FE229" s="19"/>
      <c r="FF229" s="19"/>
      <c r="FG229" s="19"/>
      <c r="FH229" s="19"/>
      <c r="FI229" s="19"/>
      <c r="FJ229" s="19"/>
      <c r="FK229" s="19"/>
      <c r="FL229" s="19"/>
      <c r="FM229" s="19"/>
      <c r="FN229" s="19"/>
      <c r="FO229" s="19"/>
      <c r="FP229" s="19"/>
      <c r="FQ229" s="19"/>
      <c r="FR229" s="19"/>
      <c r="FS229" s="19"/>
      <c r="FT229" s="19"/>
      <c r="FU229" s="19"/>
      <c r="FV229" s="19"/>
      <c r="FW229" s="19"/>
      <c r="FX229" s="19"/>
      <c r="FY229" s="19"/>
      <c r="FZ229" s="19"/>
      <c r="GA229" s="19"/>
      <c r="GB229" s="19"/>
      <c r="GC229" s="19"/>
      <c r="GD229" s="19"/>
      <c r="GE229" s="19"/>
      <c r="GF229" s="19"/>
      <c r="GG229" s="19"/>
      <c r="GH229" s="19"/>
      <c r="GI229" s="19"/>
      <c r="GJ229" s="19"/>
      <c r="GK229" s="19"/>
      <c r="GL229" s="19"/>
      <c r="GM229" s="19"/>
      <c r="GN229" s="19"/>
      <c r="GO229" s="19"/>
      <c r="GP229" s="19"/>
      <c r="GQ229" s="19"/>
      <c r="GR229" s="19"/>
      <c r="GS229" s="19"/>
      <c r="GT229" s="19"/>
      <c r="GU229" s="19"/>
      <c r="GV229" s="19"/>
      <c r="GW229" s="19"/>
      <c r="GX229" s="19"/>
      <c r="GY229" s="19"/>
      <c r="GZ229" s="19"/>
      <c r="HA229" s="19"/>
      <c r="HB229" s="19"/>
      <c r="HC229" s="19"/>
      <c r="HD229" s="19"/>
      <c r="HE229" s="19"/>
      <c r="HF229" s="19"/>
      <c r="HG229" s="19"/>
      <c r="HH229" s="19"/>
      <c r="HI229" s="19"/>
      <c r="HJ229" s="19"/>
      <c r="HK229" s="19"/>
      <c r="HL229" s="19"/>
      <c r="HM229" s="19"/>
      <c r="HN229" s="19"/>
      <c r="HO229" s="19"/>
      <c r="HP229" s="19"/>
      <c r="HQ229" s="19"/>
      <c r="HR229" s="19"/>
      <c r="HS229" s="19"/>
      <c r="HT229" s="19"/>
      <c r="HU229" s="19"/>
      <c r="HV229" s="19"/>
      <c r="HW229" s="19"/>
      <c r="HX229" s="19"/>
      <c r="HY229" s="19"/>
      <c r="HZ229" s="19"/>
      <c r="IA229" s="19"/>
      <c r="IB229" s="19"/>
      <c r="IC229" s="19"/>
      <c r="ID229" s="19"/>
      <c r="IE229" s="19"/>
      <c r="IF229" s="19"/>
      <c r="IG229" s="19"/>
      <c r="IH229" s="19"/>
      <c r="II229" s="19"/>
      <c r="IJ229" s="19"/>
      <c r="IK229" s="19"/>
      <c r="IL229" s="19"/>
      <c r="IM229" s="19"/>
      <c r="IN229" s="19"/>
      <c r="IO229" s="19"/>
      <c r="IP229" s="19"/>
      <c r="IQ229" s="19"/>
      <c r="IR229" s="19"/>
      <c r="IS229" s="19"/>
      <c r="IT229" s="19"/>
      <c r="IU229" s="19"/>
      <c r="IV229" s="19"/>
      <c r="IW229" s="19"/>
      <c r="IX229" s="19"/>
      <c r="IY229" s="19"/>
      <c r="IZ229" s="19"/>
      <c r="JA229" s="19"/>
      <c r="JB229" s="19"/>
    </row>
    <row r="230" spans="1:262" x14ac:dyDescent="0.2">
      <c r="A230" s="170">
        <v>40388</v>
      </c>
      <c r="B230" s="183" t="s">
        <v>541</v>
      </c>
      <c r="C230" s="183" t="s">
        <v>223</v>
      </c>
      <c r="D230" s="183" t="s">
        <v>140</v>
      </c>
      <c r="E230" s="183" t="s">
        <v>143</v>
      </c>
      <c r="F230" s="184">
        <v>40477</v>
      </c>
      <c r="G230" s="185">
        <v>2010</v>
      </c>
      <c r="H230" s="170" t="s">
        <v>471</v>
      </c>
      <c r="I230" s="170" t="str">
        <f t="shared" si="11"/>
        <v>PA</v>
      </c>
      <c r="J230" s="170" t="str">
        <f t="shared" si="12"/>
        <v>WV</v>
      </c>
      <c r="K230" s="170" t="str">
        <f t="shared" si="13"/>
        <v>Northeast</v>
      </c>
      <c r="L230" s="170" t="str">
        <f>INDEX('State '!$A$1:$C$62,MATCH($I230,'State '!$B:$B,0),3)</f>
        <v>Northeast</v>
      </c>
      <c r="M230" s="170" t="str">
        <f>INDEX('State '!$A$1:$C$62,MATCH($J230,'State '!$B:$B,0),3)</f>
        <v>Northeast</v>
      </c>
      <c r="N230" s="170"/>
      <c r="O230" s="177">
        <v>34.700000000000003</v>
      </c>
      <c r="P230" s="177">
        <v>9.42</v>
      </c>
      <c r="Q230" s="177">
        <v>224</v>
      </c>
      <c r="R230" s="176">
        <v>24</v>
      </c>
      <c r="S230" s="170" t="s">
        <v>135</v>
      </c>
      <c r="T230" s="170" t="s">
        <v>381</v>
      </c>
      <c r="U230" s="170" t="s">
        <v>542</v>
      </c>
      <c r="V230" s="170"/>
      <c r="W230" s="169"/>
      <c r="X230" s="169"/>
      <c r="Y230" s="169"/>
      <c r="Z230" s="93"/>
      <c r="AA230" s="93"/>
      <c r="AB230" s="93"/>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19"/>
      <c r="GZ230" s="19"/>
      <c r="HA230" s="19"/>
      <c r="HB230" s="19"/>
      <c r="HC230" s="19"/>
      <c r="HD230" s="19"/>
      <c r="HE230" s="19"/>
      <c r="HF230" s="19"/>
      <c r="HG230" s="19"/>
      <c r="HH230" s="19"/>
      <c r="HI230" s="19"/>
      <c r="HJ230" s="19"/>
      <c r="HK230" s="19"/>
      <c r="HL230" s="19"/>
      <c r="HM230" s="19"/>
      <c r="HN230" s="19"/>
      <c r="HO230" s="19"/>
      <c r="HP230" s="19"/>
      <c r="HQ230" s="19"/>
      <c r="HR230" s="19"/>
      <c r="HS230" s="19"/>
      <c r="HT230" s="19"/>
      <c r="HU230" s="19"/>
      <c r="HV230" s="19"/>
      <c r="HW230" s="19"/>
      <c r="HX230" s="19"/>
      <c r="HY230" s="19"/>
      <c r="HZ230" s="19"/>
      <c r="IA230" s="19"/>
      <c r="IB230" s="19"/>
      <c r="IC230" s="19"/>
      <c r="ID230" s="19"/>
      <c r="IE230" s="19"/>
      <c r="IF230" s="19"/>
      <c r="IG230" s="19"/>
      <c r="IH230" s="19"/>
      <c r="II230" s="19"/>
      <c r="IJ230" s="19"/>
      <c r="IK230" s="19"/>
      <c r="IL230" s="19"/>
      <c r="IM230" s="19"/>
      <c r="IN230" s="19"/>
      <c r="IO230" s="19"/>
      <c r="IP230" s="19"/>
      <c r="IQ230" s="19"/>
      <c r="IR230" s="19"/>
      <c r="IS230" s="19"/>
      <c r="IT230" s="19"/>
      <c r="IU230" s="19"/>
      <c r="IV230" s="19"/>
      <c r="IW230" s="19"/>
      <c r="IX230" s="19"/>
      <c r="IY230" s="19"/>
      <c r="IZ230" s="19"/>
      <c r="JA230" s="19"/>
      <c r="JB230" s="19"/>
    </row>
    <row r="231" spans="1:262" s="19" customFormat="1" x14ac:dyDescent="0.2">
      <c r="A231" s="170">
        <v>42921</v>
      </c>
      <c r="B231" s="183" t="s">
        <v>2308</v>
      </c>
      <c r="C231" s="183" t="s">
        <v>283</v>
      </c>
      <c r="D231" s="183" t="s">
        <v>140</v>
      </c>
      <c r="E231" s="183" t="s">
        <v>143</v>
      </c>
      <c r="F231" s="184">
        <v>42795</v>
      </c>
      <c r="G231" s="176">
        <v>2017</v>
      </c>
      <c r="H231" s="170" t="s">
        <v>959</v>
      </c>
      <c r="I231" s="170" t="str">
        <f t="shared" si="11"/>
        <v>VA</v>
      </c>
      <c r="J231" s="170" t="str">
        <f t="shared" si="12"/>
        <v>MD</v>
      </c>
      <c r="K231" s="175" t="str">
        <f t="shared" si="13"/>
        <v>Northeast</v>
      </c>
      <c r="L231" s="170" t="str">
        <f>INDEX('State '!$A$1:$C$62,MATCH($I231,'State '!$B:$B,0),3)</f>
        <v>Northeast</v>
      </c>
      <c r="M231" s="170" t="str">
        <f>INDEX('State '!$A$1:$C$62,MATCH($J231,'State '!$B:$B,0),3)</f>
        <v>Northeast</v>
      </c>
      <c r="N231" s="170"/>
      <c r="O231" s="177">
        <v>36.6</v>
      </c>
      <c r="P231" s="177"/>
      <c r="Q231" s="177">
        <v>107</v>
      </c>
      <c r="R231" s="176"/>
      <c r="S231" s="170" t="s">
        <v>135</v>
      </c>
      <c r="T231" s="170" t="s">
        <v>381</v>
      </c>
      <c r="U231" s="170" t="s">
        <v>2085</v>
      </c>
      <c r="V231" s="170" t="s">
        <v>2180</v>
      </c>
      <c r="W231" s="169" t="s">
        <v>2217</v>
      </c>
      <c r="X231" s="169"/>
      <c r="Y231" s="169"/>
    </row>
    <row r="232" spans="1:262" x14ac:dyDescent="0.2">
      <c r="A232" s="170">
        <v>39990</v>
      </c>
      <c r="B232" s="183" t="s">
        <v>1123</v>
      </c>
      <c r="C232" s="183" t="s">
        <v>223</v>
      </c>
      <c r="D232" s="183" t="s">
        <v>140</v>
      </c>
      <c r="E232" s="183" t="s">
        <v>143</v>
      </c>
      <c r="F232" s="184">
        <v>38292</v>
      </c>
      <c r="G232" s="185">
        <v>2004</v>
      </c>
      <c r="H232" s="170" t="s">
        <v>1124</v>
      </c>
      <c r="I232" s="170" t="str">
        <f t="shared" si="11"/>
        <v>WV</v>
      </c>
      <c r="J232" s="170" t="str">
        <f t="shared" si="12"/>
        <v>VA</v>
      </c>
      <c r="K232" s="170" t="str">
        <f t="shared" si="13"/>
        <v>Northeast</v>
      </c>
      <c r="L232" s="170" t="str">
        <f>INDEX('State '!$A$1:$C$62,MATCH($I232,'State '!$B:$B,0),3)</f>
        <v>Northeast</v>
      </c>
      <c r="M232" s="170" t="str">
        <f>INDEX('State '!$A$1:$C$62,MATCH($J232,'State '!$B:$B,0),3)</f>
        <v>Northeast</v>
      </c>
      <c r="N232" s="170"/>
      <c r="O232" s="177">
        <v>78</v>
      </c>
      <c r="P232" s="177"/>
      <c r="Q232" s="177">
        <v>217</v>
      </c>
      <c r="R232" s="176"/>
      <c r="S232" s="170" t="s">
        <v>135</v>
      </c>
      <c r="T232" s="170" t="s">
        <v>381</v>
      </c>
      <c r="U232" s="170" t="s">
        <v>1125</v>
      </c>
      <c r="V232" s="170"/>
      <c r="W232" s="169"/>
      <c r="X232" s="169"/>
      <c r="Y232" s="169"/>
      <c r="Z232" s="93"/>
      <c r="AA232" s="93"/>
      <c r="AB232" s="93"/>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c r="HG232" s="19"/>
      <c r="HH232" s="19"/>
      <c r="HI232" s="19"/>
      <c r="HJ232" s="19"/>
      <c r="HK232" s="19"/>
      <c r="HL232" s="19"/>
      <c r="HM232" s="19"/>
      <c r="HN232" s="19"/>
      <c r="HO232" s="19"/>
      <c r="HP232" s="19"/>
      <c r="HQ232" s="19"/>
      <c r="HR232" s="19"/>
      <c r="HS232" s="19"/>
      <c r="HT232" s="19"/>
      <c r="HU232" s="19"/>
      <c r="HV232" s="19"/>
      <c r="HW232" s="19"/>
      <c r="HX232" s="19"/>
      <c r="HY232" s="19"/>
      <c r="HZ232" s="19"/>
      <c r="IA232" s="19"/>
      <c r="IB232" s="19"/>
      <c r="IC232" s="19"/>
      <c r="ID232" s="19"/>
      <c r="IE232" s="19"/>
      <c r="IF232" s="19"/>
      <c r="IG232" s="19"/>
      <c r="IH232" s="19"/>
      <c r="II232" s="19"/>
      <c r="IJ232" s="19"/>
      <c r="IK232" s="19"/>
      <c r="IL232" s="19"/>
      <c r="IM232" s="19"/>
      <c r="IN232" s="19"/>
      <c r="IO232" s="19"/>
      <c r="IP232" s="19"/>
      <c r="IQ232" s="19"/>
      <c r="IR232" s="19"/>
      <c r="IS232" s="19"/>
      <c r="IT232" s="19"/>
      <c r="IU232" s="19"/>
      <c r="IV232" s="19"/>
      <c r="IW232" s="19"/>
      <c r="IX232" s="19"/>
      <c r="IY232" s="19"/>
      <c r="IZ232" s="19"/>
      <c r="JA232" s="19"/>
      <c r="JB232" s="19"/>
    </row>
    <row r="233" spans="1:262" x14ac:dyDescent="0.2">
      <c r="A233" s="170">
        <v>39990</v>
      </c>
      <c r="B233" s="171" t="s">
        <v>1032</v>
      </c>
      <c r="C233" s="171" t="s">
        <v>223</v>
      </c>
      <c r="D233" s="171" t="s">
        <v>134</v>
      </c>
      <c r="E233" s="172" t="s">
        <v>143</v>
      </c>
      <c r="F233" s="173">
        <v>38884</v>
      </c>
      <c r="G233" s="174">
        <v>2006</v>
      </c>
      <c r="H233" s="170" t="s">
        <v>1033</v>
      </c>
      <c r="I233" s="170" t="str">
        <f t="shared" si="11"/>
        <v>WV</v>
      </c>
      <c r="J233" s="170" t="str">
        <f t="shared" si="12"/>
        <v>NY</v>
      </c>
      <c r="K233" s="170" t="str">
        <f t="shared" si="13"/>
        <v>Northeast</v>
      </c>
      <c r="L233" s="170" t="str">
        <f>INDEX('State '!$A$1:$C$62,MATCH($I233,'State '!$B:$B,0),3)</f>
        <v>Northeast</v>
      </c>
      <c r="M233" s="170" t="str">
        <f>INDEX('State '!$A$1:$C$62,MATCH($J233,'State '!$B:$B,0),3)</f>
        <v>Northeast</v>
      </c>
      <c r="N233" s="170"/>
      <c r="O233" s="177">
        <v>31.15</v>
      </c>
      <c r="P233" s="176">
        <v>23.67</v>
      </c>
      <c r="Q233" s="176">
        <v>200</v>
      </c>
      <c r="R233" s="177" t="s">
        <v>3287</v>
      </c>
      <c r="S233" s="178" t="s">
        <v>135</v>
      </c>
      <c r="T233" s="175" t="s">
        <v>381</v>
      </c>
      <c r="U233" s="179" t="s">
        <v>1034</v>
      </c>
      <c r="V233" s="170"/>
      <c r="W233" s="169"/>
      <c r="X233" s="169"/>
      <c r="Y233" s="169"/>
      <c r="Z233" s="93"/>
      <c r="AA233" s="93"/>
      <c r="AB233" s="93"/>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c r="CV233" s="19"/>
      <c r="CW233" s="19"/>
      <c r="CX233" s="19"/>
      <c r="CY233" s="19"/>
      <c r="CZ233" s="19"/>
      <c r="DA233" s="19"/>
      <c r="DB233" s="19"/>
      <c r="DC233" s="19"/>
      <c r="DD233" s="19"/>
      <c r="DE233" s="19"/>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c r="ER233" s="19"/>
      <c r="ES233" s="19"/>
      <c r="ET233" s="19"/>
      <c r="EU233" s="19"/>
      <c r="EV233" s="19"/>
      <c r="EW233" s="19"/>
      <c r="EX233" s="19"/>
      <c r="EY233" s="19"/>
      <c r="EZ233" s="19"/>
      <c r="FA233" s="19"/>
      <c r="FB233" s="19"/>
      <c r="FC233" s="19"/>
      <c r="FD233" s="19"/>
      <c r="FE233" s="19"/>
      <c r="FF233" s="19"/>
      <c r="FG233" s="19"/>
      <c r="FH233" s="19"/>
      <c r="FI233" s="19"/>
      <c r="FJ233" s="19"/>
      <c r="FK233" s="19"/>
      <c r="FL233" s="19"/>
      <c r="FM233" s="19"/>
      <c r="FN233" s="19"/>
      <c r="FO233" s="19"/>
      <c r="FP233" s="19"/>
      <c r="FQ233" s="19"/>
      <c r="FR233" s="19"/>
      <c r="FS233" s="19"/>
      <c r="FT233" s="19"/>
      <c r="FU233" s="19"/>
      <c r="FV233" s="19"/>
      <c r="FW233" s="19"/>
      <c r="FX233" s="19"/>
      <c r="FY233" s="19"/>
      <c r="FZ233" s="19"/>
      <c r="GA233" s="19"/>
      <c r="GB233" s="19"/>
      <c r="GC233" s="19"/>
      <c r="GD233" s="19"/>
      <c r="GE233" s="19"/>
      <c r="GF233" s="19"/>
      <c r="GG233" s="19"/>
      <c r="GH233" s="19"/>
      <c r="GI233" s="19"/>
      <c r="GJ233" s="19"/>
      <c r="GK233" s="19"/>
      <c r="GL233" s="19"/>
      <c r="GM233" s="19"/>
      <c r="GN233" s="19"/>
      <c r="GO233" s="19"/>
      <c r="GP233" s="19"/>
      <c r="GQ233" s="19"/>
      <c r="GR233" s="19"/>
      <c r="GS233" s="19"/>
      <c r="GT233" s="19"/>
      <c r="GU233" s="19"/>
      <c r="GV233" s="19"/>
      <c r="GW233" s="19"/>
      <c r="GX233" s="19"/>
      <c r="GY233" s="19"/>
      <c r="GZ233" s="19"/>
      <c r="HA233" s="19"/>
      <c r="HB233" s="19"/>
      <c r="HC233" s="19"/>
      <c r="HD233" s="19"/>
      <c r="HE233" s="19"/>
      <c r="HF233" s="19"/>
      <c r="HG233" s="19"/>
      <c r="HH233" s="19"/>
      <c r="HI233" s="19"/>
      <c r="HJ233" s="19"/>
      <c r="HK233" s="19"/>
      <c r="HL233" s="19"/>
      <c r="HM233" s="19"/>
      <c r="HN233" s="19"/>
      <c r="HO233" s="19"/>
      <c r="HP233" s="19"/>
      <c r="HQ233" s="19"/>
      <c r="HR233" s="19"/>
      <c r="HS233" s="19"/>
      <c r="HT233" s="19"/>
      <c r="HU233" s="19"/>
      <c r="HV233" s="19"/>
      <c r="HW233" s="19"/>
      <c r="HX233" s="19"/>
      <c r="HY233" s="19"/>
      <c r="HZ233" s="19"/>
      <c r="IA233" s="19"/>
      <c r="IB233" s="19"/>
      <c r="IC233" s="19"/>
      <c r="ID233" s="19"/>
      <c r="IE233" s="19"/>
      <c r="IF233" s="19"/>
      <c r="IG233" s="19"/>
      <c r="IH233" s="19"/>
      <c r="II233" s="19"/>
      <c r="IJ233" s="19"/>
      <c r="IK233" s="19"/>
      <c r="IL233" s="19"/>
      <c r="IM233" s="19"/>
      <c r="IN233" s="19"/>
      <c r="IO233" s="19"/>
      <c r="IP233" s="19"/>
      <c r="IQ233" s="19"/>
      <c r="IR233" s="19"/>
      <c r="IS233" s="19"/>
      <c r="IT233" s="19"/>
      <c r="IU233" s="19"/>
      <c r="IV233" s="19"/>
      <c r="IW233" s="19"/>
      <c r="IX233" s="19"/>
      <c r="IY233" s="19"/>
      <c r="IZ233" s="19"/>
      <c r="JA233" s="19"/>
      <c r="JB233" s="19"/>
    </row>
    <row r="234" spans="1:262" s="19" customFormat="1" x14ac:dyDescent="0.2">
      <c r="A234" s="170">
        <v>39990</v>
      </c>
      <c r="B234" s="183" t="s">
        <v>1259</v>
      </c>
      <c r="C234" s="183" t="s">
        <v>223</v>
      </c>
      <c r="D234" s="183" t="s">
        <v>134</v>
      </c>
      <c r="E234" s="183" t="s">
        <v>143</v>
      </c>
      <c r="F234" s="184">
        <v>37561</v>
      </c>
      <c r="G234" s="185">
        <v>2002</v>
      </c>
      <c r="H234" s="170" t="s">
        <v>19</v>
      </c>
      <c r="I234" s="170" t="str">
        <f t="shared" si="11"/>
        <v>VA</v>
      </c>
      <c r="J234" s="170" t="str">
        <f t="shared" si="12"/>
        <v>VA</v>
      </c>
      <c r="K234" s="170" t="str">
        <f t="shared" si="13"/>
        <v>Northeast</v>
      </c>
      <c r="L234" s="170" t="str">
        <f>INDEX('State '!$A$1:$C$62,MATCH($I234,'State '!$B:$B,0),3)</f>
        <v>Northeast</v>
      </c>
      <c r="M234" s="170" t="str">
        <f>INDEX('State '!$A$1:$C$62,MATCH($J234,'State '!$B:$B,0),3)</f>
        <v>Northeast</v>
      </c>
      <c r="N234" s="170"/>
      <c r="O234" s="177">
        <v>22.2</v>
      </c>
      <c r="P234" s="177">
        <v>14</v>
      </c>
      <c r="Q234" s="177">
        <v>300</v>
      </c>
      <c r="R234" s="176">
        <v>20</v>
      </c>
      <c r="S234" s="170" t="s">
        <v>138</v>
      </c>
      <c r="T234" s="170" t="s">
        <v>187</v>
      </c>
      <c r="U234" s="170" t="s">
        <v>382</v>
      </c>
      <c r="V234" s="170"/>
      <c r="W234" s="169"/>
      <c r="X234" s="169"/>
      <c r="Y234" s="169"/>
    </row>
    <row r="235" spans="1:262" s="19" customFormat="1" x14ac:dyDescent="0.2">
      <c r="A235" s="170">
        <v>40367</v>
      </c>
      <c r="B235" s="183" t="s">
        <v>619</v>
      </c>
      <c r="C235" s="183" t="s">
        <v>223</v>
      </c>
      <c r="D235" s="183" t="s">
        <v>140</v>
      </c>
      <c r="E235" s="183" t="s">
        <v>143</v>
      </c>
      <c r="F235" s="184">
        <v>40118</v>
      </c>
      <c r="G235" s="185">
        <v>2009</v>
      </c>
      <c r="H235" s="170" t="s">
        <v>19</v>
      </c>
      <c r="I235" s="170" t="str">
        <f t="shared" si="11"/>
        <v>VA</v>
      </c>
      <c r="J235" s="170" t="str">
        <f t="shared" si="12"/>
        <v>VA</v>
      </c>
      <c r="K235" s="170" t="str">
        <f t="shared" si="13"/>
        <v>Northeast</v>
      </c>
      <c r="L235" s="170" t="str">
        <f>INDEX('State '!$A$1:$C$62,MATCH($I235,'State '!$B:$B,0),3)</f>
        <v>Northeast</v>
      </c>
      <c r="M235" s="170" t="str">
        <f>INDEX('State '!$A$1:$C$62,MATCH($J235,'State '!$B:$B,0),3)</f>
        <v>Northeast</v>
      </c>
      <c r="N235" s="170"/>
      <c r="O235" s="177">
        <v>21.1</v>
      </c>
      <c r="P235" s="177"/>
      <c r="Q235" s="177">
        <v>180</v>
      </c>
      <c r="R235" s="176"/>
      <c r="S235" s="170" t="s">
        <v>135</v>
      </c>
      <c r="T235" s="170" t="s">
        <v>381</v>
      </c>
      <c r="U235" s="170" t="s">
        <v>620</v>
      </c>
      <c r="V235" s="170"/>
      <c r="W235" s="169"/>
      <c r="X235" s="169"/>
      <c r="Y235" s="169"/>
    </row>
    <row r="236" spans="1:262" s="19" customFormat="1" x14ac:dyDescent="0.2">
      <c r="A236" s="170">
        <v>40367</v>
      </c>
      <c r="B236" s="171" t="s">
        <v>555</v>
      </c>
      <c r="C236" s="171" t="s">
        <v>223</v>
      </c>
      <c r="D236" s="171" t="s">
        <v>140</v>
      </c>
      <c r="E236" s="172" t="s">
        <v>143</v>
      </c>
      <c r="F236" s="173">
        <v>40269</v>
      </c>
      <c r="G236" s="174">
        <v>2010</v>
      </c>
      <c r="H236" s="170" t="s">
        <v>7</v>
      </c>
      <c r="I236" s="170" t="str">
        <f t="shared" si="11"/>
        <v>PA</v>
      </c>
      <c r="J236" s="170" t="str">
        <f t="shared" si="12"/>
        <v>PA</v>
      </c>
      <c r="K236" s="170" t="str">
        <f t="shared" si="13"/>
        <v>Northeast</v>
      </c>
      <c r="L236" s="170" t="str">
        <f>INDEX('State '!$A$1:$C$62,MATCH($I236,'State '!$B:$B,0),3)</f>
        <v>Northeast</v>
      </c>
      <c r="M236" s="170" t="str">
        <f>INDEX('State '!$A$1:$C$62,MATCH($J236,'State '!$B:$B,0),3)</f>
        <v>Northeast</v>
      </c>
      <c r="N236" s="170"/>
      <c r="O236" s="177">
        <v>40.6</v>
      </c>
      <c r="P236" s="176">
        <v>1.4</v>
      </c>
      <c r="Q236" s="176">
        <v>57</v>
      </c>
      <c r="R236" s="177">
        <v>10</v>
      </c>
      <c r="S236" s="178" t="s">
        <v>135</v>
      </c>
      <c r="T236" s="175" t="s">
        <v>381</v>
      </c>
      <c r="U236" s="179" t="s">
        <v>556</v>
      </c>
      <c r="V236" s="170"/>
      <c r="W236" s="169"/>
      <c r="X236" s="169"/>
      <c r="Y236" s="169"/>
    </row>
    <row r="237" spans="1:262" s="19" customFormat="1" x14ac:dyDescent="0.2">
      <c r="A237" s="170">
        <v>39990</v>
      </c>
      <c r="B237" s="183" t="s">
        <v>718</v>
      </c>
      <c r="C237" s="183" t="s">
        <v>223</v>
      </c>
      <c r="D237" s="183" t="s">
        <v>140</v>
      </c>
      <c r="E237" s="183" t="s">
        <v>143</v>
      </c>
      <c r="F237" s="184">
        <v>39753</v>
      </c>
      <c r="G237" s="185">
        <v>2008</v>
      </c>
      <c r="H237" s="170" t="s">
        <v>33</v>
      </c>
      <c r="I237" s="170" t="str">
        <f t="shared" si="11"/>
        <v>WV</v>
      </c>
      <c r="J237" s="170" t="str">
        <f t="shared" si="12"/>
        <v>WV</v>
      </c>
      <c r="K237" s="170" t="str">
        <f t="shared" si="13"/>
        <v>Northeast</v>
      </c>
      <c r="L237" s="170" t="str">
        <f>INDEX('State '!$A$1:$C$62,MATCH($I237,'State '!$B:$B,0),3)</f>
        <v>Northeast</v>
      </c>
      <c r="M237" s="170" t="str">
        <f>INDEX('State '!$A$1:$C$62,MATCH($J237,'State '!$B:$B,0),3)</f>
        <v>Northeast</v>
      </c>
      <c r="N237" s="170"/>
      <c r="O237" s="177">
        <v>14.69</v>
      </c>
      <c r="P237" s="177">
        <v>6.43</v>
      </c>
      <c r="Q237" s="177">
        <v>21.25</v>
      </c>
      <c r="R237" s="176" t="s">
        <v>719</v>
      </c>
      <c r="S237" s="170" t="s">
        <v>135</v>
      </c>
      <c r="T237" s="170" t="s">
        <v>381</v>
      </c>
      <c r="U237" s="170" t="s">
        <v>720</v>
      </c>
      <c r="V237" s="170"/>
      <c r="W237" s="169"/>
      <c r="X237" s="169"/>
      <c r="Y237" s="169"/>
    </row>
    <row r="238" spans="1:262" x14ac:dyDescent="0.2">
      <c r="A238" s="170">
        <v>40367</v>
      </c>
      <c r="B238" s="183" t="s">
        <v>617</v>
      </c>
      <c r="C238" s="183" t="s">
        <v>223</v>
      </c>
      <c r="D238" s="183" t="s">
        <v>140</v>
      </c>
      <c r="E238" s="183" t="s">
        <v>143</v>
      </c>
      <c r="F238" s="184">
        <v>40118</v>
      </c>
      <c r="G238" s="185">
        <v>2009</v>
      </c>
      <c r="H238" s="170" t="s">
        <v>10</v>
      </c>
      <c r="I238" s="170" t="str">
        <f t="shared" si="11"/>
        <v>NY</v>
      </c>
      <c r="J238" s="170" t="str">
        <f t="shared" si="12"/>
        <v>NY</v>
      </c>
      <c r="K238" s="170" t="str">
        <f t="shared" si="13"/>
        <v>Northeast</v>
      </c>
      <c r="L238" s="170" t="str">
        <f>INDEX('State '!$A$1:$C$62,MATCH($I238,'State '!$B:$B,0),3)</f>
        <v>Northeast</v>
      </c>
      <c r="M238" s="170" t="str">
        <f>INDEX('State '!$A$1:$C$62,MATCH($J238,'State '!$B:$B,0),3)</f>
        <v>Northeast</v>
      </c>
      <c r="N238" s="170"/>
      <c r="O238" s="177">
        <v>6.4</v>
      </c>
      <c r="P238" s="177"/>
      <c r="Q238" s="177">
        <v>15</v>
      </c>
      <c r="R238" s="176"/>
      <c r="S238" s="170" t="s">
        <v>135</v>
      </c>
      <c r="T238" s="170" t="s">
        <v>381</v>
      </c>
      <c r="U238" s="170" t="s">
        <v>618</v>
      </c>
      <c r="V238" s="170"/>
      <c r="W238" s="169"/>
      <c r="X238" s="169"/>
      <c r="Y238" s="169"/>
      <c r="Z238" s="93"/>
      <c r="AA238" s="93"/>
      <c r="AB238" s="93"/>
    </row>
    <row r="239" spans="1:262" ht="51" x14ac:dyDescent="0.2">
      <c r="A239" s="227">
        <v>44519</v>
      </c>
      <c r="B239" s="223" t="s">
        <v>2602</v>
      </c>
      <c r="C239" s="223" t="s">
        <v>2603</v>
      </c>
      <c r="D239" s="223" t="s">
        <v>136</v>
      </c>
      <c r="E239" s="222" t="s">
        <v>143</v>
      </c>
      <c r="F239" s="226">
        <v>44517</v>
      </c>
      <c r="G239" s="228">
        <v>2021</v>
      </c>
      <c r="H239" s="227" t="s">
        <v>1147</v>
      </c>
      <c r="I239" s="227" t="str">
        <f t="shared" si="11"/>
        <v>NM</v>
      </c>
      <c r="J239" s="227" t="str">
        <f t="shared" si="12"/>
        <v>TX</v>
      </c>
      <c r="K239" s="230" t="str">
        <f t="shared" si="13"/>
        <v>Mountain, South Central</v>
      </c>
      <c r="L239" s="224" t="str">
        <f>INDEX('State '!$A$1:$C$62,MATCH($I239,'State '!$B:$B,0),3)</f>
        <v>Mountain</v>
      </c>
      <c r="M239" s="224" t="str">
        <f>INDEX('State '!$A$1:$C$62,MATCH($J239,'State '!$B:$B,0),3)</f>
        <v>South Central</v>
      </c>
      <c r="N239" s="224"/>
      <c r="O239" s="177">
        <v>450</v>
      </c>
      <c r="P239" s="177">
        <f>34+81.1+17.3+1.4</f>
        <v>133.80000000000001</v>
      </c>
      <c r="Q239" s="231">
        <v>1350</v>
      </c>
      <c r="R239" s="228" t="s">
        <v>421</v>
      </c>
      <c r="S239" s="227" t="s">
        <v>135</v>
      </c>
      <c r="T239" s="227" t="s">
        <v>381</v>
      </c>
      <c r="U239" s="227" t="s">
        <v>2832</v>
      </c>
      <c r="V239" s="224" t="s">
        <v>2180</v>
      </c>
      <c r="W239" s="222" t="s">
        <v>2695</v>
      </c>
      <c r="X239" s="222"/>
      <c r="Y239" s="225"/>
      <c r="Z239" s="93"/>
      <c r="AA239" s="93"/>
      <c r="AB239" s="93"/>
    </row>
    <row r="240" spans="1:262" s="19" customFormat="1" x14ac:dyDescent="0.2">
      <c r="A240" s="195">
        <v>41330</v>
      </c>
      <c r="B240" s="171" t="s">
        <v>1809</v>
      </c>
      <c r="C240" s="171" t="s">
        <v>1810</v>
      </c>
      <c r="D240" s="171" t="s">
        <v>134</v>
      </c>
      <c r="E240" s="172" t="s">
        <v>143</v>
      </c>
      <c r="F240" s="173">
        <v>41319</v>
      </c>
      <c r="G240" s="174">
        <v>2013</v>
      </c>
      <c r="H240" s="170" t="s">
        <v>6</v>
      </c>
      <c r="I240" s="170" t="str">
        <f t="shared" si="11"/>
        <v>TX</v>
      </c>
      <c r="J240" s="170" t="str">
        <f t="shared" si="12"/>
        <v>TX</v>
      </c>
      <c r="K240" s="170" t="str">
        <f t="shared" si="13"/>
        <v>South Central</v>
      </c>
      <c r="L240" s="170" t="str">
        <f>INDEX('State '!$A$1:$C$62,MATCH($I240,'State '!$B:$B,0),3)</f>
        <v>South Central</v>
      </c>
      <c r="M240" s="170" t="str">
        <f>INDEX('State '!$A$1:$C$62,MATCH($J240,'State '!$B:$B,0),3)</f>
        <v>South Central</v>
      </c>
      <c r="N240" s="170"/>
      <c r="O240" s="177">
        <v>0</v>
      </c>
      <c r="P240" s="176">
        <v>10.199999999999999</v>
      </c>
      <c r="Q240" s="176"/>
      <c r="R240" s="177"/>
      <c r="S240" s="178" t="s">
        <v>135</v>
      </c>
      <c r="T240" s="175" t="s">
        <v>381</v>
      </c>
      <c r="U240" s="179" t="s">
        <v>1811</v>
      </c>
      <c r="V240" s="170"/>
      <c r="W240" s="169"/>
      <c r="X240" s="169"/>
      <c r="Y240" s="205"/>
    </row>
    <row r="241" spans="1:262" s="19" customFormat="1" ht="25.5" x14ac:dyDescent="0.2">
      <c r="A241" s="224">
        <v>44217</v>
      </c>
      <c r="B241" s="223" t="s">
        <v>3017</v>
      </c>
      <c r="C241" s="223" t="s">
        <v>3018</v>
      </c>
      <c r="D241" s="223" t="s">
        <v>136</v>
      </c>
      <c r="E241" s="223" t="s">
        <v>143</v>
      </c>
      <c r="F241" s="226">
        <v>44044</v>
      </c>
      <c r="G241" s="115">
        <v>2020</v>
      </c>
      <c r="H241" s="227" t="s">
        <v>0</v>
      </c>
      <c r="I241" s="227" t="str">
        <f t="shared" si="11"/>
        <v>LA</v>
      </c>
      <c r="J241" s="227" t="str">
        <f t="shared" si="12"/>
        <v>LA</v>
      </c>
      <c r="K241" s="230" t="str">
        <f t="shared" si="13"/>
        <v>South Central</v>
      </c>
      <c r="L241" s="224" t="str">
        <f>INDEX('State '!$A$1:$C$62,MATCH($I241,'State '!$B:$B,0),3)</f>
        <v>South Central</v>
      </c>
      <c r="M241" s="224" t="str">
        <f>INDEX('State '!$A$1:$C$62,MATCH($J241,'State '!$B:$B,0),3)</f>
        <v>South Central</v>
      </c>
      <c r="N241" s="224"/>
      <c r="O241" s="163"/>
      <c r="P241" s="239">
        <v>150</v>
      </c>
      <c r="Q241" s="231">
        <v>1000</v>
      </c>
      <c r="R241" s="228">
        <v>36</v>
      </c>
      <c r="S241" s="227" t="s">
        <v>138</v>
      </c>
      <c r="T241" s="227"/>
      <c r="U241" s="227"/>
      <c r="V241" s="224" t="s">
        <v>2177</v>
      </c>
      <c r="W241" s="222" t="s">
        <v>3019</v>
      </c>
      <c r="X241" s="222"/>
      <c r="Y241" s="225"/>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c r="AY241" s="93"/>
      <c r="AZ241" s="93"/>
      <c r="BA241" s="93"/>
      <c r="BB241" s="93"/>
      <c r="BC241" s="93"/>
      <c r="BD241" s="93"/>
      <c r="BE241" s="93"/>
      <c r="BF241" s="93"/>
      <c r="BG241" s="93"/>
      <c r="BH241" s="93"/>
      <c r="BI241" s="93"/>
      <c r="BJ241" s="93"/>
      <c r="BK241" s="93"/>
      <c r="BL241" s="93"/>
      <c r="BM241" s="93"/>
      <c r="BN241" s="93"/>
      <c r="BO241" s="93"/>
      <c r="BP241" s="93"/>
      <c r="BQ241" s="93"/>
      <c r="BR241" s="93"/>
      <c r="BS241" s="93"/>
      <c r="BT241" s="93"/>
      <c r="BU241" s="93"/>
      <c r="BV241" s="93"/>
      <c r="BW241" s="93"/>
      <c r="BX241" s="93"/>
      <c r="BY241" s="93"/>
      <c r="BZ241" s="93"/>
      <c r="CA241" s="93"/>
      <c r="CB241" s="93"/>
      <c r="CC241" s="93"/>
      <c r="CD241" s="93"/>
      <c r="CE241" s="93"/>
      <c r="CF241" s="93"/>
      <c r="CG241" s="93"/>
      <c r="CH241" s="93"/>
      <c r="CI241" s="93"/>
      <c r="CJ241" s="93"/>
      <c r="CK241" s="93"/>
      <c r="CL241" s="93"/>
      <c r="CM241" s="93"/>
      <c r="CN241" s="93"/>
      <c r="CO241" s="93"/>
      <c r="CP241" s="93"/>
      <c r="CQ241" s="93"/>
      <c r="CR241" s="93"/>
      <c r="CS241" s="93"/>
      <c r="CT241" s="93"/>
      <c r="CU241" s="93"/>
      <c r="CV241" s="93"/>
      <c r="CW241" s="93"/>
      <c r="CX241" s="93"/>
      <c r="CY241" s="93"/>
      <c r="CZ241" s="93"/>
      <c r="DA241" s="93"/>
      <c r="DB241" s="93"/>
      <c r="DC241" s="93"/>
      <c r="DD241" s="93"/>
      <c r="DE241" s="93"/>
      <c r="DF241" s="93"/>
      <c r="DG241" s="93"/>
      <c r="DH241" s="93"/>
      <c r="DI241" s="93"/>
      <c r="DJ241" s="93"/>
      <c r="DK241" s="93"/>
      <c r="DL241" s="93"/>
      <c r="DM241" s="93"/>
      <c r="DN241" s="93"/>
      <c r="DO241" s="93"/>
      <c r="DP241" s="93"/>
      <c r="DQ241" s="93"/>
      <c r="DR241" s="93"/>
      <c r="DS241" s="93"/>
      <c r="DT241" s="93"/>
      <c r="DU241" s="93"/>
      <c r="DV241" s="93"/>
      <c r="DW241" s="93"/>
      <c r="DX241" s="93"/>
      <c r="DY241" s="93"/>
      <c r="DZ241" s="93"/>
      <c r="EA241" s="93"/>
      <c r="EB241" s="93"/>
      <c r="EC241" s="93"/>
      <c r="ED241" s="93"/>
      <c r="EE241" s="93"/>
      <c r="EF241" s="93"/>
      <c r="EG241" s="93"/>
      <c r="EH241" s="93"/>
      <c r="EI241" s="93"/>
      <c r="EJ241" s="93"/>
      <c r="EK241" s="93"/>
      <c r="EL241" s="93"/>
      <c r="EM241" s="93"/>
      <c r="EN241" s="93"/>
      <c r="EO241" s="93"/>
      <c r="EP241" s="93"/>
      <c r="EQ241" s="93"/>
      <c r="ER241" s="93"/>
      <c r="ES241" s="93"/>
      <c r="ET241" s="93"/>
      <c r="EU241" s="93"/>
      <c r="EV241" s="93"/>
      <c r="EW241" s="93"/>
      <c r="EX241" s="93"/>
      <c r="EY241" s="93"/>
      <c r="EZ241" s="93"/>
      <c r="FA241" s="93"/>
      <c r="FB241" s="93"/>
      <c r="FC241" s="93"/>
      <c r="FD241" s="93"/>
      <c r="FE241" s="93"/>
      <c r="FF241" s="93"/>
      <c r="FG241" s="93"/>
      <c r="FH241" s="93"/>
      <c r="FI241" s="93"/>
      <c r="FJ241" s="93"/>
      <c r="FK241" s="93"/>
      <c r="FL241" s="93"/>
      <c r="FM241" s="93"/>
      <c r="FN241" s="93"/>
      <c r="FO241" s="93"/>
      <c r="FP241" s="93"/>
      <c r="FQ241" s="93"/>
      <c r="FR241" s="93"/>
      <c r="FS241" s="93"/>
      <c r="FT241" s="93"/>
      <c r="FU241" s="93"/>
      <c r="FV241" s="93"/>
      <c r="FW241" s="93"/>
      <c r="FX241" s="93"/>
      <c r="FY241" s="93"/>
      <c r="FZ241" s="93"/>
      <c r="GA241" s="93"/>
      <c r="GB241" s="93"/>
      <c r="GC241" s="93"/>
      <c r="GD241" s="93"/>
      <c r="GE241" s="93"/>
      <c r="GF241" s="93"/>
      <c r="GG241" s="93"/>
      <c r="GH241" s="93"/>
      <c r="GI241" s="93"/>
      <c r="GJ241" s="93"/>
      <c r="GK241" s="93"/>
      <c r="GL241" s="93"/>
      <c r="GM241" s="93"/>
      <c r="GN241" s="93"/>
      <c r="GO241" s="93"/>
      <c r="GP241" s="93"/>
      <c r="GQ241" s="93"/>
      <c r="GR241" s="93"/>
      <c r="GS241" s="93"/>
      <c r="GT241" s="93"/>
      <c r="GU241" s="93"/>
      <c r="GV241" s="93"/>
      <c r="GW241" s="93"/>
      <c r="GX241" s="93"/>
      <c r="GY241" s="93"/>
      <c r="GZ241" s="93"/>
      <c r="HA241" s="93"/>
      <c r="HB241" s="93"/>
      <c r="HC241" s="93"/>
      <c r="HD241" s="93"/>
      <c r="HE241" s="93"/>
      <c r="HF241" s="93"/>
      <c r="HG241" s="93"/>
      <c r="HH241" s="93"/>
      <c r="HI241" s="93"/>
      <c r="HJ241" s="93"/>
      <c r="HK241" s="93"/>
      <c r="HL241" s="93"/>
      <c r="HM241" s="93"/>
      <c r="HN241" s="93"/>
      <c r="HO241" s="93"/>
      <c r="HP241" s="93"/>
      <c r="HQ241" s="93"/>
      <c r="HR241" s="93"/>
      <c r="HS241" s="93"/>
      <c r="HT241" s="93"/>
      <c r="HU241" s="93"/>
      <c r="HV241" s="93"/>
      <c r="HW241" s="93"/>
      <c r="HX241" s="93"/>
      <c r="HY241" s="93"/>
      <c r="HZ241" s="93"/>
      <c r="IA241" s="93"/>
      <c r="IB241" s="93"/>
      <c r="IC241" s="93"/>
      <c r="ID241" s="93"/>
      <c r="IE241" s="93"/>
      <c r="IF241" s="93"/>
      <c r="IG241" s="93"/>
      <c r="IH241" s="93"/>
      <c r="II241" s="93"/>
      <c r="IJ241" s="93"/>
      <c r="IK241" s="93"/>
      <c r="IL241" s="93"/>
      <c r="IM241" s="93"/>
      <c r="IN241" s="93"/>
      <c r="IO241" s="93"/>
      <c r="IP241" s="93"/>
      <c r="IQ241" s="93"/>
      <c r="IR241" s="93"/>
      <c r="IS241" s="93"/>
      <c r="IT241" s="93"/>
      <c r="IU241" s="93"/>
      <c r="IV241" s="93"/>
      <c r="IW241" s="93"/>
      <c r="IX241" s="93"/>
      <c r="IY241" s="93"/>
      <c r="IZ241" s="93"/>
      <c r="JA241" s="93"/>
      <c r="JB241" s="93"/>
    </row>
    <row r="242" spans="1:262" s="19" customFormat="1" x14ac:dyDescent="0.2">
      <c r="A242" s="170">
        <v>40246</v>
      </c>
      <c r="B242" s="171" t="s">
        <v>936</v>
      </c>
      <c r="C242" s="171" t="s">
        <v>306</v>
      </c>
      <c r="D242" s="171" t="s">
        <v>136</v>
      </c>
      <c r="E242" s="172" t="s">
        <v>143</v>
      </c>
      <c r="F242" s="173">
        <v>39419</v>
      </c>
      <c r="G242" s="174">
        <v>2007</v>
      </c>
      <c r="H242" s="170" t="s">
        <v>41</v>
      </c>
      <c r="I242" s="170" t="str">
        <f t="shared" si="11"/>
        <v>MI</v>
      </c>
      <c r="J242" s="170" t="str">
        <f t="shared" si="12"/>
        <v>MI</v>
      </c>
      <c r="K242" s="170" t="str">
        <f t="shared" si="13"/>
        <v>Midwest</v>
      </c>
      <c r="L242" s="170" t="str">
        <f>INDEX('State '!$A$1:$C$62,MATCH($I242,'State '!$B:$B,0),3)</f>
        <v>Midwest</v>
      </c>
      <c r="M242" s="170" t="str">
        <f>INDEX('State '!$A$1:$C$62,MATCH($J242,'State '!$B:$B,0),3)</f>
        <v>Midwest</v>
      </c>
      <c r="N242" s="170"/>
      <c r="O242" s="177">
        <v>5.0999999999999996</v>
      </c>
      <c r="P242" s="176">
        <v>4.5</v>
      </c>
      <c r="Q242" s="176">
        <v>100</v>
      </c>
      <c r="R242" s="177">
        <v>20</v>
      </c>
      <c r="S242" s="178" t="s">
        <v>138</v>
      </c>
      <c r="T242" s="175" t="s">
        <v>187</v>
      </c>
      <c r="U242" s="179" t="s">
        <v>937</v>
      </c>
      <c r="V242" s="170"/>
      <c r="W242" s="169"/>
      <c r="X242" s="169"/>
      <c r="Y242" s="169"/>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c r="AY242" s="93"/>
      <c r="AZ242" s="93"/>
      <c r="BA242" s="93"/>
      <c r="BB242" s="93"/>
      <c r="BC242" s="93"/>
      <c r="BD242" s="93"/>
      <c r="BE242" s="93"/>
      <c r="BF242" s="93"/>
      <c r="BG242" s="93"/>
      <c r="BH242" s="93"/>
      <c r="BI242" s="93"/>
      <c r="BJ242" s="93"/>
      <c r="BK242" s="93"/>
      <c r="BL242" s="93"/>
      <c r="BM242" s="93"/>
      <c r="BN242" s="93"/>
      <c r="BO242" s="93"/>
      <c r="BP242" s="93"/>
      <c r="BQ242" s="93"/>
      <c r="BR242" s="93"/>
      <c r="BS242" s="93"/>
      <c r="BT242" s="93"/>
      <c r="BU242" s="93"/>
      <c r="BV242" s="93"/>
      <c r="BW242" s="93"/>
      <c r="BX242" s="93"/>
      <c r="BY242" s="93"/>
      <c r="BZ242" s="93"/>
      <c r="CA242" s="93"/>
      <c r="CB242" s="93"/>
      <c r="CC242" s="93"/>
      <c r="CD242" s="93"/>
      <c r="CE242" s="93"/>
      <c r="CF242" s="93"/>
      <c r="CG242" s="93"/>
      <c r="CH242" s="93"/>
      <c r="CI242" s="93"/>
      <c r="CJ242" s="93"/>
      <c r="CK242" s="93"/>
      <c r="CL242" s="93"/>
      <c r="CM242" s="93"/>
      <c r="CN242" s="93"/>
      <c r="CO242" s="93"/>
      <c r="CP242" s="93"/>
      <c r="CQ242" s="93"/>
      <c r="CR242" s="93"/>
      <c r="CS242" s="93"/>
      <c r="CT242" s="93"/>
      <c r="CU242" s="93"/>
      <c r="CV242" s="93"/>
      <c r="CW242" s="93"/>
      <c r="CX242" s="93"/>
      <c r="CY242" s="93"/>
      <c r="CZ242" s="93"/>
      <c r="DA242" s="93"/>
      <c r="DB242" s="93"/>
      <c r="DC242" s="93"/>
      <c r="DD242" s="93"/>
      <c r="DE242" s="93"/>
      <c r="DF242" s="93"/>
      <c r="DG242" s="93"/>
      <c r="DH242" s="93"/>
      <c r="DI242" s="93"/>
      <c r="DJ242" s="93"/>
      <c r="DK242" s="93"/>
      <c r="DL242" s="93"/>
      <c r="DM242" s="93"/>
      <c r="DN242" s="93"/>
      <c r="DO242" s="93"/>
      <c r="DP242" s="93"/>
      <c r="DQ242" s="93"/>
      <c r="DR242" s="93"/>
      <c r="DS242" s="93"/>
      <c r="DT242" s="93"/>
      <c r="DU242" s="93"/>
      <c r="DV242" s="93"/>
      <c r="DW242" s="93"/>
      <c r="DX242" s="93"/>
      <c r="DY242" s="93"/>
      <c r="DZ242" s="93"/>
      <c r="EA242" s="93"/>
      <c r="EB242" s="93"/>
      <c r="EC242" s="93"/>
      <c r="ED242" s="93"/>
      <c r="EE242" s="93"/>
      <c r="EF242" s="93"/>
      <c r="EG242" s="93"/>
      <c r="EH242" s="93"/>
      <c r="EI242" s="93"/>
      <c r="EJ242" s="93"/>
      <c r="EK242" s="93"/>
      <c r="EL242" s="93"/>
      <c r="EM242" s="93"/>
      <c r="EN242" s="93"/>
      <c r="EO242" s="93"/>
      <c r="EP242" s="93"/>
      <c r="EQ242" s="93"/>
      <c r="ER242" s="93"/>
      <c r="ES242" s="93"/>
      <c r="ET242" s="93"/>
      <c r="EU242" s="93"/>
      <c r="EV242" s="93"/>
      <c r="EW242" s="93"/>
      <c r="EX242" s="93"/>
      <c r="EY242" s="93"/>
      <c r="EZ242" s="93"/>
      <c r="FA242" s="93"/>
      <c r="FB242" s="93"/>
      <c r="FC242" s="93"/>
      <c r="FD242" s="93"/>
      <c r="FE242" s="93"/>
      <c r="FF242" s="93"/>
      <c r="FG242" s="93"/>
      <c r="FH242" s="93"/>
      <c r="FI242" s="93"/>
      <c r="FJ242" s="93"/>
      <c r="FK242" s="93"/>
      <c r="FL242" s="93"/>
      <c r="FM242" s="93"/>
      <c r="FN242" s="93"/>
      <c r="FO242" s="93"/>
      <c r="FP242" s="93"/>
      <c r="FQ242" s="93"/>
      <c r="FR242" s="93"/>
      <c r="FS242" s="93"/>
      <c r="FT242" s="93"/>
      <c r="FU242" s="93"/>
      <c r="FV242" s="93"/>
      <c r="FW242" s="93"/>
      <c r="FX242" s="93"/>
      <c r="FY242" s="93"/>
      <c r="FZ242" s="93"/>
      <c r="GA242" s="93"/>
      <c r="GB242" s="93"/>
      <c r="GC242" s="93"/>
      <c r="GD242" s="93"/>
      <c r="GE242" s="93"/>
      <c r="GF242" s="93"/>
      <c r="GG242" s="93"/>
      <c r="GH242" s="93"/>
      <c r="GI242" s="93"/>
      <c r="GJ242" s="93"/>
      <c r="GK242" s="93"/>
      <c r="GL242" s="93"/>
      <c r="GM242" s="93"/>
      <c r="GN242" s="93"/>
      <c r="GO242" s="93"/>
      <c r="GP242" s="93"/>
      <c r="GQ242" s="93"/>
      <c r="GR242" s="93"/>
      <c r="GS242" s="93"/>
      <c r="GT242" s="93"/>
      <c r="GU242" s="93"/>
      <c r="GV242" s="93"/>
      <c r="GW242" s="93"/>
      <c r="GX242" s="93"/>
      <c r="GY242" s="93"/>
      <c r="GZ242" s="93"/>
      <c r="HA242" s="93"/>
      <c r="HB242" s="93"/>
      <c r="HC242" s="93"/>
      <c r="HD242" s="93"/>
      <c r="HE242" s="93"/>
      <c r="HF242" s="93"/>
      <c r="HG242" s="93"/>
      <c r="HH242" s="93"/>
      <c r="HI242" s="93"/>
      <c r="HJ242" s="93"/>
      <c r="HK242" s="93"/>
      <c r="HL242" s="93"/>
      <c r="HM242" s="93"/>
      <c r="HN242" s="93"/>
      <c r="HO242" s="93"/>
      <c r="HP242" s="93"/>
      <c r="HQ242" s="93"/>
      <c r="HR242" s="93"/>
      <c r="HS242" s="93"/>
      <c r="HT242" s="93"/>
      <c r="HU242" s="93"/>
      <c r="HV242" s="93"/>
      <c r="HW242" s="93"/>
      <c r="HX242" s="93"/>
      <c r="HY242" s="93"/>
      <c r="HZ242" s="93"/>
      <c r="IA242" s="93"/>
      <c r="IB242" s="93"/>
      <c r="IC242" s="93"/>
      <c r="ID242" s="93"/>
      <c r="IE242" s="93"/>
      <c r="IF242" s="93"/>
      <c r="IG242" s="93"/>
      <c r="IH242" s="93"/>
      <c r="II242" s="93"/>
      <c r="IJ242" s="93"/>
      <c r="IK242" s="93"/>
      <c r="IL242" s="93"/>
      <c r="IM242" s="93"/>
      <c r="IN242" s="93"/>
      <c r="IO242" s="93"/>
      <c r="IP242" s="93"/>
      <c r="IQ242" s="93"/>
      <c r="IR242" s="93"/>
      <c r="IS242" s="93"/>
      <c r="IT242" s="93"/>
      <c r="IU242" s="93"/>
      <c r="IV242" s="93"/>
      <c r="IW242" s="93"/>
      <c r="IX242" s="93"/>
      <c r="IY242" s="93"/>
      <c r="IZ242" s="93"/>
      <c r="JA242" s="93"/>
      <c r="JB242" s="93"/>
    </row>
    <row r="243" spans="1:262" x14ac:dyDescent="0.2">
      <c r="A243" s="170">
        <v>40597</v>
      </c>
      <c r="B243" s="171" t="s">
        <v>521</v>
      </c>
      <c r="C243" s="171" t="s">
        <v>236</v>
      </c>
      <c r="D243" s="171" t="s">
        <v>136</v>
      </c>
      <c r="E243" s="172" t="s">
        <v>143</v>
      </c>
      <c r="F243" s="173">
        <v>40591</v>
      </c>
      <c r="G243" s="174">
        <v>2011</v>
      </c>
      <c r="H243" s="170" t="s">
        <v>6</v>
      </c>
      <c r="I243" s="170" t="str">
        <f t="shared" si="11"/>
        <v>TX</v>
      </c>
      <c r="J243" s="170" t="str">
        <f t="shared" si="12"/>
        <v>TX</v>
      </c>
      <c r="K243" s="170" t="str">
        <f t="shared" si="13"/>
        <v>South Central</v>
      </c>
      <c r="L243" s="170" t="str">
        <f>INDEX('State '!$A$1:$C$62,MATCH($I243,'State '!$B:$B,0),3)</f>
        <v>South Central</v>
      </c>
      <c r="M243" s="170" t="str">
        <f>INDEX('State '!$A$1:$C$62,MATCH($J243,'State '!$B:$B,0),3)</f>
        <v>South Central</v>
      </c>
      <c r="N243" s="170"/>
      <c r="O243" s="177">
        <v>0</v>
      </c>
      <c r="P243" s="176">
        <v>83</v>
      </c>
      <c r="Q243" s="176">
        <v>300</v>
      </c>
      <c r="R243" s="177">
        <v>20</v>
      </c>
      <c r="S243" s="178" t="s">
        <v>138</v>
      </c>
      <c r="T243" s="175" t="s">
        <v>187</v>
      </c>
      <c r="U243" s="179" t="s">
        <v>382</v>
      </c>
      <c r="V243" s="170"/>
      <c r="W243" s="169"/>
      <c r="X243" s="169"/>
      <c r="Y243" s="169"/>
      <c r="Z243" s="93"/>
      <c r="AA243" s="93"/>
      <c r="AB243" s="93"/>
    </row>
    <row r="244" spans="1:262" s="19" customFormat="1" x14ac:dyDescent="0.2">
      <c r="A244" s="170">
        <v>40597</v>
      </c>
      <c r="B244" s="183" t="s">
        <v>515</v>
      </c>
      <c r="C244" s="183" t="s">
        <v>236</v>
      </c>
      <c r="D244" s="183" t="s">
        <v>136</v>
      </c>
      <c r="E244" s="183" t="s">
        <v>143</v>
      </c>
      <c r="F244" s="184">
        <v>40591</v>
      </c>
      <c r="G244" s="185">
        <v>2011</v>
      </c>
      <c r="H244" s="170" t="s">
        <v>6</v>
      </c>
      <c r="I244" s="170" t="str">
        <f t="shared" si="11"/>
        <v>TX</v>
      </c>
      <c r="J244" s="170" t="str">
        <f t="shared" si="12"/>
        <v>TX</v>
      </c>
      <c r="K244" s="170" t="str">
        <f t="shared" si="13"/>
        <v>South Central</v>
      </c>
      <c r="L244" s="170" t="str">
        <f>INDEX('State '!$A$1:$C$62,MATCH($I244,'State '!$B:$B,0),3)</f>
        <v>South Central</v>
      </c>
      <c r="M244" s="170" t="str">
        <f>INDEX('State '!$A$1:$C$62,MATCH($J244,'State '!$B:$B,0),3)</f>
        <v>South Central</v>
      </c>
      <c r="N244" s="170"/>
      <c r="O244" s="177">
        <v>0</v>
      </c>
      <c r="P244" s="177">
        <v>50</v>
      </c>
      <c r="Q244" s="177">
        <v>400</v>
      </c>
      <c r="R244" s="176">
        <v>24</v>
      </c>
      <c r="S244" s="170" t="s">
        <v>138</v>
      </c>
      <c r="T244" s="170" t="s">
        <v>187</v>
      </c>
      <c r="U244" s="170" t="s">
        <v>382</v>
      </c>
      <c r="V244" s="170"/>
      <c r="W244" s="169"/>
      <c r="X244" s="169"/>
      <c r="Y244" s="169"/>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F244" s="93"/>
      <c r="BG244" s="93"/>
      <c r="BH244" s="93"/>
      <c r="BI244" s="93"/>
      <c r="BJ244" s="93"/>
      <c r="BK244" s="93"/>
      <c r="BL244" s="93"/>
      <c r="BM244" s="93"/>
      <c r="BN244" s="93"/>
      <c r="BO244" s="93"/>
      <c r="BP244" s="93"/>
      <c r="BQ244" s="93"/>
      <c r="BR244" s="93"/>
      <c r="BS244" s="93"/>
      <c r="BT244" s="93"/>
      <c r="BU244" s="93"/>
      <c r="BV244" s="93"/>
      <c r="BW244" s="93"/>
      <c r="BX244" s="93"/>
      <c r="BY244" s="93"/>
      <c r="BZ244" s="93"/>
      <c r="CA244" s="93"/>
      <c r="CB244" s="93"/>
      <c r="CC244" s="93"/>
      <c r="CD244" s="93"/>
      <c r="CE244" s="93"/>
      <c r="CF244" s="93"/>
      <c r="CG244" s="93"/>
      <c r="CH244" s="93"/>
      <c r="CI244" s="93"/>
      <c r="CJ244" s="93"/>
      <c r="CK244" s="93"/>
      <c r="CL244" s="93"/>
      <c r="CM244" s="93"/>
      <c r="CN244" s="93"/>
      <c r="CO244" s="93"/>
      <c r="CP244" s="93"/>
      <c r="CQ244" s="93"/>
      <c r="CR244" s="93"/>
      <c r="CS244" s="93"/>
      <c r="CT244" s="93"/>
      <c r="CU244" s="93"/>
      <c r="CV244" s="93"/>
      <c r="CW244" s="93"/>
      <c r="CX244" s="93"/>
      <c r="CY244" s="93"/>
      <c r="CZ244" s="93"/>
      <c r="DA244" s="93"/>
      <c r="DB244" s="93"/>
      <c r="DC244" s="93"/>
      <c r="DD244" s="93"/>
      <c r="DE244" s="93"/>
      <c r="DF244" s="93"/>
      <c r="DG244" s="93"/>
      <c r="DH244" s="93"/>
      <c r="DI244" s="93"/>
      <c r="DJ244" s="93"/>
      <c r="DK244" s="93"/>
      <c r="DL244" s="93"/>
      <c r="DM244" s="93"/>
      <c r="DN244" s="93"/>
      <c r="DO244" s="93"/>
      <c r="DP244" s="93"/>
      <c r="DQ244" s="93"/>
      <c r="DR244" s="93"/>
      <c r="DS244" s="93"/>
      <c r="DT244" s="93"/>
      <c r="DU244" s="93"/>
      <c r="DV244" s="93"/>
      <c r="DW244" s="93"/>
      <c r="DX244" s="93"/>
      <c r="DY244" s="93"/>
      <c r="DZ244" s="93"/>
      <c r="EA244" s="93"/>
      <c r="EB244" s="93"/>
      <c r="EC244" s="93"/>
      <c r="ED244" s="93"/>
      <c r="EE244" s="93"/>
      <c r="EF244" s="93"/>
      <c r="EG244" s="93"/>
      <c r="EH244" s="93"/>
      <c r="EI244" s="93"/>
      <c r="EJ244" s="93"/>
      <c r="EK244" s="93"/>
      <c r="EL244" s="93"/>
      <c r="EM244" s="93"/>
      <c r="EN244" s="93"/>
      <c r="EO244" s="93"/>
      <c r="EP244" s="93"/>
      <c r="EQ244" s="93"/>
      <c r="ER244" s="93"/>
      <c r="ES244" s="93"/>
      <c r="ET244" s="93"/>
      <c r="EU244" s="93"/>
      <c r="EV244" s="93"/>
      <c r="EW244" s="93"/>
      <c r="EX244" s="93"/>
      <c r="EY244" s="93"/>
      <c r="EZ244" s="93"/>
      <c r="FA244" s="93"/>
      <c r="FB244" s="93"/>
      <c r="FC244" s="93"/>
      <c r="FD244" s="93"/>
      <c r="FE244" s="93"/>
      <c r="FF244" s="93"/>
      <c r="FG244" s="93"/>
      <c r="FH244" s="93"/>
      <c r="FI244" s="93"/>
      <c r="FJ244" s="93"/>
      <c r="FK244" s="93"/>
      <c r="FL244" s="93"/>
      <c r="FM244" s="93"/>
      <c r="FN244" s="93"/>
      <c r="FO244" s="93"/>
      <c r="FP244" s="93"/>
      <c r="FQ244" s="93"/>
      <c r="FR244" s="93"/>
      <c r="FS244" s="93"/>
      <c r="FT244" s="93"/>
      <c r="FU244" s="93"/>
      <c r="FV244" s="93"/>
      <c r="FW244" s="93"/>
      <c r="FX244" s="93"/>
      <c r="FY244" s="93"/>
      <c r="FZ244" s="93"/>
      <c r="GA244" s="93"/>
      <c r="GB244" s="93"/>
      <c r="GC244" s="93"/>
      <c r="GD244" s="93"/>
      <c r="GE244" s="93"/>
      <c r="GF244" s="93"/>
      <c r="GG244" s="93"/>
      <c r="GH244" s="93"/>
      <c r="GI244" s="93"/>
      <c r="GJ244" s="93"/>
      <c r="GK244" s="93"/>
      <c r="GL244" s="93"/>
      <c r="GM244" s="93"/>
      <c r="GN244" s="93"/>
      <c r="GO244" s="93"/>
      <c r="GP244" s="93"/>
      <c r="GQ244" s="93"/>
      <c r="GR244" s="93"/>
      <c r="GS244" s="93"/>
      <c r="GT244" s="93"/>
      <c r="GU244" s="93"/>
      <c r="GV244" s="93"/>
      <c r="GW244" s="93"/>
      <c r="GX244" s="93"/>
      <c r="GY244" s="93"/>
      <c r="GZ244" s="93"/>
      <c r="HA244" s="93"/>
      <c r="HB244" s="93"/>
      <c r="HC244" s="93"/>
      <c r="HD244" s="93"/>
      <c r="HE244" s="93"/>
      <c r="HF244" s="93"/>
      <c r="HG244" s="93"/>
      <c r="HH244" s="93"/>
      <c r="HI244" s="93"/>
      <c r="HJ244" s="93"/>
      <c r="HK244" s="93"/>
      <c r="HL244" s="93"/>
      <c r="HM244" s="93"/>
      <c r="HN244" s="93"/>
      <c r="HO244" s="93"/>
      <c r="HP244" s="93"/>
      <c r="HQ244" s="93"/>
      <c r="HR244" s="93"/>
      <c r="HS244" s="93"/>
      <c r="HT244" s="93"/>
      <c r="HU244" s="93"/>
      <c r="HV244" s="93"/>
      <c r="HW244" s="93"/>
      <c r="HX244" s="93"/>
      <c r="HY244" s="93"/>
      <c r="HZ244" s="93"/>
      <c r="IA244" s="93"/>
      <c r="IB244" s="93"/>
      <c r="IC244" s="93"/>
      <c r="ID244" s="93"/>
      <c r="IE244" s="93"/>
      <c r="IF244" s="93"/>
      <c r="IG244" s="93"/>
      <c r="IH244" s="93"/>
      <c r="II244" s="93"/>
      <c r="IJ244" s="93"/>
      <c r="IK244" s="93"/>
      <c r="IL244" s="93"/>
      <c r="IM244" s="93"/>
      <c r="IN244" s="93"/>
      <c r="IO244" s="93"/>
      <c r="IP244" s="93"/>
      <c r="IQ244" s="93"/>
      <c r="IR244" s="93"/>
      <c r="IS244" s="93"/>
      <c r="IT244" s="93"/>
      <c r="IU244" s="93"/>
      <c r="IV244" s="93"/>
      <c r="IW244" s="93"/>
      <c r="IX244" s="93"/>
      <c r="IY244" s="93"/>
      <c r="IZ244" s="93"/>
      <c r="JA244" s="93"/>
      <c r="JB244" s="93"/>
    </row>
    <row r="245" spans="1:262" s="19" customFormat="1" x14ac:dyDescent="0.2">
      <c r="A245" s="170">
        <v>41519</v>
      </c>
      <c r="B245" s="171" t="s">
        <v>423</v>
      </c>
      <c r="C245" s="171" t="s">
        <v>211</v>
      </c>
      <c r="D245" s="171" t="s">
        <v>140</v>
      </c>
      <c r="E245" s="172" t="s">
        <v>143</v>
      </c>
      <c r="F245" s="173">
        <v>41395</v>
      </c>
      <c r="G245" s="174">
        <v>2013</v>
      </c>
      <c r="H245" s="170" t="s">
        <v>6</v>
      </c>
      <c r="I245" s="170" t="str">
        <f t="shared" si="11"/>
        <v>TX</v>
      </c>
      <c r="J245" s="170" t="str">
        <f t="shared" si="12"/>
        <v>TX</v>
      </c>
      <c r="K245" s="170" t="str">
        <f t="shared" si="13"/>
        <v>South Central</v>
      </c>
      <c r="L245" s="170" t="str">
        <f>INDEX('State '!$A$1:$C$62,MATCH($I245,'State '!$B:$B,0),3)</f>
        <v>South Central</v>
      </c>
      <c r="M245" s="170" t="str">
        <f>INDEX('State '!$A$1:$C$62,MATCH($J245,'State '!$B:$B,0),3)</f>
        <v>South Central</v>
      </c>
      <c r="N245" s="170"/>
      <c r="O245" s="177"/>
      <c r="P245" s="176">
        <v>105</v>
      </c>
      <c r="Q245" s="176"/>
      <c r="R245" s="177">
        <v>24</v>
      </c>
      <c r="S245" s="178" t="s">
        <v>138</v>
      </c>
      <c r="T245" s="175" t="s">
        <v>187</v>
      </c>
      <c r="U245" s="179" t="s">
        <v>382</v>
      </c>
      <c r="V245" s="170"/>
      <c r="W245" s="169"/>
      <c r="X245" s="169"/>
      <c r="Y245" s="169"/>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c r="AY245" s="93"/>
      <c r="AZ245" s="93"/>
      <c r="BA245" s="93"/>
      <c r="BB245" s="93"/>
      <c r="BC245" s="93"/>
      <c r="BD245" s="93"/>
      <c r="BE245" s="93"/>
      <c r="BF245" s="93"/>
      <c r="BG245" s="93"/>
      <c r="BH245" s="93"/>
      <c r="BI245" s="93"/>
      <c r="BJ245" s="93"/>
      <c r="BK245" s="93"/>
      <c r="BL245" s="93"/>
      <c r="BM245" s="93"/>
      <c r="BN245" s="93"/>
      <c r="BO245" s="93"/>
      <c r="BP245" s="93"/>
      <c r="BQ245" s="93"/>
      <c r="BR245" s="93"/>
      <c r="BS245" s="93"/>
      <c r="BT245" s="93"/>
      <c r="BU245" s="93"/>
      <c r="BV245" s="93"/>
      <c r="BW245" s="93"/>
      <c r="BX245" s="93"/>
      <c r="BY245" s="93"/>
      <c r="BZ245" s="93"/>
      <c r="CA245" s="93"/>
      <c r="CB245" s="93"/>
      <c r="CC245" s="93"/>
      <c r="CD245" s="93"/>
      <c r="CE245" s="93"/>
      <c r="CF245" s="93"/>
      <c r="CG245" s="93"/>
      <c r="CH245" s="93"/>
      <c r="CI245" s="93"/>
      <c r="CJ245" s="93"/>
      <c r="CK245" s="93"/>
      <c r="CL245" s="93"/>
      <c r="CM245" s="93"/>
      <c r="CN245" s="93"/>
      <c r="CO245" s="93"/>
      <c r="CP245" s="93"/>
      <c r="CQ245" s="93"/>
      <c r="CR245" s="93"/>
      <c r="CS245" s="93"/>
      <c r="CT245" s="93"/>
      <c r="CU245" s="93"/>
      <c r="CV245" s="93"/>
      <c r="CW245" s="93"/>
      <c r="CX245" s="93"/>
      <c r="CY245" s="93"/>
      <c r="CZ245" s="93"/>
      <c r="DA245" s="93"/>
      <c r="DB245" s="93"/>
      <c r="DC245" s="93"/>
      <c r="DD245" s="93"/>
      <c r="DE245" s="93"/>
      <c r="DF245" s="93"/>
      <c r="DG245" s="93"/>
      <c r="DH245" s="93"/>
      <c r="DI245" s="93"/>
      <c r="DJ245" s="93"/>
      <c r="DK245" s="93"/>
      <c r="DL245" s="93"/>
      <c r="DM245" s="93"/>
      <c r="DN245" s="93"/>
      <c r="DO245" s="93"/>
      <c r="DP245" s="93"/>
      <c r="DQ245" s="93"/>
      <c r="DR245" s="93"/>
      <c r="DS245" s="93"/>
      <c r="DT245" s="93"/>
      <c r="DU245" s="93"/>
      <c r="DV245" s="93"/>
      <c r="DW245" s="93"/>
      <c r="DX245" s="93"/>
      <c r="DY245" s="93"/>
      <c r="DZ245" s="93"/>
      <c r="EA245" s="93"/>
      <c r="EB245" s="93"/>
      <c r="EC245" s="93"/>
      <c r="ED245" s="93"/>
      <c r="EE245" s="93"/>
      <c r="EF245" s="93"/>
      <c r="EG245" s="93"/>
      <c r="EH245" s="93"/>
      <c r="EI245" s="93"/>
      <c r="EJ245" s="93"/>
      <c r="EK245" s="93"/>
      <c r="EL245" s="93"/>
      <c r="EM245" s="93"/>
      <c r="EN245" s="93"/>
      <c r="EO245" s="93"/>
      <c r="EP245" s="93"/>
      <c r="EQ245" s="93"/>
      <c r="ER245" s="93"/>
      <c r="ES245" s="93"/>
      <c r="ET245" s="93"/>
      <c r="EU245" s="93"/>
      <c r="EV245" s="93"/>
      <c r="EW245" s="93"/>
      <c r="EX245" s="93"/>
      <c r="EY245" s="93"/>
      <c r="EZ245" s="93"/>
      <c r="FA245" s="93"/>
      <c r="FB245" s="93"/>
      <c r="FC245" s="93"/>
      <c r="FD245" s="93"/>
      <c r="FE245" s="93"/>
      <c r="FF245" s="93"/>
      <c r="FG245" s="93"/>
      <c r="FH245" s="93"/>
      <c r="FI245" s="93"/>
      <c r="FJ245" s="93"/>
      <c r="FK245" s="93"/>
      <c r="FL245" s="93"/>
      <c r="FM245" s="93"/>
      <c r="FN245" s="93"/>
      <c r="FO245" s="93"/>
      <c r="FP245" s="93"/>
      <c r="FQ245" s="93"/>
      <c r="FR245" s="93"/>
      <c r="FS245" s="93"/>
      <c r="FT245" s="93"/>
      <c r="FU245" s="93"/>
      <c r="FV245" s="93"/>
      <c r="FW245" s="93"/>
      <c r="FX245" s="93"/>
      <c r="FY245" s="93"/>
      <c r="FZ245" s="93"/>
      <c r="GA245" s="93"/>
      <c r="GB245" s="93"/>
      <c r="GC245" s="93"/>
      <c r="GD245" s="93"/>
      <c r="GE245" s="93"/>
      <c r="GF245" s="93"/>
      <c r="GG245" s="93"/>
      <c r="GH245" s="93"/>
      <c r="GI245" s="93"/>
      <c r="GJ245" s="93"/>
      <c r="GK245" s="93"/>
      <c r="GL245" s="93"/>
      <c r="GM245" s="93"/>
      <c r="GN245" s="93"/>
      <c r="GO245" s="93"/>
      <c r="GP245" s="93"/>
      <c r="GQ245" s="93"/>
      <c r="GR245" s="93"/>
      <c r="GS245" s="93"/>
      <c r="GT245" s="93"/>
      <c r="GU245" s="93"/>
      <c r="GV245" s="93"/>
      <c r="GW245" s="93"/>
      <c r="GX245" s="93"/>
      <c r="GY245" s="93"/>
      <c r="GZ245" s="93"/>
      <c r="HA245" s="93"/>
      <c r="HB245" s="93"/>
      <c r="HC245" s="93"/>
      <c r="HD245" s="93"/>
      <c r="HE245" s="93"/>
      <c r="HF245" s="93"/>
      <c r="HG245" s="93"/>
      <c r="HH245" s="93"/>
      <c r="HI245" s="93"/>
      <c r="HJ245" s="93"/>
      <c r="HK245" s="93"/>
      <c r="HL245" s="93"/>
      <c r="HM245" s="93"/>
      <c r="HN245" s="93"/>
      <c r="HO245" s="93"/>
      <c r="HP245" s="93"/>
      <c r="HQ245" s="93"/>
      <c r="HR245" s="93"/>
      <c r="HS245" s="93"/>
      <c r="HT245" s="93"/>
      <c r="HU245" s="93"/>
      <c r="HV245" s="93"/>
      <c r="HW245" s="93"/>
      <c r="HX245" s="93"/>
      <c r="HY245" s="93"/>
      <c r="HZ245" s="93"/>
      <c r="IA245" s="93"/>
      <c r="IB245" s="93"/>
      <c r="IC245" s="93"/>
      <c r="ID245" s="93"/>
      <c r="IE245" s="93"/>
      <c r="IF245" s="93"/>
      <c r="IG245" s="93"/>
      <c r="IH245" s="93"/>
      <c r="II245" s="93"/>
      <c r="IJ245" s="93"/>
      <c r="IK245" s="93"/>
      <c r="IL245" s="93"/>
      <c r="IM245" s="93"/>
      <c r="IN245" s="93"/>
      <c r="IO245" s="93"/>
      <c r="IP245" s="93"/>
      <c r="IQ245" s="93"/>
      <c r="IR245" s="93"/>
      <c r="IS245" s="93"/>
      <c r="IT245" s="93"/>
      <c r="IU245" s="93"/>
      <c r="IV245" s="93"/>
      <c r="IW245" s="93"/>
      <c r="IX245" s="93"/>
      <c r="IY245" s="93"/>
      <c r="IZ245" s="93"/>
      <c r="JA245" s="93"/>
      <c r="JB245" s="93"/>
    </row>
    <row r="246" spans="1:262" x14ac:dyDescent="0.2">
      <c r="A246" s="170">
        <v>42636</v>
      </c>
      <c r="B246" s="183" t="s">
        <v>1814</v>
      </c>
      <c r="C246" s="183" t="s">
        <v>1815</v>
      </c>
      <c r="D246" s="183" t="s">
        <v>136</v>
      </c>
      <c r="E246" s="183" t="s">
        <v>143</v>
      </c>
      <c r="F246" s="184">
        <v>41942</v>
      </c>
      <c r="G246" s="185">
        <v>2014</v>
      </c>
      <c r="H246" s="170" t="s">
        <v>408</v>
      </c>
      <c r="I246" s="170" t="str">
        <f t="shared" si="11"/>
        <v>TX</v>
      </c>
      <c r="J246" s="170" t="str">
        <f t="shared" si="12"/>
        <v>MX</v>
      </c>
      <c r="K246" s="170" t="str">
        <f t="shared" si="13"/>
        <v>South Central, Mexico</v>
      </c>
      <c r="L246" s="170" t="str">
        <f>INDEX('State '!$A$1:$C$62,MATCH($I246,'State '!$B:$B,0),3)</f>
        <v>South Central</v>
      </c>
      <c r="M246" s="170" t="str">
        <f>INDEX('State '!$A$1:$C$62,MATCH($J246,'State '!$B:$B,0),3)</f>
        <v>Mexico</v>
      </c>
      <c r="N246" s="170"/>
      <c r="O246" s="177">
        <v>0</v>
      </c>
      <c r="P246" s="177">
        <v>124</v>
      </c>
      <c r="Q246" s="177">
        <v>2100</v>
      </c>
      <c r="R246" s="176">
        <v>42</v>
      </c>
      <c r="S246" s="170" t="s">
        <v>135</v>
      </c>
      <c r="T246" s="170" t="s">
        <v>381</v>
      </c>
      <c r="U246" s="170" t="s">
        <v>1816</v>
      </c>
      <c r="V246" s="170"/>
      <c r="W246" s="169"/>
      <c r="X246" s="169"/>
      <c r="Y246" s="169"/>
      <c r="Z246" s="93"/>
      <c r="AA246" s="93"/>
      <c r="AB246" s="93"/>
    </row>
    <row r="247" spans="1:262" s="19" customFormat="1" x14ac:dyDescent="0.2">
      <c r="A247" s="170">
        <v>39990</v>
      </c>
      <c r="B247" s="183" t="s">
        <v>1307</v>
      </c>
      <c r="C247" s="183" t="s">
        <v>347</v>
      </c>
      <c r="D247" s="183" t="s">
        <v>140</v>
      </c>
      <c r="E247" s="183" t="s">
        <v>143</v>
      </c>
      <c r="F247" s="184">
        <v>37895</v>
      </c>
      <c r="G247" s="185">
        <v>2002</v>
      </c>
      <c r="H247" s="170" t="s">
        <v>408</v>
      </c>
      <c r="I247" s="170" t="str">
        <f t="shared" si="11"/>
        <v>TX</v>
      </c>
      <c r="J247" s="170" t="str">
        <f t="shared" si="12"/>
        <v>MX</v>
      </c>
      <c r="K247" s="170" t="str">
        <f t="shared" si="13"/>
        <v>South Central, Mexico</v>
      </c>
      <c r="L247" s="170" t="str">
        <f>INDEX('State '!$A$1:$C$62,MATCH($I247,'State '!$B:$B,0),3)</f>
        <v>South Central</v>
      </c>
      <c r="M247" s="170" t="str">
        <f>INDEX('State '!$A$1:$C$62,MATCH($J247,'State '!$B:$B,0),3)</f>
        <v>Mexico</v>
      </c>
      <c r="N247" s="170"/>
      <c r="O247" s="177">
        <v>2</v>
      </c>
      <c r="P247" s="177">
        <v>5</v>
      </c>
      <c r="Q247" s="177">
        <v>15</v>
      </c>
      <c r="R247" s="176">
        <v>12</v>
      </c>
      <c r="S247" s="170" t="s">
        <v>135</v>
      </c>
      <c r="T247" s="170" t="s">
        <v>381</v>
      </c>
      <c r="U247" s="170" t="s">
        <v>2732</v>
      </c>
      <c r="V247" s="170"/>
      <c r="W247" s="169"/>
      <c r="X247" s="169"/>
      <c r="Y247" s="169"/>
    </row>
    <row r="248" spans="1:262" s="19" customFormat="1" x14ac:dyDescent="0.2">
      <c r="A248" s="170">
        <v>41106</v>
      </c>
      <c r="B248" s="183" t="s">
        <v>431</v>
      </c>
      <c r="C248" s="183" t="s">
        <v>214</v>
      </c>
      <c r="D248" s="183" t="s">
        <v>136</v>
      </c>
      <c r="E248" s="183" t="s">
        <v>143</v>
      </c>
      <c r="F248" s="184">
        <v>40998</v>
      </c>
      <c r="G248" s="185">
        <v>2012</v>
      </c>
      <c r="H248" s="170" t="s">
        <v>25</v>
      </c>
      <c r="I248" s="170" t="str">
        <f t="shared" si="11"/>
        <v>CO</v>
      </c>
      <c r="J248" s="170" t="str">
        <f t="shared" si="12"/>
        <v>CO</v>
      </c>
      <c r="K248" s="170" t="str">
        <f t="shared" si="13"/>
        <v>Mountain</v>
      </c>
      <c r="L248" s="170" t="str">
        <f>INDEX('State '!$A$1:$C$62,MATCH($I248,'State '!$B:$B,0),3)</f>
        <v>Mountain</v>
      </c>
      <c r="M248" s="170" t="str">
        <f>INDEX('State '!$A$1:$C$62,MATCH($J248,'State '!$B:$B,0),3)</f>
        <v>Mountain</v>
      </c>
      <c r="N248" s="170"/>
      <c r="O248" s="177"/>
      <c r="P248" s="177">
        <v>3.5</v>
      </c>
      <c r="Q248" s="177">
        <v>500</v>
      </c>
      <c r="R248" s="176" t="s">
        <v>3270</v>
      </c>
      <c r="S248" s="170" t="s">
        <v>135</v>
      </c>
      <c r="T248" s="170" t="s">
        <v>381</v>
      </c>
      <c r="U248" s="170" t="s">
        <v>432</v>
      </c>
      <c r="V248" s="170"/>
      <c r="W248" s="169"/>
      <c r="X248" s="169"/>
      <c r="Y248" s="169"/>
      <c r="AC248" s="93"/>
      <c r="AD248" s="93"/>
      <c r="AE248" s="93"/>
      <c r="AF248" s="93"/>
      <c r="AG248" s="93"/>
      <c r="AH248" s="93"/>
      <c r="AI248" s="93"/>
      <c r="AJ248" s="93"/>
      <c r="AK248" s="93"/>
      <c r="AL248" s="93"/>
      <c r="AM248" s="93"/>
      <c r="AN248" s="93"/>
      <c r="AO248" s="93"/>
      <c r="AP248" s="93"/>
      <c r="AQ248" s="93"/>
      <c r="AR248" s="93"/>
      <c r="AS248" s="93"/>
      <c r="AT248" s="93"/>
      <c r="AU248" s="93"/>
      <c r="AV248" s="93"/>
      <c r="AW248" s="93"/>
      <c r="AX248" s="93"/>
      <c r="AY248" s="93"/>
      <c r="AZ248" s="93"/>
      <c r="BA248" s="93"/>
      <c r="BB248" s="93"/>
      <c r="BC248" s="93"/>
      <c r="BD248" s="93"/>
      <c r="BE248" s="93"/>
      <c r="BF248" s="93"/>
      <c r="BG248" s="93"/>
      <c r="BH248" s="93"/>
      <c r="BI248" s="93"/>
      <c r="BJ248" s="93"/>
      <c r="BK248" s="93"/>
      <c r="BL248" s="93"/>
      <c r="BM248" s="93"/>
      <c r="BN248" s="93"/>
      <c r="BO248" s="93"/>
      <c r="BP248" s="93"/>
      <c r="BQ248" s="93"/>
      <c r="BR248" s="93"/>
      <c r="BS248" s="93"/>
      <c r="BT248" s="93"/>
      <c r="BU248" s="93"/>
      <c r="BV248" s="93"/>
      <c r="BW248" s="93"/>
      <c r="BX248" s="93"/>
      <c r="BY248" s="93"/>
      <c r="BZ248" s="93"/>
      <c r="CA248" s="93"/>
      <c r="CB248" s="93"/>
      <c r="CC248" s="93"/>
      <c r="CD248" s="93"/>
      <c r="CE248" s="93"/>
      <c r="CF248" s="93"/>
      <c r="CG248" s="93"/>
      <c r="CH248" s="93"/>
      <c r="CI248" s="93"/>
      <c r="CJ248" s="93"/>
      <c r="CK248" s="93"/>
      <c r="CL248" s="93"/>
      <c r="CM248" s="93"/>
      <c r="CN248" s="93"/>
      <c r="CO248" s="93"/>
      <c r="CP248" s="93"/>
      <c r="CQ248" s="93"/>
      <c r="CR248" s="93"/>
      <c r="CS248" s="93"/>
      <c r="CT248" s="93"/>
      <c r="CU248" s="93"/>
      <c r="CV248" s="93"/>
      <c r="CW248" s="93"/>
      <c r="CX248" s="93"/>
      <c r="CY248" s="93"/>
      <c r="CZ248" s="93"/>
      <c r="DA248" s="93"/>
      <c r="DB248" s="93"/>
      <c r="DC248" s="93"/>
      <c r="DD248" s="93"/>
      <c r="DE248" s="93"/>
      <c r="DF248" s="93"/>
      <c r="DG248" s="93"/>
      <c r="DH248" s="93"/>
      <c r="DI248" s="93"/>
      <c r="DJ248" s="93"/>
      <c r="DK248" s="93"/>
      <c r="DL248" s="93"/>
      <c r="DM248" s="93"/>
      <c r="DN248" s="93"/>
      <c r="DO248" s="93"/>
      <c r="DP248" s="93"/>
      <c r="DQ248" s="93"/>
      <c r="DR248" s="93"/>
      <c r="DS248" s="93"/>
      <c r="DT248" s="93"/>
      <c r="DU248" s="93"/>
      <c r="DV248" s="93"/>
      <c r="DW248" s="93"/>
      <c r="DX248" s="93"/>
      <c r="DY248" s="93"/>
      <c r="DZ248" s="93"/>
      <c r="EA248" s="93"/>
      <c r="EB248" s="93"/>
      <c r="EC248" s="93"/>
      <c r="ED248" s="93"/>
      <c r="EE248" s="93"/>
      <c r="EF248" s="93"/>
      <c r="EG248" s="93"/>
      <c r="EH248" s="93"/>
      <c r="EI248" s="93"/>
      <c r="EJ248" s="93"/>
      <c r="EK248" s="93"/>
      <c r="EL248" s="93"/>
      <c r="EM248" s="93"/>
      <c r="EN248" s="93"/>
      <c r="EO248" s="93"/>
      <c r="EP248" s="93"/>
      <c r="EQ248" s="93"/>
      <c r="ER248" s="93"/>
      <c r="ES248" s="93"/>
      <c r="ET248" s="93"/>
      <c r="EU248" s="93"/>
      <c r="EV248" s="93"/>
      <c r="EW248" s="93"/>
      <c r="EX248" s="93"/>
      <c r="EY248" s="93"/>
      <c r="EZ248" s="93"/>
      <c r="FA248" s="93"/>
      <c r="FB248" s="93"/>
      <c r="FC248" s="93"/>
      <c r="FD248" s="93"/>
      <c r="FE248" s="93"/>
      <c r="FF248" s="93"/>
      <c r="FG248" s="93"/>
      <c r="FH248" s="93"/>
      <c r="FI248" s="93"/>
      <c r="FJ248" s="93"/>
      <c r="FK248" s="93"/>
      <c r="FL248" s="93"/>
      <c r="FM248" s="93"/>
      <c r="FN248" s="93"/>
      <c r="FO248" s="93"/>
      <c r="FP248" s="93"/>
      <c r="FQ248" s="93"/>
      <c r="FR248" s="93"/>
      <c r="FS248" s="93"/>
      <c r="FT248" s="93"/>
      <c r="FU248" s="93"/>
      <c r="FV248" s="93"/>
      <c r="FW248" s="93"/>
      <c r="FX248" s="93"/>
      <c r="FY248" s="93"/>
      <c r="FZ248" s="93"/>
      <c r="GA248" s="93"/>
      <c r="GB248" s="93"/>
      <c r="GC248" s="93"/>
      <c r="GD248" s="93"/>
      <c r="GE248" s="93"/>
      <c r="GF248" s="93"/>
      <c r="GG248" s="93"/>
      <c r="GH248" s="93"/>
      <c r="GI248" s="93"/>
      <c r="GJ248" s="93"/>
      <c r="GK248" s="93"/>
      <c r="GL248" s="93"/>
      <c r="GM248" s="93"/>
      <c r="GN248" s="93"/>
      <c r="GO248" s="93"/>
      <c r="GP248" s="93"/>
      <c r="GQ248" s="93"/>
      <c r="GR248" s="93"/>
      <c r="GS248" s="93"/>
      <c r="GT248" s="93"/>
      <c r="GU248" s="93"/>
      <c r="GV248" s="93"/>
      <c r="GW248" s="93"/>
      <c r="GX248" s="93"/>
      <c r="GY248" s="93"/>
      <c r="GZ248" s="93"/>
      <c r="HA248" s="93"/>
      <c r="HB248" s="93"/>
      <c r="HC248" s="93"/>
      <c r="HD248" s="93"/>
      <c r="HE248" s="93"/>
      <c r="HF248" s="93"/>
      <c r="HG248" s="93"/>
      <c r="HH248" s="93"/>
      <c r="HI248" s="93"/>
      <c r="HJ248" s="93"/>
      <c r="HK248" s="93"/>
      <c r="HL248" s="93"/>
      <c r="HM248" s="93"/>
      <c r="HN248" s="93"/>
      <c r="HO248" s="93"/>
      <c r="HP248" s="93"/>
      <c r="HQ248" s="93"/>
      <c r="HR248" s="93"/>
      <c r="HS248" s="93"/>
      <c r="HT248" s="93"/>
      <c r="HU248" s="93"/>
      <c r="HV248" s="93"/>
      <c r="HW248" s="93"/>
      <c r="HX248" s="93"/>
      <c r="HY248" s="93"/>
      <c r="HZ248" s="93"/>
      <c r="IA248" s="93"/>
      <c r="IB248" s="93"/>
      <c r="IC248" s="93"/>
      <c r="ID248" s="93"/>
      <c r="IE248" s="93"/>
      <c r="IF248" s="93"/>
      <c r="IG248" s="93"/>
      <c r="IH248" s="93"/>
      <c r="II248" s="93"/>
      <c r="IJ248" s="93"/>
      <c r="IK248" s="93"/>
      <c r="IL248" s="93"/>
      <c r="IM248" s="93"/>
      <c r="IN248" s="93"/>
      <c r="IO248" s="93"/>
      <c r="IP248" s="93"/>
      <c r="IQ248" s="93"/>
      <c r="IR248" s="93"/>
      <c r="IS248" s="93"/>
      <c r="IT248" s="93"/>
      <c r="IU248" s="93"/>
      <c r="IV248" s="93"/>
      <c r="IW248" s="93"/>
      <c r="IX248" s="93"/>
      <c r="IY248" s="93"/>
      <c r="IZ248" s="93"/>
      <c r="JA248" s="93"/>
      <c r="JB248" s="93"/>
    </row>
    <row r="249" spans="1:262" ht="25.5" x14ac:dyDescent="0.2">
      <c r="A249" s="224">
        <v>44008</v>
      </c>
      <c r="B249" s="223" t="s">
        <v>2664</v>
      </c>
      <c r="C249" s="223" t="s">
        <v>235</v>
      </c>
      <c r="D249" s="223" t="s">
        <v>140</v>
      </c>
      <c r="E249" s="223" t="s">
        <v>143</v>
      </c>
      <c r="F249" s="226">
        <v>43928</v>
      </c>
      <c r="G249" s="115">
        <v>2020</v>
      </c>
      <c r="H249" s="227" t="s">
        <v>2666</v>
      </c>
      <c r="I249" s="227" t="str">
        <f t="shared" si="11"/>
        <v>AL</v>
      </c>
      <c r="J249" s="227" t="str">
        <f t="shared" si="12"/>
        <v>LA</v>
      </c>
      <c r="K249" s="230" t="str">
        <f t="shared" si="13"/>
        <v>South Central</v>
      </c>
      <c r="L249" s="224" t="str">
        <f>INDEX('State '!$A$1:$C$62,MATCH($I249,'State '!$B:$B,0),3)</f>
        <v>South Central</v>
      </c>
      <c r="M249" s="224" t="str">
        <f>INDEX('State '!$A$1:$C$62,MATCH($J249,'State '!$B:$B,0),3)</f>
        <v>South Central</v>
      </c>
      <c r="N249" s="224"/>
      <c r="O249" s="177">
        <v>5</v>
      </c>
      <c r="P249" s="232"/>
      <c r="Q249" s="231">
        <v>75</v>
      </c>
      <c r="R249" s="228">
        <v>24</v>
      </c>
      <c r="S249" s="227" t="s">
        <v>135</v>
      </c>
      <c r="T249" s="227" t="s">
        <v>381</v>
      </c>
      <c r="U249" s="227" t="s">
        <v>2665</v>
      </c>
      <c r="V249" s="224" t="s">
        <v>2180</v>
      </c>
      <c r="W249" s="222" t="s">
        <v>2667</v>
      </c>
      <c r="X249" s="222" t="s">
        <v>2841</v>
      </c>
      <c r="Y249" s="225"/>
      <c r="Z249" s="93"/>
      <c r="AA249" s="93"/>
      <c r="AB249" s="93"/>
    </row>
    <row r="250" spans="1:262" s="19" customFormat="1" x14ac:dyDescent="0.2">
      <c r="A250" s="170">
        <v>42279</v>
      </c>
      <c r="B250" s="183" t="s">
        <v>393</v>
      </c>
      <c r="C250" s="183" t="s">
        <v>1946</v>
      </c>
      <c r="D250" s="183" t="s">
        <v>140</v>
      </c>
      <c r="E250" s="183" t="s">
        <v>143</v>
      </c>
      <c r="F250" s="184">
        <v>42307</v>
      </c>
      <c r="G250" s="185">
        <v>2015</v>
      </c>
      <c r="H250" s="170" t="s">
        <v>20</v>
      </c>
      <c r="I250" s="170" t="str">
        <f t="shared" si="11"/>
        <v>NJ</v>
      </c>
      <c r="J250" s="170" t="str">
        <f t="shared" si="12"/>
        <v>NJ</v>
      </c>
      <c r="K250" s="170" t="str">
        <f t="shared" si="13"/>
        <v>Northeast</v>
      </c>
      <c r="L250" s="170" t="str">
        <f>INDEX('State '!$A$1:$C$62,MATCH($I250,'State '!$B:$B,0),3)</f>
        <v>Northeast</v>
      </c>
      <c r="M250" s="170" t="str">
        <f>INDEX('State '!$A$1:$C$62,MATCH($J250,'State '!$B:$B,0),3)</f>
        <v>Northeast</v>
      </c>
      <c r="N250" s="170"/>
      <c r="O250" s="177">
        <v>269</v>
      </c>
      <c r="P250" s="177">
        <v>19</v>
      </c>
      <c r="Q250" s="177">
        <v>312</v>
      </c>
      <c r="R250" s="176">
        <v>20</v>
      </c>
      <c r="S250" s="170" t="s">
        <v>135</v>
      </c>
      <c r="T250" s="170" t="s">
        <v>381</v>
      </c>
      <c r="U250" s="170" t="s">
        <v>1879</v>
      </c>
      <c r="V250" s="170" t="s">
        <v>2177</v>
      </c>
      <c r="W250" s="169"/>
      <c r="X250" s="169"/>
      <c r="Y250" s="169"/>
      <c r="AC250" s="93"/>
      <c r="AD250" s="93"/>
      <c r="AE250" s="93"/>
      <c r="AF250" s="93"/>
      <c r="AG250" s="93"/>
      <c r="AH250" s="93"/>
      <c r="AI250" s="93"/>
      <c r="AJ250" s="93"/>
      <c r="AK250" s="93"/>
      <c r="AL250" s="93"/>
      <c r="AM250" s="93"/>
      <c r="AN250" s="93"/>
      <c r="AO250" s="93"/>
      <c r="AP250" s="93"/>
      <c r="AQ250" s="93"/>
      <c r="AR250" s="93"/>
      <c r="AS250" s="93"/>
      <c r="AT250" s="93"/>
      <c r="AU250" s="93"/>
      <c r="AV250" s="93"/>
      <c r="AW250" s="93"/>
      <c r="AX250" s="93"/>
      <c r="AY250" s="93"/>
      <c r="AZ250" s="93"/>
      <c r="BA250" s="93"/>
      <c r="BB250" s="93"/>
      <c r="BC250" s="93"/>
      <c r="BD250" s="93"/>
      <c r="BE250" s="93"/>
      <c r="BF250" s="93"/>
      <c r="BG250" s="93"/>
      <c r="BH250" s="93"/>
      <c r="BI250" s="93"/>
      <c r="BJ250" s="93"/>
      <c r="BK250" s="93"/>
      <c r="BL250" s="93"/>
      <c r="BM250" s="93"/>
      <c r="BN250" s="93"/>
      <c r="BO250" s="93"/>
      <c r="BP250" s="93"/>
      <c r="BQ250" s="93"/>
      <c r="BR250" s="93"/>
      <c r="BS250" s="93"/>
      <c r="BT250" s="93"/>
      <c r="BU250" s="93"/>
      <c r="BV250" s="93"/>
      <c r="BW250" s="93"/>
      <c r="BX250" s="93"/>
      <c r="BY250" s="93"/>
      <c r="BZ250" s="93"/>
      <c r="CA250" s="93"/>
      <c r="CB250" s="93"/>
      <c r="CC250" s="93"/>
      <c r="CD250" s="93"/>
      <c r="CE250" s="93"/>
      <c r="CF250" s="93"/>
      <c r="CG250" s="93"/>
      <c r="CH250" s="93"/>
      <c r="CI250" s="93"/>
      <c r="CJ250" s="93"/>
      <c r="CK250" s="93"/>
      <c r="CL250" s="93"/>
      <c r="CM250" s="93"/>
      <c r="CN250" s="93"/>
      <c r="CO250" s="93"/>
      <c r="CP250" s="93"/>
      <c r="CQ250" s="93"/>
      <c r="CR250" s="93"/>
      <c r="CS250" s="93"/>
      <c r="CT250" s="93"/>
      <c r="CU250" s="93"/>
      <c r="CV250" s="93"/>
      <c r="CW250" s="93"/>
      <c r="CX250" s="93"/>
      <c r="CY250" s="93"/>
      <c r="CZ250" s="93"/>
      <c r="DA250" s="93"/>
      <c r="DB250" s="93"/>
      <c r="DC250" s="93"/>
      <c r="DD250" s="93"/>
      <c r="DE250" s="93"/>
      <c r="DF250" s="93"/>
      <c r="DG250" s="93"/>
      <c r="DH250" s="93"/>
      <c r="DI250" s="93"/>
      <c r="DJ250" s="93"/>
      <c r="DK250" s="93"/>
      <c r="DL250" s="93"/>
      <c r="DM250" s="93"/>
      <c r="DN250" s="93"/>
      <c r="DO250" s="93"/>
      <c r="DP250" s="93"/>
      <c r="DQ250" s="93"/>
      <c r="DR250" s="93"/>
      <c r="DS250" s="93"/>
      <c r="DT250" s="93"/>
      <c r="DU250" s="93"/>
      <c r="DV250" s="93"/>
      <c r="DW250" s="93"/>
      <c r="DX250" s="93"/>
      <c r="DY250" s="93"/>
      <c r="DZ250" s="93"/>
      <c r="EA250" s="93"/>
      <c r="EB250" s="93"/>
      <c r="EC250" s="93"/>
      <c r="ED250" s="93"/>
      <c r="EE250" s="93"/>
      <c r="EF250" s="93"/>
      <c r="EG250" s="93"/>
      <c r="EH250" s="93"/>
      <c r="EI250" s="93"/>
      <c r="EJ250" s="93"/>
      <c r="EK250" s="93"/>
      <c r="EL250" s="93"/>
      <c r="EM250" s="93"/>
      <c r="EN250" s="93"/>
      <c r="EO250" s="93"/>
      <c r="EP250" s="93"/>
      <c r="EQ250" s="93"/>
      <c r="ER250" s="93"/>
      <c r="ES250" s="93"/>
      <c r="ET250" s="93"/>
      <c r="EU250" s="93"/>
      <c r="EV250" s="93"/>
      <c r="EW250" s="93"/>
      <c r="EX250" s="93"/>
      <c r="EY250" s="93"/>
      <c r="EZ250" s="93"/>
      <c r="FA250" s="93"/>
      <c r="FB250" s="93"/>
      <c r="FC250" s="93"/>
      <c r="FD250" s="93"/>
      <c r="FE250" s="93"/>
      <c r="FF250" s="93"/>
      <c r="FG250" s="93"/>
      <c r="FH250" s="93"/>
      <c r="FI250" s="93"/>
      <c r="FJ250" s="93"/>
      <c r="FK250" s="93"/>
      <c r="FL250" s="93"/>
      <c r="FM250" s="93"/>
      <c r="FN250" s="93"/>
      <c r="FO250" s="93"/>
      <c r="FP250" s="93"/>
      <c r="FQ250" s="93"/>
      <c r="FR250" s="93"/>
      <c r="FS250" s="93"/>
      <c r="FT250" s="93"/>
      <c r="FU250" s="93"/>
      <c r="FV250" s="93"/>
      <c r="FW250" s="93"/>
      <c r="FX250" s="93"/>
      <c r="FY250" s="93"/>
      <c r="FZ250" s="93"/>
      <c r="GA250" s="93"/>
      <c r="GB250" s="93"/>
      <c r="GC250" s="93"/>
      <c r="GD250" s="93"/>
      <c r="GE250" s="93"/>
      <c r="GF250" s="93"/>
      <c r="GG250" s="93"/>
      <c r="GH250" s="93"/>
      <c r="GI250" s="93"/>
      <c r="GJ250" s="93"/>
      <c r="GK250" s="93"/>
      <c r="GL250" s="93"/>
      <c r="GM250" s="93"/>
      <c r="GN250" s="93"/>
      <c r="GO250" s="93"/>
      <c r="GP250" s="93"/>
      <c r="GQ250" s="93"/>
      <c r="GR250" s="93"/>
      <c r="GS250" s="93"/>
      <c r="GT250" s="93"/>
      <c r="GU250" s="93"/>
      <c r="GV250" s="93"/>
      <c r="GW250" s="93"/>
      <c r="GX250" s="93"/>
      <c r="GY250" s="93"/>
      <c r="GZ250" s="93"/>
      <c r="HA250" s="93"/>
      <c r="HB250" s="93"/>
      <c r="HC250" s="93"/>
      <c r="HD250" s="93"/>
      <c r="HE250" s="93"/>
      <c r="HF250" s="93"/>
      <c r="HG250" s="93"/>
      <c r="HH250" s="93"/>
      <c r="HI250" s="93"/>
      <c r="HJ250" s="93"/>
      <c r="HK250" s="93"/>
      <c r="HL250" s="93"/>
      <c r="HM250" s="93"/>
      <c r="HN250" s="93"/>
      <c r="HO250" s="93"/>
      <c r="HP250" s="93"/>
      <c r="HQ250" s="93"/>
      <c r="HR250" s="93"/>
      <c r="HS250" s="93"/>
      <c r="HT250" s="93"/>
      <c r="HU250" s="93"/>
      <c r="HV250" s="93"/>
      <c r="HW250" s="93"/>
      <c r="HX250" s="93"/>
      <c r="HY250" s="93"/>
      <c r="HZ250" s="93"/>
      <c r="IA250" s="93"/>
      <c r="IB250" s="93"/>
      <c r="IC250" s="93"/>
      <c r="ID250" s="93"/>
      <c r="IE250" s="93"/>
      <c r="IF250" s="93"/>
      <c r="IG250" s="93"/>
      <c r="IH250" s="93"/>
      <c r="II250" s="93"/>
      <c r="IJ250" s="93"/>
      <c r="IK250" s="93"/>
      <c r="IL250" s="93"/>
      <c r="IM250" s="93"/>
      <c r="IN250" s="93"/>
      <c r="IO250" s="93"/>
      <c r="IP250" s="93"/>
      <c r="IQ250" s="93"/>
      <c r="IR250" s="93"/>
      <c r="IS250" s="93"/>
      <c r="IT250" s="93"/>
      <c r="IU250" s="93"/>
      <c r="IV250" s="93"/>
      <c r="IW250" s="93"/>
      <c r="IX250" s="93"/>
      <c r="IY250" s="93"/>
      <c r="IZ250" s="93"/>
      <c r="JA250" s="93"/>
      <c r="JB250" s="93"/>
    </row>
    <row r="251" spans="1:262" s="19" customFormat="1" x14ac:dyDescent="0.2">
      <c r="A251" s="170">
        <v>42277</v>
      </c>
      <c r="B251" s="171" t="s">
        <v>393</v>
      </c>
      <c r="C251" s="171" t="s">
        <v>261</v>
      </c>
      <c r="D251" s="171" t="s">
        <v>140</v>
      </c>
      <c r="E251" s="172" t="s">
        <v>143</v>
      </c>
      <c r="F251" s="173">
        <v>42277</v>
      </c>
      <c r="G251" s="174">
        <v>2015</v>
      </c>
      <c r="H251" s="170" t="s">
        <v>2187</v>
      </c>
      <c r="I251" s="170" t="str">
        <f t="shared" si="11"/>
        <v>PA</v>
      </c>
      <c r="J251" s="170" t="str">
        <f t="shared" si="12"/>
        <v>NJ</v>
      </c>
      <c r="K251" s="170" t="str">
        <f t="shared" si="13"/>
        <v>Northeast</v>
      </c>
      <c r="L251" s="170" t="str">
        <f>INDEX('State '!$A$1:$C$62,MATCH($I251,'State '!$B:$B,0),3)</f>
        <v>Northeast</v>
      </c>
      <c r="M251" s="170" t="str">
        <f>INDEX('State '!$A$1:$C$62,MATCH($J251,'State '!$B:$B,0),3)</f>
        <v>Northeast</v>
      </c>
      <c r="N251" s="170"/>
      <c r="O251" s="177">
        <v>269</v>
      </c>
      <c r="P251" s="176">
        <v>19</v>
      </c>
      <c r="Q251" s="176">
        <v>312</v>
      </c>
      <c r="R251" s="177"/>
      <c r="S251" s="178" t="s">
        <v>135</v>
      </c>
      <c r="T251" s="175" t="s">
        <v>381</v>
      </c>
      <c r="U251" s="179" t="s">
        <v>1879</v>
      </c>
      <c r="V251" s="170" t="s">
        <v>2180</v>
      </c>
      <c r="W251" s="169"/>
      <c r="X251" s="169"/>
      <c r="Y251" s="169"/>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c r="AY251" s="93"/>
      <c r="AZ251" s="93"/>
      <c r="BA251" s="93"/>
      <c r="BB251" s="93"/>
      <c r="BC251" s="93"/>
      <c r="BD251" s="93"/>
      <c r="BE251" s="93"/>
      <c r="BF251" s="93"/>
      <c r="BG251" s="93"/>
      <c r="BH251" s="93"/>
      <c r="BI251" s="93"/>
      <c r="BJ251" s="93"/>
      <c r="BK251" s="93"/>
      <c r="BL251" s="93"/>
      <c r="BM251" s="93"/>
      <c r="BN251" s="93"/>
      <c r="BO251" s="93"/>
      <c r="BP251" s="93"/>
      <c r="BQ251" s="93"/>
      <c r="BR251" s="93"/>
      <c r="BS251" s="93"/>
      <c r="BT251" s="93"/>
      <c r="BU251" s="93"/>
      <c r="BV251" s="93"/>
      <c r="BW251" s="93"/>
      <c r="BX251" s="93"/>
      <c r="BY251" s="93"/>
      <c r="BZ251" s="93"/>
      <c r="CA251" s="93"/>
      <c r="CB251" s="93"/>
      <c r="CC251" s="93"/>
      <c r="CD251" s="93"/>
      <c r="CE251" s="93"/>
      <c r="CF251" s="93"/>
      <c r="CG251" s="93"/>
      <c r="CH251" s="93"/>
      <c r="CI251" s="93"/>
      <c r="CJ251" s="93"/>
      <c r="CK251" s="93"/>
      <c r="CL251" s="93"/>
      <c r="CM251" s="93"/>
      <c r="CN251" s="93"/>
      <c r="CO251" s="93"/>
      <c r="CP251" s="93"/>
      <c r="CQ251" s="93"/>
      <c r="CR251" s="93"/>
      <c r="CS251" s="93"/>
      <c r="CT251" s="93"/>
      <c r="CU251" s="93"/>
      <c r="CV251" s="93"/>
      <c r="CW251" s="93"/>
      <c r="CX251" s="93"/>
      <c r="CY251" s="93"/>
      <c r="CZ251" s="93"/>
      <c r="DA251" s="93"/>
      <c r="DB251" s="93"/>
      <c r="DC251" s="93"/>
      <c r="DD251" s="93"/>
      <c r="DE251" s="93"/>
      <c r="DF251" s="93"/>
      <c r="DG251" s="93"/>
      <c r="DH251" s="93"/>
      <c r="DI251" s="93"/>
      <c r="DJ251" s="93"/>
      <c r="DK251" s="93"/>
      <c r="DL251" s="93"/>
      <c r="DM251" s="93"/>
      <c r="DN251" s="93"/>
      <c r="DO251" s="93"/>
      <c r="DP251" s="93"/>
      <c r="DQ251" s="93"/>
      <c r="DR251" s="93"/>
      <c r="DS251" s="93"/>
      <c r="DT251" s="93"/>
      <c r="DU251" s="93"/>
      <c r="DV251" s="93"/>
      <c r="DW251" s="93"/>
      <c r="DX251" s="93"/>
      <c r="DY251" s="93"/>
      <c r="DZ251" s="93"/>
      <c r="EA251" s="93"/>
      <c r="EB251" s="93"/>
      <c r="EC251" s="93"/>
      <c r="ED251" s="93"/>
      <c r="EE251" s="93"/>
      <c r="EF251" s="93"/>
      <c r="EG251" s="93"/>
      <c r="EH251" s="93"/>
      <c r="EI251" s="93"/>
      <c r="EJ251" s="93"/>
      <c r="EK251" s="93"/>
      <c r="EL251" s="93"/>
      <c r="EM251" s="93"/>
      <c r="EN251" s="93"/>
      <c r="EO251" s="93"/>
      <c r="EP251" s="93"/>
      <c r="EQ251" s="93"/>
      <c r="ER251" s="93"/>
      <c r="ES251" s="93"/>
      <c r="ET251" s="93"/>
      <c r="EU251" s="93"/>
      <c r="EV251" s="93"/>
      <c r="EW251" s="93"/>
      <c r="EX251" s="93"/>
      <c r="EY251" s="93"/>
      <c r="EZ251" s="93"/>
      <c r="FA251" s="93"/>
      <c r="FB251" s="93"/>
      <c r="FC251" s="93"/>
      <c r="FD251" s="93"/>
      <c r="FE251" s="93"/>
      <c r="FF251" s="93"/>
      <c r="FG251" s="93"/>
      <c r="FH251" s="93"/>
      <c r="FI251" s="93"/>
      <c r="FJ251" s="93"/>
      <c r="FK251" s="93"/>
      <c r="FL251" s="93"/>
      <c r="FM251" s="93"/>
      <c r="FN251" s="93"/>
      <c r="FO251" s="93"/>
      <c r="FP251" s="93"/>
      <c r="FQ251" s="93"/>
      <c r="FR251" s="93"/>
      <c r="FS251" s="93"/>
      <c r="FT251" s="93"/>
      <c r="FU251" s="93"/>
      <c r="FV251" s="93"/>
      <c r="FW251" s="93"/>
      <c r="FX251" s="93"/>
      <c r="FY251" s="93"/>
      <c r="FZ251" s="93"/>
      <c r="GA251" s="93"/>
      <c r="GB251" s="93"/>
      <c r="GC251" s="93"/>
      <c r="GD251" s="93"/>
      <c r="GE251" s="93"/>
      <c r="GF251" s="93"/>
      <c r="GG251" s="93"/>
      <c r="GH251" s="93"/>
      <c r="GI251" s="93"/>
      <c r="GJ251" s="93"/>
      <c r="GK251" s="93"/>
      <c r="GL251" s="93"/>
      <c r="GM251" s="93"/>
      <c r="GN251" s="93"/>
      <c r="GO251" s="93"/>
      <c r="GP251" s="93"/>
      <c r="GQ251" s="93"/>
      <c r="GR251" s="93"/>
      <c r="GS251" s="93"/>
      <c r="GT251" s="93"/>
      <c r="GU251" s="93"/>
      <c r="GV251" s="93"/>
      <c r="GW251" s="93"/>
      <c r="GX251" s="93"/>
      <c r="GY251" s="93"/>
      <c r="GZ251" s="93"/>
      <c r="HA251" s="93"/>
      <c r="HB251" s="93"/>
      <c r="HC251" s="93"/>
      <c r="HD251" s="93"/>
      <c r="HE251" s="93"/>
      <c r="HF251" s="93"/>
      <c r="HG251" s="93"/>
      <c r="HH251" s="93"/>
      <c r="HI251" s="93"/>
      <c r="HJ251" s="93"/>
      <c r="HK251" s="93"/>
      <c r="HL251" s="93"/>
      <c r="HM251" s="93"/>
      <c r="HN251" s="93"/>
      <c r="HO251" s="93"/>
      <c r="HP251" s="93"/>
      <c r="HQ251" s="93"/>
      <c r="HR251" s="93"/>
      <c r="HS251" s="93"/>
      <c r="HT251" s="93"/>
      <c r="HU251" s="93"/>
      <c r="HV251" s="93"/>
      <c r="HW251" s="93"/>
      <c r="HX251" s="93"/>
      <c r="HY251" s="93"/>
      <c r="HZ251" s="93"/>
      <c r="IA251" s="93"/>
      <c r="IB251" s="93"/>
      <c r="IC251" s="93"/>
      <c r="ID251" s="93"/>
      <c r="IE251" s="93"/>
      <c r="IF251" s="93"/>
      <c r="IG251" s="93"/>
      <c r="IH251" s="93"/>
      <c r="II251" s="93"/>
      <c r="IJ251" s="93"/>
      <c r="IK251" s="93"/>
      <c r="IL251" s="93"/>
      <c r="IM251" s="93"/>
      <c r="IN251" s="93"/>
      <c r="IO251" s="93"/>
      <c r="IP251" s="93"/>
      <c r="IQ251" s="93"/>
      <c r="IR251" s="93"/>
      <c r="IS251" s="93"/>
      <c r="IT251" s="93"/>
      <c r="IU251" s="93"/>
      <c r="IV251" s="93"/>
      <c r="IW251" s="93"/>
      <c r="IX251" s="93"/>
      <c r="IY251" s="93"/>
      <c r="IZ251" s="93"/>
      <c r="JA251" s="93"/>
      <c r="JB251" s="93"/>
    </row>
    <row r="252" spans="1:262" x14ac:dyDescent="0.2">
      <c r="A252" s="195">
        <v>39990</v>
      </c>
      <c r="B252" s="183" t="s">
        <v>1745</v>
      </c>
      <c r="C252" s="183" t="s">
        <v>231</v>
      </c>
      <c r="D252" s="183" t="s">
        <v>140</v>
      </c>
      <c r="E252" s="183" t="s">
        <v>143</v>
      </c>
      <c r="F252" s="184">
        <v>35370</v>
      </c>
      <c r="G252" s="185">
        <v>1996</v>
      </c>
      <c r="H252" s="170" t="s">
        <v>1746</v>
      </c>
      <c r="I252" s="170" t="str">
        <f t="shared" si="11"/>
        <v>VA</v>
      </c>
      <c r="J252" s="170" t="str">
        <f t="shared" si="12"/>
        <v>TN</v>
      </c>
      <c r="K252" s="170" t="str">
        <f t="shared" si="13"/>
        <v>Northeast, Midwest</v>
      </c>
      <c r="L252" s="170" t="str">
        <f>INDEX('State '!$A$1:$C$62,MATCH($I252,'State '!$B:$B,0),3)</f>
        <v>Northeast</v>
      </c>
      <c r="M252" s="170" t="str">
        <f>INDEX('State '!$A$1:$C$62,MATCH($J252,'State '!$B:$B,0),3)</f>
        <v>Midwest</v>
      </c>
      <c r="N252" s="170"/>
      <c r="O252" s="177">
        <v>3</v>
      </c>
      <c r="P252" s="177">
        <v>6</v>
      </c>
      <c r="Q252" s="177">
        <v>12</v>
      </c>
      <c r="R252" s="176" t="s">
        <v>719</v>
      </c>
      <c r="S252" s="170" t="s">
        <v>135</v>
      </c>
      <c r="T252" s="170" t="s">
        <v>381</v>
      </c>
      <c r="U252" s="170" t="s">
        <v>382</v>
      </c>
      <c r="V252" s="170"/>
      <c r="W252" s="169"/>
      <c r="X252" s="169"/>
      <c r="Y252" s="169"/>
      <c r="Z252" s="93"/>
      <c r="AA252" s="93"/>
      <c r="AB252" s="93"/>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c r="IF252" s="19"/>
      <c r="IG252" s="19"/>
      <c r="IH252" s="19"/>
      <c r="II252" s="19"/>
      <c r="IJ252" s="19"/>
      <c r="IK252" s="19"/>
      <c r="IL252" s="19"/>
      <c r="IM252" s="19"/>
      <c r="IN252" s="19"/>
      <c r="IO252" s="19"/>
      <c r="IP252" s="19"/>
      <c r="IQ252" s="19"/>
      <c r="IR252" s="19"/>
      <c r="IS252" s="19"/>
      <c r="IT252" s="19"/>
      <c r="IU252" s="19"/>
      <c r="IV252" s="19"/>
      <c r="IW252" s="19"/>
      <c r="IX252" s="19"/>
      <c r="IY252" s="19"/>
      <c r="IZ252" s="19"/>
      <c r="JA252" s="19"/>
      <c r="JB252" s="19"/>
    </row>
    <row r="253" spans="1:262" s="19" customFormat="1" ht="25.5" x14ac:dyDescent="0.2">
      <c r="A253" s="224">
        <v>43711</v>
      </c>
      <c r="B253" s="223" t="s">
        <v>2287</v>
      </c>
      <c r="C253" s="223" t="s">
        <v>283</v>
      </c>
      <c r="D253" s="223" t="s">
        <v>140</v>
      </c>
      <c r="E253" s="223" t="s">
        <v>143</v>
      </c>
      <c r="F253" s="226">
        <v>43707</v>
      </c>
      <c r="G253" s="115">
        <v>2019</v>
      </c>
      <c r="H253" s="227" t="s">
        <v>2293</v>
      </c>
      <c r="I253" s="227" t="str">
        <f t="shared" si="11"/>
        <v>MD</v>
      </c>
      <c r="J253" s="227" t="str">
        <f t="shared" si="12"/>
        <v>VA</v>
      </c>
      <c r="K253" s="230" t="str">
        <f t="shared" si="13"/>
        <v>Northeast</v>
      </c>
      <c r="L253" s="224" t="str">
        <f>INDEX('State '!$A$1:$C$62,MATCH($I253,'State '!$B:$B,0),3)</f>
        <v>Northeast</v>
      </c>
      <c r="M253" s="224" t="str">
        <f>INDEX('State '!$A$1:$C$62,MATCH($J253,'State '!$B:$B,0),3)</f>
        <v>Northeast</v>
      </c>
      <c r="N253" s="224"/>
      <c r="O253" s="177">
        <v>147.30000000000001</v>
      </c>
      <c r="P253" s="232"/>
      <c r="Q253" s="231">
        <v>150</v>
      </c>
      <c r="R253" s="228"/>
      <c r="S253" s="224" t="s">
        <v>135</v>
      </c>
      <c r="T253" s="224" t="s">
        <v>381</v>
      </c>
      <c r="U253" s="227" t="s">
        <v>2288</v>
      </c>
      <c r="V253" s="224" t="s">
        <v>2180</v>
      </c>
      <c r="W253" s="222" t="s">
        <v>2857</v>
      </c>
      <c r="X253" s="222" t="s">
        <v>2846</v>
      </c>
      <c r="Y253" s="155" t="s">
        <v>2785</v>
      </c>
      <c r="AC253" s="93"/>
      <c r="AD253" s="93"/>
      <c r="AE253" s="93"/>
      <c r="AF253" s="93"/>
      <c r="AG253" s="93"/>
      <c r="AH253" s="93"/>
      <c r="AI253" s="93"/>
      <c r="AJ253" s="93"/>
      <c r="AK253" s="93"/>
      <c r="AL253" s="93"/>
      <c r="AM253" s="93"/>
      <c r="AN253" s="93"/>
      <c r="AO253" s="93"/>
      <c r="AP253" s="93"/>
      <c r="AQ253" s="93"/>
      <c r="AR253" s="93"/>
      <c r="AS253" s="93"/>
      <c r="AT253" s="93"/>
      <c r="AU253" s="93"/>
      <c r="AV253" s="93"/>
      <c r="AW253" s="93"/>
      <c r="AX253" s="93"/>
      <c r="AY253" s="93"/>
      <c r="AZ253" s="93"/>
      <c r="BA253" s="93"/>
      <c r="BB253" s="93"/>
      <c r="BC253" s="93"/>
      <c r="BD253" s="93"/>
      <c r="BE253" s="93"/>
      <c r="BF253" s="93"/>
      <c r="BG253" s="93"/>
      <c r="BH253" s="93"/>
      <c r="BI253" s="93"/>
      <c r="BJ253" s="93"/>
      <c r="BK253" s="93"/>
      <c r="BL253" s="93"/>
      <c r="BM253" s="93"/>
      <c r="BN253" s="93"/>
      <c r="BO253" s="93"/>
      <c r="BP253" s="93"/>
      <c r="BQ253" s="93"/>
      <c r="BR253" s="93"/>
      <c r="BS253" s="93"/>
      <c r="BT253" s="93"/>
      <c r="BU253" s="93"/>
      <c r="BV253" s="93"/>
      <c r="BW253" s="93"/>
      <c r="BX253" s="93"/>
      <c r="BY253" s="93"/>
      <c r="BZ253" s="93"/>
      <c r="CA253" s="93"/>
      <c r="CB253" s="93"/>
      <c r="CC253" s="93"/>
      <c r="CD253" s="93"/>
      <c r="CE253" s="93"/>
      <c r="CF253" s="93"/>
      <c r="CG253" s="93"/>
      <c r="CH253" s="93"/>
      <c r="CI253" s="93"/>
      <c r="CJ253" s="93"/>
      <c r="CK253" s="93"/>
      <c r="CL253" s="93"/>
      <c r="CM253" s="93"/>
      <c r="CN253" s="93"/>
      <c r="CO253" s="93"/>
      <c r="CP253" s="93"/>
      <c r="CQ253" s="93"/>
      <c r="CR253" s="93"/>
      <c r="CS253" s="93"/>
      <c r="CT253" s="93"/>
      <c r="CU253" s="93"/>
      <c r="CV253" s="93"/>
      <c r="CW253" s="93"/>
      <c r="CX253" s="93"/>
      <c r="CY253" s="93"/>
      <c r="CZ253" s="93"/>
      <c r="DA253" s="93"/>
      <c r="DB253" s="93"/>
      <c r="DC253" s="93"/>
      <c r="DD253" s="93"/>
      <c r="DE253" s="93"/>
      <c r="DF253" s="93"/>
      <c r="DG253" s="93"/>
      <c r="DH253" s="93"/>
      <c r="DI253" s="93"/>
      <c r="DJ253" s="93"/>
      <c r="DK253" s="93"/>
      <c r="DL253" s="93"/>
      <c r="DM253" s="93"/>
      <c r="DN253" s="93"/>
      <c r="DO253" s="93"/>
      <c r="DP253" s="93"/>
      <c r="DQ253" s="93"/>
      <c r="DR253" s="93"/>
      <c r="DS253" s="93"/>
      <c r="DT253" s="93"/>
      <c r="DU253" s="93"/>
      <c r="DV253" s="93"/>
      <c r="DW253" s="93"/>
      <c r="DX253" s="93"/>
      <c r="DY253" s="93"/>
      <c r="DZ253" s="93"/>
      <c r="EA253" s="93"/>
      <c r="EB253" s="93"/>
      <c r="EC253" s="93"/>
      <c r="ED253" s="93"/>
      <c r="EE253" s="93"/>
      <c r="EF253" s="93"/>
      <c r="EG253" s="93"/>
      <c r="EH253" s="93"/>
      <c r="EI253" s="93"/>
      <c r="EJ253" s="93"/>
      <c r="EK253" s="93"/>
      <c r="EL253" s="93"/>
      <c r="EM253" s="93"/>
      <c r="EN253" s="93"/>
      <c r="EO253" s="93"/>
      <c r="EP253" s="93"/>
      <c r="EQ253" s="93"/>
      <c r="ER253" s="93"/>
      <c r="ES253" s="93"/>
      <c r="ET253" s="93"/>
      <c r="EU253" s="93"/>
      <c r="EV253" s="93"/>
      <c r="EW253" s="93"/>
      <c r="EX253" s="93"/>
      <c r="EY253" s="93"/>
      <c r="EZ253" s="93"/>
      <c r="FA253" s="93"/>
      <c r="FB253" s="93"/>
      <c r="FC253" s="93"/>
      <c r="FD253" s="93"/>
      <c r="FE253" s="93"/>
      <c r="FF253" s="93"/>
      <c r="FG253" s="93"/>
      <c r="FH253" s="93"/>
      <c r="FI253" s="93"/>
      <c r="FJ253" s="93"/>
      <c r="FK253" s="93"/>
      <c r="FL253" s="93"/>
      <c r="FM253" s="93"/>
      <c r="FN253" s="93"/>
      <c r="FO253" s="93"/>
      <c r="FP253" s="93"/>
      <c r="FQ253" s="93"/>
      <c r="FR253" s="93"/>
      <c r="FS253" s="93"/>
      <c r="FT253" s="93"/>
      <c r="FU253" s="93"/>
      <c r="FV253" s="93"/>
      <c r="FW253" s="93"/>
      <c r="FX253" s="93"/>
      <c r="FY253" s="93"/>
      <c r="FZ253" s="93"/>
      <c r="GA253" s="93"/>
      <c r="GB253" s="93"/>
      <c r="GC253" s="93"/>
      <c r="GD253" s="93"/>
      <c r="GE253" s="93"/>
      <c r="GF253" s="93"/>
      <c r="GG253" s="93"/>
      <c r="GH253" s="93"/>
      <c r="GI253" s="93"/>
      <c r="GJ253" s="93"/>
      <c r="GK253" s="93"/>
      <c r="GL253" s="93"/>
      <c r="GM253" s="93"/>
      <c r="GN253" s="93"/>
      <c r="GO253" s="93"/>
      <c r="GP253" s="93"/>
      <c r="GQ253" s="93"/>
      <c r="GR253" s="93"/>
      <c r="GS253" s="93"/>
      <c r="GT253" s="93"/>
      <c r="GU253" s="93"/>
      <c r="GV253" s="93"/>
      <c r="GW253" s="93"/>
      <c r="GX253" s="93"/>
      <c r="GY253" s="93"/>
      <c r="GZ253" s="93"/>
      <c r="HA253" s="93"/>
      <c r="HB253" s="93"/>
      <c r="HC253" s="93"/>
      <c r="HD253" s="93"/>
      <c r="HE253" s="93"/>
      <c r="HF253" s="93"/>
      <c r="HG253" s="93"/>
      <c r="HH253" s="93"/>
      <c r="HI253" s="93"/>
      <c r="HJ253" s="93"/>
      <c r="HK253" s="93"/>
      <c r="HL253" s="93"/>
      <c r="HM253" s="93"/>
      <c r="HN253" s="93"/>
      <c r="HO253" s="93"/>
      <c r="HP253" s="93"/>
      <c r="HQ253" s="93"/>
      <c r="HR253" s="93"/>
      <c r="HS253" s="93"/>
      <c r="HT253" s="93"/>
      <c r="HU253" s="93"/>
      <c r="HV253" s="93"/>
      <c r="HW253" s="93"/>
      <c r="HX253" s="93"/>
      <c r="HY253" s="93"/>
      <c r="HZ253" s="93"/>
      <c r="IA253" s="93"/>
      <c r="IB253" s="93"/>
      <c r="IC253" s="93"/>
      <c r="ID253" s="93"/>
      <c r="IE253" s="93"/>
      <c r="IF253" s="93"/>
      <c r="IG253" s="93"/>
      <c r="IH253" s="93"/>
      <c r="II253" s="93"/>
      <c r="IJ253" s="93"/>
      <c r="IK253" s="93"/>
      <c r="IL253" s="93"/>
      <c r="IM253" s="93"/>
      <c r="IN253" s="93"/>
      <c r="IO253" s="93"/>
      <c r="IP253" s="93"/>
      <c r="IQ253" s="93"/>
      <c r="IR253" s="93"/>
      <c r="IS253" s="93"/>
      <c r="IT253" s="93"/>
      <c r="IU253" s="93"/>
      <c r="IV253" s="93"/>
      <c r="IW253" s="93"/>
      <c r="IX253" s="93"/>
      <c r="IY253" s="93"/>
      <c r="IZ253" s="93"/>
      <c r="JA253" s="93"/>
      <c r="JB253" s="93"/>
    </row>
    <row r="254" spans="1:262" x14ac:dyDescent="0.2">
      <c r="A254" s="170">
        <v>39990</v>
      </c>
      <c r="B254" s="183" t="s">
        <v>1064</v>
      </c>
      <c r="C254" s="183" t="s">
        <v>316</v>
      </c>
      <c r="D254" s="183" t="s">
        <v>140</v>
      </c>
      <c r="E254" s="183" t="s">
        <v>143</v>
      </c>
      <c r="F254" s="184">
        <v>38626</v>
      </c>
      <c r="G254" s="185">
        <v>2005</v>
      </c>
      <c r="H254" s="170" t="s">
        <v>16</v>
      </c>
      <c r="I254" s="170" t="str">
        <f t="shared" si="11"/>
        <v>NC</v>
      </c>
      <c r="J254" s="170" t="str">
        <f t="shared" si="12"/>
        <v>NC</v>
      </c>
      <c r="K254" s="170" t="str">
        <f t="shared" si="13"/>
        <v>Southeast</v>
      </c>
      <c r="L254" s="170" t="str">
        <f>INDEX('State '!$A$1:$C$62,MATCH($I254,'State '!$B:$B,0),3)</f>
        <v>Southeast</v>
      </c>
      <c r="M254" s="170" t="str">
        <f>INDEX('State '!$A$1:$C$62,MATCH($J254,'State '!$B:$B,0),3)</f>
        <v>Southeast</v>
      </c>
      <c r="N254" s="170"/>
      <c r="O254" s="177">
        <v>5</v>
      </c>
      <c r="P254" s="177">
        <v>10</v>
      </c>
      <c r="Q254" s="177">
        <v>30</v>
      </c>
      <c r="R254" s="176">
        <v>6</v>
      </c>
      <c r="S254" s="170" t="s">
        <v>138</v>
      </c>
      <c r="T254" s="170" t="s">
        <v>187</v>
      </c>
      <c r="U254" s="170" t="s">
        <v>382</v>
      </c>
      <c r="V254" s="170"/>
      <c r="W254" s="169"/>
      <c r="X254" s="169"/>
      <c r="Y254" s="169"/>
      <c r="Z254" s="93"/>
      <c r="AA254" s="93"/>
      <c r="AB254" s="93"/>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c r="IF254" s="19"/>
      <c r="IG254" s="19"/>
      <c r="IH254" s="19"/>
      <c r="II254" s="19"/>
      <c r="IJ254" s="19"/>
      <c r="IK254" s="19"/>
      <c r="IL254" s="19"/>
      <c r="IM254" s="19"/>
      <c r="IN254" s="19"/>
      <c r="IO254" s="19"/>
      <c r="IP254" s="19"/>
      <c r="IQ254" s="19"/>
      <c r="IR254" s="19"/>
      <c r="IS254" s="19"/>
      <c r="IT254" s="19"/>
      <c r="IU254" s="19"/>
      <c r="IV254" s="19"/>
      <c r="IW254" s="19"/>
      <c r="IX254" s="19"/>
      <c r="IY254" s="19"/>
      <c r="IZ254" s="19"/>
      <c r="JA254" s="19"/>
      <c r="JB254" s="19"/>
    </row>
    <row r="255" spans="1:262" s="19" customFormat="1" x14ac:dyDescent="0.2">
      <c r="A255" s="170">
        <v>39990</v>
      </c>
      <c r="B255" s="183" t="s">
        <v>1258</v>
      </c>
      <c r="C255" s="183" t="s">
        <v>316</v>
      </c>
      <c r="D255" s="183" t="s">
        <v>136</v>
      </c>
      <c r="E255" s="183" t="s">
        <v>143</v>
      </c>
      <c r="F255" s="184">
        <v>37469</v>
      </c>
      <c r="G255" s="185">
        <v>2002</v>
      </c>
      <c r="H255" s="170" t="s">
        <v>16</v>
      </c>
      <c r="I255" s="170" t="str">
        <f t="shared" si="11"/>
        <v>NC</v>
      </c>
      <c r="J255" s="170" t="str">
        <f t="shared" si="12"/>
        <v>NC</v>
      </c>
      <c r="K255" s="170" t="str">
        <f t="shared" si="13"/>
        <v>Southeast</v>
      </c>
      <c r="L255" s="170" t="str">
        <f>INDEX('State '!$A$1:$C$62,MATCH($I255,'State '!$B:$B,0),3)</f>
        <v>Southeast</v>
      </c>
      <c r="M255" s="170" t="str">
        <f>INDEX('State '!$A$1:$C$62,MATCH($J255,'State '!$B:$B,0),3)</f>
        <v>Southeast</v>
      </c>
      <c r="N255" s="170"/>
      <c r="O255" s="177">
        <v>12</v>
      </c>
      <c r="P255" s="177">
        <v>72</v>
      </c>
      <c r="Q255" s="177">
        <v>72</v>
      </c>
      <c r="R255" s="176" t="s">
        <v>3288</v>
      </c>
      <c r="S255" s="170" t="s">
        <v>138</v>
      </c>
      <c r="T255" s="170" t="s">
        <v>187</v>
      </c>
      <c r="U255" s="170" t="s">
        <v>382</v>
      </c>
      <c r="V255" s="170"/>
      <c r="W255" s="169"/>
      <c r="X255" s="169"/>
      <c r="Y255" s="169"/>
      <c r="AC255" s="93"/>
      <c r="AD255" s="93"/>
      <c r="AE255" s="93"/>
      <c r="AF255" s="93"/>
      <c r="AG255" s="93"/>
      <c r="AH255" s="93"/>
      <c r="AI255" s="93"/>
      <c r="AJ255" s="93"/>
      <c r="AK255" s="93"/>
      <c r="AL255" s="93"/>
      <c r="AM255" s="93"/>
      <c r="AN255" s="93"/>
      <c r="AO255" s="93"/>
      <c r="AP255" s="93"/>
      <c r="AQ255" s="93"/>
      <c r="AR255" s="93"/>
      <c r="AS255" s="93"/>
      <c r="AT255" s="93"/>
      <c r="AU255" s="93"/>
      <c r="AV255" s="93"/>
      <c r="AW255" s="93"/>
      <c r="AX255" s="93"/>
      <c r="AY255" s="93"/>
      <c r="AZ255" s="93"/>
      <c r="BA255" s="93"/>
      <c r="BB255" s="93"/>
      <c r="BC255" s="93"/>
      <c r="BD255" s="93"/>
      <c r="BE255" s="93"/>
      <c r="BF255" s="93"/>
      <c r="BG255" s="93"/>
      <c r="BH255" s="93"/>
      <c r="BI255" s="93"/>
      <c r="BJ255" s="93"/>
      <c r="BK255" s="93"/>
      <c r="BL255" s="93"/>
      <c r="BM255" s="93"/>
      <c r="BN255" s="93"/>
      <c r="BO255" s="93"/>
      <c r="BP255" s="93"/>
      <c r="BQ255" s="93"/>
      <c r="BR255" s="93"/>
      <c r="BS255" s="93"/>
      <c r="BT255" s="93"/>
      <c r="BU255" s="93"/>
      <c r="BV255" s="93"/>
      <c r="BW255" s="93"/>
      <c r="BX255" s="93"/>
      <c r="BY255" s="93"/>
      <c r="BZ255" s="93"/>
      <c r="CA255" s="93"/>
      <c r="CB255" s="93"/>
      <c r="CC255" s="93"/>
      <c r="CD255" s="93"/>
      <c r="CE255" s="93"/>
      <c r="CF255" s="93"/>
      <c r="CG255" s="93"/>
      <c r="CH255" s="93"/>
      <c r="CI255" s="93"/>
      <c r="CJ255" s="93"/>
      <c r="CK255" s="93"/>
      <c r="CL255" s="93"/>
      <c r="CM255" s="93"/>
      <c r="CN255" s="93"/>
      <c r="CO255" s="93"/>
      <c r="CP255" s="93"/>
      <c r="CQ255" s="93"/>
      <c r="CR255" s="93"/>
      <c r="CS255" s="93"/>
      <c r="CT255" s="93"/>
      <c r="CU255" s="93"/>
      <c r="CV255" s="93"/>
      <c r="CW255" s="93"/>
      <c r="CX255" s="93"/>
      <c r="CY255" s="93"/>
      <c r="CZ255" s="93"/>
      <c r="DA255" s="93"/>
      <c r="DB255" s="93"/>
      <c r="DC255" s="93"/>
      <c r="DD255" s="93"/>
      <c r="DE255" s="93"/>
      <c r="DF255" s="93"/>
      <c r="DG255" s="93"/>
      <c r="DH255" s="93"/>
      <c r="DI255" s="93"/>
      <c r="DJ255" s="93"/>
      <c r="DK255" s="93"/>
      <c r="DL255" s="93"/>
      <c r="DM255" s="93"/>
      <c r="DN255" s="93"/>
      <c r="DO255" s="93"/>
      <c r="DP255" s="93"/>
      <c r="DQ255" s="93"/>
      <c r="DR255" s="93"/>
      <c r="DS255" s="93"/>
      <c r="DT255" s="93"/>
      <c r="DU255" s="93"/>
      <c r="DV255" s="93"/>
      <c r="DW255" s="93"/>
      <c r="DX255" s="93"/>
      <c r="DY255" s="93"/>
      <c r="DZ255" s="93"/>
      <c r="EA255" s="93"/>
      <c r="EB255" s="93"/>
      <c r="EC255" s="93"/>
      <c r="ED255" s="93"/>
      <c r="EE255" s="93"/>
      <c r="EF255" s="93"/>
      <c r="EG255" s="93"/>
      <c r="EH255" s="93"/>
      <c r="EI255" s="93"/>
      <c r="EJ255" s="93"/>
      <c r="EK255" s="93"/>
      <c r="EL255" s="93"/>
      <c r="EM255" s="93"/>
      <c r="EN255" s="93"/>
      <c r="EO255" s="93"/>
      <c r="EP255" s="93"/>
      <c r="EQ255" s="93"/>
      <c r="ER255" s="93"/>
      <c r="ES255" s="93"/>
      <c r="ET255" s="93"/>
      <c r="EU255" s="93"/>
      <c r="EV255" s="93"/>
      <c r="EW255" s="93"/>
      <c r="EX255" s="93"/>
      <c r="EY255" s="93"/>
      <c r="EZ255" s="93"/>
      <c r="FA255" s="93"/>
      <c r="FB255" s="93"/>
      <c r="FC255" s="93"/>
      <c r="FD255" s="93"/>
      <c r="FE255" s="93"/>
      <c r="FF255" s="93"/>
      <c r="FG255" s="93"/>
      <c r="FH255" s="93"/>
      <c r="FI255" s="93"/>
      <c r="FJ255" s="93"/>
      <c r="FK255" s="93"/>
      <c r="FL255" s="93"/>
      <c r="FM255" s="93"/>
      <c r="FN255" s="93"/>
      <c r="FO255" s="93"/>
      <c r="FP255" s="93"/>
      <c r="FQ255" s="93"/>
      <c r="FR255" s="93"/>
      <c r="FS255" s="93"/>
      <c r="FT255" s="93"/>
      <c r="FU255" s="93"/>
      <c r="FV255" s="93"/>
      <c r="FW255" s="93"/>
      <c r="FX255" s="93"/>
      <c r="FY255" s="93"/>
      <c r="FZ255" s="93"/>
      <c r="GA255" s="93"/>
      <c r="GB255" s="93"/>
      <c r="GC255" s="93"/>
      <c r="GD255" s="93"/>
      <c r="GE255" s="93"/>
      <c r="GF255" s="93"/>
      <c r="GG255" s="93"/>
      <c r="GH255" s="93"/>
      <c r="GI255" s="93"/>
      <c r="GJ255" s="93"/>
      <c r="GK255" s="93"/>
      <c r="GL255" s="93"/>
      <c r="GM255" s="93"/>
      <c r="GN255" s="93"/>
      <c r="GO255" s="93"/>
      <c r="GP255" s="93"/>
      <c r="GQ255" s="93"/>
      <c r="GR255" s="93"/>
      <c r="GS255" s="93"/>
      <c r="GT255" s="93"/>
      <c r="GU255" s="93"/>
      <c r="GV255" s="93"/>
      <c r="GW255" s="93"/>
      <c r="GX255" s="93"/>
      <c r="GY255" s="93"/>
      <c r="GZ255" s="93"/>
      <c r="HA255" s="93"/>
      <c r="HB255" s="93"/>
      <c r="HC255" s="93"/>
      <c r="HD255" s="93"/>
      <c r="HE255" s="93"/>
      <c r="HF255" s="93"/>
      <c r="HG255" s="93"/>
      <c r="HH255" s="93"/>
      <c r="HI255" s="93"/>
      <c r="HJ255" s="93"/>
      <c r="HK255" s="93"/>
      <c r="HL255" s="93"/>
      <c r="HM255" s="93"/>
      <c r="HN255" s="93"/>
      <c r="HO255" s="93"/>
      <c r="HP255" s="93"/>
      <c r="HQ255" s="93"/>
      <c r="HR255" s="93"/>
      <c r="HS255" s="93"/>
      <c r="HT255" s="93"/>
      <c r="HU255" s="93"/>
      <c r="HV255" s="93"/>
      <c r="HW255" s="93"/>
      <c r="HX255" s="93"/>
      <c r="HY255" s="93"/>
      <c r="HZ255" s="93"/>
      <c r="IA255" s="93"/>
      <c r="IB255" s="93"/>
      <c r="IC255" s="93"/>
      <c r="ID255" s="93"/>
      <c r="IE255" s="93"/>
      <c r="IF255" s="93"/>
      <c r="IG255" s="93"/>
      <c r="IH255" s="93"/>
      <c r="II255" s="93"/>
      <c r="IJ255" s="93"/>
      <c r="IK255" s="93"/>
      <c r="IL255" s="93"/>
      <c r="IM255" s="93"/>
      <c r="IN255" s="93"/>
      <c r="IO255" s="93"/>
      <c r="IP255" s="93"/>
      <c r="IQ255" s="93"/>
      <c r="IR255" s="93"/>
      <c r="IS255" s="93"/>
      <c r="IT255" s="93"/>
      <c r="IU255" s="93"/>
      <c r="IV255" s="93"/>
      <c r="IW255" s="93"/>
      <c r="IX255" s="93"/>
      <c r="IY255" s="93"/>
      <c r="IZ255" s="93"/>
      <c r="JA255" s="93"/>
      <c r="JB255" s="93"/>
    </row>
    <row r="256" spans="1:262" s="19" customFormat="1" x14ac:dyDescent="0.2">
      <c r="A256" s="170">
        <v>39990</v>
      </c>
      <c r="B256" s="183" t="s">
        <v>1437</v>
      </c>
      <c r="C256" s="183" t="s">
        <v>218</v>
      </c>
      <c r="D256" s="183" t="s">
        <v>140</v>
      </c>
      <c r="E256" s="183" t="s">
        <v>143</v>
      </c>
      <c r="F256" s="184">
        <v>36831</v>
      </c>
      <c r="G256" s="185">
        <v>2000</v>
      </c>
      <c r="H256" s="170" t="s">
        <v>803</v>
      </c>
      <c r="I256" s="170" t="str">
        <f t="shared" si="11"/>
        <v>PA</v>
      </c>
      <c r="J256" s="170" t="str">
        <f t="shared" si="12"/>
        <v>DE</v>
      </c>
      <c r="K256" s="170" t="str">
        <f t="shared" si="13"/>
        <v>Northeast</v>
      </c>
      <c r="L256" s="170" t="str">
        <f>INDEX('State '!$A$1:$C$62,MATCH($I256,'State '!$B:$B,0),3)</f>
        <v>Northeast</v>
      </c>
      <c r="M256" s="170" t="str">
        <f>INDEX('State '!$A$1:$C$62,MATCH($J256,'State '!$B:$B,0),3)</f>
        <v>Northeast</v>
      </c>
      <c r="N256" s="170"/>
      <c r="O256" s="177">
        <v>3.22</v>
      </c>
      <c r="P256" s="177">
        <v>4</v>
      </c>
      <c r="Q256" s="177">
        <v>7.1</v>
      </c>
      <c r="R256" s="176">
        <v>16</v>
      </c>
      <c r="S256" s="170" t="s">
        <v>135</v>
      </c>
      <c r="T256" s="170" t="s">
        <v>381</v>
      </c>
      <c r="U256" s="170" t="s">
        <v>1438</v>
      </c>
      <c r="V256" s="170"/>
      <c r="W256" s="169"/>
      <c r="X256" s="169"/>
      <c r="Y256" s="169"/>
      <c r="AC256" s="93"/>
      <c r="AD256" s="93"/>
      <c r="AE256" s="93"/>
      <c r="AF256" s="93"/>
      <c r="AG256" s="93"/>
      <c r="AH256" s="93"/>
      <c r="AI256" s="93"/>
      <c r="AJ256" s="93"/>
      <c r="AK256" s="93"/>
      <c r="AL256" s="93"/>
      <c r="AM256" s="93"/>
      <c r="AN256" s="93"/>
      <c r="AO256" s="93"/>
      <c r="AP256" s="93"/>
      <c r="AQ256" s="93"/>
      <c r="AR256" s="93"/>
      <c r="AS256" s="93"/>
      <c r="AT256" s="93"/>
      <c r="AU256" s="93"/>
      <c r="AV256" s="93"/>
      <c r="AW256" s="93"/>
      <c r="AX256" s="93"/>
      <c r="AY256" s="93"/>
      <c r="AZ256" s="93"/>
      <c r="BA256" s="93"/>
      <c r="BB256" s="93"/>
      <c r="BC256" s="93"/>
      <c r="BD256" s="93"/>
      <c r="BE256" s="93"/>
      <c r="BF256" s="93"/>
      <c r="BG256" s="93"/>
      <c r="BH256" s="93"/>
      <c r="BI256" s="93"/>
      <c r="BJ256" s="93"/>
      <c r="BK256" s="93"/>
      <c r="BL256" s="93"/>
      <c r="BM256" s="93"/>
      <c r="BN256" s="93"/>
      <c r="BO256" s="93"/>
      <c r="BP256" s="93"/>
      <c r="BQ256" s="93"/>
      <c r="BR256" s="93"/>
      <c r="BS256" s="93"/>
      <c r="BT256" s="93"/>
      <c r="BU256" s="93"/>
      <c r="BV256" s="93"/>
      <c r="BW256" s="93"/>
      <c r="BX256" s="93"/>
      <c r="BY256" s="93"/>
      <c r="BZ256" s="93"/>
      <c r="CA256" s="93"/>
      <c r="CB256" s="93"/>
      <c r="CC256" s="93"/>
      <c r="CD256" s="93"/>
      <c r="CE256" s="93"/>
      <c r="CF256" s="93"/>
      <c r="CG256" s="93"/>
      <c r="CH256" s="93"/>
      <c r="CI256" s="93"/>
      <c r="CJ256" s="93"/>
      <c r="CK256" s="93"/>
      <c r="CL256" s="93"/>
      <c r="CM256" s="93"/>
      <c r="CN256" s="93"/>
      <c r="CO256" s="93"/>
      <c r="CP256" s="93"/>
      <c r="CQ256" s="93"/>
      <c r="CR256" s="93"/>
      <c r="CS256" s="93"/>
      <c r="CT256" s="93"/>
      <c r="CU256" s="93"/>
      <c r="CV256" s="93"/>
      <c r="CW256" s="93"/>
      <c r="CX256" s="93"/>
      <c r="CY256" s="93"/>
      <c r="CZ256" s="93"/>
      <c r="DA256" s="93"/>
      <c r="DB256" s="93"/>
      <c r="DC256" s="93"/>
      <c r="DD256" s="93"/>
      <c r="DE256" s="93"/>
      <c r="DF256" s="93"/>
      <c r="DG256" s="93"/>
      <c r="DH256" s="93"/>
      <c r="DI256" s="93"/>
      <c r="DJ256" s="93"/>
      <c r="DK256" s="93"/>
      <c r="DL256" s="93"/>
      <c r="DM256" s="93"/>
      <c r="DN256" s="93"/>
      <c r="DO256" s="93"/>
      <c r="DP256" s="93"/>
      <c r="DQ256" s="93"/>
      <c r="DR256" s="93"/>
      <c r="DS256" s="93"/>
      <c r="DT256" s="93"/>
      <c r="DU256" s="93"/>
      <c r="DV256" s="93"/>
      <c r="DW256" s="93"/>
      <c r="DX256" s="93"/>
      <c r="DY256" s="93"/>
      <c r="DZ256" s="93"/>
      <c r="EA256" s="93"/>
      <c r="EB256" s="93"/>
      <c r="EC256" s="93"/>
      <c r="ED256" s="93"/>
      <c r="EE256" s="93"/>
      <c r="EF256" s="93"/>
      <c r="EG256" s="93"/>
      <c r="EH256" s="93"/>
      <c r="EI256" s="93"/>
      <c r="EJ256" s="93"/>
      <c r="EK256" s="93"/>
      <c r="EL256" s="93"/>
      <c r="EM256" s="93"/>
      <c r="EN256" s="93"/>
      <c r="EO256" s="93"/>
      <c r="EP256" s="93"/>
      <c r="EQ256" s="93"/>
      <c r="ER256" s="93"/>
      <c r="ES256" s="93"/>
      <c r="ET256" s="93"/>
      <c r="EU256" s="93"/>
      <c r="EV256" s="93"/>
      <c r="EW256" s="93"/>
      <c r="EX256" s="93"/>
      <c r="EY256" s="93"/>
      <c r="EZ256" s="93"/>
      <c r="FA256" s="93"/>
      <c r="FB256" s="93"/>
      <c r="FC256" s="93"/>
      <c r="FD256" s="93"/>
      <c r="FE256" s="93"/>
      <c r="FF256" s="93"/>
      <c r="FG256" s="93"/>
      <c r="FH256" s="93"/>
      <c r="FI256" s="93"/>
      <c r="FJ256" s="93"/>
      <c r="FK256" s="93"/>
      <c r="FL256" s="93"/>
      <c r="FM256" s="93"/>
      <c r="FN256" s="93"/>
      <c r="FO256" s="93"/>
      <c r="FP256" s="93"/>
      <c r="FQ256" s="93"/>
      <c r="FR256" s="93"/>
      <c r="FS256" s="93"/>
      <c r="FT256" s="93"/>
      <c r="FU256" s="93"/>
      <c r="FV256" s="93"/>
      <c r="FW256" s="93"/>
      <c r="FX256" s="93"/>
      <c r="FY256" s="93"/>
      <c r="FZ256" s="93"/>
      <c r="GA256" s="93"/>
      <c r="GB256" s="93"/>
      <c r="GC256" s="93"/>
      <c r="GD256" s="93"/>
      <c r="GE256" s="93"/>
      <c r="GF256" s="93"/>
      <c r="GG256" s="93"/>
      <c r="GH256" s="93"/>
      <c r="GI256" s="93"/>
      <c r="GJ256" s="93"/>
      <c r="GK256" s="93"/>
      <c r="GL256" s="93"/>
      <c r="GM256" s="93"/>
      <c r="GN256" s="93"/>
      <c r="GO256" s="93"/>
      <c r="GP256" s="93"/>
      <c r="GQ256" s="93"/>
      <c r="GR256" s="93"/>
      <c r="GS256" s="93"/>
      <c r="GT256" s="93"/>
      <c r="GU256" s="93"/>
      <c r="GV256" s="93"/>
      <c r="GW256" s="93"/>
      <c r="GX256" s="93"/>
      <c r="GY256" s="93"/>
      <c r="GZ256" s="93"/>
      <c r="HA256" s="93"/>
      <c r="HB256" s="93"/>
      <c r="HC256" s="93"/>
      <c r="HD256" s="93"/>
      <c r="HE256" s="93"/>
      <c r="HF256" s="93"/>
      <c r="HG256" s="93"/>
      <c r="HH256" s="93"/>
      <c r="HI256" s="93"/>
      <c r="HJ256" s="93"/>
      <c r="HK256" s="93"/>
      <c r="HL256" s="93"/>
      <c r="HM256" s="93"/>
      <c r="HN256" s="93"/>
      <c r="HO256" s="93"/>
      <c r="HP256" s="93"/>
      <c r="HQ256" s="93"/>
      <c r="HR256" s="93"/>
      <c r="HS256" s="93"/>
      <c r="HT256" s="93"/>
      <c r="HU256" s="93"/>
      <c r="HV256" s="93"/>
      <c r="HW256" s="93"/>
      <c r="HX256" s="93"/>
      <c r="HY256" s="93"/>
      <c r="HZ256" s="93"/>
      <c r="IA256" s="93"/>
      <c r="IB256" s="93"/>
      <c r="IC256" s="93"/>
      <c r="ID256" s="93"/>
      <c r="IE256" s="93"/>
      <c r="IF256" s="93"/>
      <c r="IG256" s="93"/>
      <c r="IH256" s="93"/>
      <c r="II256" s="93"/>
      <c r="IJ256" s="93"/>
      <c r="IK256" s="93"/>
      <c r="IL256" s="93"/>
      <c r="IM256" s="93"/>
      <c r="IN256" s="93"/>
      <c r="IO256" s="93"/>
      <c r="IP256" s="93"/>
      <c r="IQ256" s="93"/>
      <c r="IR256" s="93"/>
      <c r="IS256" s="93"/>
      <c r="IT256" s="93"/>
      <c r="IU256" s="93"/>
      <c r="IV256" s="93"/>
      <c r="IW256" s="93"/>
      <c r="IX256" s="93"/>
      <c r="IY256" s="93"/>
      <c r="IZ256" s="93"/>
      <c r="JA256" s="93"/>
      <c r="JB256" s="93"/>
    </row>
    <row r="257" spans="1:262" s="19" customFormat="1" x14ac:dyDescent="0.2">
      <c r="A257" s="170">
        <v>39990</v>
      </c>
      <c r="B257" s="183" t="s">
        <v>1410</v>
      </c>
      <c r="C257" s="183" t="s">
        <v>218</v>
      </c>
      <c r="D257" s="183" t="s">
        <v>140</v>
      </c>
      <c r="E257" s="183" t="s">
        <v>143</v>
      </c>
      <c r="F257" s="184">
        <v>37210</v>
      </c>
      <c r="G257" s="185">
        <v>2001</v>
      </c>
      <c r="H257" s="170" t="s">
        <v>450</v>
      </c>
      <c r="I257" s="170" t="str">
        <f t="shared" si="11"/>
        <v>DE</v>
      </c>
      <c r="J257" s="170" t="str">
        <f t="shared" si="12"/>
        <v>MD</v>
      </c>
      <c r="K257" s="170" t="str">
        <f t="shared" si="13"/>
        <v>Northeast</v>
      </c>
      <c r="L257" s="170" t="str">
        <f>INDEX('State '!$A$1:$C$62,MATCH($I257,'State '!$B:$B,0),3)</f>
        <v>Northeast</v>
      </c>
      <c r="M257" s="170" t="str">
        <f>INDEX('State '!$A$1:$C$62,MATCH($J257,'State '!$B:$B,0),3)</f>
        <v>Northeast</v>
      </c>
      <c r="N257" s="170"/>
      <c r="O257" s="177">
        <v>12.48</v>
      </c>
      <c r="P257" s="177">
        <v>6</v>
      </c>
      <c r="Q257" s="177">
        <v>19</v>
      </c>
      <c r="R257" s="176">
        <v>16</v>
      </c>
      <c r="S257" s="170" t="s">
        <v>135</v>
      </c>
      <c r="T257" s="170" t="s">
        <v>381</v>
      </c>
      <c r="U257" s="170" t="s">
        <v>1411</v>
      </c>
      <c r="V257" s="170"/>
      <c r="W257" s="169"/>
      <c r="X257" s="169"/>
      <c r="Y257" s="169"/>
      <c r="AC257" s="93"/>
      <c r="AD257" s="93"/>
      <c r="AE257" s="93"/>
      <c r="AF257" s="93"/>
      <c r="AG257" s="93"/>
      <c r="AH257" s="93"/>
      <c r="AI257" s="93"/>
      <c r="AJ257" s="93"/>
      <c r="AK257" s="93"/>
      <c r="AL257" s="93"/>
      <c r="AM257" s="93"/>
      <c r="AN257" s="93"/>
      <c r="AO257" s="93"/>
      <c r="AP257" s="93"/>
      <c r="AQ257" s="93"/>
      <c r="AR257" s="93"/>
      <c r="AS257" s="93"/>
      <c r="AT257" s="93"/>
      <c r="AU257" s="93"/>
      <c r="AV257" s="93"/>
      <c r="AW257" s="93"/>
      <c r="AX257" s="93"/>
      <c r="AY257" s="93"/>
      <c r="AZ257" s="93"/>
      <c r="BA257" s="93"/>
      <c r="BB257" s="93"/>
      <c r="BC257" s="93"/>
      <c r="BD257" s="93"/>
      <c r="BE257" s="93"/>
      <c r="BF257" s="93"/>
      <c r="BG257" s="93"/>
      <c r="BH257" s="93"/>
      <c r="BI257" s="93"/>
      <c r="BJ257" s="93"/>
      <c r="BK257" s="93"/>
      <c r="BL257" s="93"/>
      <c r="BM257" s="93"/>
      <c r="BN257" s="93"/>
      <c r="BO257" s="93"/>
      <c r="BP257" s="93"/>
      <c r="BQ257" s="93"/>
      <c r="BR257" s="93"/>
      <c r="BS257" s="93"/>
      <c r="BT257" s="93"/>
      <c r="BU257" s="93"/>
      <c r="BV257" s="93"/>
      <c r="BW257" s="93"/>
      <c r="BX257" s="93"/>
      <c r="BY257" s="93"/>
      <c r="BZ257" s="93"/>
      <c r="CA257" s="93"/>
      <c r="CB257" s="93"/>
      <c r="CC257" s="93"/>
      <c r="CD257" s="93"/>
      <c r="CE257" s="93"/>
      <c r="CF257" s="93"/>
      <c r="CG257" s="93"/>
      <c r="CH257" s="93"/>
      <c r="CI257" s="93"/>
      <c r="CJ257" s="93"/>
      <c r="CK257" s="93"/>
      <c r="CL257" s="93"/>
      <c r="CM257" s="93"/>
      <c r="CN257" s="93"/>
      <c r="CO257" s="93"/>
      <c r="CP257" s="93"/>
      <c r="CQ257" s="93"/>
      <c r="CR257" s="93"/>
      <c r="CS257" s="93"/>
      <c r="CT257" s="93"/>
      <c r="CU257" s="93"/>
      <c r="CV257" s="93"/>
      <c r="CW257" s="93"/>
      <c r="CX257" s="93"/>
      <c r="CY257" s="93"/>
      <c r="CZ257" s="93"/>
      <c r="DA257" s="93"/>
      <c r="DB257" s="93"/>
      <c r="DC257" s="93"/>
      <c r="DD257" s="93"/>
      <c r="DE257" s="93"/>
      <c r="DF257" s="93"/>
      <c r="DG257" s="93"/>
      <c r="DH257" s="93"/>
      <c r="DI257" s="93"/>
      <c r="DJ257" s="93"/>
      <c r="DK257" s="93"/>
      <c r="DL257" s="93"/>
      <c r="DM257" s="93"/>
      <c r="DN257" s="93"/>
      <c r="DO257" s="93"/>
      <c r="DP257" s="93"/>
      <c r="DQ257" s="93"/>
      <c r="DR257" s="93"/>
      <c r="DS257" s="93"/>
      <c r="DT257" s="93"/>
      <c r="DU257" s="93"/>
      <c r="DV257" s="93"/>
      <c r="DW257" s="93"/>
      <c r="DX257" s="93"/>
      <c r="DY257" s="93"/>
      <c r="DZ257" s="93"/>
      <c r="EA257" s="93"/>
      <c r="EB257" s="93"/>
      <c r="EC257" s="93"/>
      <c r="ED257" s="93"/>
      <c r="EE257" s="93"/>
      <c r="EF257" s="93"/>
      <c r="EG257" s="93"/>
      <c r="EH257" s="93"/>
      <c r="EI257" s="93"/>
      <c r="EJ257" s="93"/>
      <c r="EK257" s="93"/>
      <c r="EL257" s="93"/>
      <c r="EM257" s="93"/>
      <c r="EN257" s="93"/>
      <c r="EO257" s="93"/>
      <c r="EP257" s="93"/>
      <c r="EQ257" s="93"/>
      <c r="ER257" s="93"/>
      <c r="ES257" s="93"/>
      <c r="ET257" s="93"/>
      <c r="EU257" s="93"/>
      <c r="EV257" s="93"/>
      <c r="EW257" s="93"/>
      <c r="EX257" s="93"/>
      <c r="EY257" s="93"/>
      <c r="EZ257" s="93"/>
      <c r="FA257" s="93"/>
      <c r="FB257" s="93"/>
      <c r="FC257" s="93"/>
      <c r="FD257" s="93"/>
      <c r="FE257" s="93"/>
      <c r="FF257" s="93"/>
      <c r="FG257" s="93"/>
      <c r="FH257" s="93"/>
      <c r="FI257" s="93"/>
      <c r="FJ257" s="93"/>
      <c r="FK257" s="93"/>
      <c r="FL257" s="93"/>
      <c r="FM257" s="93"/>
      <c r="FN257" s="93"/>
      <c r="FO257" s="93"/>
      <c r="FP257" s="93"/>
      <c r="FQ257" s="93"/>
      <c r="FR257" s="93"/>
      <c r="FS257" s="93"/>
      <c r="FT257" s="93"/>
      <c r="FU257" s="93"/>
      <c r="FV257" s="93"/>
      <c r="FW257" s="93"/>
      <c r="FX257" s="93"/>
      <c r="FY257" s="93"/>
      <c r="FZ257" s="93"/>
      <c r="GA257" s="93"/>
      <c r="GB257" s="93"/>
      <c r="GC257" s="93"/>
      <c r="GD257" s="93"/>
      <c r="GE257" s="93"/>
      <c r="GF257" s="93"/>
      <c r="GG257" s="93"/>
      <c r="GH257" s="93"/>
      <c r="GI257" s="93"/>
      <c r="GJ257" s="93"/>
      <c r="GK257" s="93"/>
      <c r="GL257" s="93"/>
      <c r="GM257" s="93"/>
      <c r="GN257" s="93"/>
      <c r="GO257" s="93"/>
      <c r="GP257" s="93"/>
      <c r="GQ257" s="93"/>
      <c r="GR257" s="93"/>
      <c r="GS257" s="93"/>
      <c r="GT257" s="93"/>
      <c r="GU257" s="93"/>
      <c r="GV257" s="93"/>
      <c r="GW257" s="93"/>
      <c r="GX257" s="93"/>
      <c r="GY257" s="93"/>
      <c r="GZ257" s="93"/>
      <c r="HA257" s="93"/>
      <c r="HB257" s="93"/>
      <c r="HC257" s="93"/>
      <c r="HD257" s="93"/>
      <c r="HE257" s="93"/>
      <c r="HF257" s="93"/>
      <c r="HG257" s="93"/>
      <c r="HH257" s="93"/>
      <c r="HI257" s="93"/>
      <c r="HJ257" s="93"/>
      <c r="HK257" s="93"/>
      <c r="HL257" s="93"/>
      <c r="HM257" s="93"/>
      <c r="HN257" s="93"/>
      <c r="HO257" s="93"/>
      <c r="HP257" s="93"/>
      <c r="HQ257" s="93"/>
      <c r="HR257" s="93"/>
      <c r="HS257" s="93"/>
      <c r="HT257" s="93"/>
      <c r="HU257" s="93"/>
      <c r="HV257" s="93"/>
      <c r="HW257" s="93"/>
      <c r="HX257" s="93"/>
      <c r="HY257" s="93"/>
      <c r="HZ257" s="93"/>
      <c r="IA257" s="93"/>
      <c r="IB257" s="93"/>
      <c r="IC257" s="93"/>
      <c r="ID257" s="93"/>
      <c r="IE257" s="93"/>
      <c r="IF257" s="93"/>
      <c r="IG257" s="93"/>
      <c r="IH257" s="93"/>
      <c r="II257" s="93"/>
      <c r="IJ257" s="93"/>
      <c r="IK257" s="93"/>
      <c r="IL257" s="93"/>
      <c r="IM257" s="93"/>
      <c r="IN257" s="93"/>
      <c r="IO257" s="93"/>
      <c r="IP257" s="93"/>
      <c r="IQ257" s="93"/>
      <c r="IR257" s="93"/>
      <c r="IS257" s="93"/>
      <c r="IT257" s="93"/>
      <c r="IU257" s="93"/>
      <c r="IV257" s="93"/>
      <c r="IW257" s="93"/>
      <c r="IX257" s="93"/>
      <c r="IY257" s="93"/>
      <c r="IZ257" s="93"/>
      <c r="JA257" s="93"/>
      <c r="JB257" s="93"/>
    </row>
    <row r="258" spans="1:262" x14ac:dyDescent="0.2">
      <c r="A258" s="170">
        <v>39990</v>
      </c>
      <c r="B258" s="183" t="s">
        <v>1251</v>
      </c>
      <c r="C258" s="183" t="s">
        <v>218</v>
      </c>
      <c r="D258" s="183" t="s">
        <v>140</v>
      </c>
      <c r="E258" s="183" t="s">
        <v>143</v>
      </c>
      <c r="F258" s="184">
        <v>37605</v>
      </c>
      <c r="G258" s="185">
        <v>2002</v>
      </c>
      <c r="H258" s="170" t="s">
        <v>803</v>
      </c>
      <c r="I258" s="170" t="str">
        <f t="shared" si="11"/>
        <v>PA</v>
      </c>
      <c r="J258" s="170" t="str">
        <f t="shared" si="12"/>
        <v>DE</v>
      </c>
      <c r="K258" s="170" t="str">
        <f t="shared" si="13"/>
        <v>Northeast</v>
      </c>
      <c r="L258" s="170" t="str">
        <f>INDEX('State '!$A$1:$C$62,MATCH($I258,'State '!$B:$B,0),3)</f>
        <v>Northeast</v>
      </c>
      <c r="M258" s="170" t="str">
        <f>INDEX('State '!$A$1:$C$62,MATCH($J258,'State '!$B:$B,0),3)</f>
        <v>Northeast</v>
      </c>
      <c r="N258" s="170"/>
      <c r="O258" s="177">
        <v>2.6</v>
      </c>
      <c r="P258" s="177">
        <v>2.5</v>
      </c>
      <c r="Q258" s="177">
        <v>4.5</v>
      </c>
      <c r="R258" s="176">
        <v>16</v>
      </c>
      <c r="S258" s="170" t="s">
        <v>135</v>
      </c>
      <c r="T258" s="170" t="s">
        <v>381</v>
      </c>
      <c r="U258" s="170" t="s">
        <v>1252</v>
      </c>
      <c r="V258" s="170"/>
      <c r="W258" s="169"/>
      <c r="X258" s="169"/>
      <c r="Y258" s="169"/>
      <c r="Z258" s="93"/>
      <c r="AA258" s="93"/>
      <c r="AB258" s="93"/>
    </row>
    <row r="259" spans="1:262" x14ac:dyDescent="0.2">
      <c r="A259" s="170">
        <v>39990</v>
      </c>
      <c r="B259" s="183" t="s">
        <v>1213</v>
      </c>
      <c r="C259" s="183" t="s">
        <v>218</v>
      </c>
      <c r="D259" s="183" t="s">
        <v>140</v>
      </c>
      <c r="E259" s="183" t="s">
        <v>143</v>
      </c>
      <c r="F259" s="184">
        <v>37926</v>
      </c>
      <c r="G259" s="185">
        <v>2003</v>
      </c>
      <c r="H259" s="170" t="s">
        <v>803</v>
      </c>
      <c r="I259" s="170" t="str">
        <f t="shared" si="11"/>
        <v>PA</v>
      </c>
      <c r="J259" s="170" t="str">
        <f t="shared" si="12"/>
        <v>DE</v>
      </c>
      <c r="K259" s="170" t="str">
        <f t="shared" si="13"/>
        <v>Northeast</v>
      </c>
      <c r="L259" s="170" t="str">
        <f>INDEX('State '!$A$1:$C$62,MATCH($I259,'State '!$B:$B,0),3)</f>
        <v>Northeast</v>
      </c>
      <c r="M259" s="170" t="str">
        <f>INDEX('State '!$A$1:$C$62,MATCH($J259,'State '!$B:$B,0),3)</f>
        <v>Northeast</v>
      </c>
      <c r="N259" s="170"/>
      <c r="O259" s="177">
        <v>1.23</v>
      </c>
      <c r="P259" s="177"/>
      <c r="Q259" s="177">
        <v>3.8</v>
      </c>
      <c r="R259" s="176">
        <v>16</v>
      </c>
      <c r="S259" s="170" t="s">
        <v>135</v>
      </c>
      <c r="T259" s="170" t="s">
        <v>381</v>
      </c>
      <c r="U259" s="170" t="s">
        <v>1040</v>
      </c>
      <c r="V259" s="170"/>
      <c r="W259" s="169"/>
      <c r="X259" s="169"/>
      <c r="Y259" s="169"/>
      <c r="Z259" s="93"/>
      <c r="AA259" s="93"/>
      <c r="AB259" s="93"/>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c r="FD259" s="19"/>
      <c r="FE259" s="19"/>
      <c r="FF259" s="19"/>
      <c r="FG259" s="19"/>
      <c r="FH259" s="19"/>
      <c r="FI259" s="19"/>
      <c r="FJ259" s="19"/>
      <c r="FK259" s="19"/>
      <c r="FL259" s="19"/>
      <c r="FM259" s="19"/>
      <c r="FN259" s="19"/>
      <c r="FO259" s="19"/>
      <c r="FP259" s="19"/>
      <c r="FQ259" s="19"/>
      <c r="FR259" s="19"/>
      <c r="FS259" s="19"/>
      <c r="FT259" s="19"/>
      <c r="FU259" s="19"/>
      <c r="FV259" s="19"/>
      <c r="FW259" s="19"/>
      <c r="FX259" s="19"/>
      <c r="FY259" s="19"/>
      <c r="FZ259" s="19"/>
      <c r="GA259" s="19"/>
      <c r="GB259" s="19"/>
      <c r="GC259" s="19"/>
      <c r="GD259" s="19"/>
      <c r="GE259" s="19"/>
      <c r="GF259" s="19"/>
      <c r="GG259" s="19"/>
      <c r="GH259" s="19"/>
      <c r="GI259" s="19"/>
      <c r="GJ259" s="19"/>
      <c r="GK259" s="19"/>
      <c r="GL259" s="19"/>
      <c r="GM259" s="19"/>
      <c r="GN259" s="19"/>
      <c r="GO259" s="19"/>
      <c r="GP259" s="19"/>
      <c r="GQ259" s="19"/>
      <c r="GR259" s="19"/>
      <c r="GS259" s="19"/>
      <c r="GT259" s="19"/>
      <c r="GU259" s="19"/>
      <c r="GV259" s="19"/>
      <c r="GW259" s="19"/>
      <c r="GX259" s="19"/>
      <c r="GY259" s="19"/>
      <c r="GZ259" s="19"/>
      <c r="HA259" s="19"/>
      <c r="HB259" s="19"/>
      <c r="HC259" s="19"/>
      <c r="HD259" s="19"/>
      <c r="HE259" s="19"/>
      <c r="HF259" s="19"/>
      <c r="HG259" s="19"/>
      <c r="HH259" s="19"/>
      <c r="HI259" s="19"/>
      <c r="HJ259" s="19"/>
      <c r="HK259" s="19"/>
      <c r="HL259" s="19"/>
      <c r="HM259" s="19"/>
      <c r="HN259" s="19"/>
      <c r="HO259" s="19"/>
      <c r="HP259" s="19"/>
      <c r="HQ259" s="19"/>
      <c r="HR259" s="19"/>
      <c r="HS259" s="19"/>
      <c r="HT259" s="19"/>
      <c r="HU259" s="19"/>
      <c r="HV259" s="19"/>
      <c r="HW259" s="19"/>
      <c r="HX259" s="19"/>
      <c r="HY259" s="19"/>
      <c r="HZ259" s="19"/>
      <c r="IA259" s="19"/>
      <c r="IB259" s="19"/>
      <c r="IC259" s="19"/>
      <c r="ID259" s="19"/>
      <c r="IE259" s="19"/>
      <c r="IF259" s="19"/>
      <c r="IG259" s="19"/>
      <c r="IH259" s="19"/>
      <c r="II259" s="19"/>
      <c r="IJ259" s="19"/>
      <c r="IK259" s="19"/>
      <c r="IL259" s="19"/>
      <c r="IM259" s="19"/>
      <c r="IN259" s="19"/>
      <c r="IO259" s="19"/>
      <c r="IP259" s="19"/>
      <c r="IQ259" s="19"/>
      <c r="IR259" s="19"/>
      <c r="IS259" s="19"/>
      <c r="IT259" s="19"/>
      <c r="IU259" s="19"/>
      <c r="IV259" s="19"/>
      <c r="IW259" s="19"/>
      <c r="IX259" s="19"/>
      <c r="IY259" s="19"/>
      <c r="IZ259" s="19"/>
      <c r="JA259" s="19"/>
      <c r="JB259" s="19"/>
    </row>
    <row r="260" spans="1:262" s="19" customFormat="1" x14ac:dyDescent="0.2">
      <c r="A260" s="170">
        <v>39990</v>
      </c>
      <c r="B260" s="183" t="s">
        <v>1122</v>
      </c>
      <c r="C260" s="183" t="s">
        <v>218</v>
      </c>
      <c r="D260" s="183" t="s">
        <v>140</v>
      </c>
      <c r="E260" s="183" t="s">
        <v>143</v>
      </c>
      <c r="F260" s="184">
        <v>38335</v>
      </c>
      <c r="G260" s="185">
        <v>2004</v>
      </c>
      <c r="H260" s="170" t="s">
        <v>803</v>
      </c>
      <c r="I260" s="170" t="str">
        <f t="shared" si="11"/>
        <v>PA</v>
      </c>
      <c r="J260" s="170" t="str">
        <f t="shared" si="12"/>
        <v>DE</v>
      </c>
      <c r="K260" s="170" t="str">
        <f t="shared" si="13"/>
        <v>Northeast</v>
      </c>
      <c r="L260" s="170" t="str">
        <f>INDEX('State '!$A$1:$C$62,MATCH($I260,'State '!$B:$B,0),3)</f>
        <v>Northeast</v>
      </c>
      <c r="M260" s="170" t="str">
        <f>INDEX('State '!$A$1:$C$62,MATCH($J260,'State '!$B:$B,0),3)</f>
        <v>Northeast</v>
      </c>
      <c r="N260" s="170"/>
      <c r="O260" s="177">
        <v>2.86</v>
      </c>
      <c r="P260" s="177">
        <v>2.7</v>
      </c>
      <c r="Q260" s="177">
        <v>4.7</v>
      </c>
      <c r="R260" s="176">
        <v>16</v>
      </c>
      <c r="S260" s="170" t="s">
        <v>135</v>
      </c>
      <c r="T260" s="170" t="s">
        <v>381</v>
      </c>
      <c r="U260" s="170" t="s">
        <v>1040</v>
      </c>
      <c r="V260" s="170"/>
      <c r="W260" s="169"/>
      <c r="X260" s="169"/>
      <c r="Y260" s="169"/>
    </row>
    <row r="261" spans="1:262" x14ac:dyDescent="0.2">
      <c r="A261" s="170">
        <v>39990</v>
      </c>
      <c r="B261" s="171" t="s">
        <v>1039</v>
      </c>
      <c r="C261" s="171" t="s">
        <v>218</v>
      </c>
      <c r="D261" s="171" t="s">
        <v>140</v>
      </c>
      <c r="E261" s="183" t="s">
        <v>143</v>
      </c>
      <c r="F261" s="184">
        <v>38686</v>
      </c>
      <c r="G261" s="185">
        <v>2005</v>
      </c>
      <c r="H261" s="170" t="s">
        <v>803</v>
      </c>
      <c r="I261" s="170" t="str">
        <f t="shared" si="11"/>
        <v>PA</v>
      </c>
      <c r="J261" s="170" t="str">
        <f t="shared" si="12"/>
        <v>DE</v>
      </c>
      <c r="K261" s="170" t="str">
        <f t="shared" si="13"/>
        <v>Northeast</v>
      </c>
      <c r="L261" s="170" t="str">
        <f>INDEX('State '!$A$1:$C$62,MATCH($I261,'State '!$B:$B,0),3)</f>
        <v>Northeast</v>
      </c>
      <c r="M261" s="170" t="str">
        <f>INDEX('State '!$A$1:$C$62,MATCH($J261,'State '!$B:$B,0),3)</f>
        <v>Northeast</v>
      </c>
      <c r="N261" s="170"/>
      <c r="O261" s="177">
        <v>14</v>
      </c>
      <c r="P261" s="177">
        <v>24</v>
      </c>
      <c r="Q261" s="176">
        <v>9.9</v>
      </c>
      <c r="R261" s="176">
        <v>16</v>
      </c>
      <c r="S261" s="170" t="s">
        <v>135</v>
      </c>
      <c r="T261" s="170" t="s">
        <v>381</v>
      </c>
      <c r="U261" s="170" t="s">
        <v>1040</v>
      </c>
      <c r="V261" s="170"/>
      <c r="W261" s="169"/>
      <c r="X261" s="169"/>
      <c r="Y261" s="169"/>
      <c r="Z261" s="93"/>
      <c r="AA261" s="93"/>
      <c r="AB261" s="93"/>
    </row>
    <row r="262" spans="1:262" s="19" customFormat="1" x14ac:dyDescent="0.2">
      <c r="A262" s="170">
        <v>39990</v>
      </c>
      <c r="B262" s="171" t="s">
        <v>1000</v>
      </c>
      <c r="C262" s="171" t="s">
        <v>218</v>
      </c>
      <c r="D262" s="171" t="s">
        <v>140</v>
      </c>
      <c r="E262" s="183" t="s">
        <v>143</v>
      </c>
      <c r="F262" s="184">
        <v>39022</v>
      </c>
      <c r="G262" s="185">
        <v>2006</v>
      </c>
      <c r="H262" s="170" t="s">
        <v>803</v>
      </c>
      <c r="I262" s="170" t="str">
        <f t="shared" si="11"/>
        <v>PA</v>
      </c>
      <c r="J262" s="170" t="str">
        <f t="shared" si="12"/>
        <v>DE</v>
      </c>
      <c r="K262" s="170" t="str">
        <f t="shared" si="13"/>
        <v>Northeast</v>
      </c>
      <c r="L262" s="170" t="str">
        <f>INDEX('State '!$A$1:$C$62,MATCH($I262,'State '!$B:$B,0),3)</f>
        <v>Northeast</v>
      </c>
      <c r="M262" s="170" t="str">
        <f>INDEX('State '!$A$1:$C$62,MATCH($J262,'State '!$B:$B,0),3)</f>
        <v>Northeast</v>
      </c>
      <c r="N262" s="170"/>
      <c r="O262" s="177">
        <v>17.37</v>
      </c>
      <c r="P262" s="177">
        <v>35</v>
      </c>
      <c r="Q262" s="176">
        <v>26.2</v>
      </c>
      <c r="R262" s="176" t="s">
        <v>3289</v>
      </c>
      <c r="S262" s="170" t="s">
        <v>135</v>
      </c>
      <c r="T262" s="170" t="s">
        <v>381</v>
      </c>
      <c r="U262" s="170" t="s">
        <v>804</v>
      </c>
      <c r="V262" s="170"/>
      <c r="W262" s="169"/>
      <c r="X262" s="169"/>
      <c r="Y262" s="169"/>
    </row>
    <row r="263" spans="1:262" x14ac:dyDescent="0.2">
      <c r="A263" s="170">
        <v>39990</v>
      </c>
      <c r="B263" s="171" t="s">
        <v>915</v>
      </c>
      <c r="C263" s="171" t="s">
        <v>218</v>
      </c>
      <c r="D263" s="171" t="s">
        <v>140</v>
      </c>
      <c r="E263" s="172" t="s">
        <v>143</v>
      </c>
      <c r="F263" s="173">
        <v>39431</v>
      </c>
      <c r="G263" s="174">
        <v>2007</v>
      </c>
      <c r="H263" s="170" t="s">
        <v>803</v>
      </c>
      <c r="I263" s="170" t="str">
        <f t="shared" si="11"/>
        <v>PA</v>
      </c>
      <c r="J263" s="170" t="str">
        <f t="shared" si="12"/>
        <v>DE</v>
      </c>
      <c r="K263" s="170" t="str">
        <f t="shared" si="13"/>
        <v>Northeast</v>
      </c>
      <c r="L263" s="170" t="str">
        <f>INDEX('State '!$A$1:$C$62,MATCH($I263,'State '!$B:$B,0),3)</f>
        <v>Northeast</v>
      </c>
      <c r="M263" s="170" t="str">
        <f>INDEX('State '!$A$1:$C$62,MATCH($J263,'State '!$B:$B,0),3)</f>
        <v>Northeast</v>
      </c>
      <c r="N263" s="170"/>
      <c r="O263" s="177">
        <v>7.95</v>
      </c>
      <c r="P263" s="176">
        <v>11</v>
      </c>
      <c r="Q263" s="176">
        <v>10.3</v>
      </c>
      <c r="R263" s="177" t="s">
        <v>3290</v>
      </c>
      <c r="S263" s="178" t="s">
        <v>135</v>
      </c>
      <c r="T263" s="175" t="s">
        <v>381</v>
      </c>
      <c r="U263" s="179" t="s">
        <v>804</v>
      </c>
      <c r="V263" s="170"/>
      <c r="W263" s="169"/>
      <c r="X263" s="169"/>
      <c r="Y263" s="169"/>
      <c r="Z263" s="93"/>
      <c r="AA263" s="93"/>
      <c r="AB263" s="93"/>
    </row>
    <row r="264" spans="1:262" s="19" customFormat="1" x14ac:dyDescent="0.2">
      <c r="A264" s="170">
        <v>39990</v>
      </c>
      <c r="B264" s="183" t="s">
        <v>802</v>
      </c>
      <c r="C264" s="183" t="s">
        <v>218</v>
      </c>
      <c r="D264" s="183" t="s">
        <v>140</v>
      </c>
      <c r="E264" s="183" t="s">
        <v>143</v>
      </c>
      <c r="F264" s="184">
        <v>39767</v>
      </c>
      <c r="G264" s="185">
        <v>2008</v>
      </c>
      <c r="H264" s="170" t="s">
        <v>803</v>
      </c>
      <c r="I264" s="170" t="str">
        <f t="shared" si="11"/>
        <v>PA</v>
      </c>
      <c r="J264" s="170" t="str">
        <f t="shared" si="12"/>
        <v>DE</v>
      </c>
      <c r="K264" s="170" t="str">
        <f t="shared" si="13"/>
        <v>Northeast</v>
      </c>
      <c r="L264" s="170" t="str">
        <f>INDEX('State '!$A$1:$C$62,MATCH($I264,'State '!$B:$B,0),3)</f>
        <v>Northeast</v>
      </c>
      <c r="M264" s="170" t="str">
        <f>INDEX('State '!$A$1:$C$62,MATCH($J264,'State '!$B:$B,0),3)</f>
        <v>Northeast</v>
      </c>
      <c r="N264" s="170"/>
      <c r="O264" s="177">
        <v>8.2899999999999991</v>
      </c>
      <c r="P264" s="177">
        <v>9</v>
      </c>
      <c r="Q264" s="177">
        <v>10.85</v>
      </c>
      <c r="R264" s="176">
        <v>16</v>
      </c>
      <c r="S264" s="170" t="s">
        <v>135</v>
      </c>
      <c r="T264" s="170" t="s">
        <v>381</v>
      </c>
      <c r="U264" s="170" t="s">
        <v>804</v>
      </c>
      <c r="V264" s="170"/>
      <c r="W264" s="169"/>
      <c r="X264" s="169"/>
      <c r="Y264" s="169"/>
    </row>
    <row r="265" spans="1:262" ht="25.5" x14ac:dyDescent="0.2">
      <c r="A265" s="224">
        <v>43756</v>
      </c>
      <c r="B265" s="222" t="s">
        <v>2149</v>
      </c>
      <c r="C265" s="83" t="s">
        <v>218</v>
      </c>
      <c r="D265" s="83" t="s">
        <v>140</v>
      </c>
      <c r="E265" s="222" t="s">
        <v>143</v>
      </c>
      <c r="F265" s="63">
        <v>43748</v>
      </c>
      <c r="G265" s="64">
        <v>2019</v>
      </c>
      <c r="H265" s="224" t="s">
        <v>803</v>
      </c>
      <c r="I265" s="224" t="str">
        <f t="shared" ref="I265:I328" si="14">LEFT($H265,2)</f>
        <v>PA</v>
      </c>
      <c r="J265" s="224" t="str">
        <f t="shared" ref="J265:J328" si="15">RIGHT($H265,2)</f>
        <v>DE</v>
      </c>
      <c r="K265" s="230" t="str">
        <f t="shared" si="13"/>
        <v>Northeast</v>
      </c>
      <c r="L265" s="224" t="str">
        <f>INDEX('State '!$A$1:$C$62,MATCH($I265,'State '!$B:$B,0),3)</f>
        <v>Northeast</v>
      </c>
      <c r="M265" s="224" t="str">
        <f>INDEX('State '!$A$1:$C$62,MATCH($J265,'State '!$B:$B,0),3)</f>
        <v>Northeast</v>
      </c>
      <c r="N265" s="224"/>
      <c r="O265" s="177">
        <v>98.6</v>
      </c>
      <c r="P265" s="198">
        <v>40</v>
      </c>
      <c r="Q265" s="164">
        <v>61</v>
      </c>
      <c r="R265" s="104" t="s">
        <v>2148</v>
      </c>
      <c r="S265" s="224" t="s">
        <v>135</v>
      </c>
      <c r="T265" s="224" t="s">
        <v>381</v>
      </c>
      <c r="U265" s="224" t="s">
        <v>2313</v>
      </c>
      <c r="V265" s="224" t="s">
        <v>2180</v>
      </c>
      <c r="W265" s="222" t="s">
        <v>2677</v>
      </c>
      <c r="X265" s="222"/>
      <c r="Y265" s="225"/>
      <c r="Z265" s="93"/>
      <c r="AA265" s="93"/>
      <c r="AB265" s="93"/>
    </row>
    <row r="266" spans="1:262" x14ac:dyDescent="0.2">
      <c r="A266" s="195">
        <v>39990</v>
      </c>
      <c r="B266" s="183" t="s">
        <v>1638</v>
      </c>
      <c r="C266" s="183" t="s">
        <v>218</v>
      </c>
      <c r="D266" s="183" t="s">
        <v>140</v>
      </c>
      <c r="E266" s="183" t="s">
        <v>143</v>
      </c>
      <c r="F266" s="184">
        <v>35504</v>
      </c>
      <c r="G266" s="185">
        <v>1997</v>
      </c>
      <c r="H266" s="170" t="s">
        <v>450</v>
      </c>
      <c r="I266" s="170" t="str">
        <f t="shared" si="14"/>
        <v>DE</v>
      </c>
      <c r="J266" s="170" t="str">
        <f t="shared" si="15"/>
        <v>MD</v>
      </c>
      <c r="K266" s="170" t="str">
        <f t="shared" si="13"/>
        <v>Northeast</v>
      </c>
      <c r="L266" s="170" t="str">
        <f>INDEX('State '!$A$1:$C$62,MATCH($I266,'State '!$B:$B,0),3)</f>
        <v>Northeast</v>
      </c>
      <c r="M266" s="170" t="str">
        <f>INDEX('State '!$A$1:$C$62,MATCH($J266,'State '!$B:$B,0),3)</f>
        <v>Northeast</v>
      </c>
      <c r="N266" s="170"/>
      <c r="O266" s="177">
        <v>6.8</v>
      </c>
      <c r="P266" s="177">
        <v>29</v>
      </c>
      <c r="Q266" s="177">
        <v>5</v>
      </c>
      <c r="R266" s="176">
        <v>8</v>
      </c>
      <c r="S266" s="170" t="s">
        <v>135</v>
      </c>
      <c r="T266" s="170" t="s">
        <v>381</v>
      </c>
      <c r="U266" s="170" t="s">
        <v>1639</v>
      </c>
      <c r="V266" s="170"/>
      <c r="W266" s="169"/>
      <c r="X266" s="169"/>
      <c r="Y266" s="169"/>
      <c r="Z266" s="93"/>
      <c r="AA266" s="93"/>
      <c r="AB266" s="93"/>
    </row>
    <row r="267" spans="1:262" x14ac:dyDescent="0.2">
      <c r="A267" s="170">
        <v>39990</v>
      </c>
      <c r="B267" s="183" t="s">
        <v>1611</v>
      </c>
      <c r="C267" s="183" t="s">
        <v>218</v>
      </c>
      <c r="D267" s="183" t="s">
        <v>140</v>
      </c>
      <c r="E267" s="183" t="s">
        <v>143</v>
      </c>
      <c r="F267" s="184">
        <v>36124</v>
      </c>
      <c r="G267" s="185">
        <v>1998</v>
      </c>
      <c r="H267" s="170" t="s">
        <v>450</v>
      </c>
      <c r="I267" s="170" t="str">
        <f t="shared" si="14"/>
        <v>DE</v>
      </c>
      <c r="J267" s="170" t="str">
        <f t="shared" si="15"/>
        <v>MD</v>
      </c>
      <c r="K267" s="170" t="str">
        <f t="shared" si="13"/>
        <v>Northeast</v>
      </c>
      <c r="L267" s="170" t="str">
        <f>INDEX('State '!$A$1:$C$62,MATCH($I267,'State '!$B:$B,0),3)</f>
        <v>Northeast</v>
      </c>
      <c r="M267" s="170" t="str">
        <f>INDEX('State '!$A$1:$C$62,MATCH($J267,'State '!$B:$B,0),3)</f>
        <v>Northeast</v>
      </c>
      <c r="N267" s="170"/>
      <c r="O267" s="177">
        <v>0.84</v>
      </c>
      <c r="P267" s="177">
        <v>1.2</v>
      </c>
      <c r="Q267" s="177">
        <v>2.5</v>
      </c>
      <c r="R267" s="176">
        <v>16</v>
      </c>
      <c r="S267" s="170" t="s">
        <v>135</v>
      </c>
      <c r="T267" s="170" t="s">
        <v>381</v>
      </c>
      <c r="U267" s="170" t="s">
        <v>1612</v>
      </c>
      <c r="V267" s="170"/>
      <c r="W267" s="169"/>
      <c r="X267" s="169"/>
      <c r="Y267" s="169"/>
      <c r="Z267" s="93"/>
      <c r="AA267" s="93"/>
      <c r="AB267" s="93"/>
    </row>
    <row r="268" spans="1:262" s="19" customFormat="1" x14ac:dyDescent="0.2">
      <c r="A268" s="224">
        <v>43691</v>
      </c>
      <c r="B268" s="222" t="s">
        <v>2094</v>
      </c>
      <c r="C268" s="222" t="s">
        <v>1724</v>
      </c>
      <c r="D268" s="222" t="s">
        <v>140</v>
      </c>
      <c r="E268" s="222" t="s">
        <v>143</v>
      </c>
      <c r="F268" s="63">
        <v>43543</v>
      </c>
      <c r="G268" s="64">
        <v>2019</v>
      </c>
      <c r="H268" s="224" t="s">
        <v>10</v>
      </c>
      <c r="I268" s="224" t="str">
        <f t="shared" si="14"/>
        <v>NY</v>
      </c>
      <c r="J268" s="224" t="str">
        <f t="shared" si="15"/>
        <v>NY</v>
      </c>
      <c r="K268" s="230" t="str">
        <f t="shared" si="13"/>
        <v>Northeast</v>
      </c>
      <c r="L268" s="224" t="str">
        <f>INDEX('State '!$A$1:$C$62,MATCH($I268,'State '!$B:$B,0),3)</f>
        <v>Northeast</v>
      </c>
      <c r="M268" s="224" t="str">
        <f>INDEX('State '!$A$1:$C$62,MATCH($J268,'State '!$B:$B,0),3)</f>
        <v>Northeast</v>
      </c>
      <c r="N268" s="224"/>
      <c r="O268" s="177">
        <v>275</v>
      </c>
      <c r="P268" s="198">
        <v>8</v>
      </c>
      <c r="Q268" s="164">
        <v>223</v>
      </c>
      <c r="R268" s="104" t="s">
        <v>535</v>
      </c>
      <c r="S268" s="224" t="s">
        <v>1813</v>
      </c>
      <c r="T268" s="224" t="s">
        <v>381</v>
      </c>
      <c r="U268" s="224" t="s">
        <v>2315</v>
      </c>
      <c r="V268" s="224" t="s">
        <v>2177</v>
      </c>
      <c r="W268" s="222"/>
      <c r="X268" s="222"/>
      <c r="Y268" s="155" t="s">
        <v>2501</v>
      </c>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c r="AY268" s="93"/>
      <c r="AZ268" s="93"/>
      <c r="BA268" s="93"/>
      <c r="BB268" s="93"/>
      <c r="BC268" s="93"/>
      <c r="BD268" s="93"/>
      <c r="BE268" s="93"/>
      <c r="BF268" s="93"/>
      <c r="BG268" s="93"/>
      <c r="BH268" s="93"/>
      <c r="BI268" s="93"/>
      <c r="BJ268" s="93"/>
      <c r="BK268" s="93"/>
      <c r="BL268" s="93"/>
      <c r="BM268" s="93"/>
      <c r="BN268" s="93"/>
      <c r="BO268" s="93"/>
      <c r="BP268" s="93"/>
      <c r="BQ268" s="93"/>
      <c r="BR268" s="93"/>
      <c r="BS268" s="93"/>
      <c r="BT268" s="93"/>
      <c r="BU268" s="93"/>
      <c r="BV268" s="93"/>
      <c r="BW268" s="93"/>
      <c r="BX268" s="93"/>
      <c r="BY268" s="93"/>
      <c r="BZ268" s="93"/>
      <c r="CA268" s="93"/>
      <c r="CB268" s="93"/>
      <c r="CC268" s="93"/>
      <c r="CD268" s="93"/>
      <c r="CE268" s="93"/>
      <c r="CF268" s="93"/>
      <c r="CG268" s="93"/>
      <c r="CH268" s="93"/>
      <c r="CI268" s="93"/>
      <c r="CJ268" s="93"/>
      <c r="CK268" s="93"/>
      <c r="CL268" s="93"/>
      <c r="CM268" s="93"/>
      <c r="CN268" s="93"/>
      <c r="CO268" s="93"/>
      <c r="CP268" s="93"/>
      <c r="CQ268" s="93"/>
      <c r="CR268" s="93"/>
      <c r="CS268" s="93"/>
      <c r="CT268" s="93"/>
      <c r="CU268" s="93"/>
      <c r="CV268" s="93"/>
      <c r="CW268" s="93"/>
      <c r="CX268" s="93"/>
      <c r="CY268" s="93"/>
      <c r="CZ268" s="93"/>
      <c r="DA268" s="93"/>
      <c r="DB268" s="93"/>
      <c r="DC268" s="93"/>
      <c r="DD268" s="93"/>
      <c r="DE268" s="93"/>
      <c r="DF268" s="93"/>
      <c r="DG268" s="93"/>
      <c r="DH268" s="93"/>
      <c r="DI268" s="93"/>
      <c r="DJ268" s="93"/>
      <c r="DK268" s="93"/>
      <c r="DL268" s="93"/>
      <c r="DM268" s="93"/>
      <c r="DN268" s="93"/>
      <c r="DO268" s="93"/>
      <c r="DP268" s="93"/>
      <c r="DQ268" s="93"/>
      <c r="DR268" s="93"/>
      <c r="DS268" s="93"/>
      <c r="DT268" s="93"/>
      <c r="DU268" s="93"/>
      <c r="DV268" s="93"/>
      <c r="DW268" s="93"/>
      <c r="DX268" s="93"/>
      <c r="DY268" s="93"/>
      <c r="DZ268" s="93"/>
      <c r="EA268" s="93"/>
      <c r="EB268" s="93"/>
      <c r="EC268" s="93"/>
      <c r="ED268" s="93"/>
      <c r="EE268" s="93"/>
      <c r="EF268" s="93"/>
      <c r="EG268" s="93"/>
      <c r="EH268" s="93"/>
      <c r="EI268" s="93"/>
      <c r="EJ268" s="93"/>
      <c r="EK268" s="93"/>
      <c r="EL268" s="93"/>
      <c r="EM268" s="93"/>
      <c r="EN268" s="93"/>
      <c r="EO268" s="93"/>
      <c r="EP268" s="93"/>
      <c r="EQ268" s="93"/>
      <c r="ER268" s="93"/>
      <c r="ES268" s="93"/>
      <c r="ET268" s="93"/>
      <c r="EU268" s="93"/>
      <c r="EV268" s="93"/>
      <c r="EW268" s="93"/>
      <c r="EX268" s="93"/>
      <c r="EY268" s="93"/>
      <c r="EZ268" s="93"/>
      <c r="FA268" s="93"/>
      <c r="FB268" s="93"/>
      <c r="FC268" s="93"/>
      <c r="FD268" s="93"/>
      <c r="FE268" s="93"/>
      <c r="FF268" s="93"/>
      <c r="FG268" s="93"/>
      <c r="FH268" s="93"/>
      <c r="FI268" s="93"/>
      <c r="FJ268" s="93"/>
      <c r="FK268" s="93"/>
      <c r="FL268" s="93"/>
      <c r="FM268" s="93"/>
      <c r="FN268" s="93"/>
      <c r="FO268" s="93"/>
      <c r="FP268" s="93"/>
      <c r="FQ268" s="93"/>
      <c r="FR268" s="93"/>
      <c r="FS268" s="93"/>
      <c r="FT268" s="93"/>
      <c r="FU268" s="93"/>
      <c r="FV268" s="93"/>
      <c r="FW268" s="93"/>
      <c r="FX268" s="93"/>
      <c r="FY268" s="93"/>
      <c r="FZ268" s="93"/>
      <c r="GA268" s="93"/>
      <c r="GB268" s="93"/>
      <c r="GC268" s="93"/>
      <c r="GD268" s="93"/>
      <c r="GE268" s="93"/>
      <c r="GF268" s="93"/>
      <c r="GG268" s="93"/>
      <c r="GH268" s="93"/>
      <c r="GI268" s="93"/>
      <c r="GJ268" s="93"/>
      <c r="GK268" s="93"/>
      <c r="GL268" s="93"/>
      <c r="GM268" s="93"/>
      <c r="GN268" s="93"/>
      <c r="GO268" s="93"/>
      <c r="GP268" s="93"/>
      <c r="GQ268" s="93"/>
      <c r="GR268" s="93"/>
      <c r="GS268" s="93"/>
      <c r="GT268" s="93"/>
      <c r="GU268" s="93"/>
      <c r="GV268" s="93"/>
      <c r="GW268" s="93"/>
      <c r="GX268" s="93"/>
      <c r="GY268" s="93"/>
      <c r="GZ268" s="93"/>
      <c r="HA268" s="93"/>
      <c r="HB268" s="93"/>
      <c r="HC268" s="93"/>
      <c r="HD268" s="93"/>
      <c r="HE268" s="93"/>
      <c r="HF268" s="93"/>
      <c r="HG268" s="93"/>
      <c r="HH268" s="93"/>
      <c r="HI268" s="93"/>
      <c r="HJ268" s="93"/>
      <c r="HK268" s="93"/>
      <c r="HL268" s="93"/>
      <c r="HM268" s="93"/>
      <c r="HN268" s="93"/>
      <c r="HO268" s="93"/>
      <c r="HP268" s="93"/>
      <c r="HQ268" s="93"/>
      <c r="HR268" s="93"/>
      <c r="HS268" s="93"/>
      <c r="HT268" s="93"/>
      <c r="HU268" s="93"/>
      <c r="HV268" s="93"/>
      <c r="HW268" s="93"/>
      <c r="HX268" s="93"/>
      <c r="HY268" s="93"/>
      <c r="HZ268" s="93"/>
      <c r="IA268" s="93"/>
      <c r="IB268" s="93"/>
      <c r="IC268" s="93"/>
      <c r="ID268" s="93"/>
      <c r="IE268" s="93"/>
      <c r="IF268" s="93"/>
      <c r="IG268" s="93"/>
      <c r="IH268" s="93"/>
      <c r="II268" s="93"/>
      <c r="IJ268" s="93"/>
      <c r="IK268" s="93"/>
      <c r="IL268" s="93"/>
      <c r="IM268" s="93"/>
      <c r="IN268" s="93"/>
      <c r="IO268" s="93"/>
      <c r="IP268" s="93"/>
      <c r="IQ268" s="93"/>
      <c r="IR268" s="93"/>
      <c r="IS268" s="93"/>
      <c r="IT268" s="93"/>
      <c r="IU268" s="93"/>
      <c r="IV268" s="93"/>
      <c r="IW268" s="93"/>
      <c r="IX268" s="93"/>
      <c r="IY268" s="93"/>
      <c r="IZ268" s="93"/>
      <c r="JA268" s="93"/>
      <c r="JB268" s="93"/>
    </row>
    <row r="269" spans="1:262" s="19" customFormat="1" x14ac:dyDescent="0.2">
      <c r="A269" s="227">
        <v>43494</v>
      </c>
      <c r="B269" s="223" t="s">
        <v>2291</v>
      </c>
      <c r="C269" s="223" t="s">
        <v>235</v>
      </c>
      <c r="D269" s="223" t="s">
        <v>134</v>
      </c>
      <c r="E269" s="223" t="s">
        <v>143</v>
      </c>
      <c r="F269" s="226">
        <v>43487</v>
      </c>
      <c r="G269" s="115">
        <v>2019</v>
      </c>
      <c r="H269" s="227" t="s">
        <v>2207</v>
      </c>
      <c r="I269" s="227" t="str">
        <f t="shared" si="14"/>
        <v>LA</v>
      </c>
      <c r="J269" s="227" t="str">
        <f t="shared" si="15"/>
        <v>TX</v>
      </c>
      <c r="K269" s="230" t="str">
        <f t="shared" si="13"/>
        <v>South Central</v>
      </c>
      <c r="L269" s="224" t="str">
        <f>INDEX('State '!$A$1:$C$62,MATCH($I269,'State '!$B:$B,0),3)</f>
        <v>South Central</v>
      </c>
      <c r="M269" s="224" t="str">
        <f>INDEX('State '!$A$1:$C$62,MATCH($J269,'State '!$B:$B,0),3)</f>
        <v>South Central</v>
      </c>
      <c r="N269" s="224"/>
      <c r="O269" s="177">
        <v>68.900000000000006</v>
      </c>
      <c r="P269" s="232">
        <v>24.7</v>
      </c>
      <c r="Q269" s="231">
        <v>275</v>
      </c>
      <c r="R269" s="228"/>
      <c r="S269" s="227" t="s">
        <v>135</v>
      </c>
      <c r="T269" s="227" t="s">
        <v>381</v>
      </c>
      <c r="U269" s="227" t="s">
        <v>2292</v>
      </c>
      <c r="V269" s="224" t="s">
        <v>2180</v>
      </c>
      <c r="W269" s="222"/>
      <c r="X269" s="222"/>
      <c r="Y269" s="225"/>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c r="AY269" s="93"/>
      <c r="AZ269" s="93"/>
      <c r="BA269" s="93"/>
      <c r="BB269" s="93"/>
      <c r="BC269" s="93"/>
      <c r="BD269" s="93"/>
      <c r="BE269" s="93"/>
      <c r="BF269" s="93"/>
      <c r="BG269" s="93"/>
      <c r="BH269" s="93"/>
      <c r="BI269" s="93"/>
      <c r="BJ269" s="93"/>
      <c r="BK269" s="93"/>
      <c r="BL269" s="93"/>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c r="CT269" s="93"/>
      <c r="CU269" s="93"/>
      <c r="CV269" s="93"/>
      <c r="CW269" s="93"/>
      <c r="CX269" s="93"/>
      <c r="CY269" s="93"/>
      <c r="CZ269" s="93"/>
      <c r="DA269" s="93"/>
      <c r="DB269" s="93"/>
      <c r="DC269" s="93"/>
      <c r="DD269" s="93"/>
      <c r="DE269" s="93"/>
      <c r="DF269" s="93"/>
      <c r="DG269" s="93"/>
      <c r="DH269" s="93"/>
      <c r="DI269" s="93"/>
      <c r="DJ269" s="93"/>
      <c r="DK269" s="93"/>
      <c r="DL269" s="93"/>
      <c r="DM269" s="93"/>
      <c r="DN269" s="93"/>
      <c r="DO269" s="93"/>
      <c r="DP269" s="93"/>
      <c r="DQ269" s="93"/>
      <c r="DR269" s="93"/>
      <c r="DS269" s="93"/>
      <c r="DT269" s="93"/>
      <c r="DU269" s="93"/>
      <c r="DV269" s="93"/>
      <c r="DW269" s="93"/>
      <c r="DX269" s="93"/>
      <c r="DY269" s="93"/>
      <c r="DZ269" s="93"/>
      <c r="EA269" s="93"/>
      <c r="EB269" s="93"/>
      <c r="EC269" s="93"/>
      <c r="ED269" s="93"/>
      <c r="EE269" s="93"/>
      <c r="EF269" s="93"/>
      <c r="EG269" s="93"/>
      <c r="EH269" s="93"/>
      <c r="EI269" s="93"/>
      <c r="EJ269" s="93"/>
      <c r="EK269" s="93"/>
      <c r="EL269" s="93"/>
      <c r="EM269" s="93"/>
      <c r="EN269" s="93"/>
      <c r="EO269" s="93"/>
      <c r="EP269" s="93"/>
      <c r="EQ269" s="93"/>
      <c r="ER269" s="93"/>
      <c r="ES269" s="93"/>
      <c r="ET269" s="93"/>
      <c r="EU269" s="93"/>
      <c r="EV269" s="93"/>
      <c r="EW269" s="93"/>
      <c r="EX269" s="93"/>
      <c r="EY269" s="93"/>
      <c r="EZ269" s="93"/>
      <c r="FA269" s="93"/>
      <c r="FB269" s="93"/>
      <c r="FC269" s="93"/>
      <c r="FD269" s="93"/>
      <c r="FE269" s="93"/>
      <c r="FF269" s="93"/>
      <c r="FG269" s="93"/>
      <c r="FH269" s="93"/>
      <c r="FI269" s="93"/>
      <c r="FJ269" s="93"/>
      <c r="FK269" s="93"/>
      <c r="FL269" s="93"/>
      <c r="FM269" s="93"/>
      <c r="FN269" s="93"/>
      <c r="FO269" s="93"/>
      <c r="FP269" s="93"/>
      <c r="FQ269" s="93"/>
      <c r="FR269" s="93"/>
      <c r="FS269" s="93"/>
      <c r="FT269" s="93"/>
      <c r="FU269" s="93"/>
      <c r="FV269" s="93"/>
      <c r="FW269" s="93"/>
      <c r="FX269" s="93"/>
      <c r="FY269" s="93"/>
      <c r="FZ269" s="93"/>
      <c r="GA269" s="93"/>
      <c r="GB269" s="93"/>
      <c r="GC269" s="93"/>
      <c r="GD269" s="93"/>
      <c r="GE269" s="93"/>
      <c r="GF269" s="93"/>
      <c r="GG269" s="93"/>
      <c r="GH269" s="93"/>
      <c r="GI269" s="93"/>
      <c r="GJ269" s="93"/>
      <c r="GK269" s="93"/>
      <c r="GL269" s="93"/>
      <c r="GM269" s="93"/>
      <c r="GN269" s="93"/>
      <c r="GO269" s="93"/>
      <c r="GP269" s="93"/>
      <c r="GQ269" s="93"/>
      <c r="GR269" s="93"/>
      <c r="GS269" s="93"/>
      <c r="GT269" s="93"/>
      <c r="GU269" s="93"/>
      <c r="GV269" s="93"/>
      <c r="GW269" s="93"/>
      <c r="GX269" s="93"/>
      <c r="GY269" s="93"/>
      <c r="GZ269" s="93"/>
      <c r="HA269" s="93"/>
      <c r="HB269" s="93"/>
      <c r="HC269" s="93"/>
      <c r="HD269" s="93"/>
      <c r="HE269" s="93"/>
      <c r="HF269" s="93"/>
      <c r="HG269" s="93"/>
      <c r="HH269" s="93"/>
      <c r="HI269" s="93"/>
      <c r="HJ269" s="93"/>
      <c r="HK269" s="93"/>
      <c r="HL269" s="93"/>
      <c r="HM269" s="93"/>
      <c r="HN269" s="93"/>
      <c r="HO269" s="93"/>
      <c r="HP269" s="93"/>
      <c r="HQ269" s="93"/>
      <c r="HR269" s="93"/>
      <c r="HS269" s="93"/>
      <c r="HT269" s="93"/>
      <c r="HU269" s="93"/>
      <c r="HV269" s="93"/>
      <c r="HW269" s="93"/>
      <c r="HX269" s="93"/>
      <c r="HY269" s="93"/>
      <c r="HZ269" s="93"/>
      <c r="IA269" s="93"/>
      <c r="IB269" s="93"/>
      <c r="IC269" s="93"/>
      <c r="ID269" s="93"/>
      <c r="IE269" s="93"/>
      <c r="IF269" s="93"/>
      <c r="IG269" s="93"/>
      <c r="IH269" s="93"/>
      <c r="II269" s="93"/>
      <c r="IJ269" s="93"/>
      <c r="IK269" s="93"/>
      <c r="IL269" s="93"/>
      <c r="IM269" s="93"/>
      <c r="IN269" s="93"/>
      <c r="IO269" s="93"/>
      <c r="IP269" s="93"/>
      <c r="IQ269" s="93"/>
      <c r="IR269" s="93"/>
      <c r="IS269" s="93"/>
      <c r="IT269" s="93"/>
      <c r="IU269" s="93"/>
      <c r="IV269" s="93"/>
      <c r="IW269" s="93"/>
      <c r="IX269" s="93"/>
      <c r="IY269" s="93"/>
      <c r="IZ269" s="93"/>
      <c r="JA269" s="93"/>
      <c r="JB269" s="93"/>
    </row>
    <row r="270" spans="1:262" s="19" customFormat="1" x14ac:dyDescent="0.2">
      <c r="A270" s="170">
        <v>42612</v>
      </c>
      <c r="B270" s="171" t="s">
        <v>2189</v>
      </c>
      <c r="C270" s="171" t="s">
        <v>2051</v>
      </c>
      <c r="D270" s="171" t="s">
        <v>140</v>
      </c>
      <c r="E270" s="172" t="s">
        <v>143</v>
      </c>
      <c r="F270" s="173">
        <v>42339</v>
      </c>
      <c r="G270" s="174">
        <v>2015</v>
      </c>
      <c r="H270" s="170" t="s">
        <v>53</v>
      </c>
      <c r="I270" s="170" t="str">
        <f t="shared" si="14"/>
        <v>SC</v>
      </c>
      <c r="J270" s="170" t="str">
        <f t="shared" si="15"/>
        <v>SC</v>
      </c>
      <c r="K270" s="170" t="str">
        <f t="shared" si="13"/>
        <v>Southeast</v>
      </c>
      <c r="L270" s="170" t="str">
        <f>INDEX('State '!$A$1:$C$62,MATCH($I270,'State '!$B:$B,0),3)</f>
        <v>Southeast</v>
      </c>
      <c r="M270" s="170" t="str">
        <f>INDEX('State '!$A$1:$C$62,MATCH($J270,'State '!$B:$B,0),3)</f>
        <v>Southeast</v>
      </c>
      <c r="N270" s="170"/>
      <c r="O270" s="177">
        <v>35</v>
      </c>
      <c r="P270" s="176"/>
      <c r="Q270" s="176">
        <v>45</v>
      </c>
      <c r="R270" s="177"/>
      <c r="S270" s="178" t="s">
        <v>135</v>
      </c>
      <c r="T270" s="175" t="s">
        <v>381</v>
      </c>
      <c r="U270" s="179" t="s">
        <v>2190</v>
      </c>
      <c r="V270" s="170" t="s">
        <v>2177</v>
      </c>
      <c r="W270" s="169"/>
      <c r="X270" s="169"/>
      <c r="Y270" s="169"/>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c r="AY270" s="93"/>
      <c r="AZ270" s="93"/>
      <c r="BA270" s="93"/>
      <c r="BB270" s="93"/>
      <c r="BC270" s="93"/>
      <c r="BD270" s="93"/>
      <c r="BE270" s="93"/>
      <c r="BF270" s="93"/>
      <c r="BG270" s="93"/>
      <c r="BH270" s="93"/>
      <c r="BI270" s="93"/>
      <c r="BJ270" s="93"/>
      <c r="BK270" s="93"/>
      <c r="BL270" s="93"/>
      <c r="BM270" s="93"/>
      <c r="BN270" s="93"/>
      <c r="BO270" s="93"/>
      <c r="BP270" s="93"/>
      <c r="BQ270" s="93"/>
      <c r="BR270" s="93"/>
      <c r="BS270" s="93"/>
      <c r="BT270" s="93"/>
      <c r="BU270" s="93"/>
      <c r="BV270" s="93"/>
      <c r="BW270" s="93"/>
      <c r="BX270" s="93"/>
      <c r="BY270" s="93"/>
      <c r="BZ270" s="93"/>
      <c r="CA270" s="93"/>
      <c r="CB270" s="93"/>
      <c r="CC270" s="93"/>
      <c r="CD270" s="93"/>
      <c r="CE270" s="93"/>
      <c r="CF270" s="93"/>
      <c r="CG270" s="93"/>
      <c r="CH270" s="93"/>
      <c r="CI270" s="93"/>
      <c r="CJ270" s="93"/>
      <c r="CK270" s="93"/>
      <c r="CL270" s="93"/>
      <c r="CM270" s="93"/>
      <c r="CN270" s="93"/>
      <c r="CO270" s="93"/>
      <c r="CP270" s="93"/>
      <c r="CQ270" s="93"/>
      <c r="CR270" s="93"/>
      <c r="CS270" s="93"/>
      <c r="CT270" s="93"/>
      <c r="CU270" s="93"/>
      <c r="CV270" s="93"/>
      <c r="CW270" s="93"/>
      <c r="CX270" s="93"/>
      <c r="CY270" s="93"/>
      <c r="CZ270" s="93"/>
      <c r="DA270" s="93"/>
      <c r="DB270" s="93"/>
      <c r="DC270" s="93"/>
      <c r="DD270" s="93"/>
      <c r="DE270" s="93"/>
      <c r="DF270" s="93"/>
      <c r="DG270" s="93"/>
      <c r="DH270" s="93"/>
      <c r="DI270" s="93"/>
      <c r="DJ270" s="93"/>
      <c r="DK270" s="93"/>
      <c r="DL270" s="93"/>
      <c r="DM270" s="93"/>
      <c r="DN270" s="93"/>
      <c r="DO270" s="93"/>
      <c r="DP270" s="93"/>
      <c r="DQ270" s="93"/>
      <c r="DR270" s="93"/>
      <c r="DS270" s="93"/>
      <c r="DT270" s="93"/>
      <c r="DU270" s="93"/>
      <c r="DV270" s="93"/>
      <c r="DW270" s="93"/>
      <c r="DX270" s="93"/>
      <c r="DY270" s="93"/>
      <c r="DZ270" s="93"/>
      <c r="EA270" s="93"/>
      <c r="EB270" s="93"/>
      <c r="EC270" s="93"/>
      <c r="ED270" s="93"/>
      <c r="EE270" s="93"/>
      <c r="EF270" s="93"/>
      <c r="EG270" s="93"/>
      <c r="EH270" s="93"/>
      <c r="EI270" s="93"/>
      <c r="EJ270" s="93"/>
      <c r="EK270" s="93"/>
      <c r="EL270" s="93"/>
      <c r="EM270" s="93"/>
      <c r="EN270" s="93"/>
      <c r="EO270" s="93"/>
      <c r="EP270" s="93"/>
      <c r="EQ270" s="93"/>
      <c r="ER270" s="93"/>
      <c r="ES270" s="93"/>
      <c r="ET270" s="93"/>
      <c r="EU270" s="93"/>
      <c r="EV270" s="93"/>
      <c r="EW270" s="93"/>
      <c r="EX270" s="93"/>
      <c r="EY270" s="93"/>
      <c r="EZ270" s="93"/>
      <c r="FA270" s="93"/>
      <c r="FB270" s="93"/>
      <c r="FC270" s="93"/>
      <c r="FD270" s="93"/>
      <c r="FE270" s="93"/>
      <c r="FF270" s="93"/>
      <c r="FG270" s="93"/>
      <c r="FH270" s="93"/>
      <c r="FI270" s="93"/>
      <c r="FJ270" s="93"/>
      <c r="FK270" s="93"/>
      <c r="FL270" s="93"/>
      <c r="FM270" s="93"/>
      <c r="FN270" s="93"/>
      <c r="FO270" s="93"/>
      <c r="FP270" s="93"/>
      <c r="FQ270" s="93"/>
      <c r="FR270" s="93"/>
      <c r="FS270" s="93"/>
      <c r="FT270" s="93"/>
      <c r="FU270" s="93"/>
      <c r="FV270" s="93"/>
      <c r="FW270" s="93"/>
      <c r="FX270" s="93"/>
      <c r="FY270" s="93"/>
      <c r="FZ270" s="93"/>
      <c r="GA270" s="93"/>
      <c r="GB270" s="93"/>
      <c r="GC270" s="93"/>
      <c r="GD270" s="93"/>
      <c r="GE270" s="93"/>
      <c r="GF270" s="93"/>
      <c r="GG270" s="93"/>
      <c r="GH270" s="93"/>
      <c r="GI270" s="93"/>
      <c r="GJ270" s="93"/>
      <c r="GK270" s="93"/>
      <c r="GL270" s="93"/>
      <c r="GM270" s="93"/>
      <c r="GN270" s="93"/>
      <c r="GO270" s="93"/>
      <c r="GP270" s="93"/>
      <c r="GQ270" s="93"/>
      <c r="GR270" s="93"/>
      <c r="GS270" s="93"/>
      <c r="GT270" s="93"/>
      <c r="GU270" s="93"/>
      <c r="GV270" s="93"/>
      <c r="GW270" s="93"/>
      <c r="GX270" s="93"/>
      <c r="GY270" s="93"/>
      <c r="GZ270" s="93"/>
      <c r="HA270" s="93"/>
      <c r="HB270" s="93"/>
      <c r="HC270" s="93"/>
      <c r="HD270" s="93"/>
      <c r="HE270" s="93"/>
      <c r="HF270" s="93"/>
      <c r="HG270" s="93"/>
      <c r="HH270" s="93"/>
      <c r="HI270" s="93"/>
      <c r="HJ270" s="93"/>
      <c r="HK270" s="93"/>
      <c r="HL270" s="93"/>
      <c r="HM270" s="93"/>
      <c r="HN270" s="93"/>
      <c r="HO270" s="93"/>
      <c r="HP270" s="93"/>
      <c r="HQ270" s="93"/>
      <c r="HR270" s="93"/>
      <c r="HS270" s="93"/>
      <c r="HT270" s="93"/>
      <c r="HU270" s="93"/>
      <c r="HV270" s="93"/>
      <c r="HW270" s="93"/>
      <c r="HX270" s="93"/>
      <c r="HY270" s="93"/>
      <c r="HZ270" s="93"/>
      <c r="IA270" s="93"/>
      <c r="IB270" s="93"/>
      <c r="IC270" s="93"/>
      <c r="ID270" s="93"/>
      <c r="IE270" s="93"/>
      <c r="IF270" s="93"/>
      <c r="IG270" s="93"/>
      <c r="IH270" s="93"/>
      <c r="II270" s="93"/>
      <c r="IJ270" s="93"/>
      <c r="IK270" s="93"/>
      <c r="IL270" s="93"/>
      <c r="IM270" s="93"/>
      <c r="IN270" s="93"/>
      <c r="IO270" s="93"/>
      <c r="IP270" s="93"/>
      <c r="IQ270" s="93"/>
      <c r="IR270" s="93"/>
      <c r="IS270" s="93"/>
      <c r="IT270" s="93"/>
      <c r="IU270" s="93"/>
      <c r="IV270" s="93"/>
      <c r="IW270" s="93"/>
      <c r="IX270" s="93"/>
      <c r="IY270" s="93"/>
      <c r="IZ270" s="93"/>
      <c r="JA270" s="93"/>
      <c r="JB270" s="93"/>
    </row>
    <row r="271" spans="1:262" s="19" customFormat="1" x14ac:dyDescent="0.2">
      <c r="A271" s="170">
        <v>42175</v>
      </c>
      <c r="B271" s="171" t="s">
        <v>2063</v>
      </c>
      <c r="C271" s="171" t="s">
        <v>1887</v>
      </c>
      <c r="D271" s="171" t="s">
        <v>140</v>
      </c>
      <c r="E271" s="172" t="s">
        <v>143</v>
      </c>
      <c r="F271" s="173">
        <v>42163</v>
      </c>
      <c r="G271" s="174">
        <v>2015</v>
      </c>
      <c r="H271" s="170" t="s">
        <v>408</v>
      </c>
      <c r="I271" s="170" t="str">
        <f t="shared" si="14"/>
        <v>TX</v>
      </c>
      <c r="J271" s="170" t="str">
        <f t="shared" si="15"/>
        <v>MX</v>
      </c>
      <c r="K271" s="170" t="str">
        <f t="shared" si="13"/>
        <v>South Central, Mexico</v>
      </c>
      <c r="L271" s="170" t="str">
        <f>INDEX('State '!$A$1:$C$62,MATCH($I271,'State '!$B:$B,0),3)</f>
        <v>South Central</v>
      </c>
      <c r="M271" s="170" t="str">
        <f>INDEX('State '!$A$1:$C$62,MATCH($J271,'State '!$B:$B,0),3)</f>
        <v>Mexico</v>
      </c>
      <c r="N271" s="170"/>
      <c r="O271" s="177"/>
      <c r="P271" s="176">
        <v>23</v>
      </c>
      <c r="Q271" s="176">
        <v>140</v>
      </c>
      <c r="R271" s="177">
        <v>24</v>
      </c>
      <c r="S271" s="178" t="s">
        <v>135</v>
      </c>
      <c r="T271" s="175" t="s">
        <v>381</v>
      </c>
      <c r="U271" s="179" t="s">
        <v>1888</v>
      </c>
      <c r="V271" s="170" t="s">
        <v>2180</v>
      </c>
      <c r="W271" s="169"/>
      <c r="X271" s="169"/>
      <c r="Y271" s="169"/>
    </row>
    <row r="272" spans="1:262" x14ac:dyDescent="0.2">
      <c r="A272" s="195">
        <v>43423</v>
      </c>
      <c r="B272" s="183" t="s">
        <v>2244</v>
      </c>
      <c r="C272" s="183" t="s">
        <v>2243</v>
      </c>
      <c r="D272" s="183" t="s">
        <v>140</v>
      </c>
      <c r="E272" s="183" t="s">
        <v>143</v>
      </c>
      <c r="F272" s="184">
        <v>43418</v>
      </c>
      <c r="G272" s="185">
        <v>2018</v>
      </c>
      <c r="H272" s="170" t="s">
        <v>22</v>
      </c>
      <c r="I272" s="170" t="str">
        <f t="shared" si="14"/>
        <v>GA</v>
      </c>
      <c r="J272" s="170" t="str">
        <f t="shared" si="15"/>
        <v>GA</v>
      </c>
      <c r="K272" s="175" t="str">
        <f t="shared" si="13"/>
        <v>Southeast</v>
      </c>
      <c r="L272" s="170" t="str">
        <f>INDEX('State '!$A$1:$C$62,MATCH($I272,'State '!$B:$B,0),3)</f>
        <v>Southeast</v>
      </c>
      <c r="M272" s="170" t="str">
        <f>INDEX('State '!$A$1:$C$62,MATCH($J272,'State '!$B:$B,0),3)</f>
        <v>Southeast</v>
      </c>
      <c r="N272" s="170"/>
      <c r="O272" s="177">
        <v>114</v>
      </c>
      <c r="P272" s="177"/>
      <c r="Q272" s="177">
        <v>769</v>
      </c>
      <c r="R272" s="176"/>
      <c r="S272" s="170" t="s">
        <v>135</v>
      </c>
      <c r="T272" s="170" t="s">
        <v>381</v>
      </c>
      <c r="U272" s="170" t="s">
        <v>2242</v>
      </c>
      <c r="V272" s="170" t="s">
        <v>2177</v>
      </c>
      <c r="W272" s="169" t="s">
        <v>2426</v>
      </c>
      <c r="X272" s="169"/>
      <c r="Y272" s="169"/>
      <c r="Z272" s="93"/>
      <c r="AA272" s="93"/>
      <c r="AB272" s="93"/>
    </row>
    <row r="273" spans="1:262" x14ac:dyDescent="0.2">
      <c r="A273" s="170">
        <v>42649</v>
      </c>
      <c r="B273" s="183" t="s">
        <v>2244</v>
      </c>
      <c r="C273" s="183" t="s">
        <v>2243</v>
      </c>
      <c r="D273" s="183" t="s">
        <v>140</v>
      </c>
      <c r="E273" s="183" t="s">
        <v>419</v>
      </c>
      <c r="F273" s="184"/>
      <c r="G273" s="185">
        <v>2016</v>
      </c>
      <c r="H273" s="170" t="s">
        <v>22</v>
      </c>
      <c r="I273" s="170" t="str">
        <f t="shared" si="14"/>
        <v>GA</v>
      </c>
      <c r="J273" s="170" t="str">
        <f t="shared" si="15"/>
        <v>GA</v>
      </c>
      <c r="K273" s="170" t="str">
        <f t="shared" si="13"/>
        <v>Southeast</v>
      </c>
      <c r="L273" s="170" t="str">
        <f>INDEX('State '!$A$1:$C$62,MATCH($I273,'State '!$B:$B,0),3)</f>
        <v>Southeast</v>
      </c>
      <c r="M273" s="170" t="str">
        <f>INDEX('State '!$A$1:$C$62,MATCH($J273,'State '!$B:$B,0),3)</f>
        <v>Southeast</v>
      </c>
      <c r="N273" s="170"/>
      <c r="O273" s="177">
        <v>114</v>
      </c>
      <c r="P273" s="177"/>
      <c r="Q273" s="177">
        <v>769</v>
      </c>
      <c r="R273" s="176"/>
      <c r="S273" s="170" t="s">
        <v>135</v>
      </c>
      <c r="T273" s="170" t="s">
        <v>381</v>
      </c>
      <c r="U273" s="170" t="s">
        <v>2242</v>
      </c>
      <c r="V273" s="170"/>
      <c r="W273" s="169"/>
      <c r="X273" s="169"/>
      <c r="Y273" s="169"/>
      <c r="Z273" s="93"/>
      <c r="AA273" s="93"/>
      <c r="AB273" s="93"/>
    </row>
    <row r="274" spans="1:262" x14ac:dyDescent="0.2">
      <c r="A274" s="170">
        <v>40380</v>
      </c>
      <c r="B274" s="183" t="s">
        <v>575</v>
      </c>
      <c r="C274" s="183" t="s">
        <v>196</v>
      </c>
      <c r="D274" s="183" t="s">
        <v>134</v>
      </c>
      <c r="E274" s="183" t="s">
        <v>143</v>
      </c>
      <c r="F274" s="184">
        <v>40422</v>
      </c>
      <c r="G274" s="185">
        <v>2010</v>
      </c>
      <c r="H274" s="170" t="s">
        <v>0</v>
      </c>
      <c r="I274" s="170" t="str">
        <f t="shared" si="14"/>
        <v>LA</v>
      </c>
      <c r="J274" s="170" t="str">
        <f t="shared" si="15"/>
        <v>LA</v>
      </c>
      <c r="K274" s="170" t="str">
        <f t="shared" si="13"/>
        <v>South Central</v>
      </c>
      <c r="L274" s="170" t="str">
        <f>INDEX('State '!$A$1:$C$62,MATCH($I274,'State '!$B:$B,0),3)</f>
        <v>South Central</v>
      </c>
      <c r="M274" s="170" t="str">
        <f>INDEX('State '!$A$1:$C$62,MATCH($J274,'State '!$B:$B,0),3)</f>
        <v>South Central</v>
      </c>
      <c r="N274" s="170"/>
      <c r="O274" s="177">
        <v>25</v>
      </c>
      <c r="P274" s="177">
        <v>16.52</v>
      </c>
      <c r="Q274" s="177">
        <v>200</v>
      </c>
      <c r="R274" s="176">
        <v>24</v>
      </c>
      <c r="S274" s="170" t="s">
        <v>135</v>
      </c>
      <c r="T274" s="170" t="s">
        <v>381</v>
      </c>
      <c r="U274" s="170" t="s">
        <v>576</v>
      </c>
      <c r="V274" s="170"/>
      <c r="W274" s="169"/>
      <c r="X274" s="169"/>
      <c r="Y274" s="169"/>
      <c r="Z274" s="93"/>
      <c r="AA274" s="93"/>
      <c r="AB274" s="93"/>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c r="ER274" s="19"/>
      <c r="ES274" s="19"/>
      <c r="ET274" s="19"/>
      <c r="EU274" s="19"/>
      <c r="EV274" s="19"/>
      <c r="EW274" s="19"/>
      <c r="EX274" s="19"/>
      <c r="EY274" s="19"/>
      <c r="EZ274" s="19"/>
      <c r="FA274" s="19"/>
      <c r="FB274" s="19"/>
      <c r="FC274" s="19"/>
      <c r="FD274" s="19"/>
      <c r="FE274" s="19"/>
      <c r="FF274" s="19"/>
      <c r="FG274" s="19"/>
      <c r="FH274" s="19"/>
      <c r="FI274" s="19"/>
      <c r="FJ274" s="19"/>
      <c r="FK274" s="19"/>
      <c r="FL274" s="19"/>
      <c r="FM274" s="19"/>
      <c r="FN274" s="19"/>
      <c r="FO274" s="19"/>
      <c r="FP274" s="19"/>
      <c r="FQ274" s="19"/>
      <c r="FR274" s="19"/>
      <c r="FS274" s="19"/>
      <c r="FT274" s="19"/>
      <c r="FU274" s="19"/>
      <c r="FV274" s="19"/>
      <c r="FW274" s="19"/>
      <c r="FX274" s="19"/>
      <c r="FY274" s="19"/>
      <c r="FZ274" s="19"/>
      <c r="GA274" s="19"/>
      <c r="GB274" s="19"/>
      <c r="GC274" s="19"/>
      <c r="GD274" s="19"/>
      <c r="GE274" s="19"/>
      <c r="GF274" s="19"/>
      <c r="GG274" s="19"/>
      <c r="GH274" s="19"/>
      <c r="GI274" s="19"/>
      <c r="GJ274" s="19"/>
      <c r="GK274" s="19"/>
      <c r="GL274" s="19"/>
      <c r="GM274" s="19"/>
      <c r="GN274" s="19"/>
      <c r="GO274" s="19"/>
      <c r="GP274" s="19"/>
      <c r="GQ274" s="19"/>
      <c r="GR274" s="19"/>
      <c r="GS274" s="19"/>
      <c r="GT274" s="19"/>
      <c r="GU274" s="19"/>
      <c r="GV274" s="19"/>
      <c r="GW274" s="19"/>
      <c r="GX274" s="19"/>
      <c r="GY274" s="19"/>
      <c r="GZ274" s="19"/>
      <c r="HA274" s="19"/>
      <c r="HB274" s="19"/>
      <c r="HC274" s="19"/>
      <c r="HD274" s="19"/>
      <c r="HE274" s="19"/>
      <c r="HF274" s="19"/>
      <c r="HG274" s="19"/>
      <c r="HH274" s="19"/>
      <c r="HI274" s="19"/>
      <c r="HJ274" s="19"/>
      <c r="HK274" s="19"/>
      <c r="HL274" s="19"/>
      <c r="HM274" s="19"/>
      <c r="HN274" s="19"/>
      <c r="HO274" s="19"/>
      <c r="HP274" s="19"/>
      <c r="HQ274" s="19"/>
      <c r="HR274" s="19"/>
      <c r="HS274" s="19"/>
      <c r="HT274" s="19"/>
      <c r="HU274" s="19"/>
      <c r="HV274" s="19"/>
      <c r="HW274" s="19"/>
      <c r="HX274" s="19"/>
      <c r="HY274" s="19"/>
      <c r="HZ274" s="19"/>
      <c r="IA274" s="19"/>
      <c r="IB274" s="19"/>
      <c r="IC274" s="19"/>
      <c r="ID274" s="19"/>
      <c r="IE274" s="19"/>
      <c r="IF274" s="19"/>
      <c r="IG274" s="19"/>
      <c r="IH274" s="19"/>
      <c r="II274" s="19"/>
      <c r="IJ274" s="19"/>
      <c r="IK274" s="19"/>
      <c r="IL274" s="19"/>
      <c r="IM274" s="19"/>
      <c r="IN274" s="19"/>
      <c r="IO274" s="19"/>
      <c r="IP274" s="19"/>
      <c r="IQ274" s="19"/>
      <c r="IR274" s="19"/>
      <c r="IS274" s="19"/>
      <c r="IT274" s="19"/>
      <c r="IU274" s="19"/>
      <c r="IV274" s="19"/>
      <c r="IW274" s="19"/>
      <c r="IX274" s="19"/>
      <c r="IY274" s="19"/>
      <c r="IZ274" s="19"/>
      <c r="JA274" s="19"/>
      <c r="JB274" s="19"/>
    </row>
    <row r="275" spans="1:262" s="19" customFormat="1" x14ac:dyDescent="0.2">
      <c r="A275" s="170">
        <v>39990</v>
      </c>
      <c r="B275" s="183" t="s">
        <v>1118</v>
      </c>
      <c r="C275" s="183" t="s">
        <v>1718</v>
      </c>
      <c r="D275" s="183" t="s">
        <v>140</v>
      </c>
      <c r="E275" s="183" t="s">
        <v>143</v>
      </c>
      <c r="F275" s="184">
        <v>38078</v>
      </c>
      <c r="G275" s="185">
        <v>2004</v>
      </c>
      <c r="H275" s="170" t="s">
        <v>1119</v>
      </c>
      <c r="I275" s="170" t="str">
        <f t="shared" si="14"/>
        <v>CO</v>
      </c>
      <c r="J275" s="170" t="str">
        <f t="shared" si="15"/>
        <v>NM</v>
      </c>
      <c r="K275" s="170" t="str">
        <f t="shared" si="13"/>
        <v>Mountain</v>
      </c>
      <c r="L275" s="170" t="str">
        <f>INDEX('State '!$A$1:$C$62,MATCH($I275,'State '!$B:$B,0),3)</f>
        <v>Mountain</v>
      </c>
      <c r="M275" s="170" t="str">
        <f>INDEX('State '!$A$1:$C$62,MATCH($J275,'State '!$B:$B,0),3)</f>
        <v>Mountain</v>
      </c>
      <c r="N275" s="170"/>
      <c r="O275" s="177">
        <v>7.3</v>
      </c>
      <c r="P275" s="177"/>
      <c r="Q275" s="177">
        <v>140</v>
      </c>
      <c r="R275" s="176"/>
      <c r="S275" s="170" t="s">
        <v>135</v>
      </c>
      <c r="T275" s="170" t="s">
        <v>381</v>
      </c>
      <c r="U275" s="170" t="s">
        <v>1120</v>
      </c>
      <c r="V275" s="170"/>
      <c r="W275" s="169"/>
      <c r="X275" s="169"/>
      <c r="Y275" s="169"/>
    </row>
    <row r="276" spans="1:262" x14ac:dyDescent="0.2">
      <c r="A276" s="170">
        <v>39990</v>
      </c>
      <c r="B276" s="183" t="s">
        <v>2150</v>
      </c>
      <c r="C276" s="183" t="s">
        <v>1718</v>
      </c>
      <c r="D276" s="183" t="s">
        <v>140</v>
      </c>
      <c r="E276" s="183" t="s">
        <v>143</v>
      </c>
      <c r="F276" s="184">
        <v>36312</v>
      </c>
      <c r="G276" s="185">
        <v>1999</v>
      </c>
      <c r="H276" s="170" t="s">
        <v>1276</v>
      </c>
      <c r="I276" s="170" t="str">
        <f t="shared" si="14"/>
        <v>AZ</v>
      </c>
      <c r="J276" s="170" t="str">
        <f t="shared" si="15"/>
        <v>MX</v>
      </c>
      <c r="K276" s="170" t="str">
        <f t="shared" si="13"/>
        <v>Mountain, Mexico</v>
      </c>
      <c r="L276" s="170" t="str">
        <f>INDEX('State '!$A$1:$C$62,MATCH($I276,'State '!$B:$B,0),3)</f>
        <v>Mountain</v>
      </c>
      <c r="M276" s="170" t="str">
        <f>INDEX('State '!$A$1:$C$62,MATCH($J276,'State '!$B:$B,0),3)</f>
        <v>Mexico</v>
      </c>
      <c r="N276" s="170"/>
      <c r="O276" s="177">
        <v>0.8</v>
      </c>
      <c r="P276" s="177">
        <v>1</v>
      </c>
      <c r="Q276" s="177">
        <v>78</v>
      </c>
      <c r="R276" s="176">
        <v>16</v>
      </c>
      <c r="S276" s="170" t="s">
        <v>135</v>
      </c>
      <c r="T276" s="170" t="s">
        <v>381</v>
      </c>
      <c r="U276" s="170" t="s">
        <v>1541</v>
      </c>
      <c r="V276" s="170"/>
      <c r="W276" s="169"/>
      <c r="X276" s="169"/>
      <c r="Y276" s="169"/>
      <c r="Z276" s="93"/>
      <c r="AA276" s="93"/>
      <c r="AB276" s="93"/>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c r="ER276" s="19"/>
      <c r="ES276" s="19"/>
      <c r="ET276" s="19"/>
      <c r="EU276" s="19"/>
      <c r="EV276" s="19"/>
      <c r="EW276" s="19"/>
      <c r="EX276" s="19"/>
      <c r="EY276" s="19"/>
      <c r="EZ276" s="19"/>
      <c r="FA276" s="19"/>
      <c r="FB276" s="19"/>
      <c r="FC276" s="19"/>
      <c r="FD276" s="19"/>
      <c r="FE276" s="19"/>
      <c r="FF276" s="19"/>
      <c r="FG276" s="19"/>
      <c r="FH276" s="19"/>
      <c r="FI276" s="19"/>
      <c r="FJ276" s="19"/>
      <c r="FK276" s="19"/>
      <c r="FL276" s="19"/>
      <c r="FM276" s="19"/>
      <c r="FN276" s="19"/>
      <c r="FO276" s="19"/>
      <c r="FP276" s="19"/>
      <c r="FQ276" s="19"/>
      <c r="FR276" s="19"/>
      <c r="FS276" s="19"/>
      <c r="FT276" s="19"/>
      <c r="FU276" s="19"/>
      <c r="FV276" s="19"/>
      <c r="FW276" s="19"/>
      <c r="FX276" s="19"/>
      <c r="FY276" s="19"/>
      <c r="FZ276" s="19"/>
      <c r="GA276" s="19"/>
      <c r="GB276" s="19"/>
      <c r="GC276" s="19"/>
      <c r="GD276" s="19"/>
      <c r="GE276" s="19"/>
      <c r="GF276" s="19"/>
      <c r="GG276" s="19"/>
      <c r="GH276" s="19"/>
      <c r="GI276" s="19"/>
      <c r="GJ276" s="19"/>
      <c r="GK276" s="19"/>
      <c r="GL276" s="19"/>
      <c r="GM276" s="19"/>
      <c r="GN276" s="19"/>
      <c r="GO276" s="19"/>
      <c r="GP276" s="19"/>
      <c r="GQ276" s="19"/>
      <c r="GR276" s="19"/>
      <c r="GS276" s="19"/>
      <c r="GT276" s="19"/>
      <c r="GU276" s="19"/>
      <c r="GV276" s="19"/>
      <c r="GW276" s="19"/>
      <c r="GX276" s="19"/>
      <c r="GY276" s="19"/>
      <c r="GZ276" s="19"/>
      <c r="HA276" s="19"/>
      <c r="HB276" s="19"/>
      <c r="HC276" s="19"/>
      <c r="HD276" s="19"/>
      <c r="HE276" s="19"/>
      <c r="HF276" s="19"/>
      <c r="HG276" s="19"/>
      <c r="HH276" s="19"/>
      <c r="HI276" s="19"/>
      <c r="HJ276" s="19"/>
      <c r="HK276" s="19"/>
      <c r="HL276" s="19"/>
      <c r="HM276" s="19"/>
      <c r="HN276" s="19"/>
      <c r="HO276" s="19"/>
      <c r="HP276" s="19"/>
      <c r="HQ276" s="19"/>
      <c r="HR276" s="19"/>
      <c r="HS276" s="19"/>
      <c r="HT276" s="19"/>
      <c r="HU276" s="19"/>
      <c r="HV276" s="19"/>
      <c r="HW276" s="19"/>
      <c r="HX276" s="19"/>
      <c r="HY276" s="19"/>
      <c r="HZ276" s="19"/>
      <c r="IA276" s="19"/>
      <c r="IB276" s="19"/>
      <c r="IC276" s="19"/>
      <c r="ID276" s="19"/>
      <c r="IE276" s="19"/>
      <c r="IF276" s="19"/>
      <c r="IG276" s="19"/>
      <c r="IH276" s="19"/>
      <c r="II276" s="19"/>
      <c r="IJ276" s="19"/>
      <c r="IK276" s="19"/>
      <c r="IL276" s="19"/>
      <c r="IM276" s="19"/>
      <c r="IN276" s="19"/>
      <c r="IO276" s="19"/>
      <c r="IP276" s="19"/>
      <c r="IQ276" s="19"/>
      <c r="IR276" s="19"/>
      <c r="IS276" s="19"/>
      <c r="IT276" s="19"/>
      <c r="IU276" s="19"/>
      <c r="IV276" s="19"/>
      <c r="IW276" s="19"/>
      <c r="IX276" s="19"/>
      <c r="IY276" s="19"/>
      <c r="IZ276" s="19"/>
      <c r="JA276" s="19"/>
      <c r="JB276" s="19"/>
    </row>
    <row r="277" spans="1:262" s="19" customFormat="1" x14ac:dyDescent="0.2">
      <c r="A277" s="170">
        <v>39990</v>
      </c>
      <c r="B277" s="183" t="s">
        <v>1275</v>
      </c>
      <c r="C277" s="183" t="s">
        <v>1718</v>
      </c>
      <c r="D277" s="183" t="s">
        <v>134</v>
      </c>
      <c r="E277" s="183" t="s">
        <v>143</v>
      </c>
      <c r="F277" s="184">
        <v>37313</v>
      </c>
      <c r="G277" s="185">
        <v>2002</v>
      </c>
      <c r="H277" s="170" t="s">
        <v>1276</v>
      </c>
      <c r="I277" s="170" t="str">
        <f t="shared" si="14"/>
        <v>AZ</v>
      </c>
      <c r="J277" s="170" t="str">
        <f t="shared" si="15"/>
        <v>MX</v>
      </c>
      <c r="K277" s="170" t="str">
        <f t="shared" si="13"/>
        <v>Mountain, Mexico</v>
      </c>
      <c r="L277" s="170" t="str">
        <f>INDEX('State '!$A$1:$C$62,MATCH($I277,'State '!$B:$B,0),3)</f>
        <v>Mountain</v>
      </c>
      <c r="M277" s="170" t="str">
        <f>INDEX('State '!$A$1:$C$62,MATCH($J277,'State '!$B:$B,0),3)</f>
        <v>Mexico</v>
      </c>
      <c r="N277" s="170"/>
      <c r="O277" s="177">
        <v>0.42</v>
      </c>
      <c r="P277" s="177">
        <v>1</v>
      </c>
      <c r="Q277" s="177">
        <v>8.5</v>
      </c>
      <c r="R277" s="176" t="s">
        <v>3291</v>
      </c>
      <c r="S277" s="170" t="s">
        <v>135</v>
      </c>
      <c r="T277" s="170" t="s">
        <v>381</v>
      </c>
      <c r="U277" s="170" t="s">
        <v>1277</v>
      </c>
      <c r="V277" s="170"/>
      <c r="W277" s="169"/>
      <c r="X277" s="169"/>
      <c r="Y277" s="169"/>
    </row>
    <row r="278" spans="1:262" s="19" customFormat="1" x14ac:dyDescent="0.2">
      <c r="A278" s="170">
        <v>40367</v>
      </c>
      <c r="B278" s="183" t="s">
        <v>728</v>
      </c>
      <c r="C278" s="183" t="s">
        <v>1718</v>
      </c>
      <c r="D278" s="183" t="s">
        <v>140</v>
      </c>
      <c r="E278" s="183" t="s">
        <v>143</v>
      </c>
      <c r="F278" s="184">
        <v>39813</v>
      </c>
      <c r="G278" s="185">
        <v>2008</v>
      </c>
      <c r="H278" s="170" t="s">
        <v>43</v>
      </c>
      <c r="I278" s="170" t="str">
        <f t="shared" si="14"/>
        <v>NM</v>
      </c>
      <c r="J278" s="170" t="str">
        <f t="shared" si="15"/>
        <v>NM</v>
      </c>
      <c r="K278" s="170" t="str">
        <f t="shared" si="13"/>
        <v>Mountain</v>
      </c>
      <c r="L278" s="170" t="str">
        <f>INDEX('State '!$A$1:$C$62,MATCH($I278,'State '!$B:$B,0),3)</f>
        <v>Mountain</v>
      </c>
      <c r="M278" s="170" t="str">
        <f>INDEX('State '!$A$1:$C$62,MATCH($J278,'State '!$B:$B,0),3)</f>
        <v>Mountain</v>
      </c>
      <c r="N278" s="170"/>
      <c r="O278" s="177">
        <v>26.5</v>
      </c>
      <c r="P278" s="177"/>
      <c r="Q278" s="177">
        <v>12</v>
      </c>
      <c r="R278" s="176"/>
      <c r="S278" s="170" t="s">
        <v>135</v>
      </c>
      <c r="T278" s="170" t="s">
        <v>381</v>
      </c>
      <c r="U278" s="170" t="s">
        <v>729</v>
      </c>
      <c r="V278" s="170"/>
      <c r="W278" s="169"/>
      <c r="X278" s="169"/>
      <c r="Y278" s="169"/>
    </row>
    <row r="279" spans="1:262" x14ac:dyDescent="0.2">
      <c r="A279" s="195">
        <v>39990</v>
      </c>
      <c r="B279" s="183" t="s">
        <v>1667</v>
      </c>
      <c r="C279" s="183" t="s">
        <v>1718</v>
      </c>
      <c r="D279" s="183" t="s">
        <v>140</v>
      </c>
      <c r="E279" s="183" t="s">
        <v>143</v>
      </c>
      <c r="F279" s="184">
        <v>35519</v>
      </c>
      <c r="G279" s="185">
        <v>1997</v>
      </c>
      <c r="H279" s="170" t="s">
        <v>40</v>
      </c>
      <c r="I279" s="170" t="str">
        <f t="shared" si="14"/>
        <v>AZ</v>
      </c>
      <c r="J279" s="170" t="str">
        <f t="shared" si="15"/>
        <v>AZ</v>
      </c>
      <c r="K279" s="170" t="str">
        <f t="shared" ref="K279:K342" si="16">IF($L279=$M279,L279,CONCATENATE($L279,", ",IF(ISBLANK(N279),"",CONCATENATE(N279,", ")),$M279))</f>
        <v>Mountain</v>
      </c>
      <c r="L279" s="170" t="str">
        <f>INDEX('State '!$A$1:$C$62,MATCH($I279,'State '!$B:$B,0),3)</f>
        <v>Mountain</v>
      </c>
      <c r="M279" s="170" t="str">
        <f>INDEX('State '!$A$1:$C$62,MATCH($J279,'State '!$B:$B,0),3)</f>
        <v>Mountain</v>
      </c>
      <c r="N279" s="170"/>
      <c r="O279" s="177">
        <v>19.600000000000001</v>
      </c>
      <c r="P279" s="177"/>
      <c r="Q279" s="177">
        <v>180</v>
      </c>
      <c r="R279" s="176">
        <v>30</v>
      </c>
      <c r="S279" s="170" t="s">
        <v>135</v>
      </c>
      <c r="T279" s="170" t="s">
        <v>381</v>
      </c>
      <c r="U279" s="170" t="s">
        <v>1668</v>
      </c>
      <c r="V279" s="170"/>
      <c r="W279" s="169"/>
      <c r="X279" s="169"/>
      <c r="Y279" s="169"/>
      <c r="Z279" s="93"/>
      <c r="AA279" s="93"/>
      <c r="AB279" s="93"/>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c r="ER279" s="19"/>
      <c r="ES279" s="19"/>
      <c r="ET279" s="19"/>
      <c r="EU279" s="19"/>
      <c r="EV279" s="19"/>
      <c r="EW279" s="19"/>
      <c r="EX279" s="19"/>
      <c r="EY279" s="19"/>
      <c r="EZ279" s="19"/>
      <c r="FA279" s="19"/>
      <c r="FB279" s="19"/>
      <c r="FC279" s="19"/>
      <c r="FD279" s="19"/>
      <c r="FE279" s="19"/>
      <c r="FF279" s="19"/>
      <c r="FG279" s="19"/>
      <c r="FH279" s="19"/>
      <c r="FI279" s="19"/>
      <c r="FJ279" s="19"/>
      <c r="FK279" s="19"/>
      <c r="FL279" s="19"/>
      <c r="FM279" s="19"/>
      <c r="FN279" s="19"/>
      <c r="FO279" s="19"/>
      <c r="FP279" s="19"/>
      <c r="FQ279" s="19"/>
      <c r="FR279" s="19"/>
      <c r="FS279" s="19"/>
      <c r="FT279" s="19"/>
      <c r="FU279" s="19"/>
      <c r="FV279" s="19"/>
      <c r="FW279" s="19"/>
      <c r="FX279" s="19"/>
      <c r="FY279" s="19"/>
      <c r="FZ279" s="19"/>
      <c r="GA279" s="19"/>
      <c r="GB279" s="19"/>
      <c r="GC279" s="19"/>
      <c r="GD279" s="19"/>
      <c r="GE279" s="19"/>
      <c r="GF279" s="19"/>
      <c r="GG279" s="19"/>
      <c r="GH279" s="19"/>
      <c r="GI279" s="19"/>
      <c r="GJ279" s="19"/>
      <c r="GK279" s="19"/>
      <c r="GL279" s="19"/>
      <c r="GM279" s="19"/>
      <c r="GN279" s="19"/>
      <c r="GO279" s="19"/>
      <c r="GP279" s="19"/>
      <c r="GQ279" s="19"/>
      <c r="GR279" s="19"/>
      <c r="GS279" s="19"/>
      <c r="GT279" s="19"/>
      <c r="GU279" s="19"/>
      <c r="GV279" s="19"/>
      <c r="GW279" s="19"/>
      <c r="GX279" s="19"/>
      <c r="GY279" s="19"/>
      <c r="GZ279" s="19"/>
      <c r="HA279" s="19"/>
      <c r="HB279" s="19"/>
      <c r="HC279" s="19"/>
      <c r="HD279" s="19"/>
      <c r="HE279" s="19"/>
      <c r="HF279" s="19"/>
      <c r="HG279" s="19"/>
      <c r="HH279" s="19"/>
      <c r="HI279" s="19"/>
      <c r="HJ279" s="19"/>
      <c r="HK279" s="19"/>
      <c r="HL279" s="19"/>
      <c r="HM279" s="19"/>
      <c r="HN279" s="19"/>
      <c r="HO279" s="19"/>
      <c r="HP279" s="19"/>
      <c r="HQ279" s="19"/>
      <c r="HR279" s="19"/>
      <c r="HS279" s="19"/>
      <c r="HT279" s="19"/>
      <c r="HU279" s="19"/>
      <c r="HV279" s="19"/>
      <c r="HW279" s="19"/>
      <c r="HX279" s="19"/>
      <c r="HY279" s="19"/>
      <c r="HZ279" s="19"/>
      <c r="IA279" s="19"/>
      <c r="IB279" s="19"/>
      <c r="IC279" s="19"/>
      <c r="ID279" s="19"/>
      <c r="IE279" s="19"/>
      <c r="IF279" s="19"/>
      <c r="IG279" s="19"/>
      <c r="IH279" s="19"/>
      <c r="II279" s="19"/>
      <c r="IJ279" s="19"/>
      <c r="IK279" s="19"/>
      <c r="IL279" s="19"/>
      <c r="IM279" s="19"/>
      <c r="IN279" s="19"/>
      <c r="IO279" s="19"/>
      <c r="IP279" s="19"/>
      <c r="IQ279" s="19"/>
      <c r="IR279" s="19"/>
      <c r="IS279" s="19"/>
      <c r="IT279" s="19"/>
      <c r="IU279" s="19"/>
      <c r="IV279" s="19"/>
      <c r="IW279" s="19"/>
      <c r="IX279" s="19"/>
      <c r="IY279" s="19"/>
      <c r="IZ279" s="19"/>
      <c r="JA279" s="19"/>
      <c r="JB279" s="19"/>
    </row>
    <row r="280" spans="1:262" x14ac:dyDescent="0.2">
      <c r="A280" s="170">
        <v>39990</v>
      </c>
      <c r="B280" s="171" t="s">
        <v>732</v>
      </c>
      <c r="C280" s="171" t="s">
        <v>1718</v>
      </c>
      <c r="D280" s="171" t="s">
        <v>134</v>
      </c>
      <c r="E280" s="172" t="s">
        <v>143</v>
      </c>
      <c r="F280" s="173">
        <v>39778</v>
      </c>
      <c r="G280" s="174">
        <v>2008</v>
      </c>
      <c r="H280" s="170" t="s">
        <v>6</v>
      </c>
      <c r="I280" s="170" t="str">
        <f t="shared" si="14"/>
        <v>TX</v>
      </c>
      <c r="J280" s="170" t="str">
        <f t="shared" si="15"/>
        <v>TX</v>
      </c>
      <c r="K280" s="170" t="str">
        <f t="shared" si="16"/>
        <v>South Central</v>
      </c>
      <c r="L280" s="170" t="str">
        <f>INDEX('State '!$A$1:$C$62,MATCH($I280,'State '!$B:$B,0),3)</f>
        <v>South Central</v>
      </c>
      <c r="M280" s="170" t="str">
        <f>INDEX('State '!$A$1:$C$62,MATCH($J280,'State '!$B:$B,0),3)</f>
        <v>South Central</v>
      </c>
      <c r="N280" s="170"/>
      <c r="O280" s="177">
        <v>16.899999999999999</v>
      </c>
      <c r="P280" s="176">
        <v>7.3</v>
      </c>
      <c r="Q280" s="176">
        <v>150</v>
      </c>
      <c r="R280" s="177">
        <v>20</v>
      </c>
      <c r="S280" s="178" t="s">
        <v>135</v>
      </c>
      <c r="T280" s="175" t="s">
        <v>381</v>
      </c>
      <c r="U280" s="179" t="s">
        <v>733</v>
      </c>
      <c r="V280" s="170"/>
      <c r="W280" s="169"/>
      <c r="X280" s="169"/>
      <c r="Y280" s="169"/>
      <c r="Z280" s="93"/>
      <c r="AA280" s="93"/>
      <c r="AB280" s="93"/>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c r="ER280" s="19"/>
      <c r="ES280" s="19"/>
      <c r="ET280" s="19"/>
      <c r="EU280" s="19"/>
      <c r="EV280" s="19"/>
      <c r="EW280" s="19"/>
      <c r="EX280" s="19"/>
      <c r="EY280" s="19"/>
      <c r="EZ280" s="19"/>
      <c r="FA280" s="19"/>
      <c r="FB280" s="19"/>
      <c r="FC280" s="19"/>
      <c r="FD280" s="19"/>
      <c r="FE280" s="19"/>
      <c r="FF280" s="19"/>
      <c r="FG280" s="19"/>
      <c r="FH280" s="19"/>
      <c r="FI280" s="19"/>
      <c r="FJ280" s="19"/>
      <c r="FK280" s="19"/>
      <c r="FL280" s="19"/>
      <c r="FM280" s="19"/>
      <c r="FN280" s="19"/>
      <c r="FO280" s="19"/>
      <c r="FP280" s="19"/>
      <c r="FQ280" s="19"/>
      <c r="FR280" s="19"/>
      <c r="FS280" s="19"/>
      <c r="FT280" s="19"/>
      <c r="FU280" s="19"/>
      <c r="FV280" s="19"/>
      <c r="FW280" s="19"/>
      <c r="FX280" s="19"/>
      <c r="FY280" s="19"/>
      <c r="FZ280" s="19"/>
      <c r="GA280" s="19"/>
      <c r="GB280" s="19"/>
      <c r="GC280" s="19"/>
      <c r="GD280" s="19"/>
      <c r="GE280" s="19"/>
      <c r="GF280" s="19"/>
      <c r="GG280" s="19"/>
      <c r="GH280" s="19"/>
      <c r="GI280" s="19"/>
      <c r="GJ280" s="19"/>
      <c r="GK280" s="19"/>
      <c r="GL280" s="19"/>
      <c r="GM280" s="19"/>
      <c r="GN280" s="19"/>
      <c r="GO280" s="19"/>
      <c r="GP280" s="19"/>
      <c r="GQ280" s="19"/>
      <c r="GR280" s="19"/>
      <c r="GS280" s="19"/>
      <c r="GT280" s="19"/>
      <c r="GU280" s="19"/>
      <c r="GV280" s="19"/>
      <c r="GW280" s="19"/>
      <c r="GX280" s="19"/>
      <c r="GY280" s="19"/>
      <c r="GZ280" s="19"/>
      <c r="HA280" s="19"/>
      <c r="HB280" s="19"/>
      <c r="HC280" s="19"/>
      <c r="HD280" s="19"/>
      <c r="HE280" s="19"/>
      <c r="HF280" s="19"/>
      <c r="HG280" s="19"/>
      <c r="HH280" s="19"/>
      <c r="HI280" s="19"/>
      <c r="HJ280" s="19"/>
      <c r="HK280" s="19"/>
      <c r="HL280" s="19"/>
      <c r="HM280" s="19"/>
      <c r="HN280" s="19"/>
      <c r="HO280" s="19"/>
      <c r="HP280" s="19"/>
      <c r="HQ280" s="19"/>
      <c r="HR280" s="19"/>
      <c r="HS280" s="19"/>
      <c r="HT280" s="19"/>
      <c r="HU280" s="19"/>
      <c r="HV280" s="19"/>
      <c r="HW280" s="19"/>
      <c r="HX280" s="19"/>
      <c r="HY280" s="19"/>
      <c r="HZ280" s="19"/>
      <c r="IA280" s="19"/>
      <c r="IB280" s="19"/>
      <c r="IC280" s="19"/>
      <c r="ID280" s="19"/>
      <c r="IE280" s="19"/>
      <c r="IF280" s="19"/>
      <c r="IG280" s="19"/>
      <c r="IH280" s="19"/>
      <c r="II280" s="19"/>
      <c r="IJ280" s="19"/>
      <c r="IK280" s="19"/>
      <c r="IL280" s="19"/>
      <c r="IM280" s="19"/>
      <c r="IN280" s="19"/>
      <c r="IO280" s="19"/>
      <c r="IP280" s="19"/>
      <c r="IQ280" s="19"/>
      <c r="IR280" s="19"/>
      <c r="IS280" s="19"/>
      <c r="IT280" s="19"/>
      <c r="IU280" s="19"/>
      <c r="IV280" s="19"/>
      <c r="IW280" s="19"/>
      <c r="IX280" s="19"/>
      <c r="IY280" s="19"/>
      <c r="IZ280" s="19"/>
      <c r="JA280" s="19"/>
      <c r="JB280" s="19"/>
    </row>
    <row r="281" spans="1:262" x14ac:dyDescent="0.2">
      <c r="A281" s="170">
        <v>39990</v>
      </c>
      <c r="B281" s="171" t="s">
        <v>1057</v>
      </c>
      <c r="C281" s="171" t="s">
        <v>1718</v>
      </c>
      <c r="D281" s="171" t="s">
        <v>141</v>
      </c>
      <c r="E281" s="183" t="s">
        <v>143</v>
      </c>
      <c r="F281" s="184">
        <v>38716</v>
      </c>
      <c r="G281" s="185">
        <v>2005</v>
      </c>
      <c r="H281" s="170" t="s">
        <v>1058</v>
      </c>
      <c r="I281" s="170" t="str">
        <f t="shared" si="14"/>
        <v>AZ</v>
      </c>
      <c r="J281" s="170" t="str">
        <f t="shared" si="15"/>
        <v>CA</v>
      </c>
      <c r="K281" s="170" t="str">
        <f t="shared" si="16"/>
        <v>Mountain, Pacific</v>
      </c>
      <c r="L281" s="170" t="str">
        <f>INDEX('State '!$A$1:$C$62,MATCH($I281,'State '!$B:$B,0),3)</f>
        <v>Mountain</v>
      </c>
      <c r="M281" s="170" t="str">
        <f>INDEX('State '!$A$1:$C$62,MATCH($J281,'State '!$B:$B,0),3)</f>
        <v>Pacific</v>
      </c>
      <c r="N281" s="170"/>
      <c r="O281" s="177">
        <v>78</v>
      </c>
      <c r="P281" s="177">
        <v>94.4</v>
      </c>
      <c r="Q281" s="176">
        <v>502</v>
      </c>
      <c r="R281" s="176">
        <v>30</v>
      </c>
      <c r="S281" s="170" t="s">
        <v>135</v>
      </c>
      <c r="T281" s="170" t="s">
        <v>381</v>
      </c>
      <c r="U281" s="170" t="s">
        <v>1059</v>
      </c>
      <c r="V281" s="170"/>
      <c r="W281" s="169"/>
      <c r="X281" s="169"/>
      <c r="Y281" s="169"/>
      <c r="Z281" s="93"/>
      <c r="AA281" s="93"/>
      <c r="AB281" s="93"/>
    </row>
    <row r="282" spans="1:262" s="19" customFormat="1" ht="25.5" x14ac:dyDescent="0.2">
      <c r="A282" s="170">
        <v>39990</v>
      </c>
      <c r="B282" s="183" t="s">
        <v>1268</v>
      </c>
      <c r="C282" s="183" t="s">
        <v>1718</v>
      </c>
      <c r="D282" s="183" t="s">
        <v>141</v>
      </c>
      <c r="E282" s="183" t="s">
        <v>143</v>
      </c>
      <c r="F282" s="184">
        <v>37610</v>
      </c>
      <c r="G282" s="185">
        <v>2002</v>
      </c>
      <c r="H282" s="170" t="s">
        <v>1104</v>
      </c>
      <c r="I282" s="170" t="str">
        <f t="shared" si="14"/>
        <v>TX</v>
      </c>
      <c r="J282" s="170" t="str">
        <f t="shared" si="15"/>
        <v>CA</v>
      </c>
      <c r="K282" s="170" t="str">
        <f t="shared" si="16"/>
        <v>South Central, Mountain, Pacific</v>
      </c>
      <c r="L282" s="170" t="str">
        <f>INDEX('State '!$A$1:$C$62,MATCH($I282,'State '!$B:$B,0),3)</f>
        <v>South Central</v>
      </c>
      <c r="M282" s="170" t="str">
        <f>INDEX('State '!$A$1:$C$62,MATCH($J282,'State '!$B:$B,0),3)</f>
        <v>Pacific</v>
      </c>
      <c r="N282" s="170" t="s">
        <v>2467</v>
      </c>
      <c r="O282" s="177">
        <v>204</v>
      </c>
      <c r="P282" s="177">
        <v>1088</v>
      </c>
      <c r="Q282" s="177">
        <v>230</v>
      </c>
      <c r="R282" s="176">
        <v>30</v>
      </c>
      <c r="S282" s="170" t="s">
        <v>135</v>
      </c>
      <c r="T282" s="170" t="s">
        <v>381</v>
      </c>
      <c r="U282" s="170" t="s">
        <v>1269</v>
      </c>
      <c r="V282" s="170"/>
      <c r="W282" s="169"/>
      <c r="X282" s="169"/>
      <c r="Y282" s="169"/>
      <c r="AC282" s="93"/>
      <c r="AD282" s="93"/>
      <c r="AE282" s="93"/>
      <c r="AF282" s="93"/>
      <c r="AG282" s="93"/>
      <c r="AH282" s="93"/>
      <c r="AI282" s="93"/>
      <c r="AJ282" s="93"/>
      <c r="AK282" s="93"/>
      <c r="AL282" s="93"/>
      <c r="AM282" s="93"/>
      <c r="AN282" s="93"/>
      <c r="AO282" s="93"/>
      <c r="AP282" s="93"/>
      <c r="AQ282" s="93"/>
      <c r="AR282" s="93"/>
      <c r="AS282" s="93"/>
      <c r="AT282" s="93"/>
      <c r="AU282" s="93"/>
      <c r="AV282" s="93"/>
      <c r="AW282" s="93"/>
      <c r="AX282" s="93"/>
      <c r="AY282" s="93"/>
      <c r="AZ282" s="93"/>
      <c r="BA282" s="93"/>
      <c r="BB282" s="93"/>
      <c r="BC282" s="93"/>
      <c r="BD282" s="93"/>
      <c r="BE282" s="93"/>
      <c r="BF282" s="93"/>
      <c r="BG282" s="93"/>
      <c r="BH282" s="93"/>
      <c r="BI282" s="93"/>
      <c r="BJ282" s="93"/>
      <c r="BK282" s="93"/>
      <c r="BL282" s="93"/>
      <c r="BM282" s="93"/>
      <c r="BN282" s="93"/>
      <c r="BO282" s="93"/>
      <c r="BP282" s="93"/>
      <c r="BQ282" s="93"/>
      <c r="BR282" s="93"/>
      <c r="BS282" s="93"/>
      <c r="BT282" s="93"/>
      <c r="BU282" s="93"/>
      <c r="BV282" s="93"/>
      <c r="BW282" s="93"/>
      <c r="BX282" s="93"/>
      <c r="BY282" s="93"/>
      <c r="BZ282" s="93"/>
      <c r="CA282" s="93"/>
      <c r="CB282" s="93"/>
      <c r="CC282" s="93"/>
      <c r="CD282" s="93"/>
      <c r="CE282" s="93"/>
      <c r="CF282" s="93"/>
      <c r="CG282" s="93"/>
      <c r="CH282" s="93"/>
      <c r="CI282" s="93"/>
      <c r="CJ282" s="93"/>
      <c r="CK282" s="93"/>
      <c r="CL282" s="93"/>
      <c r="CM282" s="93"/>
      <c r="CN282" s="93"/>
      <c r="CO282" s="93"/>
      <c r="CP282" s="93"/>
      <c r="CQ282" s="93"/>
      <c r="CR282" s="93"/>
      <c r="CS282" s="93"/>
      <c r="CT282" s="93"/>
      <c r="CU282" s="93"/>
      <c r="CV282" s="93"/>
      <c r="CW282" s="93"/>
      <c r="CX282" s="93"/>
      <c r="CY282" s="93"/>
      <c r="CZ282" s="93"/>
      <c r="DA282" s="93"/>
      <c r="DB282" s="93"/>
      <c r="DC282" s="93"/>
      <c r="DD282" s="93"/>
      <c r="DE282" s="93"/>
      <c r="DF282" s="93"/>
      <c r="DG282" s="93"/>
      <c r="DH282" s="93"/>
      <c r="DI282" s="93"/>
      <c r="DJ282" s="93"/>
      <c r="DK282" s="93"/>
      <c r="DL282" s="93"/>
      <c r="DM282" s="93"/>
      <c r="DN282" s="93"/>
      <c r="DO282" s="93"/>
      <c r="DP282" s="93"/>
      <c r="DQ282" s="93"/>
      <c r="DR282" s="93"/>
      <c r="DS282" s="93"/>
      <c r="DT282" s="93"/>
      <c r="DU282" s="93"/>
      <c r="DV282" s="93"/>
      <c r="DW282" s="93"/>
      <c r="DX282" s="93"/>
      <c r="DY282" s="93"/>
      <c r="DZ282" s="93"/>
      <c r="EA282" s="93"/>
      <c r="EB282" s="93"/>
      <c r="EC282" s="93"/>
      <c r="ED282" s="93"/>
      <c r="EE282" s="93"/>
      <c r="EF282" s="93"/>
      <c r="EG282" s="93"/>
      <c r="EH282" s="93"/>
      <c r="EI282" s="93"/>
      <c r="EJ282" s="93"/>
      <c r="EK282" s="93"/>
      <c r="EL282" s="93"/>
      <c r="EM282" s="93"/>
      <c r="EN282" s="93"/>
      <c r="EO282" s="93"/>
      <c r="EP282" s="93"/>
      <c r="EQ282" s="93"/>
      <c r="ER282" s="93"/>
      <c r="ES282" s="93"/>
      <c r="ET282" s="93"/>
      <c r="EU282" s="93"/>
      <c r="EV282" s="93"/>
      <c r="EW282" s="93"/>
      <c r="EX282" s="93"/>
      <c r="EY282" s="93"/>
      <c r="EZ282" s="93"/>
      <c r="FA282" s="93"/>
      <c r="FB282" s="93"/>
      <c r="FC282" s="93"/>
      <c r="FD282" s="93"/>
      <c r="FE282" s="93"/>
      <c r="FF282" s="93"/>
      <c r="FG282" s="93"/>
      <c r="FH282" s="93"/>
      <c r="FI282" s="93"/>
      <c r="FJ282" s="93"/>
      <c r="FK282" s="93"/>
      <c r="FL282" s="93"/>
      <c r="FM282" s="93"/>
      <c r="FN282" s="93"/>
      <c r="FO282" s="93"/>
      <c r="FP282" s="93"/>
      <c r="FQ282" s="93"/>
      <c r="FR282" s="93"/>
      <c r="FS282" s="93"/>
      <c r="FT282" s="93"/>
      <c r="FU282" s="93"/>
      <c r="FV282" s="93"/>
      <c r="FW282" s="93"/>
      <c r="FX282" s="93"/>
      <c r="FY282" s="93"/>
      <c r="FZ282" s="93"/>
      <c r="GA282" s="93"/>
      <c r="GB282" s="93"/>
      <c r="GC282" s="93"/>
      <c r="GD282" s="93"/>
      <c r="GE282" s="93"/>
      <c r="GF282" s="93"/>
      <c r="GG282" s="93"/>
      <c r="GH282" s="93"/>
      <c r="GI282" s="93"/>
      <c r="GJ282" s="93"/>
      <c r="GK282" s="93"/>
      <c r="GL282" s="93"/>
      <c r="GM282" s="93"/>
      <c r="GN282" s="93"/>
      <c r="GO282" s="93"/>
      <c r="GP282" s="93"/>
      <c r="GQ282" s="93"/>
      <c r="GR282" s="93"/>
      <c r="GS282" s="93"/>
      <c r="GT282" s="93"/>
      <c r="GU282" s="93"/>
      <c r="GV282" s="93"/>
      <c r="GW282" s="93"/>
      <c r="GX282" s="93"/>
      <c r="GY282" s="93"/>
      <c r="GZ282" s="93"/>
      <c r="HA282" s="93"/>
      <c r="HB282" s="93"/>
      <c r="HC282" s="93"/>
      <c r="HD282" s="93"/>
      <c r="HE282" s="93"/>
      <c r="HF282" s="93"/>
      <c r="HG282" s="93"/>
      <c r="HH282" s="93"/>
      <c r="HI282" s="93"/>
      <c r="HJ282" s="93"/>
      <c r="HK282" s="93"/>
      <c r="HL282" s="93"/>
      <c r="HM282" s="93"/>
      <c r="HN282" s="93"/>
      <c r="HO282" s="93"/>
      <c r="HP282" s="93"/>
      <c r="HQ282" s="93"/>
      <c r="HR282" s="93"/>
      <c r="HS282" s="93"/>
      <c r="HT282" s="93"/>
      <c r="HU282" s="93"/>
      <c r="HV282" s="93"/>
      <c r="HW282" s="93"/>
      <c r="HX282" s="93"/>
      <c r="HY282" s="93"/>
      <c r="HZ282" s="93"/>
      <c r="IA282" s="93"/>
      <c r="IB282" s="93"/>
      <c r="IC282" s="93"/>
      <c r="ID282" s="93"/>
      <c r="IE282" s="93"/>
      <c r="IF282" s="93"/>
      <c r="IG282" s="93"/>
      <c r="IH282" s="93"/>
      <c r="II282" s="93"/>
      <c r="IJ282" s="93"/>
      <c r="IK282" s="93"/>
      <c r="IL282" s="93"/>
      <c r="IM282" s="93"/>
      <c r="IN282" s="93"/>
      <c r="IO282" s="93"/>
      <c r="IP282" s="93"/>
      <c r="IQ282" s="93"/>
      <c r="IR282" s="93"/>
      <c r="IS282" s="93"/>
      <c r="IT282" s="93"/>
      <c r="IU282" s="93"/>
      <c r="IV282" s="93"/>
      <c r="IW282" s="93"/>
      <c r="IX282" s="93"/>
      <c r="IY282" s="93"/>
      <c r="IZ282" s="93"/>
      <c r="JA282" s="93"/>
      <c r="JB282" s="93"/>
    </row>
    <row r="283" spans="1:262" x14ac:dyDescent="0.2">
      <c r="A283" s="170">
        <v>39990</v>
      </c>
      <c r="B283" s="171" t="s">
        <v>742</v>
      </c>
      <c r="C283" s="171" t="s">
        <v>1718</v>
      </c>
      <c r="D283" s="171" t="s">
        <v>140</v>
      </c>
      <c r="E283" s="172" t="s">
        <v>143</v>
      </c>
      <c r="F283" s="173">
        <v>39783</v>
      </c>
      <c r="G283" s="174">
        <v>2008</v>
      </c>
      <c r="H283" s="170" t="s">
        <v>40</v>
      </c>
      <c r="I283" s="170" t="str">
        <f t="shared" si="14"/>
        <v>AZ</v>
      </c>
      <c r="J283" s="170" t="str">
        <f t="shared" si="15"/>
        <v>AZ</v>
      </c>
      <c r="K283" s="170" t="str">
        <f t="shared" si="16"/>
        <v>Mountain</v>
      </c>
      <c r="L283" s="170" t="str">
        <f>INDEX('State '!$A$1:$C$62,MATCH($I283,'State '!$B:$B,0),3)</f>
        <v>Mountain</v>
      </c>
      <c r="M283" s="170" t="str">
        <f>INDEX('State '!$A$1:$C$62,MATCH($J283,'State '!$B:$B,0),3)</f>
        <v>Mountain</v>
      </c>
      <c r="N283" s="170"/>
      <c r="O283" s="177">
        <v>23.9</v>
      </c>
      <c r="P283" s="176"/>
      <c r="Q283" s="176">
        <v>30</v>
      </c>
      <c r="R283" s="177"/>
      <c r="S283" s="178" t="s">
        <v>135</v>
      </c>
      <c r="T283" s="175" t="s">
        <v>381</v>
      </c>
      <c r="U283" s="179" t="s">
        <v>743</v>
      </c>
      <c r="V283" s="170"/>
      <c r="W283" s="169"/>
      <c r="X283" s="169"/>
      <c r="Y283" s="169"/>
      <c r="Z283" s="93"/>
      <c r="AA283" s="93"/>
      <c r="AB283" s="93"/>
    </row>
    <row r="284" spans="1:262" s="19" customFormat="1" x14ac:dyDescent="0.2">
      <c r="A284" s="170">
        <v>39990</v>
      </c>
      <c r="B284" s="183" t="s">
        <v>1256</v>
      </c>
      <c r="C284" s="183" t="s">
        <v>1718</v>
      </c>
      <c r="D284" s="183" t="s">
        <v>134</v>
      </c>
      <c r="E284" s="183" t="s">
        <v>143</v>
      </c>
      <c r="F284" s="184">
        <v>37438</v>
      </c>
      <c r="G284" s="185">
        <v>2002</v>
      </c>
      <c r="H284" s="170" t="s">
        <v>40</v>
      </c>
      <c r="I284" s="170" t="str">
        <f t="shared" si="14"/>
        <v>AZ</v>
      </c>
      <c r="J284" s="170" t="str">
        <f t="shared" si="15"/>
        <v>AZ</v>
      </c>
      <c r="K284" s="170" t="str">
        <f t="shared" si="16"/>
        <v>Mountain</v>
      </c>
      <c r="L284" s="170" t="str">
        <f>INDEX('State '!$A$1:$C$62,MATCH($I284,'State '!$B:$B,0),3)</f>
        <v>Mountain</v>
      </c>
      <c r="M284" s="170" t="str">
        <f>INDEX('State '!$A$1:$C$62,MATCH($J284,'State '!$B:$B,0),3)</f>
        <v>Mountain</v>
      </c>
      <c r="N284" s="170"/>
      <c r="O284" s="177">
        <v>5.67</v>
      </c>
      <c r="P284" s="177">
        <v>6</v>
      </c>
      <c r="Q284" s="177">
        <v>620</v>
      </c>
      <c r="R284" s="176" t="s">
        <v>3292</v>
      </c>
      <c r="S284" s="170" t="s">
        <v>135</v>
      </c>
      <c r="T284" s="170" t="s">
        <v>381</v>
      </c>
      <c r="U284" s="170" t="s">
        <v>1257</v>
      </c>
      <c r="V284" s="170"/>
      <c r="W284" s="169"/>
      <c r="X284" s="169"/>
      <c r="Y284" s="169"/>
    </row>
    <row r="285" spans="1:262" ht="25.5" x14ac:dyDescent="0.2">
      <c r="A285" s="170">
        <v>39990</v>
      </c>
      <c r="B285" s="183" t="s">
        <v>1103</v>
      </c>
      <c r="C285" s="183" t="s">
        <v>1718</v>
      </c>
      <c r="D285" s="183" t="s">
        <v>140</v>
      </c>
      <c r="E285" s="183" t="s">
        <v>143</v>
      </c>
      <c r="F285" s="184">
        <v>38108</v>
      </c>
      <c r="G285" s="185">
        <v>2004</v>
      </c>
      <c r="H285" s="170" t="s">
        <v>1104</v>
      </c>
      <c r="I285" s="170" t="str">
        <f t="shared" si="14"/>
        <v>TX</v>
      </c>
      <c r="J285" s="170" t="str">
        <f t="shared" si="15"/>
        <v>CA</v>
      </c>
      <c r="K285" s="170" t="str">
        <f t="shared" si="16"/>
        <v>South Central, Mountain, Pacific</v>
      </c>
      <c r="L285" s="170" t="str">
        <f>INDEX('State '!$A$1:$C$62,MATCH($I285,'State '!$B:$B,0),3)</f>
        <v>South Central</v>
      </c>
      <c r="M285" s="170" t="str">
        <f>INDEX('State '!$A$1:$C$62,MATCH($J285,'State '!$B:$B,0),3)</f>
        <v>Pacific</v>
      </c>
      <c r="N285" s="170" t="s">
        <v>2467</v>
      </c>
      <c r="O285" s="177">
        <v>110</v>
      </c>
      <c r="P285" s="177"/>
      <c r="Q285" s="177">
        <v>220</v>
      </c>
      <c r="R285" s="176">
        <v>30</v>
      </c>
      <c r="S285" s="170" t="s">
        <v>135</v>
      </c>
      <c r="T285" s="170" t="s">
        <v>381</v>
      </c>
      <c r="U285" s="170" t="s">
        <v>1105</v>
      </c>
      <c r="V285" s="170"/>
      <c r="W285" s="169"/>
      <c r="X285" s="169"/>
      <c r="Y285" s="169"/>
      <c r="Z285" s="93"/>
      <c r="AA285" s="93"/>
      <c r="AB285" s="93"/>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c r="ER285" s="19"/>
      <c r="ES285" s="19"/>
      <c r="ET285" s="19"/>
      <c r="EU285" s="19"/>
      <c r="EV285" s="19"/>
      <c r="EW285" s="19"/>
      <c r="EX285" s="19"/>
      <c r="EY285" s="19"/>
      <c r="EZ285" s="19"/>
      <c r="FA285" s="19"/>
      <c r="FB285" s="19"/>
      <c r="FC285" s="19"/>
      <c r="FD285" s="19"/>
      <c r="FE285" s="19"/>
      <c r="FF285" s="19"/>
      <c r="FG285" s="19"/>
      <c r="FH285" s="19"/>
      <c r="FI285" s="19"/>
      <c r="FJ285" s="19"/>
      <c r="FK285" s="19"/>
      <c r="FL285" s="19"/>
      <c r="FM285" s="19"/>
      <c r="FN285" s="19"/>
      <c r="FO285" s="19"/>
      <c r="FP285" s="19"/>
      <c r="FQ285" s="19"/>
      <c r="FR285" s="19"/>
      <c r="FS285" s="19"/>
      <c r="FT285" s="19"/>
      <c r="FU285" s="19"/>
      <c r="FV285" s="19"/>
      <c r="FW285" s="19"/>
      <c r="FX285" s="19"/>
      <c r="FY285" s="19"/>
      <c r="FZ285" s="19"/>
      <c r="GA285" s="19"/>
      <c r="GB285" s="19"/>
      <c r="GC285" s="19"/>
      <c r="GD285" s="19"/>
      <c r="GE285" s="19"/>
      <c r="GF285" s="19"/>
      <c r="GG285" s="19"/>
      <c r="GH285" s="19"/>
      <c r="GI285" s="19"/>
      <c r="GJ285" s="19"/>
      <c r="GK285" s="19"/>
      <c r="GL285" s="19"/>
      <c r="GM285" s="19"/>
      <c r="GN285" s="19"/>
      <c r="GO285" s="19"/>
      <c r="GP285" s="19"/>
      <c r="GQ285" s="19"/>
      <c r="GR285" s="19"/>
      <c r="GS285" s="19"/>
      <c r="GT285" s="19"/>
      <c r="GU285" s="19"/>
      <c r="GV285" s="19"/>
      <c r="GW285" s="19"/>
      <c r="GX285" s="19"/>
      <c r="GY285" s="19"/>
      <c r="GZ285" s="19"/>
      <c r="HA285" s="19"/>
      <c r="HB285" s="19"/>
      <c r="HC285" s="19"/>
      <c r="HD285" s="19"/>
      <c r="HE285" s="19"/>
      <c r="HF285" s="19"/>
      <c r="HG285" s="19"/>
      <c r="HH285" s="19"/>
      <c r="HI285" s="19"/>
      <c r="HJ285" s="19"/>
      <c r="HK285" s="19"/>
      <c r="HL285" s="19"/>
      <c r="HM285" s="19"/>
      <c r="HN285" s="19"/>
      <c r="HO285" s="19"/>
      <c r="HP285" s="19"/>
      <c r="HQ285" s="19"/>
      <c r="HR285" s="19"/>
      <c r="HS285" s="19"/>
      <c r="HT285" s="19"/>
      <c r="HU285" s="19"/>
      <c r="HV285" s="19"/>
      <c r="HW285" s="19"/>
      <c r="HX285" s="19"/>
      <c r="HY285" s="19"/>
      <c r="HZ285" s="19"/>
      <c r="IA285" s="19"/>
      <c r="IB285" s="19"/>
      <c r="IC285" s="19"/>
      <c r="ID285" s="19"/>
      <c r="IE285" s="19"/>
      <c r="IF285" s="19"/>
      <c r="IG285" s="19"/>
      <c r="IH285" s="19"/>
      <c r="II285" s="19"/>
      <c r="IJ285" s="19"/>
      <c r="IK285" s="19"/>
      <c r="IL285" s="19"/>
      <c r="IM285" s="19"/>
      <c r="IN285" s="19"/>
      <c r="IO285" s="19"/>
      <c r="IP285" s="19"/>
      <c r="IQ285" s="19"/>
      <c r="IR285" s="19"/>
      <c r="IS285" s="19"/>
      <c r="IT285" s="19"/>
      <c r="IU285" s="19"/>
      <c r="IV285" s="19"/>
      <c r="IW285" s="19"/>
      <c r="IX285" s="19"/>
      <c r="IY285" s="19"/>
      <c r="IZ285" s="19"/>
      <c r="JA285" s="19"/>
      <c r="JB285" s="19"/>
    </row>
    <row r="286" spans="1:262" s="19" customFormat="1" ht="25.5" x14ac:dyDescent="0.2">
      <c r="A286" s="170">
        <v>39990</v>
      </c>
      <c r="B286" s="183" t="s">
        <v>1106</v>
      </c>
      <c r="C286" s="183" t="s">
        <v>1718</v>
      </c>
      <c r="D286" s="183" t="s">
        <v>140</v>
      </c>
      <c r="E286" s="183" t="s">
        <v>143</v>
      </c>
      <c r="F286" s="184">
        <v>38108</v>
      </c>
      <c r="G286" s="185">
        <v>2004</v>
      </c>
      <c r="H286" s="170" t="s">
        <v>1104</v>
      </c>
      <c r="I286" s="170" t="str">
        <f t="shared" si="14"/>
        <v>TX</v>
      </c>
      <c r="J286" s="170" t="str">
        <f t="shared" si="15"/>
        <v>CA</v>
      </c>
      <c r="K286" s="170" t="str">
        <f t="shared" si="16"/>
        <v>South Central, Mountain, Pacific</v>
      </c>
      <c r="L286" s="170" t="str">
        <f>INDEX('State '!$A$1:$C$62,MATCH($I286,'State '!$B:$B,0),3)</f>
        <v>South Central</v>
      </c>
      <c r="M286" s="170" t="str">
        <f>INDEX('State '!$A$1:$C$62,MATCH($J286,'State '!$B:$B,0),3)</f>
        <v>Pacific</v>
      </c>
      <c r="N286" s="170" t="s">
        <v>2467</v>
      </c>
      <c r="O286" s="177">
        <v>63</v>
      </c>
      <c r="P286" s="177"/>
      <c r="Q286" s="177">
        <v>100</v>
      </c>
      <c r="R286" s="176">
        <v>30</v>
      </c>
      <c r="S286" s="170" t="s">
        <v>135</v>
      </c>
      <c r="T286" s="170" t="s">
        <v>381</v>
      </c>
      <c r="U286" s="170" t="s">
        <v>1105</v>
      </c>
      <c r="V286" s="170"/>
      <c r="W286" s="169"/>
      <c r="X286" s="169"/>
      <c r="Y286" s="169"/>
    </row>
    <row r="287" spans="1:262" x14ac:dyDescent="0.2">
      <c r="A287" s="170">
        <v>39990</v>
      </c>
      <c r="B287" s="183" t="s">
        <v>1270</v>
      </c>
      <c r="C287" s="183" t="s">
        <v>1718</v>
      </c>
      <c r="D287" s="183" t="s">
        <v>140</v>
      </c>
      <c r="E287" s="183" t="s">
        <v>143</v>
      </c>
      <c r="F287" s="184">
        <v>37408</v>
      </c>
      <c r="G287" s="185">
        <v>2002</v>
      </c>
      <c r="H287" s="170" t="s">
        <v>408</v>
      </c>
      <c r="I287" s="170" t="str">
        <f t="shared" si="14"/>
        <v>TX</v>
      </c>
      <c r="J287" s="170" t="str">
        <f t="shared" si="15"/>
        <v>MX</v>
      </c>
      <c r="K287" s="170" t="str">
        <f t="shared" si="16"/>
        <v>South Central, Mexico</v>
      </c>
      <c r="L287" s="170" t="str">
        <f>INDEX('State '!$A$1:$C$62,MATCH($I287,'State '!$B:$B,0),3)</f>
        <v>South Central</v>
      </c>
      <c r="M287" s="170" t="str">
        <f>INDEX('State '!$A$1:$C$62,MATCH($J287,'State '!$B:$B,0),3)</f>
        <v>Mexico</v>
      </c>
      <c r="N287" s="170"/>
      <c r="O287" s="177"/>
      <c r="P287" s="177"/>
      <c r="Q287" s="177">
        <v>100</v>
      </c>
      <c r="R287" s="176">
        <v>24</v>
      </c>
      <c r="S287" s="170" t="s">
        <v>135</v>
      </c>
      <c r="T287" s="170" t="s">
        <v>381</v>
      </c>
      <c r="U287" s="170" t="s">
        <v>1271</v>
      </c>
      <c r="V287" s="170"/>
      <c r="W287" s="169"/>
      <c r="X287" s="169"/>
      <c r="Y287" s="169"/>
      <c r="Z287" s="93"/>
      <c r="AA287" s="93"/>
      <c r="AB287" s="93"/>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c r="ER287" s="19"/>
      <c r="ES287" s="19"/>
      <c r="ET287" s="19"/>
      <c r="EU287" s="19"/>
      <c r="EV287" s="19"/>
      <c r="EW287" s="19"/>
      <c r="EX287" s="19"/>
      <c r="EY287" s="19"/>
      <c r="EZ287" s="19"/>
      <c r="FA287" s="19"/>
      <c r="FB287" s="19"/>
      <c r="FC287" s="19"/>
      <c r="FD287" s="19"/>
      <c r="FE287" s="19"/>
      <c r="FF287" s="19"/>
      <c r="FG287" s="19"/>
      <c r="FH287" s="19"/>
      <c r="FI287" s="19"/>
      <c r="FJ287" s="19"/>
      <c r="FK287" s="19"/>
      <c r="FL287" s="19"/>
      <c r="FM287" s="19"/>
      <c r="FN287" s="19"/>
      <c r="FO287" s="19"/>
      <c r="FP287" s="19"/>
      <c r="FQ287" s="19"/>
      <c r="FR287" s="19"/>
      <c r="FS287" s="19"/>
      <c r="FT287" s="19"/>
      <c r="FU287" s="19"/>
      <c r="FV287" s="19"/>
      <c r="FW287" s="19"/>
      <c r="FX287" s="19"/>
      <c r="FY287" s="19"/>
      <c r="FZ287" s="19"/>
      <c r="GA287" s="19"/>
      <c r="GB287" s="19"/>
      <c r="GC287" s="19"/>
      <c r="GD287" s="19"/>
      <c r="GE287" s="19"/>
      <c r="GF287" s="19"/>
      <c r="GG287" s="19"/>
      <c r="GH287" s="19"/>
      <c r="GI287" s="19"/>
      <c r="GJ287" s="19"/>
      <c r="GK287" s="19"/>
      <c r="GL287" s="19"/>
      <c r="GM287" s="19"/>
      <c r="GN287" s="19"/>
      <c r="GO287" s="19"/>
      <c r="GP287" s="19"/>
      <c r="GQ287" s="19"/>
      <c r="GR287" s="19"/>
      <c r="GS287" s="19"/>
      <c r="GT287" s="19"/>
      <c r="GU287" s="19"/>
      <c r="GV287" s="19"/>
      <c r="GW287" s="19"/>
      <c r="GX287" s="19"/>
      <c r="GY287" s="19"/>
      <c r="GZ287" s="19"/>
      <c r="HA287" s="19"/>
      <c r="HB287" s="19"/>
      <c r="HC287" s="19"/>
      <c r="HD287" s="19"/>
      <c r="HE287" s="19"/>
      <c r="HF287" s="19"/>
      <c r="HG287" s="19"/>
      <c r="HH287" s="19"/>
      <c r="HI287" s="19"/>
      <c r="HJ287" s="19"/>
      <c r="HK287" s="19"/>
      <c r="HL287" s="19"/>
      <c r="HM287" s="19"/>
      <c r="HN287" s="19"/>
      <c r="HO287" s="19"/>
      <c r="HP287" s="19"/>
      <c r="HQ287" s="19"/>
      <c r="HR287" s="19"/>
      <c r="HS287" s="19"/>
      <c r="HT287" s="19"/>
      <c r="HU287" s="19"/>
      <c r="HV287" s="19"/>
      <c r="HW287" s="19"/>
      <c r="HX287" s="19"/>
      <c r="HY287" s="19"/>
      <c r="HZ287" s="19"/>
      <c r="IA287" s="19"/>
      <c r="IB287" s="19"/>
      <c r="IC287" s="19"/>
      <c r="ID287" s="19"/>
      <c r="IE287" s="19"/>
      <c r="IF287" s="19"/>
      <c r="IG287" s="19"/>
      <c r="IH287" s="19"/>
      <c r="II287" s="19"/>
      <c r="IJ287" s="19"/>
      <c r="IK287" s="19"/>
      <c r="IL287" s="19"/>
      <c r="IM287" s="19"/>
      <c r="IN287" s="19"/>
      <c r="IO287" s="19"/>
      <c r="IP287" s="19"/>
      <c r="IQ287" s="19"/>
      <c r="IR287" s="19"/>
      <c r="IS287" s="19"/>
      <c r="IT287" s="19"/>
      <c r="IU287" s="19"/>
      <c r="IV287" s="19"/>
      <c r="IW287" s="19"/>
      <c r="IX287" s="19"/>
      <c r="IY287" s="19"/>
      <c r="IZ287" s="19"/>
      <c r="JA287" s="19"/>
      <c r="JB287" s="19"/>
    </row>
    <row r="288" spans="1:262" s="19" customFormat="1" x14ac:dyDescent="0.2">
      <c r="A288" s="195">
        <v>39990</v>
      </c>
      <c r="B288" s="183" t="s">
        <v>1671</v>
      </c>
      <c r="C288" s="183" t="s">
        <v>1718</v>
      </c>
      <c r="D288" s="183" t="s">
        <v>134</v>
      </c>
      <c r="E288" s="183" t="s">
        <v>143</v>
      </c>
      <c r="F288" s="184">
        <v>35784</v>
      </c>
      <c r="G288" s="185">
        <v>1997</v>
      </c>
      <c r="H288" s="170" t="s">
        <v>408</v>
      </c>
      <c r="I288" s="170" t="str">
        <f t="shared" si="14"/>
        <v>TX</v>
      </c>
      <c r="J288" s="170" t="str">
        <f t="shared" si="15"/>
        <v>MX</v>
      </c>
      <c r="K288" s="170" t="str">
        <f t="shared" si="16"/>
        <v>South Central, Mexico</v>
      </c>
      <c r="L288" s="170" t="str">
        <f>INDEX('State '!$A$1:$C$62,MATCH($I288,'State '!$B:$B,0),3)</f>
        <v>South Central</v>
      </c>
      <c r="M288" s="170" t="str">
        <f>INDEX('State '!$A$1:$C$62,MATCH($J288,'State '!$B:$B,0),3)</f>
        <v>Mexico</v>
      </c>
      <c r="N288" s="170"/>
      <c r="O288" s="177">
        <v>35</v>
      </c>
      <c r="P288" s="177">
        <v>45</v>
      </c>
      <c r="Q288" s="177">
        <v>212</v>
      </c>
      <c r="R288" s="176">
        <v>24</v>
      </c>
      <c r="S288" s="170" t="s">
        <v>135</v>
      </c>
      <c r="T288" s="170" t="s">
        <v>381</v>
      </c>
      <c r="U288" s="170" t="s">
        <v>1672</v>
      </c>
      <c r="V288" s="170"/>
      <c r="W288" s="169"/>
      <c r="X288" s="169"/>
      <c r="Y288" s="169"/>
    </row>
    <row r="289" spans="1:262" s="19" customFormat="1" x14ac:dyDescent="0.2">
      <c r="A289" s="170">
        <v>39990</v>
      </c>
      <c r="B289" s="183" t="s">
        <v>1423</v>
      </c>
      <c r="C289" s="183" t="s">
        <v>1718</v>
      </c>
      <c r="D289" s="183" t="s">
        <v>140</v>
      </c>
      <c r="E289" s="183" t="s">
        <v>143</v>
      </c>
      <c r="F289" s="184">
        <v>37135</v>
      </c>
      <c r="G289" s="185">
        <v>2001</v>
      </c>
      <c r="H289" s="170" t="s">
        <v>1276</v>
      </c>
      <c r="I289" s="170" t="str">
        <f t="shared" si="14"/>
        <v>AZ</v>
      </c>
      <c r="J289" s="170" t="str">
        <f t="shared" si="15"/>
        <v>MX</v>
      </c>
      <c r="K289" s="170" t="str">
        <f t="shared" si="16"/>
        <v>Mountain, Mexico</v>
      </c>
      <c r="L289" s="170" t="str">
        <f>INDEX('State '!$A$1:$C$62,MATCH($I289,'State '!$B:$B,0),3)</f>
        <v>Mountain</v>
      </c>
      <c r="M289" s="170" t="str">
        <f>INDEX('State '!$A$1:$C$62,MATCH($J289,'State '!$B:$B,0),3)</f>
        <v>Mexico</v>
      </c>
      <c r="N289" s="170"/>
      <c r="O289" s="177">
        <v>30.2</v>
      </c>
      <c r="P289" s="177">
        <v>68</v>
      </c>
      <c r="Q289" s="177">
        <v>130</v>
      </c>
      <c r="R289" s="176" t="s">
        <v>1096</v>
      </c>
      <c r="S289" s="170" t="s">
        <v>135</v>
      </c>
      <c r="T289" s="170" t="s">
        <v>381</v>
      </c>
      <c r="U289" s="170" t="s">
        <v>1424</v>
      </c>
      <c r="V289" s="170"/>
      <c r="W289" s="169"/>
      <c r="X289" s="169"/>
      <c r="Y289" s="169"/>
      <c r="AC289" s="93"/>
      <c r="AD289" s="93"/>
      <c r="AE289" s="93"/>
      <c r="AF289" s="93"/>
      <c r="AG289" s="93"/>
      <c r="AH289" s="93"/>
      <c r="AI289" s="93"/>
      <c r="AJ289" s="93"/>
      <c r="AK289" s="93"/>
      <c r="AL289" s="93"/>
      <c r="AM289" s="93"/>
      <c r="AN289" s="93"/>
      <c r="AO289" s="93"/>
      <c r="AP289" s="93"/>
      <c r="AQ289" s="93"/>
      <c r="AR289" s="93"/>
      <c r="AS289" s="93"/>
      <c r="AT289" s="93"/>
      <c r="AU289" s="93"/>
      <c r="AV289" s="93"/>
      <c r="AW289" s="93"/>
      <c r="AX289" s="93"/>
      <c r="AY289" s="93"/>
      <c r="AZ289" s="93"/>
      <c r="BA289" s="93"/>
      <c r="BB289" s="93"/>
      <c r="BC289" s="93"/>
      <c r="BD289" s="93"/>
      <c r="BE289" s="93"/>
      <c r="BF289" s="93"/>
      <c r="BG289" s="93"/>
      <c r="BH289" s="93"/>
      <c r="BI289" s="93"/>
      <c r="BJ289" s="93"/>
      <c r="BK289" s="93"/>
      <c r="BL289" s="93"/>
      <c r="BM289" s="93"/>
      <c r="BN289" s="93"/>
      <c r="BO289" s="93"/>
      <c r="BP289" s="93"/>
      <c r="BQ289" s="93"/>
      <c r="BR289" s="93"/>
      <c r="BS289" s="93"/>
      <c r="BT289" s="93"/>
      <c r="BU289" s="93"/>
      <c r="BV289" s="93"/>
      <c r="BW289" s="93"/>
      <c r="BX289" s="93"/>
      <c r="BY289" s="93"/>
      <c r="BZ289" s="93"/>
      <c r="CA289" s="93"/>
      <c r="CB289" s="93"/>
      <c r="CC289" s="93"/>
      <c r="CD289" s="93"/>
      <c r="CE289" s="93"/>
      <c r="CF289" s="93"/>
      <c r="CG289" s="93"/>
      <c r="CH289" s="93"/>
      <c r="CI289" s="93"/>
      <c r="CJ289" s="93"/>
      <c r="CK289" s="93"/>
      <c r="CL289" s="93"/>
      <c r="CM289" s="93"/>
      <c r="CN289" s="93"/>
      <c r="CO289" s="93"/>
      <c r="CP289" s="93"/>
      <c r="CQ289" s="93"/>
      <c r="CR289" s="93"/>
      <c r="CS289" s="93"/>
      <c r="CT289" s="93"/>
      <c r="CU289" s="93"/>
      <c r="CV289" s="93"/>
      <c r="CW289" s="93"/>
      <c r="CX289" s="93"/>
      <c r="CY289" s="93"/>
      <c r="CZ289" s="93"/>
      <c r="DA289" s="93"/>
      <c r="DB289" s="93"/>
      <c r="DC289" s="93"/>
      <c r="DD289" s="93"/>
      <c r="DE289" s="93"/>
      <c r="DF289" s="93"/>
      <c r="DG289" s="93"/>
      <c r="DH289" s="93"/>
      <c r="DI289" s="93"/>
      <c r="DJ289" s="93"/>
      <c r="DK289" s="93"/>
      <c r="DL289" s="93"/>
      <c r="DM289" s="93"/>
      <c r="DN289" s="93"/>
      <c r="DO289" s="93"/>
      <c r="DP289" s="93"/>
      <c r="DQ289" s="93"/>
      <c r="DR289" s="93"/>
      <c r="DS289" s="93"/>
      <c r="DT289" s="93"/>
      <c r="DU289" s="93"/>
      <c r="DV289" s="93"/>
      <c r="DW289" s="93"/>
      <c r="DX289" s="93"/>
      <c r="DY289" s="93"/>
      <c r="DZ289" s="93"/>
      <c r="EA289" s="93"/>
      <c r="EB289" s="93"/>
      <c r="EC289" s="93"/>
      <c r="ED289" s="93"/>
      <c r="EE289" s="93"/>
      <c r="EF289" s="93"/>
      <c r="EG289" s="93"/>
      <c r="EH289" s="93"/>
      <c r="EI289" s="93"/>
      <c r="EJ289" s="93"/>
      <c r="EK289" s="93"/>
      <c r="EL289" s="93"/>
      <c r="EM289" s="93"/>
      <c r="EN289" s="93"/>
      <c r="EO289" s="93"/>
      <c r="EP289" s="93"/>
      <c r="EQ289" s="93"/>
      <c r="ER289" s="93"/>
      <c r="ES289" s="93"/>
      <c r="ET289" s="93"/>
      <c r="EU289" s="93"/>
      <c r="EV289" s="93"/>
      <c r="EW289" s="93"/>
      <c r="EX289" s="93"/>
      <c r="EY289" s="93"/>
      <c r="EZ289" s="93"/>
      <c r="FA289" s="93"/>
      <c r="FB289" s="93"/>
      <c r="FC289" s="93"/>
      <c r="FD289" s="93"/>
      <c r="FE289" s="93"/>
      <c r="FF289" s="93"/>
      <c r="FG289" s="93"/>
      <c r="FH289" s="93"/>
      <c r="FI289" s="93"/>
      <c r="FJ289" s="93"/>
      <c r="FK289" s="93"/>
      <c r="FL289" s="93"/>
      <c r="FM289" s="93"/>
      <c r="FN289" s="93"/>
      <c r="FO289" s="93"/>
      <c r="FP289" s="93"/>
      <c r="FQ289" s="93"/>
      <c r="FR289" s="93"/>
      <c r="FS289" s="93"/>
      <c r="FT289" s="93"/>
      <c r="FU289" s="93"/>
      <c r="FV289" s="93"/>
      <c r="FW289" s="93"/>
      <c r="FX289" s="93"/>
      <c r="FY289" s="93"/>
      <c r="FZ289" s="93"/>
      <c r="GA289" s="93"/>
      <c r="GB289" s="93"/>
      <c r="GC289" s="93"/>
      <c r="GD289" s="93"/>
      <c r="GE289" s="93"/>
      <c r="GF289" s="93"/>
      <c r="GG289" s="93"/>
      <c r="GH289" s="93"/>
      <c r="GI289" s="93"/>
      <c r="GJ289" s="93"/>
      <c r="GK289" s="93"/>
      <c r="GL289" s="93"/>
      <c r="GM289" s="93"/>
      <c r="GN289" s="93"/>
      <c r="GO289" s="93"/>
      <c r="GP289" s="93"/>
      <c r="GQ289" s="93"/>
      <c r="GR289" s="93"/>
      <c r="GS289" s="93"/>
      <c r="GT289" s="93"/>
      <c r="GU289" s="93"/>
      <c r="GV289" s="93"/>
      <c r="GW289" s="93"/>
      <c r="GX289" s="93"/>
      <c r="GY289" s="93"/>
      <c r="GZ289" s="93"/>
      <c r="HA289" s="93"/>
      <c r="HB289" s="93"/>
      <c r="HC289" s="93"/>
      <c r="HD289" s="93"/>
      <c r="HE289" s="93"/>
      <c r="HF289" s="93"/>
      <c r="HG289" s="93"/>
      <c r="HH289" s="93"/>
      <c r="HI289" s="93"/>
      <c r="HJ289" s="93"/>
      <c r="HK289" s="93"/>
      <c r="HL289" s="93"/>
      <c r="HM289" s="93"/>
      <c r="HN289" s="93"/>
      <c r="HO289" s="93"/>
      <c r="HP289" s="93"/>
      <c r="HQ289" s="93"/>
      <c r="HR289" s="93"/>
      <c r="HS289" s="93"/>
      <c r="HT289" s="93"/>
      <c r="HU289" s="93"/>
      <c r="HV289" s="93"/>
      <c r="HW289" s="93"/>
      <c r="HX289" s="93"/>
      <c r="HY289" s="93"/>
      <c r="HZ289" s="93"/>
      <c r="IA289" s="93"/>
      <c r="IB289" s="93"/>
      <c r="IC289" s="93"/>
      <c r="ID289" s="93"/>
      <c r="IE289" s="93"/>
      <c r="IF289" s="93"/>
      <c r="IG289" s="93"/>
      <c r="IH289" s="93"/>
      <c r="II289" s="93"/>
      <c r="IJ289" s="93"/>
      <c r="IK289" s="93"/>
      <c r="IL289" s="93"/>
      <c r="IM289" s="93"/>
      <c r="IN289" s="93"/>
      <c r="IO289" s="93"/>
      <c r="IP289" s="93"/>
      <c r="IQ289" s="93"/>
      <c r="IR289" s="93"/>
      <c r="IS289" s="93"/>
      <c r="IT289" s="93"/>
      <c r="IU289" s="93"/>
      <c r="IV289" s="93"/>
      <c r="IW289" s="93"/>
      <c r="IX289" s="93"/>
      <c r="IY289" s="93"/>
      <c r="IZ289" s="93"/>
      <c r="JA289" s="93"/>
      <c r="JB289" s="93"/>
    </row>
    <row r="290" spans="1:262" s="19" customFormat="1" x14ac:dyDescent="0.2">
      <c r="A290" s="170">
        <v>42597</v>
      </c>
      <c r="B290" s="183" t="s">
        <v>2066</v>
      </c>
      <c r="C290" s="183" t="s">
        <v>223</v>
      </c>
      <c r="D290" s="183" t="s">
        <v>2142</v>
      </c>
      <c r="E290" s="183" t="s">
        <v>143</v>
      </c>
      <c r="F290" s="184">
        <v>41212</v>
      </c>
      <c r="G290" s="185">
        <v>2012</v>
      </c>
      <c r="H290" s="170" t="s">
        <v>388</v>
      </c>
      <c r="I290" s="170" t="str">
        <f t="shared" si="14"/>
        <v>PA</v>
      </c>
      <c r="J290" s="170" t="str">
        <f t="shared" si="15"/>
        <v>NY</v>
      </c>
      <c r="K290" s="170" t="str">
        <f t="shared" si="16"/>
        <v>Northeast</v>
      </c>
      <c r="L290" s="170" t="str">
        <f>INDEX('State '!$A$1:$C$62,MATCH($I290,'State '!$B:$B,0),3)</f>
        <v>Northeast</v>
      </c>
      <c r="M290" s="170" t="str">
        <f>INDEX('State '!$A$1:$C$62,MATCH($J290,'State '!$B:$B,0),3)</f>
        <v>Northeast</v>
      </c>
      <c r="N290" s="170"/>
      <c r="O290" s="177">
        <v>45.7</v>
      </c>
      <c r="P290" s="177">
        <v>7</v>
      </c>
      <c r="Q290" s="177">
        <v>-150</v>
      </c>
      <c r="R290" s="176" t="s">
        <v>2134</v>
      </c>
      <c r="S290" s="170" t="s">
        <v>135</v>
      </c>
      <c r="T290" s="170" t="s">
        <v>381</v>
      </c>
      <c r="U290" s="170" t="s">
        <v>480</v>
      </c>
      <c r="V290" s="170"/>
      <c r="W290" s="169"/>
      <c r="X290" s="169"/>
      <c r="Y290" s="169"/>
      <c r="AC290" s="93"/>
      <c r="AD290" s="93"/>
      <c r="AE290" s="93"/>
      <c r="AF290" s="93"/>
      <c r="AG290" s="93"/>
      <c r="AH290" s="93"/>
      <c r="AI290" s="93"/>
      <c r="AJ290" s="93"/>
      <c r="AK290" s="93"/>
      <c r="AL290" s="93"/>
      <c r="AM290" s="93"/>
      <c r="AN290" s="93"/>
      <c r="AO290" s="93"/>
      <c r="AP290" s="93"/>
      <c r="AQ290" s="93"/>
      <c r="AR290" s="93"/>
      <c r="AS290" s="93"/>
      <c r="AT290" s="93"/>
      <c r="AU290" s="93"/>
      <c r="AV290" s="93"/>
      <c r="AW290" s="93"/>
      <c r="AX290" s="93"/>
      <c r="AY290" s="93"/>
      <c r="AZ290" s="93"/>
      <c r="BA290" s="93"/>
      <c r="BB290" s="93"/>
      <c r="BC290" s="93"/>
      <c r="BD290" s="93"/>
      <c r="BE290" s="93"/>
      <c r="BF290" s="93"/>
      <c r="BG290" s="93"/>
      <c r="BH290" s="93"/>
      <c r="BI290" s="93"/>
      <c r="BJ290" s="93"/>
      <c r="BK290" s="93"/>
      <c r="BL290" s="93"/>
      <c r="BM290" s="93"/>
      <c r="BN290" s="93"/>
      <c r="BO290" s="93"/>
      <c r="BP290" s="93"/>
      <c r="BQ290" s="93"/>
      <c r="BR290" s="93"/>
      <c r="BS290" s="93"/>
      <c r="BT290" s="93"/>
      <c r="BU290" s="93"/>
      <c r="BV290" s="93"/>
      <c r="BW290" s="93"/>
      <c r="BX290" s="93"/>
      <c r="BY290" s="93"/>
      <c r="BZ290" s="93"/>
      <c r="CA290" s="93"/>
      <c r="CB290" s="93"/>
      <c r="CC290" s="93"/>
      <c r="CD290" s="93"/>
      <c r="CE290" s="93"/>
      <c r="CF290" s="93"/>
      <c r="CG290" s="93"/>
      <c r="CH290" s="93"/>
      <c r="CI290" s="93"/>
      <c r="CJ290" s="93"/>
      <c r="CK290" s="93"/>
      <c r="CL290" s="93"/>
      <c r="CM290" s="93"/>
      <c r="CN290" s="93"/>
      <c r="CO290" s="93"/>
      <c r="CP290" s="93"/>
      <c r="CQ290" s="93"/>
      <c r="CR290" s="93"/>
      <c r="CS290" s="93"/>
      <c r="CT290" s="93"/>
      <c r="CU290" s="93"/>
      <c r="CV290" s="93"/>
      <c r="CW290" s="93"/>
      <c r="CX290" s="93"/>
      <c r="CY290" s="93"/>
      <c r="CZ290" s="93"/>
      <c r="DA290" s="93"/>
      <c r="DB290" s="93"/>
      <c r="DC290" s="93"/>
      <c r="DD290" s="93"/>
      <c r="DE290" s="93"/>
      <c r="DF290" s="93"/>
      <c r="DG290" s="93"/>
      <c r="DH290" s="93"/>
      <c r="DI290" s="93"/>
      <c r="DJ290" s="93"/>
      <c r="DK290" s="93"/>
      <c r="DL290" s="93"/>
      <c r="DM290" s="93"/>
      <c r="DN290" s="93"/>
      <c r="DO290" s="93"/>
      <c r="DP290" s="93"/>
      <c r="DQ290" s="93"/>
      <c r="DR290" s="93"/>
      <c r="DS290" s="93"/>
      <c r="DT290" s="93"/>
      <c r="DU290" s="93"/>
      <c r="DV290" s="93"/>
      <c r="DW290" s="93"/>
      <c r="DX290" s="93"/>
      <c r="DY290" s="93"/>
      <c r="DZ290" s="93"/>
      <c r="EA290" s="93"/>
      <c r="EB290" s="93"/>
      <c r="EC290" s="93"/>
      <c r="ED290" s="93"/>
      <c r="EE290" s="93"/>
      <c r="EF290" s="93"/>
      <c r="EG290" s="93"/>
      <c r="EH290" s="93"/>
      <c r="EI290" s="93"/>
      <c r="EJ290" s="93"/>
      <c r="EK290" s="93"/>
      <c r="EL290" s="93"/>
      <c r="EM290" s="93"/>
      <c r="EN290" s="93"/>
      <c r="EO290" s="93"/>
      <c r="EP290" s="93"/>
      <c r="EQ290" s="93"/>
      <c r="ER290" s="93"/>
      <c r="ES290" s="93"/>
      <c r="ET290" s="93"/>
      <c r="EU290" s="93"/>
      <c r="EV290" s="93"/>
      <c r="EW290" s="93"/>
      <c r="EX290" s="93"/>
      <c r="EY290" s="93"/>
      <c r="EZ290" s="93"/>
      <c r="FA290" s="93"/>
      <c r="FB290" s="93"/>
      <c r="FC290" s="93"/>
      <c r="FD290" s="93"/>
      <c r="FE290" s="93"/>
      <c r="FF290" s="93"/>
      <c r="FG290" s="93"/>
      <c r="FH290" s="93"/>
      <c r="FI290" s="93"/>
      <c r="FJ290" s="93"/>
      <c r="FK290" s="93"/>
      <c r="FL290" s="93"/>
      <c r="FM290" s="93"/>
      <c r="FN290" s="93"/>
      <c r="FO290" s="93"/>
      <c r="FP290" s="93"/>
      <c r="FQ290" s="93"/>
      <c r="FR290" s="93"/>
      <c r="FS290" s="93"/>
      <c r="FT290" s="93"/>
      <c r="FU290" s="93"/>
      <c r="FV290" s="93"/>
      <c r="FW290" s="93"/>
      <c r="FX290" s="93"/>
      <c r="FY290" s="93"/>
      <c r="FZ290" s="93"/>
      <c r="GA290" s="93"/>
      <c r="GB290" s="93"/>
      <c r="GC290" s="93"/>
      <c r="GD290" s="93"/>
      <c r="GE290" s="93"/>
      <c r="GF290" s="93"/>
      <c r="GG290" s="93"/>
      <c r="GH290" s="93"/>
      <c r="GI290" s="93"/>
      <c r="GJ290" s="93"/>
      <c r="GK290" s="93"/>
      <c r="GL290" s="93"/>
      <c r="GM290" s="93"/>
      <c r="GN290" s="93"/>
      <c r="GO290" s="93"/>
      <c r="GP290" s="93"/>
      <c r="GQ290" s="93"/>
      <c r="GR290" s="93"/>
      <c r="GS290" s="93"/>
      <c r="GT290" s="93"/>
      <c r="GU290" s="93"/>
      <c r="GV290" s="93"/>
      <c r="GW290" s="93"/>
      <c r="GX290" s="93"/>
      <c r="GY290" s="93"/>
      <c r="GZ290" s="93"/>
      <c r="HA290" s="93"/>
      <c r="HB290" s="93"/>
      <c r="HC290" s="93"/>
      <c r="HD290" s="93"/>
      <c r="HE290" s="93"/>
      <c r="HF290" s="93"/>
      <c r="HG290" s="93"/>
      <c r="HH290" s="93"/>
      <c r="HI290" s="93"/>
      <c r="HJ290" s="93"/>
      <c r="HK290" s="93"/>
      <c r="HL290" s="93"/>
      <c r="HM290" s="93"/>
      <c r="HN290" s="93"/>
      <c r="HO290" s="93"/>
      <c r="HP290" s="93"/>
      <c r="HQ290" s="93"/>
      <c r="HR290" s="93"/>
      <c r="HS290" s="93"/>
      <c r="HT290" s="93"/>
      <c r="HU290" s="93"/>
      <c r="HV290" s="93"/>
      <c r="HW290" s="93"/>
      <c r="HX290" s="93"/>
      <c r="HY290" s="93"/>
      <c r="HZ290" s="93"/>
      <c r="IA290" s="93"/>
      <c r="IB290" s="93"/>
      <c r="IC290" s="93"/>
      <c r="ID290" s="93"/>
      <c r="IE290" s="93"/>
      <c r="IF290" s="93"/>
      <c r="IG290" s="93"/>
      <c r="IH290" s="93"/>
      <c r="II290" s="93"/>
      <c r="IJ290" s="93"/>
      <c r="IK290" s="93"/>
      <c r="IL290" s="93"/>
      <c r="IM290" s="93"/>
      <c r="IN290" s="93"/>
      <c r="IO290" s="93"/>
      <c r="IP290" s="93"/>
      <c r="IQ290" s="93"/>
      <c r="IR290" s="93"/>
      <c r="IS290" s="93"/>
      <c r="IT290" s="93"/>
      <c r="IU290" s="93"/>
      <c r="IV290" s="93"/>
      <c r="IW290" s="93"/>
      <c r="IX290" s="93"/>
      <c r="IY290" s="93"/>
      <c r="IZ290" s="93"/>
      <c r="JA290" s="93"/>
      <c r="JB290" s="93"/>
    </row>
    <row r="291" spans="1:262" s="19" customFormat="1" ht="25.5" x14ac:dyDescent="0.2">
      <c r="A291" s="227">
        <v>44008</v>
      </c>
      <c r="B291" s="223" t="s">
        <v>2316</v>
      </c>
      <c r="C291" s="223" t="s">
        <v>230</v>
      </c>
      <c r="D291" s="223" t="s">
        <v>140</v>
      </c>
      <c r="E291" s="223" t="s">
        <v>143</v>
      </c>
      <c r="F291" s="226">
        <v>44008</v>
      </c>
      <c r="G291" s="228">
        <v>2020</v>
      </c>
      <c r="H291" s="227" t="s">
        <v>2317</v>
      </c>
      <c r="I291" s="227" t="str">
        <f t="shared" si="14"/>
        <v>PA</v>
      </c>
      <c r="J291" s="227" t="str">
        <f t="shared" si="15"/>
        <v>ON</v>
      </c>
      <c r="K291" s="230" t="str">
        <f t="shared" si="16"/>
        <v>Northeast, Canada</v>
      </c>
      <c r="L291" s="224" t="str">
        <f>INDEX('State '!$A$1:$C$62,MATCH($I291,'State '!$B:$B,0),3)</f>
        <v>Northeast</v>
      </c>
      <c r="M291" s="224" t="str">
        <f>INDEX('State '!$A$1:$C$62,MATCH($J291,'State '!$B:$B,0),3)</f>
        <v>Canada</v>
      </c>
      <c r="N291" s="224"/>
      <c r="O291" s="177">
        <v>141</v>
      </c>
      <c r="P291" s="177">
        <v>25</v>
      </c>
      <c r="Q291" s="231">
        <v>300</v>
      </c>
      <c r="R291" s="228">
        <v>26</v>
      </c>
      <c r="S291" s="227" t="s">
        <v>135</v>
      </c>
      <c r="T291" s="227" t="s">
        <v>381</v>
      </c>
      <c r="U291" s="227" t="s">
        <v>2486</v>
      </c>
      <c r="V291" s="224" t="s">
        <v>2180</v>
      </c>
      <c r="W291" s="222"/>
      <c r="X291" s="222"/>
      <c r="Y291" s="155" t="s">
        <v>2502</v>
      </c>
    </row>
    <row r="292" spans="1:262" x14ac:dyDescent="0.2">
      <c r="A292" s="170">
        <v>39990</v>
      </c>
      <c r="B292" s="171" t="s">
        <v>791</v>
      </c>
      <c r="C292" s="171" t="s">
        <v>230</v>
      </c>
      <c r="D292" s="171" t="s">
        <v>140</v>
      </c>
      <c r="E292" s="172" t="s">
        <v>143</v>
      </c>
      <c r="F292" s="173">
        <v>39797</v>
      </c>
      <c r="G292" s="174">
        <v>2008</v>
      </c>
      <c r="H292" s="170" t="s">
        <v>10</v>
      </c>
      <c r="I292" s="170" t="str">
        <f t="shared" si="14"/>
        <v>NY</v>
      </c>
      <c r="J292" s="170" t="str">
        <f t="shared" si="15"/>
        <v>NY</v>
      </c>
      <c r="K292" s="170" t="str">
        <f t="shared" si="16"/>
        <v>Northeast</v>
      </c>
      <c r="L292" s="170" t="str">
        <f>INDEX('State '!$A$1:$C$62,MATCH($I292,'State '!$B:$B,0),3)</f>
        <v>Northeast</v>
      </c>
      <c r="M292" s="170" t="str">
        <f>INDEX('State '!$A$1:$C$62,MATCH($J292,'State '!$B:$B,0),3)</f>
        <v>Northeast</v>
      </c>
      <c r="N292" s="170"/>
      <c r="O292" s="177">
        <v>187</v>
      </c>
      <c r="P292" s="176">
        <v>78</v>
      </c>
      <c r="Q292" s="176">
        <v>250</v>
      </c>
      <c r="R292" s="177">
        <v>24</v>
      </c>
      <c r="S292" s="178" t="s">
        <v>135</v>
      </c>
      <c r="T292" s="175" t="s">
        <v>381</v>
      </c>
      <c r="U292" s="179" t="s">
        <v>792</v>
      </c>
      <c r="V292" s="170"/>
      <c r="W292" s="169"/>
      <c r="X292" s="169"/>
      <c r="Y292" s="169"/>
      <c r="Z292" s="93"/>
      <c r="AA292" s="93"/>
      <c r="AB292" s="93"/>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c r="IF292" s="19"/>
      <c r="IG292" s="19"/>
      <c r="IH292" s="19"/>
      <c r="II292" s="19"/>
      <c r="IJ292" s="19"/>
      <c r="IK292" s="19"/>
      <c r="IL292" s="19"/>
      <c r="IM292" s="19"/>
      <c r="IN292" s="19"/>
      <c r="IO292" s="19"/>
      <c r="IP292" s="19"/>
      <c r="IQ292" s="19"/>
      <c r="IR292" s="19"/>
      <c r="IS292" s="19"/>
      <c r="IT292" s="19"/>
      <c r="IU292" s="19"/>
      <c r="IV292" s="19"/>
      <c r="IW292" s="19"/>
      <c r="IX292" s="19"/>
      <c r="IY292" s="19"/>
      <c r="IZ292" s="19"/>
      <c r="JA292" s="19"/>
      <c r="JB292" s="19"/>
    </row>
    <row r="293" spans="1:262" x14ac:dyDescent="0.2">
      <c r="A293" s="170">
        <v>39990</v>
      </c>
      <c r="B293" s="183" t="s">
        <v>1060</v>
      </c>
      <c r="C293" s="183" t="s">
        <v>219</v>
      </c>
      <c r="D293" s="183" t="s">
        <v>136</v>
      </c>
      <c r="E293" s="183" t="s">
        <v>143</v>
      </c>
      <c r="F293" s="184">
        <v>38478</v>
      </c>
      <c r="G293" s="185">
        <v>2005</v>
      </c>
      <c r="H293" s="170" t="s">
        <v>6</v>
      </c>
      <c r="I293" s="170" t="str">
        <f t="shared" si="14"/>
        <v>TX</v>
      </c>
      <c r="J293" s="170" t="str">
        <f t="shared" si="15"/>
        <v>TX</v>
      </c>
      <c r="K293" s="170" t="str">
        <f t="shared" si="16"/>
        <v>South Central</v>
      </c>
      <c r="L293" s="170" t="str">
        <f>INDEX('State '!$A$1:$C$62,MATCH($I293,'State '!$B:$B,0),3)</f>
        <v>South Central</v>
      </c>
      <c r="M293" s="170" t="str">
        <f>INDEX('State '!$A$1:$C$62,MATCH($J293,'State '!$B:$B,0),3)</f>
        <v>South Central</v>
      </c>
      <c r="N293" s="170"/>
      <c r="O293" s="177">
        <v>130</v>
      </c>
      <c r="P293" s="177">
        <v>107</v>
      </c>
      <c r="Q293" s="177">
        <v>500</v>
      </c>
      <c r="R293" s="176">
        <v>36</v>
      </c>
      <c r="S293" s="170" t="s">
        <v>138</v>
      </c>
      <c r="T293" s="170" t="s">
        <v>187</v>
      </c>
      <c r="U293" s="170" t="s">
        <v>382</v>
      </c>
      <c r="V293" s="170"/>
      <c r="W293" s="169"/>
      <c r="X293" s="169"/>
      <c r="Y293" s="169"/>
      <c r="Z293" s="93"/>
      <c r="AA293" s="93"/>
      <c r="AB293" s="93"/>
    </row>
    <row r="294" spans="1:262" x14ac:dyDescent="0.2">
      <c r="A294" s="170">
        <v>39990</v>
      </c>
      <c r="B294" s="171" t="s">
        <v>770</v>
      </c>
      <c r="C294" s="171" t="s">
        <v>219</v>
      </c>
      <c r="D294" s="171" t="s">
        <v>140</v>
      </c>
      <c r="E294" s="172" t="s">
        <v>143</v>
      </c>
      <c r="F294" s="173">
        <v>39553</v>
      </c>
      <c r="G294" s="174">
        <v>2008</v>
      </c>
      <c r="H294" s="170" t="s">
        <v>6</v>
      </c>
      <c r="I294" s="170" t="str">
        <f t="shared" si="14"/>
        <v>TX</v>
      </c>
      <c r="J294" s="170" t="str">
        <f t="shared" si="15"/>
        <v>TX</v>
      </c>
      <c r="K294" s="170" t="str">
        <f t="shared" si="16"/>
        <v>South Central</v>
      </c>
      <c r="L294" s="170" t="str">
        <f>INDEX('State '!$A$1:$C$62,MATCH($I294,'State '!$B:$B,0),3)</f>
        <v>South Central</v>
      </c>
      <c r="M294" s="170" t="str">
        <f>INDEX('State '!$A$1:$C$62,MATCH($J294,'State '!$B:$B,0),3)</f>
        <v>South Central</v>
      </c>
      <c r="N294" s="170"/>
      <c r="O294" s="177">
        <v>465</v>
      </c>
      <c r="P294" s="176">
        <v>190</v>
      </c>
      <c r="Q294" s="176">
        <v>700</v>
      </c>
      <c r="R294" s="177">
        <v>36</v>
      </c>
      <c r="S294" s="178" t="s">
        <v>138</v>
      </c>
      <c r="T294" s="175" t="s">
        <v>187</v>
      </c>
      <c r="U294" s="179" t="s">
        <v>382</v>
      </c>
      <c r="V294" s="170"/>
      <c r="W294" s="169"/>
      <c r="X294" s="169"/>
      <c r="Y294" s="169"/>
      <c r="Z294" s="93"/>
      <c r="AA294" s="93"/>
      <c r="AB294" s="93"/>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9"/>
      <c r="EC294" s="19"/>
      <c r="ED294" s="19"/>
      <c r="EE294" s="19"/>
      <c r="EF294" s="19"/>
      <c r="EG294" s="19"/>
      <c r="EH294" s="19"/>
      <c r="EI294" s="19"/>
      <c r="EJ294" s="19"/>
      <c r="EK294" s="19"/>
      <c r="EL294" s="19"/>
      <c r="EM294" s="19"/>
      <c r="EN294" s="19"/>
      <c r="EO294" s="19"/>
      <c r="EP294" s="19"/>
      <c r="EQ294" s="19"/>
      <c r="ER294" s="19"/>
      <c r="ES294" s="19"/>
      <c r="ET294" s="19"/>
      <c r="EU294" s="19"/>
      <c r="EV294" s="19"/>
      <c r="EW294" s="19"/>
      <c r="EX294" s="19"/>
      <c r="EY294" s="19"/>
      <c r="EZ294" s="19"/>
      <c r="FA294" s="19"/>
      <c r="FB294" s="19"/>
      <c r="FC294" s="19"/>
      <c r="FD294" s="19"/>
      <c r="FE294" s="19"/>
      <c r="FF294" s="19"/>
      <c r="FG294" s="19"/>
      <c r="FH294" s="19"/>
      <c r="FI294" s="19"/>
      <c r="FJ294" s="19"/>
      <c r="FK294" s="19"/>
      <c r="FL294" s="19"/>
      <c r="FM294" s="19"/>
      <c r="FN294" s="19"/>
      <c r="FO294" s="19"/>
      <c r="FP294" s="19"/>
      <c r="FQ294" s="19"/>
      <c r="FR294" s="19"/>
      <c r="FS294" s="19"/>
      <c r="FT294" s="19"/>
      <c r="FU294" s="19"/>
      <c r="FV294" s="19"/>
      <c r="FW294" s="19"/>
      <c r="FX294" s="19"/>
      <c r="FY294" s="19"/>
      <c r="FZ294" s="19"/>
      <c r="GA294" s="19"/>
      <c r="GB294" s="19"/>
      <c r="GC294" s="19"/>
      <c r="GD294" s="19"/>
      <c r="GE294" s="19"/>
      <c r="GF294" s="19"/>
      <c r="GG294" s="19"/>
      <c r="GH294" s="19"/>
      <c r="GI294" s="19"/>
      <c r="GJ294" s="19"/>
      <c r="GK294" s="19"/>
      <c r="GL294" s="19"/>
      <c r="GM294" s="19"/>
      <c r="GN294" s="19"/>
      <c r="GO294" s="19"/>
      <c r="GP294" s="19"/>
      <c r="GQ294" s="19"/>
      <c r="GR294" s="19"/>
      <c r="GS294" s="19"/>
      <c r="GT294" s="19"/>
      <c r="GU294" s="19"/>
      <c r="GV294" s="19"/>
      <c r="GW294" s="19"/>
      <c r="GX294" s="19"/>
      <c r="GY294" s="19"/>
      <c r="GZ294" s="19"/>
      <c r="HA294" s="19"/>
      <c r="HB294" s="19"/>
      <c r="HC294" s="19"/>
      <c r="HD294" s="19"/>
      <c r="HE294" s="19"/>
      <c r="HF294" s="19"/>
      <c r="HG294" s="19"/>
      <c r="HH294" s="19"/>
      <c r="HI294" s="19"/>
      <c r="HJ294" s="19"/>
      <c r="HK294" s="19"/>
      <c r="HL294" s="19"/>
      <c r="HM294" s="19"/>
      <c r="HN294" s="19"/>
      <c r="HO294" s="19"/>
      <c r="HP294" s="19"/>
      <c r="HQ294" s="19"/>
      <c r="HR294" s="19"/>
      <c r="HS294" s="19"/>
      <c r="HT294" s="19"/>
      <c r="HU294" s="19"/>
      <c r="HV294" s="19"/>
      <c r="HW294" s="19"/>
      <c r="HX294" s="19"/>
      <c r="HY294" s="19"/>
      <c r="HZ294" s="19"/>
      <c r="IA294" s="19"/>
      <c r="IB294" s="19"/>
      <c r="IC294" s="19"/>
      <c r="ID294" s="19"/>
      <c r="IE294" s="19"/>
      <c r="IF294" s="19"/>
      <c r="IG294" s="19"/>
      <c r="IH294" s="19"/>
      <c r="II294" s="19"/>
      <c r="IJ294" s="19"/>
      <c r="IK294" s="19"/>
      <c r="IL294" s="19"/>
      <c r="IM294" s="19"/>
      <c r="IN294" s="19"/>
      <c r="IO294" s="19"/>
      <c r="IP294" s="19"/>
      <c r="IQ294" s="19"/>
      <c r="IR294" s="19"/>
      <c r="IS294" s="19"/>
      <c r="IT294" s="19"/>
      <c r="IU294" s="19"/>
      <c r="IV294" s="19"/>
      <c r="IW294" s="19"/>
      <c r="IX294" s="19"/>
      <c r="IY294" s="19"/>
      <c r="IZ294" s="19"/>
      <c r="JA294" s="19"/>
      <c r="JB294" s="19"/>
    </row>
    <row r="295" spans="1:262" s="19" customFormat="1" x14ac:dyDescent="0.2">
      <c r="A295" s="170">
        <v>40655</v>
      </c>
      <c r="B295" s="183" t="s">
        <v>577</v>
      </c>
      <c r="C295" s="183" t="s">
        <v>233</v>
      </c>
      <c r="D295" s="183" t="s">
        <v>140</v>
      </c>
      <c r="E295" s="183" t="s">
        <v>143</v>
      </c>
      <c r="F295" s="184">
        <v>40441</v>
      </c>
      <c r="G295" s="185">
        <v>2010</v>
      </c>
      <c r="H295" s="170" t="s">
        <v>6</v>
      </c>
      <c r="I295" s="170" t="str">
        <f t="shared" si="14"/>
        <v>TX</v>
      </c>
      <c r="J295" s="170" t="str">
        <f t="shared" si="15"/>
        <v>TX</v>
      </c>
      <c r="K295" s="170" t="str">
        <f t="shared" si="16"/>
        <v>South Central</v>
      </c>
      <c r="L295" s="170" t="str">
        <f>INDEX('State '!$A$1:$C$62,MATCH($I295,'State '!$B:$B,0),3)</f>
        <v>South Central</v>
      </c>
      <c r="M295" s="170" t="str">
        <f>INDEX('State '!$A$1:$C$62,MATCH($J295,'State '!$B:$B,0),3)</f>
        <v>South Central</v>
      </c>
      <c r="N295" s="170"/>
      <c r="O295" s="177"/>
      <c r="P295" s="177">
        <v>69</v>
      </c>
      <c r="Q295" s="177"/>
      <c r="R295" s="176" t="s">
        <v>578</v>
      </c>
      <c r="S295" s="170" t="s">
        <v>138</v>
      </c>
      <c r="T295" s="170" t="s">
        <v>187</v>
      </c>
      <c r="U295" s="170" t="s">
        <v>382</v>
      </c>
      <c r="V295" s="170"/>
      <c r="W295" s="169"/>
      <c r="X295" s="169"/>
      <c r="Y295" s="169"/>
      <c r="AC295" s="93"/>
      <c r="AD295" s="93"/>
      <c r="AE295" s="93"/>
      <c r="AF295" s="93"/>
      <c r="AG295" s="93"/>
      <c r="AH295" s="93"/>
      <c r="AI295" s="93"/>
      <c r="AJ295" s="93"/>
      <c r="AK295" s="93"/>
      <c r="AL295" s="93"/>
      <c r="AM295" s="93"/>
      <c r="AN295" s="93"/>
      <c r="AO295" s="93"/>
      <c r="AP295" s="93"/>
      <c r="AQ295" s="93"/>
      <c r="AR295" s="93"/>
      <c r="AS295" s="93"/>
      <c r="AT295" s="93"/>
      <c r="AU295" s="93"/>
      <c r="AV295" s="93"/>
      <c r="AW295" s="93"/>
      <c r="AX295" s="93"/>
      <c r="AY295" s="93"/>
      <c r="AZ295" s="93"/>
      <c r="BA295" s="93"/>
      <c r="BB295" s="93"/>
      <c r="BC295" s="93"/>
      <c r="BD295" s="93"/>
      <c r="BE295" s="93"/>
      <c r="BF295" s="93"/>
      <c r="BG295" s="93"/>
      <c r="BH295" s="93"/>
      <c r="BI295" s="93"/>
      <c r="BJ295" s="93"/>
      <c r="BK295" s="93"/>
      <c r="BL295" s="93"/>
      <c r="BM295" s="93"/>
      <c r="BN295" s="93"/>
      <c r="BO295" s="93"/>
      <c r="BP295" s="93"/>
      <c r="BQ295" s="93"/>
      <c r="BR295" s="93"/>
      <c r="BS295" s="93"/>
      <c r="BT295" s="93"/>
      <c r="BU295" s="93"/>
      <c r="BV295" s="93"/>
      <c r="BW295" s="93"/>
      <c r="BX295" s="93"/>
      <c r="BY295" s="93"/>
      <c r="BZ295" s="93"/>
      <c r="CA295" s="93"/>
      <c r="CB295" s="93"/>
      <c r="CC295" s="93"/>
      <c r="CD295" s="93"/>
      <c r="CE295" s="93"/>
      <c r="CF295" s="93"/>
      <c r="CG295" s="93"/>
      <c r="CH295" s="93"/>
      <c r="CI295" s="93"/>
      <c r="CJ295" s="93"/>
      <c r="CK295" s="93"/>
      <c r="CL295" s="93"/>
      <c r="CM295" s="93"/>
      <c r="CN295" s="93"/>
      <c r="CO295" s="93"/>
      <c r="CP295" s="93"/>
      <c r="CQ295" s="93"/>
      <c r="CR295" s="93"/>
      <c r="CS295" s="93"/>
      <c r="CT295" s="93"/>
      <c r="CU295" s="93"/>
      <c r="CV295" s="93"/>
      <c r="CW295" s="93"/>
      <c r="CX295" s="93"/>
      <c r="CY295" s="93"/>
      <c r="CZ295" s="93"/>
      <c r="DA295" s="93"/>
      <c r="DB295" s="93"/>
      <c r="DC295" s="93"/>
      <c r="DD295" s="93"/>
      <c r="DE295" s="93"/>
      <c r="DF295" s="93"/>
      <c r="DG295" s="93"/>
      <c r="DH295" s="93"/>
      <c r="DI295" s="93"/>
      <c r="DJ295" s="93"/>
      <c r="DK295" s="93"/>
      <c r="DL295" s="93"/>
      <c r="DM295" s="93"/>
      <c r="DN295" s="93"/>
      <c r="DO295" s="93"/>
      <c r="DP295" s="93"/>
      <c r="DQ295" s="93"/>
      <c r="DR295" s="93"/>
      <c r="DS295" s="93"/>
      <c r="DT295" s="93"/>
      <c r="DU295" s="93"/>
      <c r="DV295" s="93"/>
      <c r="DW295" s="93"/>
      <c r="DX295" s="93"/>
      <c r="DY295" s="93"/>
      <c r="DZ295" s="93"/>
      <c r="EA295" s="93"/>
      <c r="EB295" s="93"/>
      <c r="EC295" s="93"/>
      <c r="ED295" s="93"/>
      <c r="EE295" s="93"/>
      <c r="EF295" s="93"/>
      <c r="EG295" s="93"/>
      <c r="EH295" s="93"/>
      <c r="EI295" s="93"/>
      <c r="EJ295" s="93"/>
      <c r="EK295" s="93"/>
      <c r="EL295" s="93"/>
      <c r="EM295" s="93"/>
      <c r="EN295" s="93"/>
      <c r="EO295" s="93"/>
      <c r="EP295" s="93"/>
      <c r="EQ295" s="93"/>
      <c r="ER295" s="93"/>
      <c r="ES295" s="93"/>
      <c r="ET295" s="93"/>
      <c r="EU295" s="93"/>
      <c r="EV295" s="93"/>
      <c r="EW295" s="93"/>
      <c r="EX295" s="93"/>
      <c r="EY295" s="93"/>
      <c r="EZ295" s="93"/>
      <c r="FA295" s="93"/>
      <c r="FB295" s="93"/>
      <c r="FC295" s="93"/>
      <c r="FD295" s="93"/>
      <c r="FE295" s="93"/>
      <c r="FF295" s="93"/>
      <c r="FG295" s="93"/>
      <c r="FH295" s="93"/>
      <c r="FI295" s="93"/>
      <c r="FJ295" s="93"/>
      <c r="FK295" s="93"/>
      <c r="FL295" s="93"/>
      <c r="FM295" s="93"/>
      <c r="FN295" s="93"/>
      <c r="FO295" s="93"/>
      <c r="FP295" s="93"/>
      <c r="FQ295" s="93"/>
      <c r="FR295" s="93"/>
      <c r="FS295" s="93"/>
      <c r="FT295" s="93"/>
      <c r="FU295" s="93"/>
      <c r="FV295" s="93"/>
      <c r="FW295" s="93"/>
      <c r="FX295" s="93"/>
      <c r="FY295" s="93"/>
      <c r="FZ295" s="93"/>
      <c r="GA295" s="93"/>
      <c r="GB295" s="93"/>
      <c r="GC295" s="93"/>
      <c r="GD295" s="93"/>
      <c r="GE295" s="93"/>
      <c r="GF295" s="93"/>
      <c r="GG295" s="93"/>
      <c r="GH295" s="93"/>
      <c r="GI295" s="93"/>
      <c r="GJ295" s="93"/>
      <c r="GK295" s="93"/>
      <c r="GL295" s="93"/>
      <c r="GM295" s="93"/>
      <c r="GN295" s="93"/>
      <c r="GO295" s="93"/>
      <c r="GP295" s="93"/>
      <c r="GQ295" s="93"/>
      <c r="GR295" s="93"/>
      <c r="GS295" s="93"/>
      <c r="GT295" s="93"/>
      <c r="GU295" s="93"/>
      <c r="GV295" s="93"/>
      <c r="GW295" s="93"/>
      <c r="GX295" s="93"/>
      <c r="GY295" s="93"/>
      <c r="GZ295" s="93"/>
      <c r="HA295" s="93"/>
      <c r="HB295" s="93"/>
      <c r="HC295" s="93"/>
      <c r="HD295" s="93"/>
      <c r="HE295" s="93"/>
      <c r="HF295" s="93"/>
      <c r="HG295" s="93"/>
      <c r="HH295" s="93"/>
      <c r="HI295" s="93"/>
      <c r="HJ295" s="93"/>
      <c r="HK295" s="93"/>
      <c r="HL295" s="93"/>
      <c r="HM295" s="93"/>
      <c r="HN295" s="93"/>
      <c r="HO295" s="93"/>
      <c r="HP295" s="93"/>
      <c r="HQ295" s="93"/>
      <c r="HR295" s="93"/>
      <c r="HS295" s="93"/>
      <c r="HT295" s="93"/>
      <c r="HU295" s="93"/>
      <c r="HV295" s="93"/>
      <c r="HW295" s="93"/>
      <c r="HX295" s="93"/>
      <c r="HY295" s="93"/>
      <c r="HZ295" s="93"/>
      <c r="IA295" s="93"/>
      <c r="IB295" s="93"/>
      <c r="IC295" s="93"/>
      <c r="ID295" s="93"/>
      <c r="IE295" s="93"/>
      <c r="IF295" s="93"/>
      <c r="IG295" s="93"/>
      <c r="IH295" s="93"/>
      <c r="II295" s="93"/>
      <c r="IJ295" s="93"/>
      <c r="IK295" s="93"/>
      <c r="IL295" s="93"/>
      <c r="IM295" s="93"/>
      <c r="IN295" s="93"/>
      <c r="IO295" s="93"/>
      <c r="IP295" s="93"/>
      <c r="IQ295" s="93"/>
      <c r="IR295" s="93"/>
      <c r="IS295" s="93"/>
      <c r="IT295" s="93"/>
      <c r="IU295" s="93"/>
      <c r="IV295" s="93"/>
      <c r="IW295" s="93"/>
      <c r="IX295" s="93"/>
      <c r="IY295" s="93"/>
      <c r="IZ295" s="93"/>
      <c r="JA295" s="93"/>
      <c r="JB295" s="93"/>
    </row>
    <row r="296" spans="1:262" s="19" customFormat="1" x14ac:dyDescent="0.2">
      <c r="A296" s="170">
        <v>39990</v>
      </c>
      <c r="B296" s="171" t="s">
        <v>577</v>
      </c>
      <c r="C296" s="171" t="s">
        <v>219</v>
      </c>
      <c r="D296" s="171" t="s">
        <v>134</v>
      </c>
      <c r="E296" s="172" t="s">
        <v>143</v>
      </c>
      <c r="F296" s="173">
        <v>39172</v>
      </c>
      <c r="G296" s="174">
        <v>2007</v>
      </c>
      <c r="H296" s="170" t="s">
        <v>6</v>
      </c>
      <c r="I296" s="170" t="str">
        <f t="shared" si="14"/>
        <v>TX</v>
      </c>
      <c r="J296" s="170" t="str">
        <f t="shared" si="15"/>
        <v>TX</v>
      </c>
      <c r="K296" s="170" t="str">
        <f t="shared" si="16"/>
        <v>South Central</v>
      </c>
      <c r="L296" s="170" t="str">
        <f>INDEX('State '!$A$1:$C$62,MATCH($I296,'State '!$B:$B,0),3)</f>
        <v>South Central</v>
      </c>
      <c r="M296" s="170" t="str">
        <f>INDEX('State '!$A$1:$C$62,MATCH($J296,'State '!$B:$B,0),3)</f>
        <v>South Central</v>
      </c>
      <c r="N296" s="170"/>
      <c r="O296" s="177">
        <v>65</v>
      </c>
      <c r="P296" s="176">
        <v>56</v>
      </c>
      <c r="Q296" s="176">
        <v>250</v>
      </c>
      <c r="R296" s="177">
        <v>24</v>
      </c>
      <c r="S296" s="178" t="s">
        <v>138</v>
      </c>
      <c r="T296" s="175" t="s">
        <v>187</v>
      </c>
      <c r="U296" s="179" t="s">
        <v>382</v>
      </c>
      <c r="V296" s="170"/>
      <c r="W296" s="169"/>
      <c r="X296" s="169"/>
      <c r="Y296" s="169"/>
      <c r="AC296" s="93"/>
      <c r="AD296" s="93"/>
      <c r="AE296" s="93"/>
      <c r="AF296" s="93"/>
      <c r="AG296" s="93"/>
      <c r="AH296" s="93"/>
      <c r="AI296" s="93"/>
      <c r="AJ296" s="93"/>
      <c r="AK296" s="93"/>
      <c r="AL296" s="93"/>
      <c r="AM296" s="93"/>
      <c r="AN296" s="93"/>
      <c r="AO296" s="93"/>
      <c r="AP296" s="93"/>
      <c r="AQ296" s="93"/>
      <c r="AR296" s="93"/>
      <c r="AS296" s="93"/>
      <c r="AT296" s="93"/>
      <c r="AU296" s="93"/>
      <c r="AV296" s="93"/>
      <c r="AW296" s="93"/>
      <c r="AX296" s="93"/>
      <c r="AY296" s="93"/>
      <c r="AZ296" s="93"/>
      <c r="BA296" s="93"/>
      <c r="BB296" s="93"/>
      <c r="BC296" s="93"/>
      <c r="BD296" s="93"/>
      <c r="BE296" s="93"/>
      <c r="BF296" s="93"/>
      <c r="BG296" s="93"/>
      <c r="BH296" s="93"/>
      <c r="BI296" s="93"/>
      <c r="BJ296" s="93"/>
      <c r="BK296" s="93"/>
      <c r="BL296" s="93"/>
      <c r="BM296" s="93"/>
      <c r="BN296" s="93"/>
      <c r="BO296" s="93"/>
      <c r="BP296" s="93"/>
      <c r="BQ296" s="93"/>
      <c r="BR296" s="93"/>
      <c r="BS296" s="93"/>
      <c r="BT296" s="93"/>
      <c r="BU296" s="93"/>
      <c r="BV296" s="93"/>
      <c r="BW296" s="93"/>
      <c r="BX296" s="93"/>
      <c r="BY296" s="93"/>
      <c r="BZ296" s="93"/>
      <c r="CA296" s="93"/>
      <c r="CB296" s="93"/>
      <c r="CC296" s="93"/>
      <c r="CD296" s="93"/>
      <c r="CE296" s="93"/>
      <c r="CF296" s="93"/>
      <c r="CG296" s="93"/>
      <c r="CH296" s="93"/>
      <c r="CI296" s="93"/>
      <c r="CJ296" s="93"/>
      <c r="CK296" s="93"/>
      <c r="CL296" s="93"/>
      <c r="CM296" s="93"/>
      <c r="CN296" s="93"/>
      <c r="CO296" s="93"/>
      <c r="CP296" s="93"/>
      <c r="CQ296" s="93"/>
      <c r="CR296" s="93"/>
      <c r="CS296" s="93"/>
      <c r="CT296" s="93"/>
      <c r="CU296" s="93"/>
      <c r="CV296" s="93"/>
      <c r="CW296" s="93"/>
      <c r="CX296" s="93"/>
      <c r="CY296" s="93"/>
      <c r="CZ296" s="93"/>
      <c r="DA296" s="93"/>
      <c r="DB296" s="93"/>
      <c r="DC296" s="93"/>
      <c r="DD296" s="93"/>
      <c r="DE296" s="93"/>
      <c r="DF296" s="93"/>
      <c r="DG296" s="93"/>
      <c r="DH296" s="93"/>
      <c r="DI296" s="93"/>
      <c r="DJ296" s="93"/>
      <c r="DK296" s="93"/>
      <c r="DL296" s="93"/>
      <c r="DM296" s="93"/>
      <c r="DN296" s="93"/>
      <c r="DO296" s="93"/>
      <c r="DP296" s="93"/>
      <c r="DQ296" s="93"/>
      <c r="DR296" s="93"/>
      <c r="DS296" s="93"/>
      <c r="DT296" s="93"/>
      <c r="DU296" s="93"/>
      <c r="DV296" s="93"/>
      <c r="DW296" s="93"/>
      <c r="DX296" s="93"/>
      <c r="DY296" s="93"/>
      <c r="DZ296" s="93"/>
      <c r="EA296" s="93"/>
      <c r="EB296" s="93"/>
      <c r="EC296" s="93"/>
      <c r="ED296" s="93"/>
      <c r="EE296" s="93"/>
      <c r="EF296" s="93"/>
      <c r="EG296" s="93"/>
      <c r="EH296" s="93"/>
      <c r="EI296" s="93"/>
      <c r="EJ296" s="93"/>
      <c r="EK296" s="93"/>
      <c r="EL296" s="93"/>
      <c r="EM296" s="93"/>
      <c r="EN296" s="93"/>
      <c r="EO296" s="93"/>
      <c r="EP296" s="93"/>
      <c r="EQ296" s="93"/>
      <c r="ER296" s="93"/>
      <c r="ES296" s="93"/>
      <c r="ET296" s="93"/>
      <c r="EU296" s="93"/>
      <c r="EV296" s="93"/>
      <c r="EW296" s="93"/>
      <c r="EX296" s="93"/>
      <c r="EY296" s="93"/>
      <c r="EZ296" s="93"/>
      <c r="FA296" s="93"/>
      <c r="FB296" s="93"/>
      <c r="FC296" s="93"/>
      <c r="FD296" s="93"/>
      <c r="FE296" s="93"/>
      <c r="FF296" s="93"/>
      <c r="FG296" s="93"/>
      <c r="FH296" s="93"/>
      <c r="FI296" s="93"/>
      <c r="FJ296" s="93"/>
      <c r="FK296" s="93"/>
      <c r="FL296" s="93"/>
      <c r="FM296" s="93"/>
      <c r="FN296" s="93"/>
      <c r="FO296" s="93"/>
      <c r="FP296" s="93"/>
      <c r="FQ296" s="93"/>
      <c r="FR296" s="93"/>
      <c r="FS296" s="93"/>
      <c r="FT296" s="93"/>
      <c r="FU296" s="93"/>
      <c r="FV296" s="93"/>
      <c r="FW296" s="93"/>
      <c r="FX296" s="93"/>
      <c r="FY296" s="93"/>
      <c r="FZ296" s="93"/>
      <c r="GA296" s="93"/>
      <c r="GB296" s="93"/>
      <c r="GC296" s="93"/>
      <c r="GD296" s="93"/>
      <c r="GE296" s="93"/>
      <c r="GF296" s="93"/>
      <c r="GG296" s="93"/>
      <c r="GH296" s="93"/>
      <c r="GI296" s="93"/>
      <c r="GJ296" s="93"/>
      <c r="GK296" s="93"/>
      <c r="GL296" s="93"/>
      <c r="GM296" s="93"/>
      <c r="GN296" s="93"/>
      <c r="GO296" s="93"/>
      <c r="GP296" s="93"/>
      <c r="GQ296" s="93"/>
      <c r="GR296" s="93"/>
      <c r="GS296" s="93"/>
      <c r="GT296" s="93"/>
      <c r="GU296" s="93"/>
      <c r="GV296" s="93"/>
      <c r="GW296" s="93"/>
      <c r="GX296" s="93"/>
      <c r="GY296" s="93"/>
      <c r="GZ296" s="93"/>
      <c r="HA296" s="93"/>
      <c r="HB296" s="93"/>
      <c r="HC296" s="93"/>
      <c r="HD296" s="93"/>
      <c r="HE296" s="93"/>
      <c r="HF296" s="93"/>
      <c r="HG296" s="93"/>
      <c r="HH296" s="93"/>
      <c r="HI296" s="93"/>
      <c r="HJ296" s="93"/>
      <c r="HK296" s="93"/>
      <c r="HL296" s="93"/>
      <c r="HM296" s="93"/>
      <c r="HN296" s="93"/>
      <c r="HO296" s="93"/>
      <c r="HP296" s="93"/>
      <c r="HQ296" s="93"/>
      <c r="HR296" s="93"/>
      <c r="HS296" s="93"/>
      <c r="HT296" s="93"/>
      <c r="HU296" s="93"/>
      <c r="HV296" s="93"/>
      <c r="HW296" s="93"/>
      <c r="HX296" s="93"/>
      <c r="HY296" s="93"/>
      <c r="HZ296" s="93"/>
      <c r="IA296" s="93"/>
      <c r="IB296" s="93"/>
      <c r="IC296" s="93"/>
      <c r="ID296" s="93"/>
      <c r="IE296" s="93"/>
      <c r="IF296" s="93"/>
      <c r="IG296" s="93"/>
      <c r="IH296" s="93"/>
      <c r="II296" s="93"/>
      <c r="IJ296" s="93"/>
      <c r="IK296" s="93"/>
      <c r="IL296" s="93"/>
      <c r="IM296" s="93"/>
      <c r="IN296" s="93"/>
      <c r="IO296" s="93"/>
      <c r="IP296" s="93"/>
      <c r="IQ296" s="93"/>
      <c r="IR296" s="93"/>
      <c r="IS296" s="93"/>
      <c r="IT296" s="93"/>
      <c r="IU296" s="93"/>
      <c r="IV296" s="93"/>
      <c r="IW296" s="93"/>
      <c r="IX296" s="93"/>
      <c r="IY296" s="93"/>
      <c r="IZ296" s="93"/>
      <c r="JA296" s="93"/>
      <c r="JB296" s="93"/>
    </row>
    <row r="297" spans="1:262" x14ac:dyDescent="0.2">
      <c r="A297" s="170">
        <v>39990</v>
      </c>
      <c r="B297" s="183" t="s">
        <v>1072</v>
      </c>
      <c r="C297" s="183" t="s">
        <v>319</v>
      </c>
      <c r="D297" s="183" t="s">
        <v>140</v>
      </c>
      <c r="E297" s="183" t="s">
        <v>143</v>
      </c>
      <c r="F297" s="184">
        <v>38432</v>
      </c>
      <c r="G297" s="185">
        <v>2005</v>
      </c>
      <c r="H297" s="170" t="s">
        <v>47</v>
      </c>
      <c r="I297" s="170" t="str">
        <f t="shared" si="14"/>
        <v>GM</v>
      </c>
      <c r="J297" s="170" t="str">
        <f t="shared" si="15"/>
        <v>GM</v>
      </c>
      <c r="K297" s="170" t="str">
        <f t="shared" si="16"/>
        <v>Gulf of Mexico</v>
      </c>
      <c r="L297" s="170" t="str">
        <f>INDEX('State '!$A$1:$C$62,MATCH($I297,'State '!$B:$B,0),3)</f>
        <v>Gulf of Mexico</v>
      </c>
      <c r="M297" s="170" t="str">
        <f>INDEX('State '!$A$1:$C$62,MATCH($J297,'State '!$B:$B,0),3)</f>
        <v>Gulf of Mexico</v>
      </c>
      <c r="N297" s="170"/>
      <c r="O297" s="177">
        <v>5</v>
      </c>
      <c r="P297" s="177">
        <v>8</v>
      </c>
      <c r="Q297" s="177">
        <v>690</v>
      </c>
      <c r="R297" s="176">
        <v>20</v>
      </c>
      <c r="S297" s="170" t="s">
        <v>135</v>
      </c>
      <c r="T297" s="170" t="s">
        <v>1073</v>
      </c>
      <c r="U297" s="170" t="s">
        <v>382</v>
      </c>
      <c r="V297" s="170"/>
      <c r="W297" s="169"/>
      <c r="X297" s="169"/>
      <c r="Y297" s="169"/>
      <c r="Z297" s="93"/>
      <c r="AA297" s="93"/>
      <c r="AB297" s="93"/>
    </row>
    <row r="298" spans="1:262" s="19" customFormat="1" x14ac:dyDescent="0.2">
      <c r="A298" s="170">
        <v>40367</v>
      </c>
      <c r="B298" s="183" t="s">
        <v>688</v>
      </c>
      <c r="C298" s="183" t="s">
        <v>233</v>
      </c>
      <c r="D298" s="183" t="s">
        <v>136</v>
      </c>
      <c r="E298" s="183" t="s">
        <v>143</v>
      </c>
      <c r="F298" s="184">
        <v>39895</v>
      </c>
      <c r="G298" s="185">
        <v>2009</v>
      </c>
      <c r="H298" s="170" t="s">
        <v>6</v>
      </c>
      <c r="I298" s="170" t="str">
        <f t="shared" si="14"/>
        <v>TX</v>
      </c>
      <c r="J298" s="170" t="str">
        <f t="shared" si="15"/>
        <v>TX</v>
      </c>
      <c r="K298" s="170" t="str">
        <f t="shared" si="16"/>
        <v>South Central</v>
      </c>
      <c r="L298" s="170" t="str">
        <f>INDEX('State '!$A$1:$C$62,MATCH($I298,'State '!$B:$B,0),3)</f>
        <v>South Central</v>
      </c>
      <c r="M298" s="170" t="str">
        <f>INDEX('State '!$A$1:$C$62,MATCH($J298,'State '!$B:$B,0),3)</f>
        <v>South Central</v>
      </c>
      <c r="N298" s="170"/>
      <c r="O298" s="177">
        <v>522</v>
      </c>
      <c r="P298" s="177">
        <v>174</v>
      </c>
      <c r="Q298" s="177">
        <v>950</v>
      </c>
      <c r="R298" s="176" t="s">
        <v>535</v>
      </c>
      <c r="S298" s="170" t="s">
        <v>138</v>
      </c>
      <c r="T298" s="170" t="s">
        <v>187</v>
      </c>
      <c r="U298" s="170" t="s">
        <v>382</v>
      </c>
      <c r="V298" s="170"/>
      <c r="W298" s="169"/>
      <c r="X298" s="169"/>
      <c r="Y298" s="169"/>
      <c r="AC298" s="93"/>
      <c r="AD298" s="93"/>
      <c r="AE298" s="93"/>
      <c r="AF298" s="93"/>
      <c r="AG298" s="93"/>
      <c r="AH298" s="93"/>
      <c r="AI298" s="93"/>
      <c r="AJ298" s="93"/>
      <c r="AK298" s="93"/>
      <c r="AL298" s="93"/>
      <c r="AM298" s="93"/>
      <c r="AN298" s="93"/>
      <c r="AO298" s="93"/>
      <c r="AP298" s="93"/>
      <c r="AQ298" s="93"/>
      <c r="AR298" s="93"/>
      <c r="AS298" s="93"/>
      <c r="AT298" s="93"/>
      <c r="AU298" s="93"/>
      <c r="AV298" s="93"/>
      <c r="AW298" s="93"/>
      <c r="AX298" s="93"/>
      <c r="AY298" s="93"/>
      <c r="AZ298" s="93"/>
      <c r="BA298" s="93"/>
      <c r="BB298" s="93"/>
      <c r="BC298" s="93"/>
      <c r="BD298" s="93"/>
      <c r="BE298" s="93"/>
      <c r="BF298" s="93"/>
      <c r="BG298" s="93"/>
      <c r="BH298" s="93"/>
      <c r="BI298" s="93"/>
      <c r="BJ298" s="93"/>
      <c r="BK298" s="93"/>
      <c r="BL298" s="93"/>
      <c r="BM298" s="93"/>
      <c r="BN298" s="93"/>
      <c r="BO298" s="93"/>
      <c r="BP298" s="93"/>
      <c r="BQ298" s="93"/>
      <c r="BR298" s="93"/>
      <c r="BS298" s="93"/>
      <c r="BT298" s="93"/>
      <c r="BU298" s="93"/>
      <c r="BV298" s="93"/>
      <c r="BW298" s="93"/>
      <c r="BX298" s="93"/>
      <c r="BY298" s="93"/>
      <c r="BZ298" s="93"/>
      <c r="CA298" s="93"/>
      <c r="CB298" s="93"/>
      <c r="CC298" s="93"/>
      <c r="CD298" s="93"/>
      <c r="CE298" s="93"/>
      <c r="CF298" s="93"/>
      <c r="CG298" s="93"/>
      <c r="CH298" s="93"/>
      <c r="CI298" s="93"/>
      <c r="CJ298" s="93"/>
      <c r="CK298" s="93"/>
      <c r="CL298" s="93"/>
      <c r="CM298" s="93"/>
      <c r="CN298" s="93"/>
      <c r="CO298" s="93"/>
      <c r="CP298" s="93"/>
      <c r="CQ298" s="93"/>
      <c r="CR298" s="93"/>
      <c r="CS298" s="93"/>
      <c r="CT298" s="93"/>
      <c r="CU298" s="93"/>
      <c r="CV298" s="93"/>
      <c r="CW298" s="93"/>
      <c r="CX298" s="93"/>
      <c r="CY298" s="93"/>
      <c r="CZ298" s="93"/>
      <c r="DA298" s="93"/>
      <c r="DB298" s="93"/>
      <c r="DC298" s="93"/>
      <c r="DD298" s="93"/>
      <c r="DE298" s="93"/>
      <c r="DF298" s="93"/>
      <c r="DG298" s="93"/>
      <c r="DH298" s="93"/>
      <c r="DI298" s="93"/>
      <c r="DJ298" s="93"/>
      <c r="DK298" s="93"/>
      <c r="DL298" s="93"/>
      <c r="DM298" s="93"/>
      <c r="DN298" s="93"/>
      <c r="DO298" s="93"/>
      <c r="DP298" s="93"/>
      <c r="DQ298" s="93"/>
      <c r="DR298" s="93"/>
      <c r="DS298" s="93"/>
      <c r="DT298" s="93"/>
      <c r="DU298" s="93"/>
      <c r="DV298" s="93"/>
      <c r="DW298" s="93"/>
      <c r="DX298" s="93"/>
      <c r="DY298" s="93"/>
      <c r="DZ298" s="93"/>
      <c r="EA298" s="93"/>
      <c r="EB298" s="93"/>
      <c r="EC298" s="93"/>
      <c r="ED298" s="93"/>
      <c r="EE298" s="93"/>
      <c r="EF298" s="93"/>
      <c r="EG298" s="93"/>
      <c r="EH298" s="93"/>
      <c r="EI298" s="93"/>
      <c r="EJ298" s="93"/>
      <c r="EK298" s="93"/>
      <c r="EL298" s="93"/>
      <c r="EM298" s="93"/>
      <c r="EN298" s="93"/>
      <c r="EO298" s="93"/>
      <c r="EP298" s="93"/>
      <c r="EQ298" s="93"/>
      <c r="ER298" s="93"/>
      <c r="ES298" s="93"/>
      <c r="ET298" s="93"/>
      <c r="EU298" s="93"/>
      <c r="EV298" s="93"/>
      <c r="EW298" s="93"/>
      <c r="EX298" s="93"/>
      <c r="EY298" s="93"/>
      <c r="EZ298" s="93"/>
      <c r="FA298" s="93"/>
      <c r="FB298" s="93"/>
      <c r="FC298" s="93"/>
      <c r="FD298" s="93"/>
      <c r="FE298" s="93"/>
      <c r="FF298" s="93"/>
      <c r="FG298" s="93"/>
      <c r="FH298" s="93"/>
      <c r="FI298" s="93"/>
      <c r="FJ298" s="93"/>
      <c r="FK298" s="93"/>
      <c r="FL298" s="93"/>
      <c r="FM298" s="93"/>
      <c r="FN298" s="93"/>
      <c r="FO298" s="93"/>
      <c r="FP298" s="93"/>
      <c r="FQ298" s="93"/>
      <c r="FR298" s="93"/>
      <c r="FS298" s="93"/>
      <c r="FT298" s="93"/>
      <c r="FU298" s="93"/>
      <c r="FV298" s="93"/>
      <c r="FW298" s="93"/>
      <c r="FX298" s="93"/>
      <c r="FY298" s="93"/>
      <c r="FZ298" s="93"/>
      <c r="GA298" s="93"/>
      <c r="GB298" s="93"/>
      <c r="GC298" s="93"/>
      <c r="GD298" s="93"/>
      <c r="GE298" s="93"/>
      <c r="GF298" s="93"/>
      <c r="GG298" s="93"/>
      <c r="GH298" s="93"/>
      <c r="GI298" s="93"/>
      <c r="GJ298" s="93"/>
      <c r="GK298" s="93"/>
      <c r="GL298" s="93"/>
      <c r="GM298" s="93"/>
      <c r="GN298" s="93"/>
      <c r="GO298" s="93"/>
      <c r="GP298" s="93"/>
      <c r="GQ298" s="93"/>
      <c r="GR298" s="93"/>
      <c r="GS298" s="93"/>
      <c r="GT298" s="93"/>
      <c r="GU298" s="93"/>
      <c r="GV298" s="93"/>
      <c r="GW298" s="93"/>
      <c r="GX298" s="93"/>
      <c r="GY298" s="93"/>
      <c r="GZ298" s="93"/>
      <c r="HA298" s="93"/>
      <c r="HB298" s="93"/>
      <c r="HC298" s="93"/>
      <c r="HD298" s="93"/>
      <c r="HE298" s="93"/>
      <c r="HF298" s="93"/>
      <c r="HG298" s="93"/>
      <c r="HH298" s="93"/>
      <c r="HI298" s="93"/>
      <c r="HJ298" s="93"/>
      <c r="HK298" s="93"/>
      <c r="HL298" s="93"/>
      <c r="HM298" s="93"/>
      <c r="HN298" s="93"/>
      <c r="HO298" s="93"/>
      <c r="HP298" s="93"/>
      <c r="HQ298" s="93"/>
      <c r="HR298" s="93"/>
      <c r="HS298" s="93"/>
      <c r="HT298" s="93"/>
      <c r="HU298" s="93"/>
      <c r="HV298" s="93"/>
      <c r="HW298" s="93"/>
      <c r="HX298" s="93"/>
      <c r="HY298" s="93"/>
      <c r="HZ298" s="93"/>
      <c r="IA298" s="93"/>
      <c r="IB298" s="93"/>
      <c r="IC298" s="93"/>
      <c r="ID298" s="93"/>
      <c r="IE298" s="93"/>
      <c r="IF298" s="93"/>
      <c r="IG298" s="93"/>
      <c r="IH298" s="93"/>
      <c r="II298" s="93"/>
      <c r="IJ298" s="93"/>
      <c r="IK298" s="93"/>
      <c r="IL298" s="93"/>
      <c r="IM298" s="93"/>
      <c r="IN298" s="93"/>
      <c r="IO298" s="93"/>
      <c r="IP298" s="93"/>
      <c r="IQ298" s="93"/>
      <c r="IR298" s="93"/>
      <c r="IS298" s="93"/>
      <c r="IT298" s="93"/>
      <c r="IU298" s="93"/>
      <c r="IV298" s="93"/>
      <c r="IW298" s="93"/>
      <c r="IX298" s="93"/>
      <c r="IY298" s="93"/>
      <c r="IZ298" s="93"/>
      <c r="JA298" s="93"/>
      <c r="JB298" s="93"/>
    </row>
    <row r="299" spans="1:262" s="19" customFormat="1" x14ac:dyDescent="0.2">
      <c r="A299" s="170">
        <v>40389</v>
      </c>
      <c r="B299" s="183" t="s">
        <v>592</v>
      </c>
      <c r="C299" s="183" t="s">
        <v>233</v>
      </c>
      <c r="D299" s="183" t="s">
        <v>134</v>
      </c>
      <c r="E299" s="183" t="s">
        <v>143</v>
      </c>
      <c r="F299" s="184">
        <v>40387</v>
      </c>
      <c r="G299" s="185">
        <v>2010</v>
      </c>
      <c r="H299" s="170" t="s">
        <v>6</v>
      </c>
      <c r="I299" s="170" t="str">
        <f t="shared" si="14"/>
        <v>TX</v>
      </c>
      <c r="J299" s="170" t="str">
        <f t="shared" si="15"/>
        <v>TX</v>
      </c>
      <c r="K299" s="170" t="str">
        <f t="shared" si="16"/>
        <v>South Central</v>
      </c>
      <c r="L299" s="170" t="str">
        <f>INDEX('State '!$A$1:$C$62,MATCH($I299,'State '!$B:$B,0),3)</f>
        <v>South Central</v>
      </c>
      <c r="M299" s="170" t="str">
        <f>INDEX('State '!$A$1:$C$62,MATCH($J299,'State '!$B:$B,0),3)</f>
        <v>South Central</v>
      </c>
      <c r="N299" s="170"/>
      <c r="O299" s="177">
        <v>55</v>
      </c>
      <c r="P299" s="177">
        <v>40</v>
      </c>
      <c r="Q299" s="177">
        <v>1000</v>
      </c>
      <c r="R299" s="176" t="s">
        <v>535</v>
      </c>
      <c r="S299" s="170" t="s">
        <v>138</v>
      </c>
      <c r="T299" s="170" t="s">
        <v>187</v>
      </c>
      <c r="U299" s="170" t="s">
        <v>382</v>
      </c>
      <c r="V299" s="170"/>
      <c r="W299" s="169"/>
      <c r="X299" s="169"/>
      <c r="Y299" s="169"/>
    </row>
    <row r="300" spans="1:262" x14ac:dyDescent="0.2">
      <c r="A300" s="170">
        <v>40359</v>
      </c>
      <c r="B300" s="171" t="s">
        <v>564</v>
      </c>
      <c r="C300" s="171" t="s">
        <v>245</v>
      </c>
      <c r="D300" s="171" t="s">
        <v>136</v>
      </c>
      <c r="E300" s="172" t="s">
        <v>143</v>
      </c>
      <c r="F300" s="173">
        <v>40358</v>
      </c>
      <c r="G300" s="174">
        <v>2010</v>
      </c>
      <c r="H300" s="170" t="s">
        <v>6</v>
      </c>
      <c r="I300" s="170" t="str">
        <f t="shared" si="14"/>
        <v>TX</v>
      </c>
      <c r="J300" s="170" t="str">
        <f t="shared" si="15"/>
        <v>TX</v>
      </c>
      <c r="K300" s="170" t="str">
        <f t="shared" si="16"/>
        <v>South Central</v>
      </c>
      <c r="L300" s="170" t="str">
        <f>INDEX('State '!$A$1:$C$62,MATCH($I300,'State '!$B:$B,0),3)</f>
        <v>South Central</v>
      </c>
      <c r="M300" s="170" t="str">
        <f>INDEX('State '!$A$1:$C$62,MATCH($J300,'State '!$B:$B,0),3)</f>
        <v>South Central</v>
      </c>
      <c r="N300" s="170"/>
      <c r="O300" s="177"/>
      <c r="P300" s="176">
        <v>62</v>
      </c>
      <c r="Q300" s="176">
        <v>600</v>
      </c>
      <c r="R300" s="177">
        <v>30</v>
      </c>
      <c r="S300" s="178" t="s">
        <v>138</v>
      </c>
      <c r="T300" s="175" t="s">
        <v>187</v>
      </c>
      <c r="U300" s="179" t="s">
        <v>382</v>
      </c>
      <c r="V300" s="170"/>
      <c r="W300" s="169"/>
      <c r="X300" s="169"/>
      <c r="Y300" s="169"/>
      <c r="Z300" s="93"/>
      <c r="AA300" s="93"/>
      <c r="AB300" s="93"/>
    </row>
    <row r="301" spans="1:262" ht="38.25" x14ac:dyDescent="0.2">
      <c r="A301" s="227">
        <v>43756</v>
      </c>
      <c r="B301" s="223" t="s">
        <v>2586</v>
      </c>
      <c r="C301" s="223" t="s">
        <v>1721</v>
      </c>
      <c r="D301" s="223" t="s">
        <v>134</v>
      </c>
      <c r="E301" s="223" t="s">
        <v>2377</v>
      </c>
      <c r="F301" s="226"/>
      <c r="G301" s="228"/>
      <c r="H301" s="227" t="s">
        <v>33</v>
      </c>
      <c r="I301" s="227" t="str">
        <f t="shared" si="14"/>
        <v>WV</v>
      </c>
      <c r="J301" s="227" t="str">
        <f t="shared" si="15"/>
        <v>WV</v>
      </c>
      <c r="K301" s="230" t="str">
        <f t="shared" si="16"/>
        <v>Northeast</v>
      </c>
      <c r="L301" s="224" t="str">
        <f>INDEX('State '!$A$1:$C$62,MATCH($I301,'State '!$B:$B,0),3)</f>
        <v>Northeast</v>
      </c>
      <c r="M301" s="224" t="str">
        <f>INDEX('State '!$A$1:$C$62,MATCH($J301,'State '!$B:$B,0),3)</f>
        <v>Northeast</v>
      </c>
      <c r="N301" s="224"/>
      <c r="O301" s="177">
        <v>20.100000000000001</v>
      </c>
      <c r="P301" s="232">
        <v>5</v>
      </c>
      <c r="Q301" s="231">
        <v>85</v>
      </c>
      <c r="R301" s="228">
        <v>12</v>
      </c>
      <c r="S301" s="227" t="s">
        <v>138</v>
      </c>
      <c r="T301" s="227" t="s">
        <v>381</v>
      </c>
      <c r="U301" s="227" t="s">
        <v>2587</v>
      </c>
      <c r="V301" s="224" t="s">
        <v>2177</v>
      </c>
      <c r="W301" s="222" t="s">
        <v>2893</v>
      </c>
      <c r="X301" s="222" t="s">
        <v>2841</v>
      </c>
      <c r="Y301" s="155"/>
      <c r="Z301" s="93"/>
      <c r="AA301" s="93"/>
      <c r="AB301" s="93"/>
    </row>
    <row r="302" spans="1:262" s="19" customFormat="1" ht="25.5" x14ac:dyDescent="0.2">
      <c r="A302" s="227">
        <v>43756</v>
      </c>
      <c r="B302" s="223" t="s">
        <v>2396</v>
      </c>
      <c r="C302" s="223" t="s">
        <v>1721</v>
      </c>
      <c r="D302" s="223" t="s">
        <v>140</v>
      </c>
      <c r="E302" s="223" t="s">
        <v>143</v>
      </c>
      <c r="F302" s="226">
        <v>43676</v>
      </c>
      <c r="G302" s="228">
        <v>2019</v>
      </c>
      <c r="H302" s="227" t="s">
        <v>471</v>
      </c>
      <c r="I302" s="227" t="str">
        <f t="shared" si="14"/>
        <v>PA</v>
      </c>
      <c r="J302" s="227" t="str">
        <f t="shared" si="15"/>
        <v>WV</v>
      </c>
      <c r="K302" s="230" t="str">
        <f t="shared" si="16"/>
        <v>Northeast</v>
      </c>
      <c r="L302" s="224" t="str">
        <f>INDEX('State '!$A$1:$C$62,MATCH($I302,'State '!$B:$B,0),3)</f>
        <v>Northeast</v>
      </c>
      <c r="M302" s="224" t="str">
        <f>INDEX('State '!$A$1:$C$62,MATCH($J302,'State '!$B:$B,0),3)</f>
        <v>Northeast</v>
      </c>
      <c r="N302" s="224"/>
      <c r="O302" s="177"/>
      <c r="P302" s="232">
        <v>7.87</v>
      </c>
      <c r="Q302" s="231">
        <v>600</v>
      </c>
      <c r="R302" s="228" t="s">
        <v>2398</v>
      </c>
      <c r="S302" s="227" t="s">
        <v>135</v>
      </c>
      <c r="T302" s="227" t="s">
        <v>381</v>
      </c>
      <c r="U302" s="227" t="s">
        <v>2395</v>
      </c>
      <c r="V302" s="224" t="s">
        <v>2180</v>
      </c>
      <c r="W302" s="222" t="s">
        <v>2424</v>
      </c>
      <c r="X302" s="222"/>
      <c r="Y302" s="155" t="s">
        <v>2503</v>
      </c>
    </row>
    <row r="303" spans="1:262" x14ac:dyDescent="0.2">
      <c r="A303" s="170">
        <v>40308</v>
      </c>
      <c r="B303" s="183" t="s">
        <v>570</v>
      </c>
      <c r="C303" s="183" t="s">
        <v>248</v>
      </c>
      <c r="D303" s="183" t="s">
        <v>140</v>
      </c>
      <c r="E303" s="183" t="s">
        <v>143</v>
      </c>
      <c r="F303" s="184">
        <v>40467</v>
      </c>
      <c r="G303" s="185">
        <v>2010</v>
      </c>
      <c r="H303" s="170" t="s">
        <v>7</v>
      </c>
      <c r="I303" s="170" t="str">
        <f t="shared" si="14"/>
        <v>PA</v>
      </c>
      <c r="J303" s="170" t="str">
        <f t="shared" si="15"/>
        <v>PA</v>
      </c>
      <c r="K303" s="170" t="str">
        <f t="shared" si="16"/>
        <v>Northeast</v>
      </c>
      <c r="L303" s="170" t="str">
        <f>INDEX('State '!$A$1:$C$62,MATCH($I303,'State '!$B:$B,0),3)</f>
        <v>Northeast</v>
      </c>
      <c r="M303" s="170" t="str">
        <f>INDEX('State '!$A$1:$C$62,MATCH($J303,'State '!$B:$B,0),3)</f>
        <v>Northeast</v>
      </c>
      <c r="N303" s="170"/>
      <c r="O303" s="177">
        <v>19.399999999999999</v>
      </c>
      <c r="P303" s="177">
        <v>8</v>
      </c>
      <c r="Q303" s="177">
        <v>40</v>
      </c>
      <c r="R303" s="176">
        <v>16</v>
      </c>
      <c r="S303" s="170" t="s">
        <v>135</v>
      </c>
      <c r="T303" s="170" t="s">
        <v>381</v>
      </c>
      <c r="U303" s="170" t="s">
        <v>571</v>
      </c>
      <c r="V303" s="170"/>
      <c r="W303" s="169"/>
      <c r="X303" s="169"/>
      <c r="Y303" s="169"/>
      <c r="Z303" s="93"/>
      <c r="AA303" s="93"/>
      <c r="AB303" s="93"/>
    </row>
    <row r="304" spans="1:262" x14ac:dyDescent="0.2">
      <c r="A304" s="170">
        <v>39990</v>
      </c>
      <c r="B304" s="183" t="s">
        <v>1025</v>
      </c>
      <c r="C304" s="183" t="s">
        <v>240</v>
      </c>
      <c r="D304" s="183" t="s">
        <v>136</v>
      </c>
      <c r="E304" s="183" t="s">
        <v>143</v>
      </c>
      <c r="F304" s="184">
        <v>38961</v>
      </c>
      <c r="G304" s="185">
        <v>2006</v>
      </c>
      <c r="H304" s="170" t="s">
        <v>6</v>
      </c>
      <c r="I304" s="170" t="str">
        <f t="shared" si="14"/>
        <v>TX</v>
      </c>
      <c r="J304" s="170" t="str">
        <f t="shared" si="15"/>
        <v>TX</v>
      </c>
      <c r="K304" s="170" t="str">
        <f t="shared" si="16"/>
        <v>South Central</v>
      </c>
      <c r="L304" s="170" t="str">
        <f>INDEX('State '!$A$1:$C$62,MATCH($I304,'State '!$B:$B,0),3)</f>
        <v>South Central</v>
      </c>
      <c r="M304" s="170" t="str">
        <f>INDEX('State '!$A$1:$C$62,MATCH($J304,'State '!$B:$B,0),3)</f>
        <v>South Central</v>
      </c>
      <c r="N304" s="170"/>
      <c r="O304" s="177">
        <v>110</v>
      </c>
      <c r="P304" s="177">
        <v>97</v>
      </c>
      <c r="Q304" s="177">
        <v>600</v>
      </c>
      <c r="R304" s="176">
        <v>42</v>
      </c>
      <c r="S304" s="170" t="s">
        <v>138</v>
      </c>
      <c r="T304" s="170" t="s">
        <v>187</v>
      </c>
      <c r="U304" s="170" t="s">
        <v>382</v>
      </c>
      <c r="V304" s="170"/>
      <c r="W304" s="169"/>
      <c r="X304" s="169"/>
      <c r="Y304" s="169"/>
      <c r="Z304" s="93"/>
      <c r="AA304" s="93"/>
      <c r="AB304" s="93"/>
    </row>
    <row r="305" spans="1:262" x14ac:dyDescent="0.2">
      <c r="A305" s="170">
        <v>39990</v>
      </c>
      <c r="B305" s="171" t="s">
        <v>1024</v>
      </c>
      <c r="C305" s="171" t="s">
        <v>240</v>
      </c>
      <c r="D305" s="171" t="s">
        <v>140</v>
      </c>
      <c r="E305" s="172" t="s">
        <v>143</v>
      </c>
      <c r="F305" s="173">
        <v>39052</v>
      </c>
      <c r="G305" s="174">
        <v>2006</v>
      </c>
      <c r="H305" s="170" t="s">
        <v>6</v>
      </c>
      <c r="I305" s="170" t="str">
        <f t="shared" si="14"/>
        <v>TX</v>
      </c>
      <c r="J305" s="170" t="str">
        <f t="shared" si="15"/>
        <v>TX</v>
      </c>
      <c r="K305" s="170" t="str">
        <f t="shared" si="16"/>
        <v>South Central</v>
      </c>
      <c r="L305" s="170" t="str">
        <f>INDEX('State '!$A$1:$C$62,MATCH($I305,'State '!$B:$B,0),3)</f>
        <v>South Central</v>
      </c>
      <c r="M305" s="170" t="str">
        <f>INDEX('State '!$A$1:$C$62,MATCH($J305,'State '!$B:$B,0),3)</f>
        <v>South Central</v>
      </c>
      <c r="N305" s="170"/>
      <c r="O305" s="177">
        <v>65</v>
      </c>
      <c r="P305" s="176">
        <v>32</v>
      </c>
      <c r="Q305" s="176">
        <v>500</v>
      </c>
      <c r="R305" s="177">
        <v>42</v>
      </c>
      <c r="S305" s="178" t="s">
        <v>138</v>
      </c>
      <c r="T305" s="175" t="s">
        <v>187</v>
      </c>
      <c r="U305" s="179" t="s">
        <v>382</v>
      </c>
      <c r="V305" s="170"/>
      <c r="W305" s="169"/>
      <c r="X305" s="169"/>
      <c r="Y305" s="169"/>
      <c r="Z305" s="93"/>
      <c r="AA305" s="93"/>
      <c r="AB305" s="93"/>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c r="FD305" s="19"/>
      <c r="FE305" s="19"/>
      <c r="FF305" s="19"/>
      <c r="FG305" s="19"/>
      <c r="FH305" s="19"/>
      <c r="FI305" s="19"/>
      <c r="FJ305" s="19"/>
      <c r="FK305" s="19"/>
      <c r="FL305" s="19"/>
      <c r="FM305" s="19"/>
      <c r="FN305" s="19"/>
      <c r="FO305" s="19"/>
      <c r="FP305" s="19"/>
      <c r="FQ305" s="19"/>
      <c r="FR305" s="19"/>
      <c r="FS305" s="19"/>
      <c r="FT305" s="19"/>
      <c r="FU305" s="19"/>
      <c r="FV305" s="19"/>
      <c r="FW305" s="19"/>
      <c r="FX305" s="19"/>
      <c r="FY305" s="19"/>
      <c r="FZ305" s="19"/>
      <c r="GA305" s="19"/>
      <c r="GB305" s="19"/>
      <c r="GC305" s="19"/>
      <c r="GD305" s="19"/>
      <c r="GE305" s="19"/>
      <c r="GF305" s="19"/>
      <c r="GG305" s="19"/>
      <c r="GH305" s="19"/>
      <c r="GI305" s="19"/>
      <c r="GJ305" s="19"/>
      <c r="GK305" s="19"/>
      <c r="GL305" s="19"/>
      <c r="GM305" s="19"/>
      <c r="GN305" s="19"/>
      <c r="GO305" s="19"/>
      <c r="GP305" s="19"/>
      <c r="GQ305" s="19"/>
      <c r="GR305" s="19"/>
      <c r="GS305" s="19"/>
      <c r="GT305" s="19"/>
      <c r="GU305" s="19"/>
      <c r="GV305" s="19"/>
      <c r="GW305" s="19"/>
      <c r="GX305" s="19"/>
      <c r="GY305" s="19"/>
      <c r="GZ305" s="19"/>
      <c r="HA305" s="19"/>
      <c r="HB305" s="19"/>
      <c r="HC305" s="19"/>
      <c r="HD305" s="19"/>
      <c r="HE305" s="19"/>
      <c r="HF305" s="19"/>
      <c r="HG305" s="19"/>
      <c r="HH305" s="19"/>
      <c r="HI305" s="19"/>
      <c r="HJ305" s="19"/>
      <c r="HK305" s="19"/>
      <c r="HL305" s="19"/>
      <c r="HM305" s="19"/>
      <c r="HN305" s="19"/>
      <c r="HO305" s="19"/>
      <c r="HP305" s="19"/>
      <c r="HQ305" s="19"/>
      <c r="HR305" s="19"/>
      <c r="HS305" s="19"/>
      <c r="HT305" s="19"/>
      <c r="HU305" s="19"/>
      <c r="HV305" s="19"/>
      <c r="HW305" s="19"/>
      <c r="HX305" s="19"/>
      <c r="HY305" s="19"/>
      <c r="HZ305" s="19"/>
      <c r="IA305" s="19"/>
      <c r="IB305" s="19"/>
      <c r="IC305" s="19"/>
      <c r="ID305" s="19"/>
      <c r="IE305" s="19"/>
      <c r="IF305" s="19"/>
      <c r="IG305" s="19"/>
      <c r="IH305" s="19"/>
      <c r="II305" s="19"/>
      <c r="IJ305" s="19"/>
      <c r="IK305" s="19"/>
      <c r="IL305" s="19"/>
      <c r="IM305" s="19"/>
      <c r="IN305" s="19"/>
      <c r="IO305" s="19"/>
      <c r="IP305" s="19"/>
      <c r="IQ305" s="19"/>
      <c r="IR305" s="19"/>
      <c r="IS305" s="19"/>
      <c r="IT305" s="19"/>
      <c r="IU305" s="19"/>
      <c r="IV305" s="19"/>
      <c r="IW305" s="19"/>
      <c r="IX305" s="19"/>
      <c r="IY305" s="19"/>
      <c r="IZ305" s="19"/>
      <c r="JA305" s="19"/>
      <c r="JB305" s="19"/>
    </row>
    <row r="306" spans="1:262" s="19" customFormat="1" x14ac:dyDescent="0.2">
      <c r="A306" s="170">
        <v>39990</v>
      </c>
      <c r="B306" s="183" t="s">
        <v>904</v>
      </c>
      <c r="C306" s="183" t="s">
        <v>240</v>
      </c>
      <c r="D306" s="183" t="s">
        <v>140</v>
      </c>
      <c r="E306" s="183" t="s">
        <v>143</v>
      </c>
      <c r="F306" s="184">
        <v>39173</v>
      </c>
      <c r="G306" s="185">
        <v>2007</v>
      </c>
      <c r="H306" s="170" t="s">
        <v>6</v>
      </c>
      <c r="I306" s="170" t="str">
        <f t="shared" si="14"/>
        <v>TX</v>
      </c>
      <c r="J306" s="170" t="str">
        <f t="shared" si="15"/>
        <v>TX</v>
      </c>
      <c r="K306" s="170" t="str">
        <f t="shared" si="16"/>
        <v>South Central</v>
      </c>
      <c r="L306" s="170" t="str">
        <f>INDEX('State '!$A$1:$C$62,MATCH($I306,'State '!$B:$B,0),3)</f>
        <v>South Central</v>
      </c>
      <c r="M306" s="170" t="str">
        <f>INDEX('State '!$A$1:$C$62,MATCH($J306,'State '!$B:$B,0),3)</f>
        <v>South Central</v>
      </c>
      <c r="N306" s="170"/>
      <c r="O306" s="177">
        <v>360</v>
      </c>
      <c r="P306" s="177">
        <v>135</v>
      </c>
      <c r="Q306" s="177">
        <v>700</v>
      </c>
      <c r="R306" s="176">
        <v>42</v>
      </c>
      <c r="S306" s="170" t="s">
        <v>138</v>
      </c>
      <c r="T306" s="170" t="s">
        <v>187</v>
      </c>
      <c r="U306" s="170" t="s">
        <v>382</v>
      </c>
      <c r="V306" s="170"/>
      <c r="W306" s="169"/>
      <c r="X306" s="169"/>
      <c r="Y306" s="169"/>
      <c r="AC306" s="93"/>
      <c r="AD306" s="93"/>
      <c r="AE306" s="93"/>
      <c r="AF306" s="93"/>
      <c r="AG306" s="93"/>
      <c r="AH306" s="93"/>
      <c r="AI306" s="93"/>
      <c r="AJ306" s="93"/>
      <c r="AK306" s="93"/>
      <c r="AL306" s="93"/>
      <c r="AM306" s="93"/>
      <c r="AN306" s="93"/>
      <c r="AO306" s="93"/>
      <c r="AP306" s="93"/>
      <c r="AQ306" s="93"/>
      <c r="AR306" s="93"/>
      <c r="AS306" s="93"/>
      <c r="AT306" s="93"/>
      <c r="AU306" s="93"/>
      <c r="AV306" s="93"/>
      <c r="AW306" s="93"/>
      <c r="AX306" s="93"/>
      <c r="AY306" s="93"/>
      <c r="AZ306" s="93"/>
      <c r="BA306" s="93"/>
      <c r="BB306" s="93"/>
      <c r="BC306" s="93"/>
      <c r="BD306" s="93"/>
      <c r="BE306" s="93"/>
      <c r="BF306" s="93"/>
      <c r="BG306" s="93"/>
      <c r="BH306" s="93"/>
      <c r="BI306" s="93"/>
      <c r="BJ306" s="93"/>
      <c r="BK306" s="93"/>
      <c r="BL306" s="93"/>
      <c r="BM306" s="93"/>
      <c r="BN306" s="93"/>
      <c r="BO306" s="93"/>
      <c r="BP306" s="93"/>
      <c r="BQ306" s="93"/>
      <c r="BR306" s="93"/>
      <c r="BS306" s="93"/>
      <c r="BT306" s="93"/>
      <c r="BU306" s="93"/>
      <c r="BV306" s="93"/>
      <c r="BW306" s="93"/>
      <c r="BX306" s="93"/>
      <c r="BY306" s="93"/>
      <c r="BZ306" s="93"/>
      <c r="CA306" s="93"/>
      <c r="CB306" s="93"/>
      <c r="CC306" s="93"/>
      <c r="CD306" s="93"/>
      <c r="CE306" s="93"/>
      <c r="CF306" s="93"/>
      <c r="CG306" s="93"/>
      <c r="CH306" s="93"/>
      <c r="CI306" s="93"/>
      <c r="CJ306" s="93"/>
      <c r="CK306" s="93"/>
      <c r="CL306" s="93"/>
      <c r="CM306" s="93"/>
      <c r="CN306" s="93"/>
      <c r="CO306" s="93"/>
      <c r="CP306" s="93"/>
      <c r="CQ306" s="93"/>
      <c r="CR306" s="93"/>
      <c r="CS306" s="93"/>
      <c r="CT306" s="93"/>
      <c r="CU306" s="93"/>
      <c r="CV306" s="93"/>
      <c r="CW306" s="93"/>
      <c r="CX306" s="93"/>
      <c r="CY306" s="93"/>
      <c r="CZ306" s="93"/>
      <c r="DA306" s="93"/>
      <c r="DB306" s="93"/>
      <c r="DC306" s="93"/>
      <c r="DD306" s="93"/>
      <c r="DE306" s="93"/>
      <c r="DF306" s="93"/>
      <c r="DG306" s="93"/>
      <c r="DH306" s="93"/>
      <c r="DI306" s="93"/>
      <c r="DJ306" s="93"/>
      <c r="DK306" s="93"/>
      <c r="DL306" s="93"/>
      <c r="DM306" s="93"/>
      <c r="DN306" s="93"/>
      <c r="DO306" s="93"/>
      <c r="DP306" s="93"/>
      <c r="DQ306" s="93"/>
      <c r="DR306" s="93"/>
      <c r="DS306" s="93"/>
      <c r="DT306" s="93"/>
      <c r="DU306" s="93"/>
      <c r="DV306" s="93"/>
      <c r="DW306" s="93"/>
      <c r="DX306" s="93"/>
      <c r="DY306" s="93"/>
      <c r="DZ306" s="93"/>
      <c r="EA306" s="93"/>
      <c r="EB306" s="93"/>
      <c r="EC306" s="93"/>
      <c r="ED306" s="93"/>
      <c r="EE306" s="93"/>
      <c r="EF306" s="93"/>
      <c r="EG306" s="93"/>
      <c r="EH306" s="93"/>
      <c r="EI306" s="93"/>
      <c r="EJ306" s="93"/>
      <c r="EK306" s="93"/>
      <c r="EL306" s="93"/>
      <c r="EM306" s="93"/>
      <c r="EN306" s="93"/>
      <c r="EO306" s="93"/>
      <c r="EP306" s="93"/>
      <c r="EQ306" s="93"/>
      <c r="ER306" s="93"/>
      <c r="ES306" s="93"/>
      <c r="ET306" s="93"/>
      <c r="EU306" s="93"/>
      <c r="EV306" s="93"/>
      <c r="EW306" s="93"/>
      <c r="EX306" s="93"/>
      <c r="EY306" s="93"/>
      <c r="EZ306" s="93"/>
      <c r="FA306" s="93"/>
      <c r="FB306" s="93"/>
      <c r="FC306" s="93"/>
      <c r="FD306" s="93"/>
      <c r="FE306" s="93"/>
      <c r="FF306" s="93"/>
      <c r="FG306" s="93"/>
      <c r="FH306" s="93"/>
      <c r="FI306" s="93"/>
      <c r="FJ306" s="93"/>
      <c r="FK306" s="93"/>
      <c r="FL306" s="93"/>
      <c r="FM306" s="93"/>
      <c r="FN306" s="93"/>
      <c r="FO306" s="93"/>
      <c r="FP306" s="93"/>
      <c r="FQ306" s="93"/>
      <c r="FR306" s="93"/>
      <c r="FS306" s="93"/>
      <c r="FT306" s="93"/>
      <c r="FU306" s="93"/>
      <c r="FV306" s="93"/>
      <c r="FW306" s="93"/>
      <c r="FX306" s="93"/>
      <c r="FY306" s="93"/>
      <c r="FZ306" s="93"/>
      <c r="GA306" s="93"/>
      <c r="GB306" s="93"/>
      <c r="GC306" s="93"/>
      <c r="GD306" s="93"/>
      <c r="GE306" s="93"/>
      <c r="GF306" s="93"/>
      <c r="GG306" s="93"/>
      <c r="GH306" s="93"/>
      <c r="GI306" s="93"/>
      <c r="GJ306" s="93"/>
      <c r="GK306" s="93"/>
      <c r="GL306" s="93"/>
      <c r="GM306" s="93"/>
      <c r="GN306" s="93"/>
      <c r="GO306" s="93"/>
      <c r="GP306" s="93"/>
      <c r="GQ306" s="93"/>
      <c r="GR306" s="93"/>
      <c r="GS306" s="93"/>
      <c r="GT306" s="93"/>
      <c r="GU306" s="93"/>
      <c r="GV306" s="93"/>
      <c r="GW306" s="93"/>
      <c r="GX306" s="93"/>
      <c r="GY306" s="93"/>
      <c r="GZ306" s="93"/>
      <c r="HA306" s="93"/>
      <c r="HB306" s="93"/>
      <c r="HC306" s="93"/>
      <c r="HD306" s="93"/>
      <c r="HE306" s="93"/>
      <c r="HF306" s="93"/>
      <c r="HG306" s="93"/>
      <c r="HH306" s="93"/>
      <c r="HI306" s="93"/>
      <c r="HJ306" s="93"/>
      <c r="HK306" s="93"/>
      <c r="HL306" s="93"/>
      <c r="HM306" s="93"/>
      <c r="HN306" s="93"/>
      <c r="HO306" s="93"/>
      <c r="HP306" s="93"/>
      <c r="HQ306" s="93"/>
      <c r="HR306" s="93"/>
      <c r="HS306" s="93"/>
      <c r="HT306" s="93"/>
      <c r="HU306" s="93"/>
      <c r="HV306" s="93"/>
      <c r="HW306" s="93"/>
      <c r="HX306" s="93"/>
      <c r="HY306" s="93"/>
      <c r="HZ306" s="93"/>
      <c r="IA306" s="93"/>
      <c r="IB306" s="93"/>
      <c r="IC306" s="93"/>
      <c r="ID306" s="93"/>
      <c r="IE306" s="93"/>
      <c r="IF306" s="93"/>
      <c r="IG306" s="93"/>
      <c r="IH306" s="93"/>
      <c r="II306" s="93"/>
      <c r="IJ306" s="93"/>
      <c r="IK306" s="93"/>
      <c r="IL306" s="93"/>
      <c r="IM306" s="93"/>
      <c r="IN306" s="93"/>
      <c r="IO306" s="93"/>
      <c r="IP306" s="93"/>
      <c r="IQ306" s="93"/>
      <c r="IR306" s="93"/>
      <c r="IS306" s="93"/>
      <c r="IT306" s="93"/>
      <c r="IU306" s="93"/>
      <c r="IV306" s="93"/>
      <c r="IW306" s="93"/>
      <c r="IX306" s="93"/>
      <c r="IY306" s="93"/>
      <c r="IZ306" s="93"/>
      <c r="JA306" s="93"/>
      <c r="JB306" s="93"/>
    </row>
    <row r="307" spans="1:262" x14ac:dyDescent="0.2">
      <c r="A307" s="170">
        <v>39990</v>
      </c>
      <c r="B307" s="183" t="s">
        <v>773</v>
      </c>
      <c r="C307" s="183" t="s">
        <v>240</v>
      </c>
      <c r="D307" s="183" t="s">
        <v>140</v>
      </c>
      <c r="E307" s="183" t="s">
        <v>143</v>
      </c>
      <c r="F307" s="184">
        <v>39701</v>
      </c>
      <c r="G307" s="185">
        <v>2008</v>
      </c>
      <c r="H307" s="170" t="s">
        <v>6</v>
      </c>
      <c r="I307" s="170" t="str">
        <f t="shared" si="14"/>
        <v>TX</v>
      </c>
      <c r="J307" s="170" t="str">
        <f t="shared" si="15"/>
        <v>TX</v>
      </c>
      <c r="K307" s="170" t="str">
        <f t="shared" si="16"/>
        <v>South Central</v>
      </c>
      <c r="L307" s="170" t="str">
        <f>INDEX('State '!$A$1:$C$62,MATCH($I307,'State '!$B:$B,0),3)</f>
        <v>South Central</v>
      </c>
      <c r="M307" s="170" t="str">
        <f>INDEX('State '!$A$1:$C$62,MATCH($J307,'State '!$B:$B,0),3)</f>
        <v>South Central</v>
      </c>
      <c r="N307" s="170"/>
      <c r="O307" s="177">
        <v>94</v>
      </c>
      <c r="P307" s="177">
        <v>32</v>
      </c>
      <c r="Q307" s="177">
        <v>500</v>
      </c>
      <c r="R307" s="176">
        <v>42</v>
      </c>
      <c r="S307" s="170" t="s">
        <v>138</v>
      </c>
      <c r="T307" s="170" t="s">
        <v>187</v>
      </c>
      <c r="U307" s="170" t="s">
        <v>382</v>
      </c>
      <c r="V307" s="170"/>
      <c r="W307" s="169"/>
      <c r="X307" s="169"/>
      <c r="Y307" s="169"/>
      <c r="Z307" s="93"/>
      <c r="AA307" s="93"/>
      <c r="AB307" s="93"/>
    </row>
    <row r="308" spans="1:262" s="19" customFormat="1" x14ac:dyDescent="0.2">
      <c r="A308" s="170">
        <v>40367</v>
      </c>
      <c r="B308" s="171" t="s">
        <v>666</v>
      </c>
      <c r="C308" s="171" t="s">
        <v>240</v>
      </c>
      <c r="D308" s="171" t="s">
        <v>140</v>
      </c>
      <c r="E308" s="172" t="s">
        <v>143</v>
      </c>
      <c r="F308" s="173">
        <v>39828</v>
      </c>
      <c r="G308" s="174">
        <v>2009</v>
      </c>
      <c r="H308" s="170" t="s">
        <v>6</v>
      </c>
      <c r="I308" s="170" t="str">
        <f t="shared" si="14"/>
        <v>TX</v>
      </c>
      <c r="J308" s="170" t="str">
        <f t="shared" si="15"/>
        <v>TX</v>
      </c>
      <c r="K308" s="170" t="str">
        <f t="shared" si="16"/>
        <v>South Central</v>
      </c>
      <c r="L308" s="170" t="str">
        <f>INDEX('State '!$A$1:$C$62,MATCH($I308,'State '!$B:$B,0),3)</f>
        <v>South Central</v>
      </c>
      <c r="M308" s="170" t="str">
        <f>INDEX('State '!$A$1:$C$62,MATCH($J308,'State '!$B:$B,0),3)</f>
        <v>South Central</v>
      </c>
      <c r="N308" s="170"/>
      <c r="O308" s="177">
        <v>45</v>
      </c>
      <c r="P308" s="176">
        <v>20</v>
      </c>
      <c r="Q308" s="176">
        <v>400</v>
      </c>
      <c r="R308" s="177">
        <v>30</v>
      </c>
      <c r="S308" s="178" t="s">
        <v>138</v>
      </c>
      <c r="T308" s="175" t="s">
        <v>187</v>
      </c>
      <c r="U308" s="179" t="s">
        <v>382</v>
      </c>
      <c r="V308" s="170"/>
      <c r="W308" s="169"/>
      <c r="X308" s="169"/>
      <c r="Y308" s="169"/>
    </row>
    <row r="309" spans="1:262" x14ac:dyDescent="0.2">
      <c r="A309" s="170">
        <v>39990</v>
      </c>
      <c r="B309" s="183" t="s">
        <v>1022</v>
      </c>
      <c r="C309" s="183" t="s">
        <v>240</v>
      </c>
      <c r="D309" s="183" t="s">
        <v>140</v>
      </c>
      <c r="E309" s="183" t="s">
        <v>143</v>
      </c>
      <c r="F309" s="184">
        <v>38838</v>
      </c>
      <c r="G309" s="185">
        <v>2006</v>
      </c>
      <c r="H309" s="170" t="s">
        <v>6</v>
      </c>
      <c r="I309" s="170" t="str">
        <f t="shared" si="14"/>
        <v>TX</v>
      </c>
      <c r="J309" s="170" t="str">
        <f t="shared" si="15"/>
        <v>TX</v>
      </c>
      <c r="K309" s="170" t="str">
        <f t="shared" si="16"/>
        <v>South Central</v>
      </c>
      <c r="L309" s="170" t="str">
        <f>INDEX('State '!$A$1:$C$62,MATCH($I309,'State '!$B:$B,0),3)</f>
        <v>South Central</v>
      </c>
      <c r="M309" s="170" t="str">
        <f>INDEX('State '!$A$1:$C$62,MATCH($J309,'State '!$B:$B,0),3)</f>
        <v>South Central</v>
      </c>
      <c r="N309" s="170"/>
      <c r="O309" s="177">
        <v>32.1</v>
      </c>
      <c r="P309" s="177">
        <v>24</v>
      </c>
      <c r="Q309" s="177">
        <v>400</v>
      </c>
      <c r="R309" s="176">
        <v>24</v>
      </c>
      <c r="S309" s="170" t="s">
        <v>138</v>
      </c>
      <c r="T309" s="170" t="s">
        <v>187</v>
      </c>
      <c r="U309" s="170" t="s">
        <v>382</v>
      </c>
      <c r="V309" s="170"/>
      <c r="W309" s="169"/>
      <c r="X309" s="169"/>
      <c r="Y309" s="169"/>
      <c r="Z309" s="93"/>
      <c r="AA309" s="93"/>
      <c r="AB309" s="93"/>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c r="ER309" s="19"/>
      <c r="ES309" s="19"/>
      <c r="ET309" s="19"/>
      <c r="EU309" s="19"/>
      <c r="EV309" s="19"/>
      <c r="EW309" s="19"/>
      <c r="EX309" s="19"/>
      <c r="EY309" s="19"/>
      <c r="EZ309" s="19"/>
      <c r="FA309" s="19"/>
      <c r="FB309" s="19"/>
      <c r="FC309" s="19"/>
      <c r="FD309" s="19"/>
      <c r="FE309" s="19"/>
      <c r="FF309" s="19"/>
      <c r="FG309" s="19"/>
      <c r="FH309" s="19"/>
      <c r="FI309" s="19"/>
      <c r="FJ309" s="19"/>
      <c r="FK309" s="19"/>
      <c r="FL309" s="19"/>
      <c r="FM309" s="19"/>
      <c r="FN309" s="19"/>
      <c r="FO309" s="19"/>
      <c r="FP309" s="19"/>
      <c r="FQ309" s="19"/>
      <c r="FR309" s="19"/>
      <c r="FS309" s="19"/>
      <c r="FT309" s="19"/>
      <c r="FU309" s="19"/>
      <c r="FV309" s="19"/>
      <c r="FW309" s="19"/>
      <c r="FX309" s="19"/>
      <c r="FY309" s="19"/>
      <c r="FZ309" s="19"/>
      <c r="GA309" s="19"/>
      <c r="GB309" s="19"/>
      <c r="GC309" s="19"/>
      <c r="GD309" s="19"/>
      <c r="GE309" s="19"/>
      <c r="GF309" s="19"/>
      <c r="GG309" s="19"/>
      <c r="GH309" s="19"/>
      <c r="GI309" s="19"/>
      <c r="GJ309" s="19"/>
      <c r="GK309" s="19"/>
      <c r="GL309" s="19"/>
      <c r="GM309" s="19"/>
      <c r="GN309" s="19"/>
      <c r="GO309" s="19"/>
      <c r="GP309" s="19"/>
      <c r="GQ309" s="19"/>
      <c r="GR309" s="19"/>
      <c r="GS309" s="19"/>
      <c r="GT309" s="19"/>
      <c r="GU309" s="19"/>
      <c r="GV309" s="19"/>
      <c r="GW309" s="19"/>
      <c r="GX309" s="19"/>
      <c r="GY309" s="19"/>
      <c r="GZ309" s="19"/>
      <c r="HA309" s="19"/>
      <c r="HB309" s="19"/>
      <c r="HC309" s="19"/>
      <c r="HD309" s="19"/>
      <c r="HE309" s="19"/>
      <c r="HF309" s="19"/>
      <c r="HG309" s="19"/>
      <c r="HH309" s="19"/>
      <c r="HI309" s="19"/>
      <c r="HJ309" s="19"/>
      <c r="HK309" s="19"/>
      <c r="HL309" s="19"/>
      <c r="HM309" s="19"/>
      <c r="HN309" s="19"/>
      <c r="HO309" s="19"/>
      <c r="HP309" s="19"/>
      <c r="HQ309" s="19"/>
      <c r="HR309" s="19"/>
      <c r="HS309" s="19"/>
      <c r="HT309" s="19"/>
      <c r="HU309" s="19"/>
      <c r="HV309" s="19"/>
      <c r="HW309" s="19"/>
      <c r="HX309" s="19"/>
      <c r="HY309" s="19"/>
      <c r="HZ309" s="19"/>
      <c r="IA309" s="19"/>
      <c r="IB309" s="19"/>
      <c r="IC309" s="19"/>
      <c r="ID309" s="19"/>
      <c r="IE309" s="19"/>
      <c r="IF309" s="19"/>
      <c r="IG309" s="19"/>
      <c r="IH309" s="19"/>
      <c r="II309" s="19"/>
      <c r="IJ309" s="19"/>
      <c r="IK309" s="19"/>
      <c r="IL309" s="19"/>
      <c r="IM309" s="19"/>
      <c r="IN309" s="19"/>
      <c r="IO309" s="19"/>
      <c r="IP309" s="19"/>
      <c r="IQ309" s="19"/>
      <c r="IR309" s="19"/>
      <c r="IS309" s="19"/>
      <c r="IT309" s="19"/>
      <c r="IU309" s="19"/>
      <c r="IV309" s="19"/>
      <c r="IW309" s="19"/>
      <c r="IX309" s="19"/>
      <c r="IY309" s="19"/>
      <c r="IZ309" s="19"/>
      <c r="JA309" s="19"/>
      <c r="JB309" s="19"/>
    </row>
    <row r="310" spans="1:262" s="19" customFormat="1" x14ac:dyDescent="0.2">
      <c r="A310" s="170">
        <v>39990</v>
      </c>
      <c r="B310" s="171" t="s">
        <v>1061</v>
      </c>
      <c r="C310" s="171" t="s">
        <v>240</v>
      </c>
      <c r="D310" s="171" t="s">
        <v>136</v>
      </c>
      <c r="E310" s="172" t="s">
        <v>143</v>
      </c>
      <c r="F310" s="173">
        <v>38504</v>
      </c>
      <c r="G310" s="174">
        <v>2005</v>
      </c>
      <c r="H310" s="170" t="s">
        <v>6</v>
      </c>
      <c r="I310" s="170" t="str">
        <f t="shared" si="14"/>
        <v>TX</v>
      </c>
      <c r="J310" s="170" t="str">
        <f t="shared" si="15"/>
        <v>TX</v>
      </c>
      <c r="K310" s="170" t="str">
        <f t="shared" si="16"/>
        <v>South Central</v>
      </c>
      <c r="L310" s="170" t="str">
        <f>INDEX('State '!$A$1:$C$62,MATCH($I310,'State '!$B:$B,0),3)</f>
        <v>South Central</v>
      </c>
      <c r="M310" s="170" t="str">
        <f>INDEX('State '!$A$1:$C$62,MATCH($J310,'State '!$B:$B,0),3)</f>
        <v>South Central</v>
      </c>
      <c r="N310" s="170"/>
      <c r="O310" s="177">
        <v>53</v>
      </c>
      <c r="P310" s="176">
        <v>54</v>
      </c>
      <c r="Q310" s="176">
        <v>650</v>
      </c>
      <c r="R310" s="177">
        <v>24</v>
      </c>
      <c r="S310" s="178" t="s">
        <v>138</v>
      </c>
      <c r="T310" s="175" t="s">
        <v>187</v>
      </c>
      <c r="U310" s="179" t="s">
        <v>382</v>
      </c>
      <c r="V310" s="170"/>
      <c r="W310" s="169"/>
      <c r="X310" s="169"/>
      <c r="Y310" s="169"/>
    </row>
    <row r="311" spans="1:262" s="19" customFormat="1" x14ac:dyDescent="0.2">
      <c r="A311" s="170">
        <v>39990</v>
      </c>
      <c r="B311" s="183" t="s">
        <v>1109</v>
      </c>
      <c r="C311" s="183" t="s">
        <v>240</v>
      </c>
      <c r="D311" s="183" t="s">
        <v>136</v>
      </c>
      <c r="E311" s="183" t="s">
        <v>143</v>
      </c>
      <c r="F311" s="184">
        <v>38189</v>
      </c>
      <c r="G311" s="185">
        <v>2004</v>
      </c>
      <c r="H311" s="170" t="s">
        <v>6</v>
      </c>
      <c r="I311" s="170" t="str">
        <f t="shared" si="14"/>
        <v>TX</v>
      </c>
      <c r="J311" s="170" t="str">
        <f t="shared" si="15"/>
        <v>TX</v>
      </c>
      <c r="K311" s="170" t="str">
        <f t="shared" si="16"/>
        <v>South Central</v>
      </c>
      <c r="L311" s="170" t="str">
        <f>INDEX('State '!$A$1:$C$62,MATCH($I311,'State '!$B:$B,0),3)</f>
        <v>South Central</v>
      </c>
      <c r="M311" s="170" t="str">
        <f>INDEX('State '!$A$1:$C$62,MATCH($J311,'State '!$B:$B,0),3)</f>
        <v>South Central</v>
      </c>
      <c r="N311" s="170"/>
      <c r="O311" s="177">
        <v>40</v>
      </c>
      <c r="P311" s="177">
        <v>78</v>
      </c>
      <c r="Q311" s="177">
        <v>500</v>
      </c>
      <c r="R311" s="176">
        <v>36</v>
      </c>
      <c r="S311" s="170" t="s">
        <v>138</v>
      </c>
      <c r="T311" s="170" t="s">
        <v>187</v>
      </c>
      <c r="U311" s="170" t="s">
        <v>382</v>
      </c>
      <c r="V311" s="170"/>
      <c r="W311" s="169"/>
      <c r="X311" s="169"/>
      <c r="Y311" s="169"/>
      <c r="AC311" s="93"/>
      <c r="AD311" s="93"/>
      <c r="AE311" s="93"/>
      <c r="AF311" s="93"/>
      <c r="AG311" s="93"/>
      <c r="AH311" s="93"/>
      <c r="AI311" s="93"/>
      <c r="AJ311" s="93"/>
      <c r="AK311" s="93"/>
      <c r="AL311" s="93"/>
      <c r="AM311" s="93"/>
      <c r="AN311" s="93"/>
      <c r="AO311" s="93"/>
      <c r="AP311" s="93"/>
      <c r="AQ311" s="93"/>
      <c r="AR311" s="93"/>
      <c r="AS311" s="93"/>
      <c r="AT311" s="93"/>
      <c r="AU311" s="93"/>
      <c r="AV311" s="93"/>
      <c r="AW311" s="93"/>
      <c r="AX311" s="93"/>
      <c r="AY311" s="93"/>
      <c r="AZ311" s="93"/>
      <c r="BA311" s="93"/>
      <c r="BB311" s="93"/>
      <c r="BC311" s="93"/>
      <c r="BD311" s="93"/>
      <c r="BE311" s="93"/>
      <c r="BF311" s="93"/>
      <c r="BG311" s="93"/>
      <c r="BH311" s="93"/>
      <c r="BI311" s="93"/>
      <c r="BJ311" s="93"/>
      <c r="BK311" s="93"/>
      <c r="BL311" s="93"/>
      <c r="BM311" s="93"/>
      <c r="BN311" s="93"/>
      <c r="BO311" s="93"/>
      <c r="BP311" s="93"/>
      <c r="BQ311" s="93"/>
      <c r="BR311" s="93"/>
      <c r="BS311" s="93"/>
      <c r="BT311" s="93"/>
      <c r="BU311" s="93"/>
      <c r="BV311" s="93"/>
      <c r="BW311" s="93"/>
      <c r="BX311" s="93"/>
      <c r="BY311" s="93"/>
      <c r="BZ311" s="93"/>
      <c r="CA311" s="93"/>
      <c r="CB311" s="93"/>
      <c r="CC311" s="93"/>
      <c r="CD311" s="93"/>
      <c r="CE311" s="93"/>
      <c r="CF311" s="93"/>
      <c r="CG311" s="93"/>
      <c r="CH311" s="93"/>
      <c r="CI311" s="93"/>
      <c r="CJ311" s="93"/>
      <c r="CK311" s="93"/>
      <c r="CL311" s="93"/>
      <c r="CM311" s="93"/>
      <c r="CN311" s="93"/>
      <c r="CO311" s="93"/>
      <c r="CP311" s="93"/>
      <c r="CQ311" s="93"/>
      <c r="CR311" s="93"/>
      <c r="CS311" s="93"/>
      <c r="CT311" s="93"/>
      <c r="CU311" s="93"/>
      <c r="CV311" s="93"/>
      <c r="CW311" s="93"/>
      <c r="CX311" s="93"/>
      <c r="CY311" s="93"/>
      <c r="CZ311" s="93"/>
      <c r="DA311" s="93"/>
      <c r="DB311" s="93"/>
      <c r="DC311" s="93"/>
      <c r="DD311" s="93"/>
      <c r="DE311" s="93"/>
      <c r="DF311" s="93"/>
      <c r="DG311" s="93"/>
      <c r="DH311" s="93"/>
      <c r="DI311" s="93"/>
      <c r="DJ311" s="93"/>
      <c r="DK311" s="93"/>
      <c r="DL311" s="93"/>
      <c r="DM311" s="93"/>
      <c r="DN311" s="93"/>
      <c r="DO311" s="93"/>
      <c r="DP311" s="93"/>
      <c r="DQ311" s="93"/>
      <c r="DR311" s="93"/>
      <c r="DS311" s="93"/>
      <c r="DT311" s="93"/>
      <c r="DU311" s="93"/>
      <c r="DV311" s="93"/>
      <c r="DW311" s="93"/>
      <c r="DX311" s="93"/>
      <c r="DY311" s="93"/>
      <c r="DZ311" s="93"/>
      <c r="EA311" s="93"/>
      <c r="EB311" s="93"/>
      <c r="EC311" s="93"/>
      <c r="ED311" s="93"/>
      <c r="EE311" s="93"/>
      <c r="EF311" s="93"/>
      <c r="EG311" s="93"/>
      <c r="EH311" s="93"/>
      <c r="EI311" s="93"/>
      <c r="EJ311" s="93"/>
      <c r="EK311" s="93"/>
      <c r="EL311" s="93"/>
      <c r="EM311" s="93"/>
      <c r="EN311" s="93"/>
      <c r="EO311" s="93"/>
      <c r="EP311" s="93"/>
      <c r="EQ311" s="93"/>
      <c r="ER311" s="93"/>
      <c r="ES311" s="93"/>
      <c r="ET311" s="93"/>
      <c r="EU311" s="93"/>
      <c r="EV311" s="93"/>
      <c r="EW311" s="93"/>
      <c r="EX311" s="93"/>
      <c r="EY311" s="93"/>
      <c r="EZ311" s="93"/>
      <c r="FA311" s="93"/>
      <c r="FB311" s="93"/>
      <c r="FC311" s="93"/>
      <c r="FD311" s="93"/>
      <c r="FE311" s="93"/>
      <c r="FF311" s="93"/>
      <c r="FG311" s="93"/>
      <c r="FH311" s="93"/>
      <c r="FI311" s="93"/>
      <c r="FJ311" s="93"/>
      <c r="FK311" s="93"/>
      <c r="FL311" s="93"/>
      <c r="FM311" s="93"/>
      <c r="FN311" s="93"/>
      <c r="FO311" s="93"/>
      <c r="FP311" s="93"/>
      <c r="FQ311" s="93"/>
      <c r="FR311" s="93"/>
      <c r="FS311" s="93"/>
      <c r="FT311" s="93"/>
      <c r="FU311" s="93"/>
      <c r="FV311" s="93"/>
      <c r="FW311" s="93"/>
      <c r="FX311" s="93"/>
      <c r="FY311" s="93"/>
      <c r="FZ311" s="93"/>
      <c r="GA311" s="93"/>
      <c r="GB311" s="93"/>
      <c r="GC311" s="93"/>
      <c r="GD311" s="93"/>
      <c r="GE311" s="93"/>
      <c r="GF311" s="93"/>
      <c r="GG311" s="93"/>
      <c r="GH311" s="93"/>
      <c r="GI311" s="93"/>
      <c r="GJ311" s="93"/>
      <c r="GK311" s="93"/>
      <c r="GL311" s="93"/>
      <c r="GM311" s="93"/>
      <c r="GN311" s="93"/>
      <c r="GO311" s="93"/>
      <c r="GP311" s="93"/>
      <c r="GQ311" s="93"/>
      <c r="GR311" s="93"/>
      <c r="GS311" s="93"/>
      <c r="GT311" s="93"/>
      <c r="GU311" s="93"/>
      <c r="GV311" s="93"/>
      <c r="GW311" s="93"/>
      <c r="GX311" s="93"/>
      <c r="GY311" s="93"/>
      <c r="GZ311" s="93"/>
      <c r="HA311" s="93"/>
      <c r="HB311" s="93"/>
      <c r="HC311" s="93"/>
      <c r="HD311" s="93"/>
      <c r="HE311" s="93"/>
      <c r="HF311" s="93"/>
      <c r="HG311" s="93"/>
      <c r="HH311" s="93"/>
      <c r="HI311" s="93"/>
      <c r="HJ311" s="93"/>
      <c r="HK311" s="93"/>
      <c r="HL311" s="93"/>
      <c r="HM311" s="93"/>
      <c r="HN311" s="93"/>
      <c r="HO311" s="93"/>
      <c r="HP311" s="93"/>
      <c r="HQ311" s="93"/>
      <c r="HR311" s="93"/>
      <c r="HS311" s="93"/>
      <c r="HT311" s="93"/>
      <c r="HU311" s="93"/>
      <c r="HV311" s="93"/>
      <c r="HW311" s="93"/>
      <c r="HX311" s="93"/>
      <c r="HY311" s="93"/>
      <c r="HZ311" s="93"/>
      <c r="IA311" s="93"/>
      <c r="IB311" s="93"/>
      <c r="IC311" s="93"/>
      <c r="ID311" s="93"/>
      <c r="IE311" s="93"/>
      <c r="IF311" s="93"/>
      <c r="IG311" s="93"/>
      <c r="IH311" s="93"/>
      <c r="II311" s="93"/>
      <c r="IJ311" s="93"/>
      <c r="IK311" s="93"/>
      <c r="IL311" s="93"/>
      <c r="IM311" s="93"/>
      <c r="IN311" s="93"/>
      <c r="IO311" s="93"/>
      <c r="IP311" s="93"/>
      <c r="IQ311" s="93"/>
      <c r="IR311" s="93"/>
      <c r="IS311" s="93"/>
      <c r="IT311" s="93"/>
      <c r="IU311" s="93"/>
      <c r="IV311" s="93"/>
      <c r="IW311" s="93"/>
      <c r="IX311" s="93"/>
      <c r="IY311" s="93"/>
      <c r="IZ311" s="93"/>
      <c r="JA311" s="93"/>
      <c r="JB311" s="93"/>
    </row>
    <row r="312" spans="1:262" s="19" customFormat="1" x14ac:dyDescent="0.2">
      <c r="A312" s="170">
        <v>40367</v>
      </c>
      <c r="B312" s="183" t="s">
        <v>696</v>
      </c>
      <c r="C312" s="183" t="s">
        <v>240</v>
      </c>
      <c r="D312" s="183" t="s">
        <v>140</v>
      </c>
      <c r="E312" s="183" t="s">
        <v>143</v>
      </c>
      <c r="F312" s="184">
        <v>39850</v>
      </c>
      <c r="G312" s="185">
        <v>2009</v>
      </c>
      <c r="H312" s="170" t="s">
        <v>6</v>
      </c>
      <c r="I312" s="170" t="str">
        <f t="shared" si="14"/>
        <v>TX</v>
      </c>
      <c r="J312" s="170" t="str">
        <f t="shared" si="15"/>
        <v>TX</v>
      </c>
      <c r="K312" s="170" t="str">
        <f t="shared" si="16"/>
        <v>South Central</v>
      </c>
      <c r="L312" s="170" t="str">
        <f>INDEX('State '!$A$1:$C$62,MATCH($I312,'State '!$B:$B,0),3)</f>
        <v>South Central</v>
      </c>
      <c r="M312" s="170" t="str">
        <f>INDEX('State '!$A$1:$C$62,MATCH($J312,'State '!$B:$B,0),3)</f>
        <v>South Central</v>
      </c>
      <c r="N312" s="170"/>
      <c r="O312" s="177">
        <v>165</v>
      </c>
      <c r="P312" s="177">
        <v>56</v>
      </c>
      <c r="Q312" s="177">
        <v>400</v>
      </c>
      <c r="R312" s="176">
        <v>36</v>
      </c>
      <c r="S312" s="170" t="s">
        <v>138</v>
      </c>
      <c r="T312" s="170" t="s">
        <v>187</v>
      </c>
      <c r="U312" s="170" t="s">
        <v>382</v>
      </c>
      <c r="V312" s="170"/>
      <c r="W312" s="169"/>
      <c r="X312" s="169"/>
      <c r="Y312" s="169"/>
      <c r="AC312" s="93"/>
      <c r="AD312" s="93"/>
      <c r="AE312" s="93"/>
      <c r="AF312" s="93"/>
      <c r="AG312" s="93"/>
      <c r="AH312" s="93"/>
      <c r="AI312" s="93"/>
      <c r="AJ312" s="93"/>
      <c r="AK312" s="93"/>
      <c r="AL312" s="93"/>
      <c r="AM312" s="93"/>
      <c r="AN312" s="93"/>
      <c r="AO312" s="93"/>
      <c r="AP312" s="93"/>
      <c r="AQ312" s="93"/>
      <c r="AR312" s="93"/>
      <c r="AS312" s="93"/>
      <c r="AT312" s="93"/>
      <c r="AU312" s="93"/>
      <c r="AV312" s="93"/>
      <c r="AW312" s="93"/>
      <c r="AX312" s="93"/>
      <c r="AY312" s="93"/>
      <c r="AZ312" s="93"/>
      <c r="BA312" s="93"/>
      <c r="BB312" s="93"/>
      <c r="BC312" s="93"/>
      <c r="BD312" s="93"/>
      <c r="BE312" s="93"/>
      <c r="BF312" s="93"/>
      <c r="BG312" s="93"/>
      <c r="BH312" s="93"/>
      <c r="BI312" s="93"/>
      <c r="BJ312" s="93"/>
      <c r="BK312" s="93"/>
      <c r="BL312" s="93"/>
      <c r="BM312" s="93"/>
      <c r="BN312" s="93"/>
      <c r="BO312" s="93"/>
      <c r="BP312" s="93"/>
      <c r="BQ312" s="93"/>
      <c r="BR312" s="93"/>
      <c r="BS312" s="93"/>
      <c r="BT312" s="93"/>
      <c r="BU312" s="93"/>
      <c r="BV312" s="93"/>
      <c r="BW312" s="93"/>
      <c r="BX312" s="93"/>
      <c r="BY312" s="93"/>
      <c r="BZ312" s="93"/>
      <c r="CA312" s="93"/>
      <c r="CB312" s="93"/>
      <c r="CC312" s="93"/>
      <c r="CD312" s="93"/>
      <c r="CE312" s="93"/>
      <c r="CF312" s="93"/>
      <c r="CG312" s="93"/>
      <c r="CH312" s="93"/>
      <c r="CI312" s="93"/>
      <c r="CJ312" s="93"/>
      <c r="CK312" s="93"/>
      <c r="CL312" s="93"/>
      <c r="CM312" s="93"/>
      <c r="CN312" s="93"/>
      <c r="CO312" s="93"/>
      <c r="CP312" s="93"/>
      <c r="CQ312" s="93"/>
      <c r="CR312" s="93"/>
      <c r="CS312" s="93"/>
      <c r="CT312" s="93"/>
      <c r="CU312" s="93"/>
      <c r="CV312" s="93"/>
      <c r="CW312" s="93"/>
      <c r="CX312" s="93"/>
      <c r="CY312" s="93"/>
      <c r="CZ312" s="93"/>
      <c r="DA312" s="93"/>
      <c r="DB312" s="93"/>
      <c r="DC312" s="93"/>
      <c r="DD312" s="93"/>
      <c r="DE312" s="93"/>
      <c r="DF312" s="93"/>
      <c r="DG312" s="93"/>
      <c r="DH312" s="93"/>
      <c r="DI312" s="93"/>
      <c r="DJ312" s="93"/>
      <c r="DK312" s="93"/>
      <c r="DL312" s="93"/>
      <c r="DM312" s="93"/>
      <c r="DN312" s="93"/>
      <c r="DO312" s="93"/>
      <c r="DP312" s="93"/>
      <c r="DQ312" s="93"/>
      <c r="DR312" s="93"/>
      <c r="DS312" s="93"/>
      <c r="DT312" s="93"/>
      <c r="DU312" s="93"/>
      <c r="DV312" s="93"/>
      <c r="DW312" s="93"/>
      <c r="DX312" s="93"/>
      <c r="DY312" s="93"/>
      <c r="DZ312" s="93"/>
      <c r="EA312" s="93"/>
      <c r="EB312" s="93"/>
      <c r="EC312" s="93"/>
      <c r="ED312" s="93"/>
      <c r="EE312" s="93"/>
      <c r="EF312" s="93"/>
      <c r="EG312" s="93"/>
      <c r="EH312" s="93"/>
      <c r="EI312" s="93"/>
      <c r="EJ312" s="93"/>
      <c r="EK312" s="93"/>
      <c r="EL312" s="93"/>
      <c r="EM312" s="93"/>
      <c r="EN312" s="93"/>
      <c r="EO312" s="93"/>
      <c r="EP312" s="93"/>
      <c r="EQ312" s="93"/>
      <c r="ER312" s="93"/>
      <c r="ES312" s="93"/>
      <c r="ET312" s="93"/>
      <c r="EU312" s="93"/>
      <c r="EV312" s="93"/>
      <c r="EW312" s="93"/>
      <c r="EX312" s="93"/>
      <c r="EY312" s="93"/>
      <c r="EZ312" s="93"/>
      <c r="FA312" s="93"/>
      <c r="FB312" s="93"/>
      <c r="FC312" s="93"/>
      <c r="FD312" s="93"/>
      <c r="FE312" s="93"/>
      <c r="FF312" s="93"/>
      <c r="FG312" s="93"/>
      <c r="FH312" s="93"/>
      <c r="FI312" s="93"/>
      <c r="FJ312" s="93"/>
      <c r="FK312" s="93"/>
      <c r="FL312" s="93"/>
      <c r="FM312" s="93"/>
      <c r="FN312" s="93"/>
      <c r="FO312" s="93"/>
      <c r="FP312" s="93"/>
      <c r="FQ312" s="93"/>
      <c r="FR312" s="93"/>
      <c r="FS312" s="93"/>
      <c r="FT312" s="93"/>
      <c r="FU312" s="93"/>
      <c r="FV312" s="93"/>
      <c r="FW312" s="93"/>
      <c r="FX312" s="93"/>
      <c r="FY312" s="93"/>
      <c r="FZ312" s="93"/>
      <c r="GA312" s="93"/>
      <c r="GB312" s="93"/>
      <c r="GC312" s="93"/>
      <c r="GD312" s="93"/>
      <c r="GE312" s="93"/>
      <c r="GF312" s="93"/>
      <c r="GG312" s="93"/>
      <c r="GH312" s="93"/>
      <c r="GI312" s="93"/>
      <c r="GJ312" s="93"/>
      <c r="GK312" s="93"/>
      <c r="GL312" s="93"/>
      <c r="GM312" s="93"/>
      <c r="GN312" s="93"/>
      <c r="GO312" s="93"/>
      <c r="GP312" s="93"/>
      <c r="GQ312" s="93"/>
      <c r="GR312" s="93"/>
      <c r="GS312" s="93"/>
      <c r="GT312" s="93"/>
      <c r="GU312" s="93"/>
      <c r="GV312" s="93"/>
      <c r="GW312" s="93"/>
      <c r="GX312" s="93"/>
      <c r="GY312" s="93"/>
      <c r="GZ312" s="93"/>
      <c r="HA312" s="93"/>
      <c r="HB312" s="93"/>
      <c r="HC312" s="93"/>
      <c r="HD312" s="93"/>
      <c r="HE312" s="93"/>
      <c r="HF312" s="93"/>
      <c r="HG312" s="93"/>
      <c r="HH312" s="93"/>
      <c r="HI312" s="93"/>
      <c r="HJ312" s="93"/>
      <c r="HK312" s="93"/>
      <c r="HL312" s="93"/>
      <c r="HM312" s="93"/>
      <c r="HN312" s="93"/>
      <c r="HO312" s="93"/>
      <c r="HP312" s="93"/>
      <c r="HQ312" s="93"/>
      <c r="HR312" s="93"/>
      <c r="HS312" s="93"/>
      <c r="HT312" s="93"/>
      <c r="HU312" s="93"/>
      <c r="HV312" s="93"/>
      <c r="HW312" s="93"/>
      <c r="HX312" s="93"/>
      <c r="HY312" s="93"/>
      <c r="HZ312" s="93"/>
      <c r="IA312" s="93"/>
      <c r="IB312" s="93"/>
      <c r="IC312" s="93"/>
      <c r="ID312" s="93"/>
      <c r="IE312" s="93"/>
      <c r="IF312" s="93"/>
      <c r="IG312" s="93"/>
      <c r="IH312" s="93"/>
      <c r="II312" s="93"/>
      <c r="IJ312" s="93"/>
      <c r="IK312" s="93"/>
      <c r="IL312" s="93"/>
      <c r="IM312" s="93"/>
      <c r="IN312" s="93"/>
      <c r="IO312" s="93"/>
      <c r="IP312" s="93"/>
      <c r="IQ312" s="93"/>
      <c r="IR312" s="93"/>
      <c r="IS312" s="93"/>
      <c r="IT312" s="93"/>
      <c r="IU312" s="93"/>
      <c r="IV312" s="93"/>
      <c r="IW312" s="93"/>
      <c r="IX312" s="93"/>
      <c r="IY312" s="93"/>
      <c r="IZ312" s="93"/>
      <c r="JA312" s="93"/>
      <c r="JB312" s="93"/>
    </row>
    <row r="313" spans="1:262" s="19" customFormat="1" x14ac:dyDescent="0.2">
      <c r="A313" s="170">
        <v>39990</v>
      </c>
      <c r="B313" s="171" t="s">
        <v>782</v>
      </c>
      <c r="C313" s="171" t="s">
        <v>240</v>
      </c>
      <c r="D313" s="171" t="s">
        <v>136</v>
      </c>
      <c r="E313" s="172" t="s">
        <v>143</v>
      </c>
      <c r="F313" s="173">
        <v>39661</v>
      </c>
      <c r="G313" s="174">
        <v>2008</v>
      </c>
      <c r="H313" s="170" t="s">
        <v>6</v>
      </c>
      <c r="I313" s="170" t="str">
        <f t="shared" si="14"/>
        <v>TX</v>
      </c>
      <c r="J313" s="170" t="str">
        <f t="shared" si="15"/>
        <v>TX</v>
      </c>
      <c r="K313" s="170" t="str">
        <f t="shared" si="16"/>
        <v>South Central</v>
      </c>
      <c r="L313" s="170" t="str">
        <f>INDEX('State '!$A$1:$C$62,MATCH($I313,'State '!$B:$B,0),3)</f>
        <v>South Central</v>
      </c>
      <c r="M313" s="170" t="str">
        <f>INDEX('State '!$A$1:$C$62,MATCH($J313,'State '!$B:$B,0),3)</f>
        <v>South Central</v>
      </c>
      <c r="N313" s="170"/>
      <c r="O313" s="177">
        <v>50</v>
      </c>
      <c r="P313" s="176">
        <v>25</v>
      </c>
      <c r="Q313" s="176">
        <v>600</v>
      </c>
      <c r="R313" s="177">
        <v>36</v>
      </c>
      <c r="S313" s="178" t="s">
        <v>138</v>
      </c>
      <c r="T313" s="175" t="s">
        <v>187</v>
      </c>
      <c r="U313" s="179" t="s">
        <v>382</v>
      </c>
      <c r="V313" s="170"/>
      <c r="W313" s="169"/>
      <c r="X313" s="169"/>
      <c r="Y313" s="169"/>
    </row>
    <row r="314" spans="1:262" x14ac:dyDescent="0.2">
      <c r="A314" s="170">
        <v>39990</v>
      </c>
      <c r="B314" s="183" t="s">
        <v>1027</v>
      </c>
      <c r="C314" s="183" t="s">
        <v>240</v>
      </c>
      <c r="D314" s="183" t="s">
        <v>136</v>
      </c>
      <c r="E314" s="183" t="s">
        <v>143</v>
      </c>
      <c r="F314" s="184">
        <v>39066</v>
      </c>
      <c r="G314" s="185">
        <v>2006</v>
      </c>
      <c r="H314" s="170" t="s">
        <v>6</v>
      </c>
      <c r="I314" s="170" t="str">
        <f t="shared" si="14"/>
        <v>TX</v>
      </c>
      <c r="J314" s="170" t="str">
        <f t="shared" si="15"/>
        <v>TX</v>
      </c>
      <c r="K314" s="170" t="str">
        <f t="shared" si="16"/>
        <v>South Central</v>
      </c>
      <c r="L314" s="170" t="str">
        <f>INDEX('State '!$A$1:$C$62,MATCH($I314,'State '!$B:$B,0),3)</f>
        <v>South Central</v>
      </c>
      <c r="M314" s="170" t="str">
        <f>INDEX('State '!$A$1:$C$62,MATCH($J314,'State '!$B:$B,0),3)</f>
        <v>South Central</v>
      </c>
      <c r="N314" s="170"/>
      <c r="O314" s="177">
        <v>48</v>
      </c>
      <c r="P314" s="177">
        <v>24</v>
      </c>
      <c r="Q314" s="177">
        <v>400</v>
      </c>
      <c r="R314" s="176">
        <v>24</v>
      </c>
      <c r="S314" s="170" t="s">
        <v>138</v>
      </c>
      <c r="T314" s="170" t="s">
        <v>187</v>
      </c>
      <c r="U314" s="170" t="s">
        <v>382</v>
      </c>
      <c r="V314" s="170"/>
      <c r="W314" s="169"/>
      <c r="X314" s="169"/>
      <c r="Y314" s="169"/>
      <c r="Z314" s="93"/>
      <c r="AA314" s="93"/>
      <c r="AB314" s="93"/>
    </row>
    <row r="315" spans="1:262" x14ac:dyDescent="0.2">
      <c r="A315" s="170">
        <v>39990</v>
      </c>
      <c r="B315" s="171" t="s">
        <v>785</v>
      </c>
      <c r="C315" s="171" t="s">
        <v>240</v>
      </c>
      <c r="D315" s="171" t="s">
        <v>136</v>
      </c>
      <c r="E315" s="172" t="s">
        <v>143</v>
      </c>
      <c r="F315" s="173">
        <v>39661</v>
      </c>
      <c r="G315" s="174">
        <v>2008</v>
      </c>
      <c r="H315" s="170" t="s">
        <v>6</v>
      </c>
      <c r="I315" s="170" t="str">
        <f t="shared" si="14"/>
        <v>TX</v>
      </c>
      <c r="J315" s="170" t="str">
        <f t="shared" si="15"/>
        <v>TX</v>
      </c>
      <c r="K315" s="170" t="str">
        <f t="shared" si="16"/>
        <v>South Central</v>
      </c>
      <c r="L315" s="170" t="str">
        <f>INDEX('State '!$A$1:$C$62,MATCH($I315,'State '!$B:$B,0),3)</f>
        <v>South Central</v>
      </c>
      <c r="M315" s="170" t="str">
        <f>INDEX('State '!$A$1:$C$62,MATCH($J315,'State '!$B:$B,0),3)</f>
        <v>South Central</v>
      </c>
      <c r="N315" s="170"/>
      <c r="O315" s="177">
        <v>260</v>
      </c>
      <c r="P315" s="176">
        <v>145</v>
      </c>
      <c r="Q315" s="176">
        <v>350</v>
      </c>
      <c r="R315" s="177" t="s">
        <v>535</v>
      </c>
      <c r="S315" s="178" t="s">
        <v>138</v>
      </c>
      <c r="T315" s="175" t="s">
        <v>187</v>
      </c>
      <c r="U315" s="179" t="s">
        <v>382</v>
      </c>
      <c r="V315" s="170"/>
      <c r="W315" s="169"/>
      <c r="X315" s="169"/>
      <c r="Y315" s="169"/>
      <c r="Z315" s="93"/>
      <c r="AA315" s="93"/>
      <c r="AB315" s="93"/>
    </row>
    <row r="316" spans="1:262" s="19" customFormat="1" x14ac:dyDescent="0.2">
      <c r="A316" s="170">
        <v>39990</v>
      </c>
      <c r="B316" s="171" t="s">
        <v>723</v>
      </c>
      <c r="C316" s="171" t="s">
        <v>240</v>
      </c>
      <c r="D316" s="171" t="s">
        <v>136</v>
      </c>
      <c r="E316" s="172" t="s">
        <v>143</v>
      </c>
      <c r="F316" s="173">
        <v>39566</v>
      </c>
      <c r="G316" s="174">
        <v>2008</v>
      </c>
      <c r="H316" s="170" t="s">
        <v>6</v>
      </c>
      <c r="I316" s="170" t="str">
        <f t="shared" si="14"/>
        <v>TX</v>
      </c>
      <c r="J316" s="170" t="str">
        <f t="shared" si="15"/>
        <v>TX</v>
      </c>
      <c r="K316" s="170" t="str">
        <f t="shared" si="16"/>
        <v>South Central</v>
      </c>
      <c r="L316" s="170" t="str">
        <f>INDEX('State '!$A$1:$C$62,MATCH($I316,'State '!$B:$B,0),3)</f>
        <v>South Central</v>
      </c>
      <c r="M316" s="170" t="str">
        <f>INDEX('State '!$A$1:$C$62,MATCH($J316,'State '!$B:$B,0),3)</f>
        <v>South Central</v>
      </c>
      <c r="N316" s="170"/>
      <c r="O316" s="177">
        <v>360</v>
      </c>
      <c r="P316" s="176">
        <v>165</v>
      </c>
      <c r="Q316" s="176">
        <v>900</v>
      </c>
      <c r="R316" s="177" t="s">
        <v>3280</v>
      </c>
      <c r="S316" s="178" t="s">
        <v>138</v>
      </c>
      <c r="T316" s="175" t="s">
        <v>187</v>
      </c>
      <c r="U316" s="179" t="s">
        <v>382</v>
      </c>
      <c r="V316" s="170"/>
      <c r="W316" s="169"/>
      <c r="X316" s="169"/>
      <c r="Y316" s="169"/>
      <c r="AC316" s="93"/>
      <c r="AD316" s="93"/>
      <c r="AE316" s="93"/>
      <c r="AF316" s="93"/>
      <c r="AG316" s="93"/>
      <c r="AH316" s="93"/>
      <c r="AI316" s="93"/>
      <c r="AJ316" s="93"/>
      <c r="AK316" s="93"/>
      <c r="AL316" s="93"/>
      <c r="AM316" s="93"/>
      <c r="AN316" s="93"/>
      <c r="AO316" s="93"/>
      <c r="AP316" s="93"/>
      <c r="AQ316" s="93"/>
      <c r="AR316" s="93"/>
      <c r="AS316" s="93"/>
      <c r="AT316" s="93"/>
      <c r="AU316" s="93"/>
      <c r="AV316" s="93"/>
      <c r="AW316" s="93"/>
      <c r="AX316" s="93"/>
      <c r="AY316" s="93"/>
      <c r="AZ316" s="93"/>
      <c r="BA316" s="93"/>
      <c r="BB316" s="93"/>
      <c r="BC316" s="93"/>
      <c r="BD316" s="93"/>
      <c r="BE316" s="93"/>
      <c r="BF316" s="93"/>
      <c r="BG316" s="93"/>
      <c r="BH316" s="93"/>
      <c r="BI316" s="93"/>
      <c r="BJ316" s="93"/>
      <c r="BK316" s="93"/>
      <c r="BL316" s="93"/>
      <c r="BM316" s="93"/>
      <c r="BN316" s="93"/>
      <c r="BO316" s="93"/>
      <c r="BP316" s="93"/>
      <c r="BQ316" s="93"/>
      <c r="BR316" s="93"/>
      <c r="BS316" s="93"/>
      <c r="BT316" s="93"/>
      <c r="BU316" s="93"/>
      <c r="BV316" s="93"/>
      <c r="BW316" s="93"/>
      <c r="BX316" s="93"/>
      <c r="BY316" s="93"/>
      <c r="BZ316" s="93"/>
      <c r="CA316" s="93"/>
      <c r="CB316" s="93"/>
      <c r="CC316" s="93"/>
      <c r="CD316" s="93"/>
      <c r="CE316" s="93"/>
      <c r="CF316" s="93"/>
      <c r="CG316" s="93"/>
      <c r="CH316" s="93"/>
      <c r="CI316" s="93"/>
      <c r="CJ316" s="93"/>
      <c r="CK316" s="93"/>
      <c r="CL316" s="93"/>
      <c r="CM316" s="93"/>
      <c r="CN316" s="93"/>
      <c r="CO316" s="93"/>
      <c r="CP316" s="93"/>
      <c r="CQ316" s="93"/>
      <c r="CR316" s="93"/>
      <c r="CS316" s="93"/>
      <c r="CT316" s="93"/>
      <c r="CU316" s="93"/>
      <c r="CV316" s="93"/>
      <c r="CW316" s="93"/>
      <c r="CX316" s="93"/>
      <c r="CY316" s="93"/>
      <c r="CZ316" s="93"/>
      <c r="DA316" s="93"/>
      <c r="DB316" s="93"/>
      <c r="DC316" s="93"/>
      <c r="DD316" s="93"/>
      <c r="DE316" s="93"/>
      <c r="DF316" s="93"/>
      <c r="DG316" s="93"/>
      <c r="DH316" s="93"/>
      <c r="DI316" s="93"/>
      <c r="DJ316" s="93"/>
      <c r="DK316" s="93"/>
      <c r="DL316" s="93"/>
      <c r="DM316" s="93"/>
      <c r="DN316" s="93"/>
      <c r="DO316" s="93"/>
      <c r="DP316" s="93"/>
      <c r="DQ316" s="93"/>
      <c r="DR316" s="93"/>
      <c r="DS316" s="93"/>
      <c r="DT316" s="93"/>
      <c r="DU316" s="93"/>
      <c r="DV316" s="93"/>
      <c r="DW316" s="93"/>
      <c r="DX316" s="93"/>
      <c r="DY316" s="93"/>
      <c r="DZ316" s="93"/>
      <c r="EA316" s="93"/>
      <c r="EB316" s="93"/>
      <c r="EC316" s="93"/>
      <c r="ED316" s="93"/>
      <c r="EE316" s="93"/>
      <c r="EF316" s="93"/>
      <c r="EG316" s="93"/>
      <c r="EH316" s="93"/>
      <c r="EI316" s="93"/>
      <c r="EJ316" s="93"/>
      <c r="EK316" s="93"/>
      <c r="EL316" s="93"/>
      <c r="EM316" s="93"/>
      <c r="EN316" s="93"/>
      <c r="EO316" s="93"/>
      <c r="EP316" s="93"/>
      <c r="EQ316" s="93"/>
      <c r="ER316" s="93"/>
      <c r="ES316" s="93"/>
      <c r="ET316" s="93"/>
      <c r="EU316" s="93"/>
      <c r="EV316" s="93"/>
      <c r="EW316" s="93"/>
      <c r="EX316" s="93"/>
      <c r="EY316" s="93"/>
      <c r="EZ316" s="93"/>
      <c r="FA316" s="93"/>
      <c r="FB316" s="93"/>
      <c r="FC316" s="93"/>
      <c r="FD316" s="93"/>
      <c r="FE316" s="93"/>
      <c r="FF316" s="93"/>
      <c r="FG316" s="93"/>
      <c r="FH316" s="93"/>
      <c r="FI316" s="93"/>
      <c r="FJ316" s="93"/>
      <c r="FK316" s="93"/>
      <c r="FL316" s="93"/>
      <c r="FM316" s="93"/>
      <c r="FN316" s="93"/>
      <c r="FO316" s="93"/>
      <c r="FP316" s="93"/>
      <c r="FQ316" s="93"/>
      <c r="FR316" s="93"/>
      <c r="FS316" s="93"/>
      <c r="FT316" s="93"/>
      <c r="FU316" s="93"/>
      <c r="FV316" s="93"/>
      <c r="FW316" s="93"/>
      <c r="FX316" s="93"/>
      <c r="FY316" s="93"/>
      <c r="FZ316" s="93"/>
      <c r="GA316" s="93"/>
      <c r="GB316" s="93"/>
      <c r="GC316" s="93"/>
      <c r="GD316" s="93"/>
      <c r="GE316" s="93"/>
      <c r="GF316" s="93"/>
      <c r="GG316" s="93"/>
      <c r="GH316" s="93"/>
      <c r="GI316" s="93"/>
      <c r="GJ316" s="93"/>
      <c r="GK316" s="93"/>
      <c r="GL316" s="93"/>
      <c r="GM316" s="93"/>
      <c r="GN316" s="93"/>
      <c r="GO316" s="93"/>
      <c r="GP316" s="93"/>
      <c r="GQ316" s="93"/>
      <c r="GR316" s="93"/>
      <c r="GS316" s="93"/>
      <c r="GT316" s="93"/>
      <c r="GU316" s="93"/>
      <c r="GV316" s="93"/>
      <c r="GW316" s="93"/>
      <c r="GX316" s="93"/>
      <c r="GY316" s="93"/>
      <c r="GZ316" s="93"/>
      <c r="HA316" s="93"/>
      <c r="HB316" s="93"/>
      <c r="HC316" s="93"/>
      <c r="HD316" s="93"/>
      <c r="HE316" s="93"/>
      <c r="HF316" s="93"/>
      <c r="HG316" s="93"/>
      <c r="HH316" s="93"/>
      <c r="HI316" s="93"/>
      <c r="HJ316" s="93"/>
      <c r="HK316" s="93"/>
      <c r="HL316" s="93"/>
      <c r="HM316" s="93"/>
      <c r="HN316" s="93"/>
      <c r="HO316" s="93"/>
      <c r="HP316" s="93"/>
      <c r="HQ316" s="93"/>
      <c r="HR316" s="93"/>
      <c r="HS316" s="93"/>
      <c r="HT316" s="93"/>
      <c r="HU316" s="93"/>
      <c r="HV316" s="93"/>
      <c r="HW316" s="93"/>
      <c r="HX316" s="93"/>
      <c r="HY316" s="93"/>
      <c r="HZ316" s="93"/>
      <c r="IA316" s="93"/>
      <c r="IB316" s="93"/>
      <c r="IC316" s="93"/>
      <c r="ID316" s="93"/>
      <c r="IE316" s="93"/>
      <c r="IF316" s="93"/>
      <c r="IG316" s="93"/>
      <c r="IH316" s="93"/>
      <c r="II316" s="93"/>
      <c r="IJ316" s="93"/>
      <c r="IK316" s="93"/>
      <c r="IL316" s="93"/>
      <c r="IM316" s="93"/>
      <c r="IN316" s="93"/>
      <c r="IO316" s="93"/>
      <c r="IP316" s="93"/>
      <c r="IQ316" s="93"/>
      <c r="IR316" s="93"/>
      <c r="IS316" s="93"/>
      <c r="IT316" s="93"/>
      <c r="IU316" s="93"/>
      <c r="IV316" s="93"/>
      <c r="IW316" s="93"/>
      <c r="IX316" s="93"/>
      <c r="IY316" s="93"/>
      <c r="IZ316" s="93"/>
      <c r="JA316" s="93"/>
      <c r="JB316" s="93"/>
    </row>
    <row r="317" spans="1:262" x14ac:dyDescent="0.2">
      <c r="A317" s="170">
        <v>39990</v>
      </c>
      <c r="B317" s="171" t="s">
        <v>738</v>
      </c>
      <c r="C317" s="171" t="s">
        <v>240</v>
      </c>
      <c r="D317" s="171" t="s">
        <v>140</v>
      </c>
      <c r="E317" s="172" t="s">
        <v>143</v>
      </c>
      <c r="F317" s="173">
        <v>39753</v>
      </c>
      <c r="G317" s="174">
        <v>2008</v>
      </c>
      <c r="H317" s="170" t="s">
        <v>6</v>
      </c>
      <c r="I317" s="170" t="str">
        <f t="shared" si="14"/>
        <v>TX</v>
      </c>
      <c r="J317" s="170" t="str">
        <f t="shared" si="15"/>
        <v>TX</v>
      </c>
      <c r="K317" s="170" t="str">
        <f t="shared" si="16"/>
        <v>South Central</v>
      </c>
      <c r="L317" s="170" t="str">
        <f>INDEX('State '!$A$1:$C$62,MATCH($I317,'State '!$B:$B,0),3)</f>
        <v>South Central</v>
      </c>
      <c r="M317" s="170" t="str">
        <f>INDEX('State '!$A$1:$C$62,MATCH($J317,'State '!$B:$B,0),3)</f>
        <v>South Central</v>
      </c>
      <c r="N317" s="170"/>
      <c r="O317" s="177">
        <v>70</v>
      </c>
      <c r="P317" s="176"/>
      <c r="Q317" s="176">
        <v>400</v>
      </c>
      <c r="R317" s="177">
        <v>24</v>
      </c>
      <c r="S317" s="178" t="s">
        <v>138</v>
      </c>
      <c r="T317" s="175" t="s">
        <v>187</v>
      </c>
      <c r="U317" s="179" t="s">
        <v>382</v>
      </c>
      <c r="V317" s="170"/>
      <c r="W317" s="169"/>
      <c r="X317" s="169"/>
      <c r="Y317" s="169"/>
      <c r="Z317" s="93"/>
      <c r="AA317" s="93"/>
      <c r="AB317" s="93"/>
    </row>
    <row r="318" spans="1:262" s="19" customFormat="1" x14ac:dyDescent="0.2">
      <c r="A318" s="170">
        <v>40367</v>
      </c>
      <c r="B318" s="183" t="s">
        <v>693</v>
      </c>
      <c r="C318" s="183" t="s">
        <v>240</v>
      </c>
      <c r="D318" s="183" t="s">
        <v>136</v>
      </c>
      <c r="E318" s="183" t="s">
        <v>143</v>
      </c>
      <c r="F318" s="184">
        <v>39828</v>
      </c>
      <c r="G318" s="185">
        <v>2009</v>
      </c>
      <c r="H318" s="170" t="s">
        <v>6</v>
      </c>
      <c r="I318" s="170" t="str">
        <f t="shared" si="14"/>
        <v>TX</v>
      </c>
      <c r="J318" s="170" t="str">
        <f t="shared" si="15"/>
        <v>TX</v>
      </c>
      <c r="K318" s="170" t="str">
        <f t="shared" si="16"/>
        <v>South Central</v>
      </c>
      <c r="L318" s="170" t="str">
        <f>INDEX('State '!$A$1:$C$62,MATCH($I318,'State '!$B:$B,0),3)</f>
        <v>South Central</v>
      </c>
      <c r="M318" s="170" t="str">
        <f>INDEX('State '!$A$1:$C$62,MATCH($J318,'State '!$B:$B,0),3)</f>
        <v>South Central</v>
      </c>
      <c r="N318" s="170"/>
      <c r="O318" s="177">
        <v>70</v>
      </c>
      <c r="P318" s="177">
        <v>31</v>
      </c>
      <c r="Q318" s="177">
        <v>700</v>
      </c>
      <c r="R318" s="176">
        <v>36</v>
      </c>
      <c r="S318" s="170" t="s">
        <v>138</v>
      </c>
      <c r="T318" s="170" t="s">
        <v>187</v>
      </c>
      <c r="U318" s="170" t="s">
        <v>382</v>
      </c>
      <c r="V318" s="170"/>
      <c r="W318" s="169"/>
      <c r="X318" s="169"/>
      <c r="Y318" s="169"/>
      <c r="AC318" s="93"/>
      <c r="AD318" s="93"/>
      <c r="AE318" s="93"/>
      <c r="AF318" s="93"/>
      <c r="AG318" s="93"/>
      <c r="AH318" s="93"/>
      <c r="AI318" s="93"/>
      <c r="AJ318" s="93"/>
      <c r="AK318" s="93"/>
      <c r="AL318" s="93"/>
      <c r="AM318" s="93"/>
      <c r="AN318" s="93"/>
      <c r="AO318" s="93"/>
      <c r="AP318" s="93"/>
      <c r="AQ318" s="93"/>
      <c r="AR318" s="93"/>
      <c r="AS318" s="93"/>
      <c r="AT318" s="93"/>
      <c r="AU318" s="93"/>
      <c r="AV318" s="93"/>
      <c r="AW318" s="93"/>
      <c r="AX318" s="93"/>
      <c r="AY318" s="93"/>
      <c r="AZ318" s="93"/>
      <c r="BA318" s="93"/>
      <c r="BB318" s="93"/>
      <c r="BC318" s="93"/>
      <c r="BD318" s="93"/>
      <c r="BE318" s="93"/>
      <c r="BF318" s="93"/>
      <c r="BG318" s="93"/>
      <c r="BH318" s="93"/>
      <c r="BI318" s="93"/>
      <c r="BJ318" s="93"/>
      <c r="BK318" s="93"/>
      <c r="BL318" s="93"/>
      <c r="BM318" s="93"/>
      <c r="BN318" s="93"/>
      <c r="BO318" s="93"/>
      <c r="BP318" s="93"/>
      <c r="BQ318" s="93"/>
      <c r="BR318" s="93"/>
      <c r="BS318" s="93"/>
      <c r="BT318" s="93"/>
      <c r="BU318" s="93"/>
      <c r="BV318" s="93"/>
      <c r="BW318" s="93"/>
      <c r="BX318" s="93"/>
      <c r="BY318" s="93"/>
      <c r="BZ318" s="93"/>
      <c r="CA318" s="93"/>
      <c r="CB318" s="93"/>
      <c r="CC318" s="93"/>
      <c r="CD318" s="93"/>
      <c r="CE318" s="93"/>
      <c r="CF318" s="93"/>
      <c r="CG318" s="93"/>
      <c r="CH318" s="93"/>
      <c r="CI318" s="93"/>
      <c r="CJ318" s="93"/>
      <c r="CK318" s="93"/>
      <c r="CL318" s="93"/>
      <c r="CM318" s="93"/>
      <c r="CN318" s="93"/>
      <c r="CO318" s="93"/>
      <c r="CP318" s="93"/>
      <c r="CQ318" s="93"/>
      <c r="CR318" s="93"/>
      <c r="CS318" s="93"/>
      <c r="CT318" s="93"/>
      <c r="CU318" s="93"/>
      <c r="CV318" s="93"/>
      <c r="CW318" s="93"/>
      <c r="CX318" s="93"/>
      <c r="CY318" s="93"/>
      <c r="CZ318" s="93"/>
      <c r="DA318" s="93"/>
      <c r="DB318" s="93"/>
      <c r="DC318" s="93"/>
      <c r="DD318" s="93"/>
      <c r="DE318" s="93"/>
      <c r="DF318" s="93"/>
      <c r="DG318" s="93"/>
      <c r="DH318" s="93"/>
      <c r="DI318" s="93"/>
      <c r="DJ318" s="93"/>
      <c r="DK318" s="93"/>
      <c r="DL318" s="93"/>
      <c r="DM318" s="93"/>
      <c r="DN318" s="93"/>
      <c r="DO318" s="93"/>
      <c r="DP318" s="93"/>
      <c r="DQ318" s="93"/>
      <c r="DR318" s="93"/>
      <c r="DS318" s="93"/>
      <c r="DT318" s="93"/>
      <c r="DU318" s="93"/>
      <c r="DV318" s="93"/>
      <c r="DW318" s="93"/>
      <c r="DX318" s="93"/>
      <c r="DY318" s="93"/>
      <c r="DZ318" s="93"/>
      <c r="EA318" s="93"/>
      <c r="EB318" s="93"/>
      <c r="EC318" s="93"/>
      <c r="ED318" s="93"/>
      <c r="EE318" s="93"/>
      <c r="EF318" s="93"/>
      <c r="EG318" s="93"/>
      <c r="EH318" s="93"/>
      <c r="EI318" s="93"/>
      <c r="EJ318" s="93"/>
      <c r="EK318" s="93"/>
      <c r="EL318" s="93"/>
      <c r="EM318" s="93"/>
      <c r="EN318" s="93"/>
      <c r="EO318" s="93"/>
      <c r="EP318" s="93"/>
      <c r="EQ318" s="93"/>
      <c r="ER318" s="93"/>
      <c r="ES318" s="93"/>
      <c r="ET318" s="93"/>
      <c r="EU318" s="93"/>
      <c r="EV318" s="93"/>
      <c r="EW318" s="93"/>
      <c r="EX318" s="93"/>
      <c r="EY318" s="93"/>
      <c r="EZ318" s="93"/>
      <c r="FA318" s="93"/>
      <c r="FB318" s="93"/>
      <c r="FC318" s="93"/>
      <c r="FD318" s="93"/>
      <c r="FE318" s="93"/>
      <c r="FF318" s="93"/>
      <c r="FG318" s="93"/>
      <c r="FH318" s="93"/>
      <c r="FI318" s="93"/>
      <c r="FJ318" s="93"/>
      <c r="FK318" s="93"/>
      <c r="FL318" s="93"/>
      <c r="FM318" s="93"/>
      <c r="FN318" s="93"/>
      <c r="FO318" s="93"/>
      <c r="FP318" s="93"/>
      <c r="FQ318" s="93"/>
      <c r="FR318" s="93"/>
      <c r="FS318" s="93"/>
      <c r="FT318" s="93"/>
      <c r="FU318" s="93"/>
      <c r="FV318" s="93"/>
      <c r="FW318" s="93"/>
      <c r="FX318" s="93"/>
      <c r="FY318" s="93"/>
      <c r="FZ318" s="93"/>
      <c r="GA318" s="93"/>
      <c r="GB318" s="93"/>
      <c r="GC318" s="93"/>
      <c r="GD318" s="93"/>
      <c r="GE318" s="93"/>
      <c r="GF318" s="93"/>
      <c r="GG318" s="93"/>
      <c r="GH318" s="93"/>
      <c r="GI318" s="93"/>
      <c r="GJ318" s="93"/>
      <c r="GK318" s="93"/>
      <c r="GL318" s="93"/>
      <c r="GM318" s="93"/>
      <c r="GN318" s="93"/>
      <c r="GO318" s="93"/>
      <c r="GP318" s="93"/>
      <c r="GQ318" s="93"/>
      <c r="GR318" s="93"/>
      <c r="GS318" s="93"/>
      <c r="GT318" s="93"/>
      <c r="GU318" s="93"/>
      <c r="GV318" s="93"/>
      <c r="GW318" s="93"/>
      <c r="GX318" s="93"/>
      <c r="GY318" s="93"/>
      <c r="GZ318" s="93"/>
      <c r="HA318" s="93"/>
      <c r="HB318" s="93"/>
      <c r="HC318" s="93"/>
      <c r="HD318" s="93"/>
      <c r="HE318" s="93"/>
      <c r="HF318" s="93"/>
      <c r="HG318" s="93"/>
      <c r="HH318" s="93"/>
      <c r="HI318" s="93"/>
      <c r="HJ318" s="93"/>
      <c r="HK318" s="93"/>
      <c r="HL318" s="93"/>
      <c r="HM318" s="93"/>
      <c r="HN318" s="93"/>
      <c r="HO318" s="93"/>
      <c r="HP318" s="93"/>
      <c r="HQ318" s="93"/>
      <c r="HR318" s="93"/>
      <c r="HS318" s="93"/>
      <c r="HT318" s="93"/>
      <c r="HU318" s="93"/>
      <c r="HV318" s="93"/>
      <c r="HW318" s="93"/>
      <c r="HX318" s="93"/>
      <c r="HY318" s="93"/>
      <c r="HZ318" s="93"/>
      <c r="IA318" s="93"/>
      <c r="IB318" s="93"/>
      <c r="IC318" s="93"/>
      <c r="ID318" s="93"/>
      <c r="IE318" s="93"/>
      <c r="IF318" s="93"/>
      <c r="IG318" s="93"/>
      <c r="IH318" s="93"/>
      <c r="II318" s="93"/>
      <c r="IJ318" s="93"/>
      <c r="IK318" s="93"/>
      <c r="IL318" s="93"/>
      <c r="IM318" s="93"/>
      <c r="IN318" s="93"/>
      <c r="IO318" s="93"/>
      <c r="IP318" s="93"/>
      <c r="IQ318" s="93"/>
      <c r="IR318" s="93"/>
      <c r="IS318" s="93"/>
      <c r="IT318" s="93"/>
      <c r="IU318" s="93"/>
      <c r="IV318" s="93"/>
      <c r="IW318" s="93"/>
      <c r="IX318" s="93"/>
      <c r="IY318" s="93"/>
      <c r="IZ318" s="93"/>
      <c r="JA318" s="93"/>
      <c r="JB318" s="93"/>
    </row>
    <row r="319" spans="1:262" s="19" customFormat="1" x14ac:dyDescent="0.2">
      <c r="A319" s="170">
        <v>40367</v>
      </c>
      <c r="B319" s="183" t="s">
        <v>692</v>
      </c>
      <c r="C319" s="183" t="s">
        <v>236</v>
      </c>
      <c r="D319" s="183" t="s">
        <v>136</v>
      </c>
      <c r="E319" s="183" t="s">
        <v>143</v>
      </c>
      <c r="F319" s="184">
        <v>40056</v>
      </c>
      <c r="G319" s="185">
        <v>2009</v>
      </c>
      <c r="H319" s="170" t="s">
        <v>6</v>
      </c>
      <c r="I319" s="170" t="str">
        <f t="shared" si="14"/>
        <v>TX</v>
      </c>
      <c r="J319" s="170" t="str">
        <f t="shared" si="15"/>
        <v>TX</v>
      </c>
      <c r="K319" s="170" t="str">
        <f t="shared" si="16"/>
        <v>South Central</v>
      </c>
      <c r="L319" s="170" t="str">
        <f>INDEX('State '!$A$1:$C$62,MATCH($I319,'State '!$B:$B,0),3)</f>
        <v>South Central</v>
      </c>
      <c r="M319" s="170" t="str">
        <f>INDEX('State '!$A$1:$C$62,MATCH($J319,'State '!$B:$B,0),3)</f>
        <v>South Central</v>
      </c>
      <c r="N319" s="170"/>
      <c r="O319" s="177">
        <v>485</v>
      </c>
      <c r="P319" s="177">
        <v>160</v>
      </c>
      <c r="Q319" s="177">
        <v>1100</v>
      </c>
      <c r="R319" s="176">
        <v>42</v>
      </c>
      <c r="S319" s="170" t="s">
        <v>138</v>
      </c>
      <c r="T319" s="170" t="s">
        <v>187</v>
      </c>
      <c r="U319" s="170" t="s">
        <v>382</v>
      </c>
      <c r="V319" s="170"/>
      <c r="W319" s="169"/>
      <c r="X319" s="169"/>
      <c r="Y319" s="169"/>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c r="AY319" s="93"/>
      <c r="AZ319" s="93"/>
      <c r="BA319" s="93"/>
      <c r="BB319" s="93"/>
      <c r="BC319" s="93"/>
      <c r="BD319" s="93"/>
      <c r="BE319" s="93"/>
      <c r="BF319" s="93"/>
      <c r="BG319" s="93"/>
      <c r="BH319" s="93"/>
      <c r="BI319" s="93"/>
      <c r="BJ319" s="93"/>
      <c r="BK319" s="93"/>
      <c r="BL319" s="93"/>
      <c r="BM319" s="93"/>
      <c r="BN319" s="93"/>
      <c r="BO319" s="93"/>
      <c r="BP319" s="93"/>
      <c r="BQ319" s="93"/>
      <c r="BR319" s="93"/>
      <c r="BS319" s="93"/>
      <c r="BT319" s="93"/>
      <c r="BU319" s="93"/>
      <c r="BV319" s="93"/>
      <c r="BW319" s="93"/>
      <c r="BX319" s="93"/>
      <c r="BY319" s="93"/>
      <c r="BZ319" s="93"/>
      <c r="CA319" s="93"/>
      <c r="CB319" s="93"/>
      <c r="CC319" s="93"/>
      <c r="CD319" s="93"/>
      <c r="CE319" s="93"/>
      <c r="CF319" s="93"/>
      <c r="CG319" s="93"/>
      <c r="CH319" s="93"/>
      <c r="CI319" s="93"/>
      <c r="CJ319" s="93"/>
      <c r="CK319" s="93"/>
      <c r="CL319" s="93"/>
      <c r="CM319" s="93"/>
      <c r="CN319" s="93"/>
      <c r="CO319" s="93"/>
      <c r="CP319" s="93"/>
      <c r="CQ319" s="93"/>
      <c r="CR319" s="93"/>
      <c r="CS319" s="93"/>
      <c r="CT319" s="93"/>
      <c r="CU319" s="93"/>
      <c r="CV319" s="93"/>
      <c r="CW319" s="93"/>
      <c r="CX319" s="93"/>
      <c r="CY319" s="93"/>
      <c r="CZ319" s="93"/>
      <c r="DA319" s="93"/>
      <c r="DB319" s="93"/>
      <c r="DC319" s="93"/>
      <c r="DD319" s="93"/>
      <c r="DE319" s="93"/>
      <c r="DF319" s="93"/>
      <c r="DG319" s="93"/>
      <c r="DH319" s="93"/>
      <c r="DI319" s="93"/>
      <c r="DJ319" s="93"/>
      <c r="DK319" s="93"/>
      <c r="DL319" s="93"/>
      <c r="DM319" s="93"/>
      <c r="DN319" s="93"/>
      <c r="DO319" s="93"/>
      <c r="DP319" s="93"/>
      <c r="DQ319" s="93"/>
      <c r="DR319" s="93"/>
      <c r="DS319" s="93"/>
      <c r="DT319" s="93"/>
      <c r="DU319" s="93"/>
      <c r="DV319" s="93"/>
      <c r="DW319" s="93"/>
      <c r="DX319" s="93"/>
      <c r="DY319" s="93"/>
      <c r="DZ319" s="93"/>
      <c r="EA319" s="93"/>
      <c r="EB319" s="93"/>
      <c r="EC319" s="93"/>
      <c r="ED319" s="93"/>
      <c r="EE319" s="93"/>
      <c r="EF319" s="93"/>
      <c r="EG319" s="93"/>
      <c r="EH319" s="93"/>
      <c r="EI319" s="93"/>
      <c r="EJ319" s="93"/>
      <c r="EK319" s="93"/>
      <c r="EL319" s="93"/>
      <c r="EM319" s="93"/>
      <c r="EN319" s="93"/>
      <c r="EO319" s="93"/>
      <c r="EP319" s="93"/>
      <c r="EQ319" s="93"/>
      <c r="ER319" s="93"/>
      <c r="ES319" s="93"/>
      <c r="ET319" s="93"/>
      <c r="EU319" s="93"/>
      <c r="EV319" s="93"/>
      <c r="EW319" s="93"/>
      <c r="EX319" s="93"/>
      <c r="EY319" s="93"/>
      <c r="EZ319" s="93"/>
      <c r="FA319" s="93"/>
      <c r="FB319" s="93"/>
      <c r="FC319" s="93"/>
      <c r="FD319" s="93"/>
      <c r="FE319" s="93"/>
      <c r="FF319" s="93"/>
      <c r="FG319" s="93"/>
      <c r="FH319" s="93"/>
      <c r="FI319" s="93"/>
      <c r="FJ319" s="93"/>
      <c r="FK319" s="93"/>
      <c r="FL319" s="93"/>
      <c r="FM319" s="93"/>
      <c r="FN319" s="93"/>
      <c r="FO319" s="93"/>
      <c r="FP319" s="93"/>
      <c r="FQ319" s="93"/>
      <c r="FR319" s="93"/>
      <c r="FS319" s="93"/>
      <c r="FT319" s="93"/>
      <c r="FU319" s="93"/>
      <c r="FV319" s="93"/>
      <c r="FW319" s="93"/>
      <c r="FX319" s="93"/>
      <c r="FY319" s="93"/>
      <c r="FZ319" s="93"/>
      <c r="GA319" s="93"/>
      <c r="GB319" s="93"/>
      <c r="GC319" s="93"/>
      <c r="GD319" s="93"/>
      <c r="GE319" s="93"/>
      <c r="GF319" s="93"/>
      <c r="GG319" s="93"/>
      <c r="GH319" s="93"/>
      <c r="GI319" s="93"/>
      <c r="GJ319" s="93"/>
      <c r="GK319" s="93"/>
      <c r="GL319" s="93"/>
      <c r="GM319" s="93"/>
      <c r="GN319" s="93"/>
      <c r="GO319" s="93"/>
      <c r="GP319" s="93"/>
      <c r="GQ319" s="93"/>
      <c r="GR319" s="93"/>
      <c r="GS319" s="93"/>
      <c r="GT319" s="93"/>
      <c r="GU319" s="93"/>
      <c r="GV319" s="93"/>
      <c r="GW319" s="93"/>
      <c r="GX319" s="93"/>
      <c r="GY319" s="93"/>
      <c r="GZ319" s="93"/>
      <c r="HA319" s="93"/>
      <c r="HB319" s="93"/>
      <c r="HC319" s="93"/>
      <c r="HD319" s="93"/>
      <c r="HE319" s="93"/>
      <c r="HF319" s="93"/>
      <c r="HG319" s="93"/>
      <c r="HH319" s="93"/>
      <c r="HI319" s="93"/>
      <c r="HJ319" s="93"/>
      <c r="HK319" s="93"/>
      <c r="HL319" s="93"/>
      <c r="HM319" s="93"/>
      <c r="HN319" s="93"/>
      <c r="HO319" s="93"/>
      <c r="HP319" s="93"/>
      <c r="HQ319" s="93"/>
      <c r="HR319" s="93"/>
      <c r="HS319" s="93"/>
      <c r="HT319" s="93"/>
      <c r="HU319" s="93"/>
      <c r="HV319" s="93"/>
      <c r="HW319" s="93"/>
      <c r="HX319" s="93"/>
      <c r="HY319" s="93"/>
      <c r="HZ319" s="93"/>
      <c r="IA319" s="93"/>
      <c r="IB319" s="93"/>
      <c r="IC319" s="93"/>
      <c r="ID319" s="93"/>
      <c r="IE319" s="93"/>
      <c r="IF319" s="93"/>
      <c r="IG319" s="93"/>
      <c r="IH319" s="93"/>
      <c r="II319" s="93"/>
      <c r="IJ319" s="93"/>
      <c r="IK319" s="93"/>
      <c r="IL319" s="93"/>
      <c r="IM319" s="93"/>
      <c r="IN319" s="93"/>
      <c r="IO319" s="93"/>
      <c r="IP319" s="93"/>
      <c r="IQ319" s="93"/>
      <c r="IR319" s="93"/>
      <c r="IS319" s="93"/>
      <c r="IT319" s="93"/>
      <c r="IU319" s="93"/>
      <c r="IV319" s="93"/>
      <c r="IW319" s="93"/>
      <c r="IX319" s="93"/>
      <c r="IY319" s="93"/>
      <c r="IZ319" s="93"/>
      <c r="JA319" s="93"/>
      <c r="JB319" s="93"/>
    </row>
    <row r="320" spans="1:262" x14ac:dyDescent="0.2">
      <c r="A320" s="170">
        <v>40350</v>
      </c>
      <c r="B320" s="183" t="s">
        <v>2165</v>
      </c>
      <c r="C320" s="183" t="s">
        <v>2166</v>
      </c>
      <c r="D320" s="183" t="s">
        <v>140</v>
      </c>
      <c r="E320" s="183" t="s">
        <v>143</v>
      </c>
      <c r="F320" s="184">
        <v>40743</v>
      </c>
      <c r="G320" s="185">
        <v>2011</v>
      </c>
      <c r="H320" s="170" t="s">
        <v>0</v>
      </c>
      <c r="I320" s="170" t="str">
        <f t="shared" si="14"/>
        <v>LA</v>
      </c>
      <c r="J320" s="170" t="str">
        <f t="shared" si="15"/>
        <v>LA</v>
      </c>
      <c r="K320" s="170" t="str">
        <f t="shared" si="16"/>
        <v>South Central</v>
      </c>
      <c r="L320" s="170" t="str">
        <f>INDEX('State '!$A$1:$C$62,MATCH($I320,'State '!$B:$B,0),3)</f>
        <v>South Central</v>
      </c>
      <c r="M320" s="170" t="str">
        <f>INDEX('State '!$A$1:$C$62,MATCH($J320,'State '!$B:$B,0),3)</f>
        <v>South Central</v>
      </c>
      <c r="N320" s="170"/>
      <c r="O320" s="177">
        <v>193</v>
      </c>
      <c r="P320" s="177">
        <v>20.5</v>
      </c>
      <c r="Q320" s="177">
        <v>400</v>
      </c>
      <c r="R320" s="176">
        <v>42</v>
      </c>
      <c r="S320" s="170" t="s">
        <v>135</v>
      </c>
      <c r="T320" s="170" t="s">
        <v>381</v>
      </c>
      <c r="U320" s="170" t="s">
        <v>527</v>
      </c>
      <c r="V320" s="170"/>
      <c r="W320" s="169"/>
      <c r="X320" s="169"/>
      <c r="Y320" s="169"/>
      <c r="Z320" s="93"/>
      <c r="AA320" s="93"/>
      <c r="AB320" s="93"/>
    </row>
    <row r="321" spans="1:262" s="19" customFormat="1" x14ac:dyDescent="0.2">
      <c r="A321" s="170">
        <v>40350</v>
      </c>
      <c r="B321" s="183" t="s">
        <v>595</v>
      </c>
      <c r="C321" s="183" t="s">
        <v>2166</v>
      </c>
      <c r="D321" s="183" t="s">
        <v>136</v>
      </c>
      <c r="E321" s="183" t="s">
        <v>143</v>
      </c>
      <c r="F321" s="184">
        <v>40513</v>
      </c>
      <c r="G321" s="185">
        <v>2010</v>
      </c>
      <c r="H321" s="170" t="s">
        <v>429</v>
      </c>
      <c r="I321" s="170" t="str">
        <f t="shared" si="14"/>
        <v>TX</v>
      </c>
      <c r="J321" s="170" t="str">
        <f t="shared" si="15"/>
        <v>LA</v>
      </c>
      <c r="K321" s="170" t="str">
        <f t="shared" si="16"/>
        <v>South Central</v>
      </c>
      <c r="L321" s="170" t="str">
        <f>INDEX('State '!$A$1:$C$62,MATCH($I321,'State '!$B:$B,0),3)</f>
        <v>South Central</v>
      </c>
      <c r="M321" s="170" t="str">
        <f>INDEX('State '!$A$1:$C$62,MATCH($J321,'State '!$B:$B,0),3)</f>
        <v>South Central</v>
      </c>
      <c r="N321" s="170"/>
      <c r="O321" s="177">
        <v>1200</v>
      </c>
      <c r="P321" s="177">
        <v>175</v>
      </c>
      <c r="Q321" s="177">
        <v>2000</v>
      </c>
      <c r="R321" s="176">
        <v>42</v>
      </c>
      <c r="S321" s="170" t="s">
        <v>135</v>
      </c>
      <c r="T321" s="170" t="s">
        <v>381</v>
      </c>
      <c r="U321" s="170" t="s">
        <v>596</v>
      </c>
      <c r="V321" s="170"/>
      <c r="W321" s="169"/>
      <c r="X321" s="169"/>
      <c r="Y321" s="169"/>
      <c r="AC321" s="93"/>
      <c r="AD321" s="93"/>
      <c r="AE321" s="93"/>
      <c r="AF321" s="93"/>
      <c r="AG321" s="93"/>
      <c r="AH321" s="93"/>
      <c r="AI321" s="93"/>
      <c r="AJ321" s="93"/>
      <c r="AK321" s="93"/>
      <c r="AL321" s="93"/>
      <c r="AM321" s="93"/>
      <c r="AN321" s="93"/>
      <c r="AO321" s="93"/>
      <c r="AP321" s="93"/>
      <c r="AQ321" s="93"/>
      <c r="AR321" s="93"/>
      <c r="AS321" s="93"/>
      <c r="AT321" s="93"/>
      <c r="AU321" s="93"/>
      <c r="AV321" s="93"/>
      <c r="AW321" s="93"/>
      <c r="AX321" s="93"/>
      <c r="AY321" s="93"/>
      <c r="AZ321" s="93"/>
      <c r="BA321" s="93"/>
      <c r="BB321" s="93"/>
      <c r="BC321" s="93"/>
      <c r="BD321" s="93"/>
      <c r="BE321" s="93"/>
      <c r="BF321" s="93"/>
      <c r="BG321" s="93"/>
      <c r="BH321" s="93"/>
      <c r="BI321" s="93"/>
      <c r="BJ321" s="93"/>
      <c r="BK321" s="93"/>
      <c r="BL321" s="93"/>
      <c r="BM321" s="93"/>
      <c r="BN321" s="93"/>
      <c r="BO321" s="93"/>
      <c r="BP321" s="93"/>
      <c r="BQ321" s="93"/>
      <c r="BR321" s="93"/>
      <c r="BS321" s="93"/>
      <c r="BT321" s="93"/>
      <c r="BU321" s="93"/>
      <c r="BV321" s="93"/>
      <c r="BW321" s="93"/>
      <c r="BX321" s="93"/>
      <c r="BY321" s="93"/>
      <c r="BZ321" s="93"/>
      <c r="CA321" s="93"/>
      <c r="CB321" s="93"/>
      <c r="CC321" s="93"/>
      <c r="CD321" s="93"/>
      <c r="CE321" s="93"/>
      <c r="CF321" s="93"/>
      <c r="CG321" s="93"/>
      <c r="CH321" s="93"/>
      <c r="CI321" s="93"/>
      <c r="CJ321" s="93"/>
      <c r="CK321" s="93"/>
      <c r="CL321" s="93"/>
      <c r="CM321" s="93"/>
      <c r="CN321" s="93"/>
      <c r="CO321" s="93"/>
      <c r="CP321" s="93"/>
      <c r="CQ321" s="93"/>
      <c r="CR321" s="93"/>
      <c r="CS321" s="93"/>
      <c r="CT321" s="93"/>
      <c r="CU321" s="93"/>
      <c r="CV321" s="93"/>
      <c r="CW321" s="93"/>
      <c r="CX321" s="93"/>
      <c r="CY321" s="93"/>
      <c r="CZ321" s="93"/>
      <c r="DA321" s="93"/>
      <c r="DB321" s="93"/>
      <c r="DC321" s="93"/>
      <c r="DD321" s="93"/>
      <c r="DE321" s="93"/>
      <c r="DF321" s="93"/>
      <c r="DG321" s="93"/>
      <c r="DH321" s="93"/>
      <c r="DI321" s="93"/>
      <c r="DJ321" s="93"/>
      <c r="DK321" s="93"/>
      <c r="DL321" s="93"/>
      <c r="DM321" s="93"/>
      <c r="DN321" s="93"/>
      <c r="DO321" s="93"/>
      <c r="DP321" s="93"/>
      <c r="DQ321" s="93"/>
      <c r="DR321" s="93"/>
      <c r="DS321" s="93"/>
      <c r="DT321" s="93"/>
      <c r="DU321" s="93"/>
      <c r="DV321" s="93"/>
      <c r="DW321" s="93"/>
      <c r="DX321" s="93"/>
      <c r="DY321" s="93"/>
      <c r="DZ321" s="93"/>
      <c r="EA321" s="93"/>
      <c r="EB321" s="93"/>
      <c r="EC321" s="93"/>
      <c r="ED321" s="93"/>
      <c r="EE321" s="93"/>
      <c r="EF321" s="93"/>
      <c r="EG321" s="93"/>
      <c r="EH321" s="93"/>
      <c r="EI321" s="93"/>
      <c r="EJ321" s="93"/>
      <c r="EK321" s="93"/>
      <c r="EL321" s="93"/>
      <c r="EM321" s="93"/>
      <c r="EN321" s="93"/>
      <c r="EO321" s="93"/>
      <c r="EP321" s="93"/>
      <c r="EQ321" s="93"/>
      <c r="ER321" s="93"/>
      <c r="ES321" s="93"/>
      <c r="ET321" s="93"/>
      <c r="EU321" s="93"/>
      <c r="EV321" s="93"/>
      <c r="EW321" s="93"/>
      <c r="EX321" s="93"/>
      <c r="EY321" s="93"/>
      <c r="EZ321" s="93"/>
      <c r="FA321" s="93"/>
      <c r="FB321" s="93"/>
      <c r="FC321" s="93"/>
      <c r="FD321" s="93"/>
      <c r="FE321" s="93"/>
      <c r="FF321" s="93"/>
      <c r="FG321" s="93"/>
      <c r="FH321" s="93"/>
      <c r="FI321" s="93"/>
      <c r="FJ321" s="93"/>
      <c r="FK321" s="93"/>
      <c r="FL321" s="93"/>
      <c r="FM321" s="93"/>
      <c r="FN321" s="93"/>
      <c r="FO321" s="93"/>
      <c r="FP321" s="93"/>
      <c r="FQ321" s="93"/>
      <c r="FR321" s="93"/>
      <c r="FS321" s="93"/>
      <c r="FT321" s="93"/>
      <c r="FU321" s="93"/>
      <c r="FV321" s="93"/>
      <c r="FW321" s="93"/>
      <c r="FX321" s="93"/>
      <c r="FY321" s="93"/>
      <c r="FZ321" s="93"/>
      <c r="GA321" s="93"/>
      <c r="GB321" s="93"/>
      <c r="GC321" s="93"/>
      <c r="GD321" s="93"/>
      <c r="GE321" s="93"/>
      <c r="GF321" s="93"/>
      <c r="GG321" s="93"/>
      <c r="GH321" s="93"/>
      <c r="GI321" s="93"/>
      <c r="GJ321" s="93"/>
      <c r="GK321" s="93"/>
      <c r="GL321" s="93"/>
      <c r="GM321" s="93"/>
      <c r="GN321" s="93"/>
      <c r="GO321" s="93"/>
      <c r="GP321" s="93"/>
      <c r="GQ321" s="93"/>
      <c r="GR321" s="93"/>
      <c r="GS321" s="93"/>
      <c r="GT321" s="93"/>
      <c r="GU321" s="93"/>
      <c r="GV321" s="93"/>
      <c r="GW321" s="93"/>
      <c r="GX321" s="93"/>
      <c r="GY321" s="93"/>
      <c r="GZ321" s="93"/>
      <c r="HA321" s="93"/>
      <c r="HB321" s="93"/>
      <c r="HC321" s="93"/>
      <c r="HD321" s="93"/>
      <c r="HE321" s="93"/>
      <c r="HF321" s="93"/>
      <c r="HG321" s="93"/>
      <c r="HH321" s="93"/>
      <c r="HI321" s="93"/>
      <c r="HJ321" s="93"/>
      <c r="HK321" s="93"/>
      <c r="HL321" s="93"/>
      <c r="HM321" s="93"/>
      <c r="HN321" s="93"/>
      <c r="HO321" s="93"/>
      <c r="HP321" s="93"/>
      <c r="HQ321" s="93"/>
      <c r="HR321" s="93"/>
      <c r="HS321" s="93"/>
      <c r="HT321" s="93"/>
      <c r="HU321" s="93"/>
      <c r="HV321" s="93"/>
      <c r="HW321" s="93"/>
      <c r="HX321" s="93"/>
      <c r="HY321" s="93"/>
      <c r="HZ321" s="93"/>
      <c r="IA321" s="93"/>
      <c r="IB321" s="93"/>
      <c r="IC321" s="93"/>
      <c r="ID321" s="93"/>
      <c r="IE321" s="93"/>
      <c r="IF321" s="93"/>
      <c r="IG321" s="93"/>
      <c r="IH321" s="93"/>
      <c r="II321" s="93"/>
      <c r="IJ321" s="93"/>
      <c r="IK321" s="93"/>
      <c r="IL321" s="93"/>
      <c r="IM321" s="93"/>
      <c r="IN321" s="93"/>
      <c r="IO321" s="93"/>
      <c r="IP321" s="93"/>
      <c r="IQ321" s="93"/>
      <c r="IR321" s="93"/>
      <c r="IS321" s="93"/>
      <c r="IT321" s="93"/>
      <c r="IU321" s="93"/>
      <c r="IV321" s="93"/>
      <c r="IW321" s="93"/>
      <c r="IX321" s="93"/>
      <c r="IY321" s="93"/>
      <c r="IZ321" s="93"/>
      <c r="JA321" s="93"/>
      <c r="JB321" s="93"/>
    </row>
    <row r="322" spans="1:262" s="19" customFormat="1" x14ac:dyDescent="0.2">
      <c r="A322" s="170">
        <v>39990</v>
      </c>
      <c r="B322" s="171" t="s">
        <v>739</v>
      </c>
      <c r="C322" s="171" t="s">
        <v>231</v>
      </c>
      <c r="D322" s="171" t="s">
        <v>140</v>
      </c>
      <c r="E322" s="183" t="s">
        <v>143</v>
      </c>
      <c r="F322" s="184">
        <v>39692</v>
      </c>
      <c r="G322" s="185">
        <v>2008</v>
      </c>
      <c r="H322" s="170" t="s">
        <v>740</v>
      </c>
      <c r="I322" s="170" t="str">
        <f t="shared" si="14"/>
        <v>VA</v>
      </c>
      <c r="J322" s="170" t="str">
        <f t="shared" si="15"/>
        <v>NC</v>
      </c>
      <c r="K322" s="170" t="str">
        <f t="shared" si="16"/>
        <v>Northeast, Southeast</v>
      </c>
      <c r="L322" s="170" t="str">
        <f>INDEX('State '!$A$1:$C$62,MATCH($I322,'State '!$B:$B,0),3)</f>
        <v>Northeast</v>
      </c>
      <c r="M322" s="170" t="str">
        <f>INDEX('State '!$A$1:$C$62,MATCH($J322,'State '!$B:$B,0),3)</f>
        <v>Southeast</v>
      </c>
      <c r="N322" s="170"/>
      <c r="O322" s="177">
        <v>4.8</v>
      </c>
      <c r="P322" s="177"/>
      <c r="Q322" s="176">
        <v>90</v>
      </c>
      <c r="R322" s="176"/>
      <c r="S322" s="170" t="s">
        <v>135</v>
      </c>
      <c r="T322" s="170" t="s">
        <v>381</v>
      </c>
      <c r="U322" s="170" t="s">
        <v>741</v>
      </c>
      <c r="V322" s="170"/>
      <c r="W322" s="169"/>
      <c r="X322" s="169"/>
      <c r="Y322" s="169"/>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c r="AY322" s="93"/>
      <c r="AZ322" s="93"/>
      <c r="BA322" s="93"/>
      <c r="BB322" s="93"/>
      <c r="BC322" s="93"/>
      <c r="BD322" s="93"/>
      <c r="BE322" s="93"/>
      <c r="BF322" s="93"/>
      <c r="BG322" s="93"/>
      <c r="BH322" s="93"/>
      <c r="BI322" s="93"/>
      <c r="BJ322" s="93"/>
      <c r="BK322" s="93"/>
      <c r="BL322" s="93"/>
      <c r="BM322" s="93"/>
      <c r="BN322" s="93"/>
      <c r="BO322" s="93"/>
      <c r="BP322" s="93"/>
      <c r="BQ322" s="93"/>
      <c r="BR322" s="93"/>
      <c r="BS322" s="93"/>
      <c r="BT322" s="93"/>
      <c r="BU322" s="93"/>
      <c r="BV322" s="93"/>
      <c r="BW322" s="93"/>
      <c r="BX322" s="93"/>
      <c r="BY322" s="93"/>
      <c r="BZ322" s="93"/>
      <c r="CA322" s="93"/>
      <c r="CB322" s="93"/>
      <c r="CC322" s="93"/>
      <c r="CD322" s="93"/>
      <c r="CE322" s="93"/>
      <c r="CF322" s="93"/>
      <c r="CG322" s="93"/>
      <c r="CH322" s="93"/>
      <c r="CI322" s="93"/>
      <c r="CJ322" s="93"/>
      <c r="CK322" s="93"/>
      <c r="CL322" s="93"/>
      <c r="CM322" s="93"/>
      <c r="CN322" s="93"/>
      <c r="CO322" s="93"/>
      <c r="CP322" s="93"/>
      <c r="CQ322" s="93"/>
      <c r="CR322" s="93"/>
      <c r="CS322" s="93"/>
      <c r="CT322" s="93"/>
      <c r="CU322" s="93"/>
      <c r="CV322" s="93"/>
      <c r="CW322" s="93"/>
      <c r="CX322" s="93"/>
      <c r="CY322" s="93"/>
      <c r="CZ322" s="93"/>
      <c r="DA322" s="93"/>
      <c r="DB322" s="93"/>
      <c r="DC322" s="93"/>
      <c r="DD322" s="93"/>
      <c r="DE322" s="93"/>
      <c r="DF322" s="93"/>
      <c r="DG322" s="93"/>
      <c r="DH322" s="93"/>
      <c r="DI322" s="93"/>
      <c r="DJ322" s="93"/>
      <c r="DK322" s="93"/>
      <c r="DL322" s="93"/>
      <c r="DM322" s="93"/>
      <c r="DN322" s="93"/>
      <c r="DO322" s="93"/>
      <c r="DP322" s="93"/>
      <c r="DQ322" s="93"/>
      <c r="DR322" s="93"/>
      <c r="DS322" s="93"/>
      <c r="DT322" s="93"/>
      <c r="DU322" s="93"/>
      <c r="DV322" s="93"/>
      <c r="DW322" s="93"/>
      <c r="DX322" s="93"/>
      <c r="DY322" s="93"/>
      <c r="DZ322" s="93"/>
      <c r="EA322" s="93"/>
      <c r="EB322" s="93"/>
      <c r="EC322" s="93"/>
      <c r="ED322" s="93"/>
      <c r="EE322" s="93"/>
      <c r="EF322" s="93"/>
      <c r="EG322" s="93"/>
      <c r="EH322" s="93"/>
      <c r="EI322" s="93"/>
      <c r="EJ322" s="93"/>
      <c r="EK322" s="93"/>
      <c r="EL322" s="93"/>
      <c r="EM322" s="93"/>
      <c r="EN322" s="93"/>
      <c r="EO322" s="93"/>
      <c r="EP322" s="93"/>
      <c r="EQ322" s="93"/>
      <c r="ER322" s="93"/>
      <c r="ES322" s="93"/>
      <c r="ET322" s="93"/>
      <c r="EU322" s="93"/>
      <c r="EV322" s="93"/>
      <c r="EW322" s="93"/>
      <c r="EX322" s="93"/>
      <c r="EY322" s="93"/>
      <c r="EZ322" s="93"/>
      <c r="FA322" s="93"/>
      <c r="FB322" s="93"/>
      <c r="FC322" s="93"/>
      <c r="FD322" s="93"/>
      <c r="FE322" s="93"/>
      <c r="FF322" s="93"/>
      <c r="FG322" s="93"/>
      <c r="FH322" s="93"/>
      <c r="FI322" s="93"/>
      <c r="FJ322" s="93"/>
      <c r="FK322" s="93"/>
      <c r="FL322" s="93"/>
      <c r="FM322" s="93"/>
      <c r="FN322" s="93"/>
      <c r="FO322" s="93"/>
      <c r="FP322" s="93"/>
      <c r="FQ322" s="93"/>
      <c r="FR322" s="93"/>
      <c r="FS322" s="93"/>
      <c r="FT322" s="93"/>
      <c r="FU322" s="93"/>
      <c r="FV322" s="93"/>
      <c r="FW322" s="93"/>
      <c r="FX322" s="93"/>
      <c r="FY322" s="93"/>
      <c r="FZ322" s="93"/>
      <c r="GA322" s="93"/>
      <c r="GB322" s="93"/>
      <c r="GC322" s="93"/>
      <c r="GD322" s="93"/>
      <c r="GE322" s="93"/>
      <c r="GF322" s="93"/>
      <c r="GG322" s="93"/>
      <c r="GH322" s="93"/>
      <c r="GI322" s="93"/>
      <c r="GJ322" s="93"/>
      <c r="GK322" s="93"/>
      <c r="GL322" s="93"/>
      <c r="GM322" s="93"/>
      <c r="GN322" s="93"/>
      <c r="GO322" s="93"/>
      <c r="GP322" s="93"/>
      <c r="GQ322" s="93"/>
      <c r="GR322" s="93"/>
      <c r="GS322" s="93"/>
      <c r="GT322" s="93"/>
      <c r="GU322" s="93"/>
      <c r="GV322" s="93"/>
      <c r="GW322" s="93"/>
      <c r="GX322" s="93"/>
      <c r="GY322" s="93"/>
      <c r="GZ322" s="93"/>
      <c r="HA322" s="93"/>
      <c r="HB322" s="93"/>
      <c r="HC322" s="93"/>
      <c r="HD322" s="93"/>
      <c r="HE322" s="93"/>
      <c r="HF322" s="93"/>
      <c r="HG322" s="93"/>
      <c r="HH322" s="93"/>
      <c r="HI322" s="93"/>
      <c r="HJ322" s="93"/>
      <c r="HK322" s="93"/>
      <c r="HL322" s="93"/>
      <c r="HM322" s="93"/>
      <c r="HN322" s="93"/>
      <c r="HO322" s="93"/>
      <c r="HP322" s="93"/>
      <c r="HQ322" s="93"/>
      <c r="HR322" s="93"/>
      <c r="HS322" s="93"/>
      <c r="HT322" s="93"/>
      <c r="HU322" s="93"/>
      <c r="HV322" s="93"/>
      <c r="HW322" s="93"/>
      <c r="HX322" s="93"/>
      <c r="HY322" s="93"/>
      <c r="HZ322" s="93"/>
      <c r="IA322" s="93"/>
      <c r="IB322" s="93"/>
      <c r="IC322" s="93"/>
      <c r="ID322" s="93"/>
      <c r="IE322" s="93"/>
      <c r="IF322" s="93"/>
      <c r="IG322" s="93"/>
      <c r="IH322" s="93"/>
      <c r="II322" s="93"/>
      <c r="IJ322" s="93"/>
      <c r="IK322" s="93"/>
      <c r="IL322" s="93"/>
      <c r="IM322" s="93"/>
      <c r="IN322" s="93"/>
      <c r="IO322" s="93"/>
      <c r="IP322" s="93"/>
      <c r="IQ322" s="93"/>
      <c r="IR322" s="93"/>
      <c r="IS322" s="93"/>
      <c r="IT322" s="93"/>
      <c r="IU322" s="93"/>
      <c r="IV322" s="93"/>
      <c r="IW322" s="93"/>
      <c r="IX322" s="93"/>
      <c r="IY322" s="93"/>
      <c r="IZ322" s="93"/>
      <c r="JA322" s="93"/>
      <c r="JB322" s="93"/>
    </row>
    <row r="323" spans="1:262" s="19" customFormat="1" x14ac:dyDescent="0.2">
      <c r="A323" s="170">
        <v>39990</v>
      </c>
      <c r="B323" s="183" t="s">
        <v>1402</v>
      </c>
      <c r="C323" s="183" t="s">
        <v>231</v>
      </c>
      <c r="D323" s="183" t="s">
        <v>140</v>
      </c>
      <c r="E323" s="183" t="s">
        <v>143</v>
      </c>
      <c r="F323" s="184">
        <v>37194</v>
      </c>
      <c r="G323" s="185">
        <v>2001</v>
      </c>
      <c r="H323" s="170" t="s">
        <v>19</v>
      </c>
      <c r="I323" s="170" t="str">
        <f t="shared" si="14"/>
        <v>VA</v>
      </c>
      <c r="J323" s="170" t="str">
        <f t="shared" si="15"/>
        <v>VA</v>
      </c>
      <c r="K323" s="170" t="str">
        <f t="shared" si="16"/>
        <v>Northeast</v>
      </c>
      <c r="L323" s="170" t="str">
        <f>INDEX('State '!$A$1:$C$62,MATCH($I323,'State '!$B:$B,0),3)</f>
        <v>Northeast</v>
      </c>
      <c r="M323" s="170" t="str">
        <f>INDEX('State '!$A$1:$C$62,MATCH($J323,'State '!$B:$B,0),3)</f>
        <v>Northeast</v>
      </c>
      <c r="N323" s="170"/>
      <c r="O323" s="177">
        <v>2</v>
      </c>
      <c r="P323" s="177"/>
      <c r="Q323" s="177">
        <v>4</v>
      </c>
      <c r="R323" s="176">
        <v>12</v>
      </c>
      <c r="S323" s="170" t="s">
        <v>135</v>
      </c>
      <c r="T323" s="170" t="s">
        <v>381</v>
      </c>
      <c r="U323" s="170" t="s">
        <v>1403</v>
      </c>
      <c r="V323" s="170"/>
      <c r="W323" s="169"/>
      <c r="X323" s="169"/>
      <c r="Y323" s="169"/>
    </row>
    <row r="324" spans="1:262" s="19" customFormat="1" x14ac:dyDescent="0.2">
      <c r="A324" s="170">
        <v>39990</v>
      </c>
      <c r="B324" s="171" t="s">
        <v>1014</v>
      </c>
      <c r="C324" s="171" t="s">
        <v>231</v>
      </c>
      <c r="D324" s="171" t="s">
        <v>134</v>
      </c>
      <c r="E324" s="172" t="s">
        <v>143</v>
      </c>
      <c r="F324" s="173">
        <v>39022</v>
      </c>
      <c r="G324" s="174">
        <v>2006</v>
      </c>
      <c r="H324" s="170" t="s">
        <v>19</v>
      </c>
      <c r="I324" s="170" t="str">
        <f t="shared" si="14"/>
        <v>VA</v>
      </c>
      <c r="J324" s="170" t="str">
        <f t="shared" si="15"/>
        <v>VA</v>
      </c>
      <c r="K324" s="170" t="str">
        <f t="shared" si="16"/>
        <v>Northeast</v>
      </c>
      <c r="L324" s="170" t="str">
        <f>INDEX('State '!$A$1:$C$62,MATCH($I324,'State '!$B:$B,0),3)</f>
        <v>Northeast</v>
      </c>
      <c r="M324" s="170" t="str">
        <f>INDEX('State '!$A$1:$C$62,MATCH($J324,'State '!$B:$B,0),3)</f>
        <v>Northeast</v>
      </c>
      <c r="N324" s="170"/>
      <c r="O324" s="177">
        <v>53</v>
      </c>
      <c r="P324" s="176">
        <v>32</v>
      </c>
      <c r="Q324" s="176">
        <v>235</v>
      </c>
      <c r="R324" s="177">
        <v>20</v>
      </c>
      <c r="S324" s="178" t="s">
        <v>135</v>
      </c>
      <c r="T324" s="175" t="s">
        <v>381</v>
      </c>
      <c r="U324" s="179" t="s">
        <v>1015</v>
      </c>
      <c r="V324" s="170"/>
      <c r="W324" s="169"/>
      <c r="X324" s="169"/>
      <c r="Y324" s="169"/>
    </row>
    <row r="325" spans="1:262" s="19" customFormat="1" x14ac:dyDescent="0.2">
      <c r="A325" s="170">
        <v>39990</v>
      </c>
      <c r="B325" s="183" t="s">
        <v>1245</v>
      </c>
      <c r="C325" s="183" t="s">
        <v>231</v>
      </c>
      <c r="D325" s="183" t="s">
        <v>140</v>
      </c>
      <c r="E325" s="183" t="s">
        <v>143</v>
      </c>
      <c r="F325" s="184">
        <v>37500</v>
      </c>
      <c r="G325" s="185">
        <v>2002</v>
      </c>
      <c r="H325" s="170" t="s">
        <v>1246</v>
      </c>
      <c r="I325" s="170" t="str">
        <f t="shared" si="14"/>
        <v>TN</v>
      </c>
      <c r="J325" s="170" t="str">
        <f t="shared" si="15"/>
        <v>GA</v>
      </c>
      <c r="K325" s="170" t="str">
        <f t="shared" si="16"/>
        <v>Midwest, Southeast</v>
      </c>
      <c r="L325" s="170" t="str">
        <f>INDEX('State '!$A$1:$C$62,MATCH($I325,'State '!$B:$B,0),3)</f>
        <v>Midwest</v>
      </c>
      <c r="M325" s="170" t="str">
        <f>INDEX('State '!$A$1:$C$62,MATCH($J325,'State '!$B:$B,0),3)</f>
        <v>Southeast</v>
      </c>
      <c r="N325" s="170"/>
      <c r="O325" s="177">
        <v>69.39</v>
      </c>
      <c r="P325" s="177">
        <v>27</v>
      </c>
      <c r="Q325" s="177">
        <v>160</v>
      </c>
      <c r="R325" s="176">
        <v>20</v>
      </c>
      <c r="S325" s="170" t="s">
        <v>135</v>
      </c>
      <c r="T325" s="170" t="s">
        <v>381</v>
      </c>
      <c r="U325" s="170" t="s">
        <v>1247</v>
      </c>
      <c r="V325" s="170"/>
      <c r="W325" s="169"/>
      <c r="X325" s="169"/>
      <c r="Y325" s="169"/>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c r="AY325" s="93"/>
      <c r="AZ325" s="93"/>
      <c r="BA325" s="93"/>
      <c r="BB325" s="93"/>
      <c r="BC325" s="93"/>
      <c r="BD325" s="93"/>
      <c r="BE325" s="93"/>
      <c r="BF325" s="93"/>
      <c r="BG325" s="93"/>
      <c r="BH325" s="93"/>
      <c r="BI325" s="93"/>
      <c r="BJ325" s="93"/>
      <c r="BK325" s="93"/>
      <c r="BL325" s="93"/>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3"/>
      <c r="CL325" s="93"/>
      <c r="CM325" s="93"/>
      <c r="CN325" s="93"/>
      <c r="CO325" s="93"/>
      <c r="CP325" s="93"/>
      <c r="CQ325" s="93"/>
      <c r="CR325" s="93"/>
      <c r="CS325" s="93"/>
      <c r="CT325" s="93"/>
      <c r="CU325" s="93"/>
      <c r="CV325" s="93"/>
      <c r="CW325" s="93"/>
      <c r="CX325" s="93"/>
      <c r="CY325" s="93"/>
      <c r="CZ325" s="93"/>
      <c r="DA325" s="93"/>
      <c r="DB325" s="93"/>
      <c r="DC325" s="93"/>
      <c r="DD325" s="93"/>
      <c r="DE325" s="93"/>
      <c r="DF325" s="93"/>
      <c r="DG325" s="93"/>
      <c r="DH325" s="93"/>
      <c r="DI325" s="93"/>
      <c r="DJ325" s="93"/>
      <c r="DK325" s="93"/>
      <c r="DL325" s="93"/>
      <c r="DM325" s="93"/>
      <c r="DN325" s="93"/>
      <c r="DO325" s="93"/>
      <c r="DP325" s="93"/>
      <c r="DQ325" s="93"/>
      <c r="DR325" s="93"/>
      <c r="DS325" s="93"/>
      <c r="DT325" s="93"/>
      <c r="DU325" s="93"/>
      <c r="DV325" s="93"/>
      <c r="DW325" s="93"/>
      <c r="DX325" s="93"/>
      <c r="DY325" s="93"/>
      <c r="DZ325" s="93"/>
      <c r="EA325" s="93"/>
      <c r="EB325" s="93"/>
      <c r="EC325" s="93"/>
      <c r="ED325" s="93"/>
      <c r="EE325" s="93"/>
      <c r="EF325" s="93"/>
      <c r="EG325" s="93"/>
      <c r="EH325" s="93"/>
      <c r="EI325" s="93"/>
      <c r="EJ325" s="93"/>
      <c r="EK325" s="93"/>
      <c r="EL325" s="93"/>
      <c r="EM325" s="93"/>
      <c r="EN325" s="93"/>
      <c r="EO325" s="93"/>
      <c r="EP325" s="93"/>
      <c r="EQ325" s="93"/>
      <c r="ER325" s="93"/>
      <c r="ES325" s="93"/>
      <c r="ET325" s="93"/>
      <c r="EU325" s="93"/>
      <c r="EV325" s="93"/>
      <c r="EW325" s="93"/>
      <c r="EX325" s="93"/>
      <c r="EY325" s="93"/>
      <c r="EZ325" s="93"/>
      <c r="FA325" s="93"/>
      <c r="FB325" s="93"/>
      <c r="FC325" s="93"/>
      <c r="FD325" s="93"/>
      <c r="FE325" s="93"/>
      <c r="FF325" s="93"/>
      <c r="FG325" s="93"/>
      <c r="FH325" s="93"/>
      <c r="FI325" s="93"/>
      <c r="FJ325" s="93"/>
      <c r="FK325" s="93"/>
      <c r="FL325" s="93"/>
      <c r="FM325" s="93"/>
      <c r="FN325" s="93"/>
      <c r="FO325" s="93"/>
      <c r="FP325" s="93"/>
      <c r="FQ325" s="93"/>
      <c r="FR325" s="93"/>
      <c r="FS325" s="93"/>
      <c r="FT325" s="93"/>
      <c r="FU325" s="93"/>
      <c r="FV325" s="93"/>
      <c r="FW325" s="93"/>
      <c r="FX325" s="93"/>
      <c r="FY325" s="93"/>
      <c r="FZ325" s="93"/>
      <c r="GA325" s="93"/>
      <c r="GB325" s="93"/>
      <c r="GC325" s="93"/>
      <c r="GD325" s="93"/>
      <c r="GE325" s="93"/>
      <c r="GF325" s="93"/>
      <c r="GG325" s="93"/>
      <c r="GH325" s="93"/>
      <c r="GI325" s="93"/>
      <c r="GJ325" s="93"/>
      <c r="GK325" s="93"/>
      <c r="GL325" s="93"/>
      <c r="GM325" s="93"/>
      <c r="GN325" s="93"/>
      <c r="GO325" s="93"/>
      <c r="GP325" s="93"/>
      <c r="GQ325" s="93"/>
      <c r="GR325" s="93"/>
      <c r="GS325" s="93"/>
      <c r="GT325" s="93"/>
      <c r="GU325" s="93"/>
      <c r="GV325" s="93"/>
      <c r="GW325" s="93"/>
      <c r="GX325" s="93"/>
      <c r="GY325" s="93"/>
      <c r="GZ325" s="93"/>
      <c r="HA325" s="93"/>
      <c r="HB325" s="93"/>
      <c r="HC325" s="93"/>
      <c r="HD325" s="93"/>
      <c r="HE325" s="93"/>
      <c r="HF325" s="93"/>
      <c r="HG325" s="93"/>
      <c r="HH325" s="93"/>
      <c r="HI325" s="93"/>
      <c r="HJ325" s="93"/>
      <c r="HK325" s="93"/>
      <c r="HL325" s="93"/>
      <c r="HM325" s="93"/>
      <c r="HN325" s="93"/>
      <c r="HO325" s="93"/>
      <c r="HP325" s="93"/>
      <c r="HQ325" s="93"/>
      <c r="HR325" s="93"/>
      <c r="HS325" s="93"/>
      <c r="HT325" s="93"/>
      <c r="HU325" s="93"/>
      <c r="HV325" s="93"/>
      <c r="HW325" s="93"/>
      <c r="HX325" s="93"/>
      <c r="HY325" s="93"/>
      <c r="HZ325" s="93"/>
      <c r="IA325" s="93"/>
      <c r="IB325" s="93"/>
      <c r="IC325" s="93"/>
      <c r="ID325" s="93"/>
      <c r="IE325" s="93"/>
      <c r="IF325" s="93"/>
      <c r="IG325" s="93"/>
      <c r="IH325" s="93"/>
      <c r="II325" s="93"/>
      <c r="IJ325" s="93"/>
      <c r="IK325" s="93"/>
      <c r="IL325" s="93"/>
      <c r="IM325" s="93"/>
      <c r="IN325" s="93"/>
      <c r="IO325" s="93"/>
      <c r="IP325" s="93"/>
      <c r="IQ325" s="93"/>
      <c r="IR325" s="93"/>
      <c r="IS325" s="93"/>
      <c r="IT325" s="93"/>
      <c r="IU325" s="93"/>
      <c r="IV325" s="93"/>
      <c r="IW325" s="93"/>
      <c r="IX325" s="93"/>
      <c r="IY325" s="93"/>
      <c r="IZ325" s="93"/>
      <c r="JA325" s="93"/>
      <c r="JB325" s="93"/>
    </row>
    <row r="326" spans="1:262" s="19" customFormat="1" x14ac:dyDescent="0.2">
      <c r="A326" s="170">
        <v>40056</v>
      </c>
      <c r="B326" s="183" t="s">
        <v>1220</v>
      </c>
      <c r="C326" s="183" t="s">
        <v>231</v>
      </c>
      <c r="D326" s="183" t="s">
        <v>140</v>
      </c>
      <c r="E326" s="183" t="s">
        <v>143</v>
      </c>
      <c r="F326" s="184">
        <v>37944</v>
      </c>
      <c r="G326" s="185">
        <v>2003</v>
      </c>
      <c r="H326" s="170" t="s">
        <v>740</v>
      </c>
      <c r="I326" s="170" t="str">
        <f t="shared" si="14"/>
        <v>VA</v>
      </c>
      <c r="J326" s="170" t="str">
        <f t="shared" si="15"/>
        <v>NC</v>
      </c>
      <c r="K326" s="170" t="str">
        <f t="shared" si="16"/>
        <v>Northeast, Southeast</v>
      </c>
      <c r="L326" s="170" t="str">
        <f>INDEX('State '!$A$1:$C$62,MATCH($I326,'State '!$B:$B,0),3)</f>
        <v>Northeast</v>
      </c>
      <c r="M326" s="170" t="str">
        <f>INDEX('State '!$A$1:$C$62,MATCH($J326,'State '!$B:$B,0),3)</f>
        <v>Southeast</v>
      </c>
      <c r="N326" s="170"/>
      <c r="O326" s="177">
        <v>225</v>
      </c>
      <c r="P326" s="177">
        <v>95</v>
      </c>
      <c r="Q326" s="177">
        <v>315</v>
      </c>
      <c r="R326" s="176" t="s">
        <v>1264</v>
      </c>
      <c r="S326" s="170" t="s">
        <v>135</v>
      </c>
      <c r="T326" s="170" t="s">
        <v>381</v>
      </c>
      <c r="U326" s="170" t="s">
        <v>784</v>
      </c>
      <c r="V326" s="170"/>
      <c r="W326" s="169"/>
      <c r="X326" s="169"/>
      <c r="Y326" s="169"/>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c r="AY326" s="93"/>
      <c r="AZ326" s="93"/>
      <c r="BA326" s="93"/>
      <c r="BB326" s="93"/>
      <c r="BC326" s="93"/>
      <c r="BD326" s="93"/>
      <c r="BE326" s="93"/>
      <c r="BF326" s="93"/>
      <c r="BG326" s="93"/>
      <c r="BH326" s="93"/>
      <c r="BI326" s="93"/>
      <c r="BJ326" s="93"/>
      <c r="BK326" s="93"/>
      <c r="BL326" s="93"/>
      <c r="BM326" s="93"/>
      <c r="BN326" s="93"/>
      <c r="BO326" s="93"/>
      <c r="BP326" s="93"/>
      <c r="BQ326" s="93"/>
      <c r="BR326" s="93"/>
      <c r="BS326" s="93"/>
      <c r="BT326" s="93"/>
      <c r="BU326" s="93"/>
      <c r="BV326" s="93"/>
      <c r="BW326" s="93"/>
      <c r="BX326" s="93"/>
      <c r="BY326" s="93"/>
      <c r="BZ326" s="93"/>
      <c r="CA326" s="93"/>
      <c r="CB326" s="93"/>
      <c r="CC326" s="93"/>
      <c r="CD326" s="93"/>
      <c r="CE326" s="93"/>
      <c r="CF326" s="93"/>
      <c r="CG326" s="93"/>
      <c r="CH326" s="93"/>
      <c r="CI326" s="93"/>
      <c r="CJ326" s="93"/>
      <c r="CK326" s="93"/>
      <c r="CL326" s="93"/>
      <c r="CM326" s="93"/>
      <c r="CN326" s="93"/>
      <c r="CO326" s="93"/>
      <c r="CP326" s="93"/>
      <c r="CQ326" s="93"/>
      <c r="CR326" s="93"/>
      <c r="CS326" s="93"/>
      <c r="CT326" s="93"/>
      <c r="CU326" s="93"/>
      <c r="CV326" s="93"/>
      <c r="CW326" s="93"/>
      <c r="CX326" s="93"/>
      <c r="CY326" s="93"/>
      <c r="CZ326" s="93"/>
      <c r="DA326" s="93"/>
      <c r="DB326" s="93"/>
      <c r="DC326" s="93"/>
      <c r="DD326" s="93"/>
      <c r="DE326" s="93"/>
      <c r="DF326" s="93"/>
      <c r="DG326" s="93"/>
      <c r="DH326" s="93"/>
      <c r="DI326" s="93"/>
      <c r="DJ326" s="93"/>
      <c r="DK326" s="93"/>
      <c r="DL326" s="93"/>
      <c r="DM326" s="93"/>
      <c r="DN326" s="93"/>
      <c r="DO326" s="93"/>
      <c r="DP326" s="93"/>
      <c r="DQ326" s="93"/>
      <c r="DR326" s="93"/>
      <c r="DS326" s="93"/>
      <c r="DT326" s="93"/>
      <c r="DU326" s="93"/>
      <c r="DV326" s="93"/>
      <c r="DW326" s="93"/>
      <c r="DX326" s="93"/>
      <c r="DY326" s="93"/>
      <c r="DZ326" s="93"/>
      <c r="EA326" s="93"/>
      <c r="EB326" s="93"/>
      <c r="EC326" s="93"/>
      <c r="ED326" s="93"/>
      <c r="EE326" s="93"/>
      <c r="EF326" s="93"/>
      <c r="EG326" s="93"/>
      <c r="EH326" s="93"/>
      <c r="EI326" s="93"/>
      <c r="EJ326" s="93"/>
      <c r="EK326" s="93"/>
      <c r="EL326" s="93"/>
      <c r="EM326" s="93"/>
      <c r="EN326" s="93"/>
      <c r="EO326" s="93"/>
      <c r="EP326" s="93"/>
      <c r="EQ326" s="93"/>
      <c r="ER326" s="93"/>
      <c r="ES326" s="93"/>
      <c r="ET326" s="93"/>
      <c r="EU326" s="93"/>
      <c r="EV326" s="93"/>
      <c r="EW326" s="93"/>
      <c r="EX326" s="93"/>
      <c r="EY326" s="93"/>
      <c r="EZ326" s="93"/>
      <c r="FA326" s="93"/>
      <c r="FB326" s="93"/>
      <c r="FC326" s="93"/>
      <c r="FD326" s="93"/>
      <c r="FE326" s="93"/>
      <c r="FF326" s="93"/>
      <c r="FG326" s="93"/>
      <c r="FH326" s="93"/>
      <c r="FI326" s="93"/>
      <c r="FJ326" s="93"/>
      <c r="FK326" s="93"/>
      <c r="FL326" s="93"/>
      <c r="FM326" s="93"/>
      <c r="FN326" s="93"/>
      <c r="FO326" s="93"/>
      <c r="FP326" s="93"/>
      <c r="FQ326" s="93"/>
      <c r="FR326" s="93"/>
      <c r="FS326" s="93"/>
      <c r="FT326" s="93"/>
      <c r="FU326" s="93"/>
      <c r="FV326" s="93"/>
      <c r="FW326" s="93"/>
      <c r="FX326" s="93"/>
      <c r="FY326" s="93"/>
      <c r="FZ326" s="93"/>
      <c r="GA326" s="93"/>
      <c r="GB326" s="93"/>
      <c r="GC326" s="93"/>
      <c r="GD326" s="93"/>
      <c r="GE326" s="93"/>
      <c r="GF326" s="93"/>
      <c r="GG326" s="93"/>
      <c r="GH326" s="93"/>
      <c r="GI326" s="93"/>
      <c r="GJ326" s="93"/>
      <c r="GK326" s="93"/>
      <c r="GL326" s="93"/>
      <c r="GM326" s="93"/>
      <c r="GN326" s="93"/>
      <c r="GO326" s="93"/>
      <c r="GP326" s="93"/>
      <c r="GQ326" s="93"/>
      <c r="GR326" s="93"/>
      <c r="GS326" s="93"/>
      <c r="GT326" s="93"/>
      <c r="GU326" s="93"/>
      <c r="GV326" s="93"/>
      <c r="GW326" s="93"/>
      <c r="GX326" s="93"/>
      <c r="GY326" s="93"/>
      <c r="GZ326" s="93"/>
      <c r="HA326" s="93"/>
      <c r="HB326" s="93"/>
      <c r="HC326" s="93"/>
      <c r="HD326" s="93"/>
      <c r="HE326" s="93"/>
      <c r="HF326" s="93"/>
      <c r="HG326" s="93"/>
      <c r="HH326" s="93"/>
      <c r="HI326" s="93"/>
      <c r="HJ326" s="93"/>
      <c r="HK326" s="93"/>
      <c r="HL326" s="93"/>
      <c r="HM326" s="93"/>
      <c r="HN326" s="93"/>
      <c r="HO326" s="93"/>
      <c r="HP326" s="93"/>
      <c r="HQ326" s="93"/>
      <c r="HR326" s="93"/>
      <c r="HS326" s="93"/>
      <c r="HT326" s="93"/>
      <c r="HU326" s="93"/>
      <c r="HV326" s="93"/>
      <c r="HW326" s="93"/>
      <c r="HX326" s="93"/>
      <c r="HY326" s="93"/>
      <c r="HZ326" s="93"/>
      <c r="IA326" s="93"/>
      <c r="IB326" s="93"/>
      <c r="IC326" s="93"/>
      <c r="ID326" s="93"/>
      <c r="IE326" s="93"/>
      <c r="IF326" s="93"/>
      <c r="IG326" s="93"/>
      <c r="IH326" s="93"/>
      <c r="II326" s="93"/>
      <c r="IJ326" s="93"/>
      <c r="IK326" s="93"/>
      <c r="IL326" s="93"/>
      <c r="IM326" s="93"/>
      <c r="IN326" s="93"/>
      <c r="IO326" s="93"/>
      <c r="IP326" s="93"/>
      <c r="IQ326" s="93"/>
      <c r="IR326" s="93"/>
      <c r="IS326" s="93"/>
      <c r="IT326" s="93"/>
      <c r="IU326" s="93"/>
      <c r="IV326" s="93"/>
      <c r="IW326" s="93"/>
      <c r="IX326" s="93"/>
      <c r="IY326" s="93"/>
      <c r="IZ326" s="93"/>
      <c r="JA326" s="93"/>
      <c r="JB326" s="93"/>
    </row>
    <row r="327" spans="1:262" s="19" customFormat="1" x14ac:dyDescent="0.2">
      <c r="A327" s="170">
        <v>39990</v>
      </c>
      <c r="B327" s="183" t="s">
        <v>783</v>
      </c>
      <c r="C327" s="183" t="s">
        <v>231</v>
      </c>
      <c r="D327" s="183" t="s">
        <v>134</v>
      </c>
      <c r="E327" s="183" t="s">
        <v>143</v>
      </c>
      <c r="F327" s="184">
        <v>39736</v>
      </c>
      <c r="G327" s="185">
        <v>2008</v>
      </c>
      <c r="H327" s="170" t="s">
        <v>740</v>
      </c>
      <c r="I327" s="170" t="str">
        <f t="shared" si="14"/>
        <v>VA</v>
      </c>
      <c r="J327" s="170" t="str">
        <f t="shared" si="15"/>
        <v>NC</v>
      </c>
      <c r="K327" s="170" t="str">
        <f t="shared" si="16"/>
        <v>Northeast, Southeast</v>
      </c>
      <c r="L327" s="170" t="str">
        <f>INDEX('State '!$A$1:$C$62,MATCH($I327,'State '!$B:$B,0),3)</f>
        <v>Northeast</v>
      </c>
      <c r="M327" s="170" t="str">
        <f>INDEX('State '!$A$1:$C$62,MATCH($J327,'State '!$B:$B,0),3)</f>
        <v>Southeast</v>
      </c>
      <c r="N327" s="170"/>
      <c r="O327" s="177">
        <v>20</v>
      </c>
      <c r="P327" s="177"/>
      <c r="Q327" s="177">
        <v>75</v>
      </c>
      <c r="R327" s="176" t="s">
        <v>1264</v>
      </c>
      <c r="S327" s="170" t="s">
        <v>135</v>
      </c>
      <c r="T327" s="170" t="s">
        <v>381</v>
      </c>
      <c r="U327" s="170" t="s">
        <v>784</v>
      </c>
      <c r="V327" s="170"/>
      <c r="W327" s="169"/>
      <c r="X327" s="169"/>
      <c r="Y327" s="169"/>
      <c r="AC327" s="93"/>
      <c r="AD327" s="93"/>
      <c r="AE327" s="93"/>
      <c r="AF327" s="93"/>
      <c r="AG327" s="93"/>
      <c r="AH327" s="93"/>
      <c r="AI327" s="93"/>
      <c r="AJ327" s="93"/>
      <c r="AK327" s="93"/>
      <c r="AL327" s="93"/>
      <c r="AM327" s="93"/>
      <c r="AN327" s="93"/>
      <c r="AO327" s="93"/>
      <c r="AP327" s="93"/>
      <c r="AQ327" s="93"/>
      <c r="AR327" s="93"/>
      <c r="AS327" s="93"/>
      <c r="AT327" s="93"/>
      <c r="AU327" s="93"/>
      <c r="AV327" s="93"/>
      <c r="AW327" s="93"/>
      <c r="AX327" s="93"/>
      <c r="AY327" s="93"/>
      <c r="AZ327" s="93"/>
      <c r="BA327" s="93"/>
      <c r="BB327" s="93"/>
      <c r="BC327" s="93"/>
      <c r="BD327" s="93"/>
      <c r="BE327" s="93"/>
      <c r="BF327" s="93"/>
      <c r="BG327" s="93"/>
      <c r="BH327" s="93"/>
      <c r="BI327" s="93"/>
      <c r="BJ327" s="93"/>
      <c r="BK327" s="93"/>
      <c r="BL327" s="93"/>
      <c r="BM327" s="93"/>
      <c r="BN327" s="93"/>
      <c r="BO327" s="93"/>
      <c r="BP327" s="93"/>
      <c r="BQ327" s="93"/>
      <c r="BR327" s="93"/>
      <c r="BS327" s="93"/>
      <c r="BT327" s="93"/>
      <c r="BU327" s="93"/>
      <c r="BV327" s="93"/>
      <c r="BW327" s="93"/>
      <c r="BX327" s="93"/>
      <c r="BY327" s="93"/>
      <c r="BZ327" s="93"/>
      <c r="CA327" s="93"/>
      <c r="CB327" s="93"/>
      <c r="CC327" s="93"/>
      <c r="CD327" s="93"/>
      <c r="CE327" s="93"/>
      <c r="CF327" s="93"/>
      <c r="CG327" s="93"/>
      <c r="CH327" s="93"/>
      <c r="CI327" s="93"/>
      <c r="CJ327" s="93"/>
      <c r="CK327" s="93"/>
      <c r="CL327" s="93"/>
      <c r="CM327" s="93"/>
      <c r="CN327" s="93"/>
      <c r="CO327" s="93"/>
      <c r="CP327" s="93"/>
      <c r="CQ327" s="93"/>
      <c r="CR327" s="93"/>
      <c r="CS327" s="93"/>
      <c r="CT327" s="93"/>
      <c r="CU327" s="93"/>
      <c r="CV327" s="93"/>
      <c r="CW327" s="93"/>
      <c r="CX327" s="93"/>
      <c r="CY327" s="93"/>
      <c r="CZ327" s="93"/>
      <c r="DA327" s="93"/>
      <c r="DB327" s="93"/>
      <c r="DC327" s="93"/>
      <c r="DD327" s="93"/>
      <c r="DE327" s="93"/>
      <c r="DF327" s="93"/>
      <c r="DG327" s="93"/>
      <c r="DH327" s="93"/>
      <c r="DI327" s="93"/>
      <c r="DJ327" s="93"/>
      <c r="DK327" s="93"/>
      <c r="DL327" s="93"/>
      <c r="DM327" s="93"/>
      <c r="DN327" s="93"/>
      <c r="DO327" s="93"/>
      <c r="DP327" s="93"/>
      <c r="DQ327" s="93"/>
      <c r="DR327" s="93"/>
      <c r="DS327" s="93"/>
      <c r="DT327" s="93"/>
      <c r="DU327" s="93"/>
      <c r="DV327" s="93"/>
      <c r="DW327" s="93"/>
      <c r="DX327" s="93"/>
      <c r="DY327" s="93"/>
      <c r="DZ327" s="93"/>
      <c r="EA327" s="93"/>
      <c r="EB327" s="93"/>
      <c r="EC327" s="93"/>
      <c r="ED327" s="93"/>
      <c r="EE327" s="93"/>
      <c r="EF327" s="93"/>
      <c r="EG327" s="93"/>
      <c r="EH327" s="93"/>
      <c r="EI327" s="93"/>
      <c r="EJ327" s="93"/>
      <c r="EK327" s="93"/>
      <c r="EL327" s="93"/>
      <c r="EM327" s="93"/>
      <c r="EN327" s="93"/>
      <c r="EO327" s="93"/>
      <c r="EP327" s="93"/>
      <c r="EQ327" s="93"/>
      <c r="ER327" s="93"/>
      <c r="ES327" s="93"/>
      <c r="ET327" s="93"/>
      <c r="EU327" s="93"/>
      <c r="EV327" s="93"/>
      <c r="EW327" s="93"/>
      <c r="EX327" s="93"/>
      <c r="EY327" s="93"/>
      <c r="EZ327" s="93"/>
      <c r="FA327" s="93"/>
      <c r="FB327" s="93"/>
      <c r="FC327" s="93"/>
      <c r="FD327" s="93"/>
      <c r="FE327" s="93"/>
      <c r="FF327" s="93"/>
      <c r="FG327" s="93"/>
      <c r="FH327" s="93"/>
      <c r="FI327" s="93"/>
      <c r="FJ327" s="93"/>
      <c r="FK327" s="93"/>
      <c r="FL327" s="93"/>
      <c r="FM327" s="93"/>
      <c r="FN327" s="93"/>
      <c r="FO327" s="93"/>
      <c r="FP327" s="93"/>
      <c r="FQ327" s="93"/>
      <c r="FR327" s="93"/>
      <c r="FS327" s="93"/>
      <c r="FT327" s="93"/>
      <c r="FU327" s="93"/>
      <c r="FV327" s="93"/>
      <c r="FW327" s="93"/>
      <c r="FX327" s="93"/>
      <c r="FY327" s="93"/>
      <c r="FZ327" s="93"/>
      <c r="GA327" s="93"/>
      <c r="GB327" s="93"/>
      <c r="GC327" s="93"/>
      <c r="GD327" s="93"/>
      <c r="GE327" s="93"/>
      <c r="GF327" s="93"/>
      <c r="GG327" s="93"/>
      <c r="GH327" s="93"/>
      <c r="GI327" s="93"/>
      <c r="GJ327" s="93"/>
      <c r="GK327" s="93"/>
      <c r="GL327" s="93"/>
      <c r="GM327" s="93"/>
      <c r="GN327" s="93"/>
      <c r="GO327" s="93"/>
      <c r="GP327" s="93"/>
      <c r="GQ327" s="93"/>
      <c r="GR327" s="93"/>
      <c r="GS327" s="93"/>
      <c r="GT327" s="93"/>
      <c r="GU327" s="93"/>
      <c r="GV327" s="93"/>
      <c r="GW327" s="93"/>
      <c r="GX327" s="93"/>
      <c r="GY327" s="93"/>
      <c r="GZ327" s="93"/>
      <c r="HA327" s="93"/>
      <c r="HB327" s="93"/>
      <c r="HC327" s="93"/>
      <c r="HD327" s="93"/>
      <c r="HE327" s="93"/>
      <c r="HF327" s="93"/>
      <c r="HG327" s="93"/>
      <c r="HH327" s="93"/>
      <c r="HI327" s="93"/>
      <c r="HJ327" s="93"/>
      <c r="HK327" s="93"/>
      <c r="HL327" s="93"/>
      <c r="HM327" s="93"/>
      <c r="HN327" s="93"/>
      <c r="HO327" s="93"/>
      <c r="HP327" s="93"/>
      <c r="HQ327" s="93"/>
      <c r="HR327" s="93"/>
      <c r="HS327" s="93"/>
      <c r="HT327" s="93"/>
      <c r="HU327" s="93"/>
      <c r="HV327" s="93"/>
      <c r="HW327" s="93"/>
      <c r="HX327" s="93"/>
      <c r="HY327" s="93"/>
      <c r="HZ327" s="93"/>
      <c r="IA327" s="93"/>
      <c r="IB327" s="93"/>
      <c r="IC327" s="93"/>
      <c r="ID327" s="93"/>
      <c r="IE327" s="93"/>
      <c r="IF327" s="93"/>
      <c r="IG327" s="93"/>
      <c r="IH327" s="93"/>
      <c r="II327" s="93"/>
      <c r="IJ327" s="93"/>
      <c r="IK327" s="93"/>
      <c r="IL327" s="93"/>
      <c r="IM327" s="93"/>
      <c r="IN327" s="93"/>
      <c r="IO327" s="93"/>
      <c r="IP327" s="93"/>
      <c r="IQ327" s="93"/>
      <c r="IR327" s="93"/>
      <c r="IS327" s="93"/>
      <c r="IT327" s="93"/>
      <c r="IU327" s="93"/>
      <c r="IV327" s="93"/>
      <c r="IW327" s="93"/>
      <c r="IX327" s="93"/>
      <c r="IY327" s="93"/>
      <c r="IZ327" s="93"/>
      <c r="JA327" s="93"/>
      <c r="JB327" s="93"/>
    </row>
    <row r="328" spans="1:262" s="19" customFormat="1" ht="25.5" x14ac:dyDescent="0.2">
      <c r="A328" s="170">
        <v>39990</v>
      </c>
      <c r="B328" s="171" t="s">
        <v>1011</v>
      </c>
      <c r="C328" s="171" t="s">
        <v>231</v>
      </c>
      <c r="D328" s="171" t="s">
        <v>140</v>
      </c>
      <c r="E328" s="172" t="s">
        <v>143</v>
      </c>
      <c r="F328" s="173">
        <v>39052</v>
      </c>
      <c r="G328" s="174">
        <v>2006</v>
      </c>
      <c r="H328" s="170" t="s">
        <v>2471</v>
      </c>
      <c r="I328" s="170" t="str">
        <f t="shared" si="14"/>
        <v>TN</v>
      </c>
      <c r="J328" s="170" t="str">
        <f t="shared" si="15"/>
        <v>NC</v>
      </c>
      <c r="K328" s="170" t="str">
        <f t="shared" si="16"/>
        <v>Midwest, Northeast, Southeast</v>
      </c>
      <c r="L328" s="170" t="str">
        <f>INDEX('State '!$A$1:$C$62,MATCH($I328,'State '!$B:$B,0),3)</f>
        <v>Midwest</v>
      </c>
      <c r="M328" s="170" t="str">
        <f>INDEX('State '!$A$1:$C$62,MATCH($J328,'State '!$B:$B,0),3)</f>
        <v>Southeast</v>
      </c>
      <c r="N328" s="170" t="s">
        <v>5</v>
      </c>
      <c r="O328" s="177">
        <v>15.5</v>
      </c>
      <c r="P328" s="176">
        <v>13</v>
      </c>
      <c r="Q328" s="176">
        <v>20</v>
      </c>
      <c r="R328" s="177">
        <v>24</v>
      </c>
      <c r="S328" s="178" t="s">
        <v>135</v>
      </c>
      <c r="T328" s="175" t="s">
        <v>381</v>
      </c>
      <c r="U328" s="179" t="s">
        <v>784</v>
      </c>
      <c r="V328" s="170"/>
      <c r="W328" s="169"/>
      <c r="X328" s="169"/>
      <c r="Y328" s="169"/>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c r="AY328" s="93"/>
      <c r="AZ328" s="93"/>
      <c r="BA328" s="93"/>
      <c r="BB328" s="93"/>
      <c r="BC328" s="93"/>
      <c r="BD328" s="93"/>
      <c r="BE328" s="93"/>
      <c r="BF328" s="93"/>
      <c r="BG328" s="93"/>
      <c r="BH328" s="93"/>
      <c r="BI328" s="93"/>
      <c r="BJ328" s="93"/>
      <c r="BK328" s="93"/>
      <c r="BL328" s="93"/>
      <c r="BM328" s="93"/>
      <c r="BN328" s="93"/>
      <c r="BO328" s="93"/>
      <c r="BP328" s="93"/>
      <c r="BQ328" s="93"/>
      <c r="BR328" s="93"/>
      <c r="BS328" s="93"/>
      <c r="BT328" s="93"/>
      <c r="BU328" s="93"/>
      <c r="BV328" s="93"/>
      <c r="BW328" s="93"/>
      <c r="BX328" s="93"/>
      <c r="BY328" s="93"/>
      <c r="BZ328" s="93"/>
      <c r="CA328" s="93"/>
      <c r="CB328" s="93"/>
      <c r="CC328" s="93"/>
      <c r="CD328" s="93"/>
      <c r="CE328" s="93"/>
      <c r="CF328" s="93"/>
      <c r="CG328" s="93"/>
      <c r="CH328" s="93"/>
      <c r="CI328" s="93"/>
      <c r="CJ328" s="93"/>
      <c r="CK328" s="93"/>
      <c r="CL328" s="93"/>
      <c r="CM328" s="93"/>
      <c r="CN328" s="93"/>
      <c r="CO328" s="93"/>
      <c r="CP328" s="93"/>
      <c r="CQ328" s="93"/>
      <c r="CR328" s="93"/>
      <c r="CS328" s="93"/>
      <c r="CT328" s="93"/>
      <c r="CU328" s="93"/>
      <c r="CV328" s="93"/>
      <c r="CW328" s="93"/>
      <c r="CX328" s="93"/>
      <c r="CY328" s="93"/>
      <c r="CZ328" s="93"/>
      <c r="DA328" s="93"/>
      <c r="DB328" s="93"/>
      <c r="DC328" s="93"/>
      <c r="DD328" s="93"/>
      <c r="DE328" s="93"/>
      <c r="DF328" s="93"/>
      <c r="DG328" s="93"/>
      <c r="DH328" s="93"/>
      <c r="DI328" s="93"/>
      <c r="DJ328" s="93"/>
      <c r="DK328" s="93"/>
      <c r="DL328" s="93"/>
      <c r="DM328" s="93"/>
      <c r="DN328" s="93"/>
      <c r="DO328" s="93"/>
      <c r="DP328" s="93"/>
      <c r="DQ328" s="93"/>
      <c r="DR328" s="93"/>
      <c r="DS328" s="93"/>
      <c r="DT328" s="93"/>
      <c r="DU328" s="93"/>
      <c r="DV328" s="93"/>
      <c r="DW328" s="93"/>
      <c r="DX328" s="93"/>
      <c r="DY328" s="93"/>
      <c r="DZ328" s="93"/>
      <c r="EA328" s="93"/>
      <c r="EB328" s="93"/>
      <c r="EC328" s="93"/>
      <c r="ED328" s="93"/>
      <c r="EE328" s="93"/>
      <c r="EF328" s="93"/>
      <c r="EG328" s="93"/>
      <c r="EH328" s="93"/>
      <c r="EI328" s="93"/>
      <c r="EJ328" s="93"/>
      <c r="EK328" s="93"/>
      <c r="EL328" s="93"/>
      <c r="EM328" s="93"/>
      <c r="EN328" s="93"/>
      <c r="EO328" s="93"/>
      <c r="EP328" s="93"/>
      <c r="EQ328" s="93"/>
      <c r="ER328" s="93"/>
      <c r="ES328" s="93"/>
      <c r="ET328" s="93"/>
      <c r="EU328" s="93"/>
      <c r="EV328" s="93"/>
      <c r="EW328" s="93"/>
      <c r="EX328" s="93"/>
      <c r="EY328" s="93"/>
      <c r="EZ328" s="93"/>
      <c r="FA328" s="93"/>
      <c r="FB328" s="93"/>
      <c r="FC328" s="93"/>
      <c r="FD328" s="93"/>
      <c r="FE328" s="93"/>
      <c r="FF328" s="93"/>
      <c r="FG328" s="93"/>
      <c r="FH328" s="93"/>
      <c r="FI328" s="93"/>
      <c r="FJ328" s="93"/>
      <c r="FK328" s="93"/>
      <c r="FL328" s="93"/>
      <c r="FM328" s="93"/>
      <c r="FN328" s="93"/>
      <c r="FO328" s="93"/>
      <c r="FP328" s="93"/>
      <c r="FQ328" s="93"/>
      <c r="FR328" s="93"/>
      <c r="FS328" s="93"/>
      <c r="FT328" s="93"/>
      <c r="FU328" s="93"/>
      <c r="FV328" s="93"/>
      <c r="FW328" s="93"/>
      <c r="FX328" s="93"/>
      <c r="FY328" s="93"/>
      <c r="FZ328" s="93"/>
      <c r="GA328" s="93"/>
      <c r="GB328" s="93"/>
      <c r="GC328" s="93"/>
      <c r="GD328" s="93"/>
      <c r="GE328" s="93"/>
      <c r="GF328" s="93"/>
      <c r="GG328" s="93"/>
      <c r="GH328" s="93"/>
      <c r="GI328" s="93"/>
      <c r="GJ328" s="93"/>
      <c r="GK328" s="93"/>
      <c r="GL328" s="93"/>
      <c r="GM328" s="93"/>
      <c r="GN328" s="93"/>
      <c r="GO328" s="93"/>
      <c r="GP328" s="93"/>
      <c r="GQ328" s="93"/>
      <c r="GR328" s="93"/>
      <c r="GS328" s="93"/>
      <c r="GT328" s="93"/>
      <c r="GU328" s="93"/>
      <c r="GV328" s="93"/>
      <c r="GW328" s="93"/>
      <c r="GX328" s="93"/>
      <c r="GY328" s="93"/>
      <c r="GZ328" s="93"/>
      <c r="HA328" s="93"/>
      <c r="HB328" s="93"/>
      <c r="HC328" s="93"/>
      <c r="HD328" s="93"/>
      <c r="HE328" s="93"/>
      <c r="HF328" s="93"/>
      <c r="HG328" s="93"/>
      <c r="HH328" s="93"/>
      <c r="HI328" s="93"/>
      <c r="HJ328" s="93"/>
      <c r="HK328" s="93"/>
      <c r="HL328" s="93"/>
      <c r="HM328" s="93"/>
      <c r="HN328" s="93"/>
      <c r="HO328" s="93"/>
      <c r="HP328" s="93"/>
      <c r="HQ328" s="93"/>
      <c r="HR328" s="93"/>
      <c r="HS328" s="93"/>
      <c r="HT328" s="93"/>
      <c r="HU328" s="93"/>
      <c r="HV328" s="93"/>
      <c r="HW328" s="93"/>
      <c r="HX328" s="93"/>
      <c r="HY328" s="93"/>
      <c r="HZ328" s="93"/>
      <c r="IA328" s="93"/>
      <c r="IB328" s="93"/>
      <c r="IC328" s="93"/>
      <c r="ID328" s="93"/>
      <c r="IE328" s="93"/>
      <c r="IF328" s="93"/>
      <c r="IG328" s="93"/>
      <c r="IH328" s="93"/>
      <c r="II328" s="93"/>
      <c r="IJ328" s="93"/>
      <c r="IK328" s="93"/>
      <c r="IL328" s="93"/>
      <c r="IM328" s="93"/>
      <c r="IN328" s="93"/>
      <c r="IO328" s="93"/>
      <c r="IP328" s="93"/>
      <c r="IQ328" s="93"/>
      <c r="IR328" s="93"/>
      <c r="IS328" s="93"/>
      <c r="IT328" s="93"/>
      <c r="IU328" s="93"/>
      <c r="IV328" s="93"/>
      <c r="IW328" s="93"/>
      <c r="IX328" s="93"/>
      <c r="IY328" s="93"/>
      <c r="IZ328" s="93"/>
      <c r="JA328" s="93"/>
      <c r="JB328" s="93"/>
    </row>
    <row r="329" spans="1:262" s="19" customFormat="1" x14ac:dyDescent="0.2">
      <c r="A329" s="170">
        <v>39990</v>
      </c>
      <c r="B329" s="183" t="s">
        <v>1602</v>
      </c>
      <c r="C329" s="183" t="s">
        <v>231</v>
      </c>
      <c r="D329" s="183" t="s">
        <v>136</v>
      </c>
      <c r="E329" s="183" t="s">
        <v>143</v>
      </c>
      <c r="F329" s="184">
        <v>35977</v>
      </c>
      <c r="G329" s="185">
        <v>1998</v>
      </c>
      <c r="H329" s="170" t="s">
        <v>19</v>
      </c>
      <c r="I329" s="170" t="str">
        <f t="shared" ref="I329:I357" si="17">LEFT($H329,2)</f>
        <v>VA</v>
      </c>
      <c r="J329" s="170" t="str">
        <f t="shared" ref="J329:J357" si="18">RIGHT($H329,2)</f>
        <v>VA</v>
      </c>
      <c r="K329" s="170" t="str">
        <f t="shared" si="16"/>
        <v>Northeast</v>
      </c>
      <c r="L329" s="170" t="str">
        <f>INDEX('State '!$A$1:$C$62,MATCH($I329,'State '!$B:$B,0),3)</f>
        <v>Northeast</v>
      </c>
      <c r="M329" s="170" t="str">
        <f>INDEX('State '!$A$1:$C$62,MATCH($J329,'State '!$B:$B,0),3)</f>
        <v>Northeast</v>
      </c>
      <c r="N329" s="170"/>
      <c r="O329" s="177">
        <v>14</v>
      </c>
      <c r="P329" s="177">
        <v>60</v>
      </c>
      <c r="Q329" s="177">
        <v>10</v>
      </c>
      <c r="R329" s="176">
        <v>20</v>
      </c>
      <c r="S329" s="170" t="s">
        <v>135</v>
      </c>
      <c r="T329" s="170" t="s">
        <v>381</v>
      </c>
      <c r="U329" s="170" t="s">
        <v>1603</v>
      </c>
      <c r="V329" s="170"/>
      <c r="W329" s="169"/>
      <c r="X329" s="169"/>
      <c r="Y329" s="169"/>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c r="AY329" s="93"/>
      <c r="AZ329" s="93"/>
      <c r="BA329" s="93"/>
      <c r="BB329" s="93"/>
      <c r="BC329" s="93"/>
      <c r="BD329" s="93"/>
      <c r="BE329" s="93"/>
      <c r="BF329" s="93"/>
      <c r="BG329" s="93"/>
      <c r="BH329" s="93"/>
      <c r="BI329" s="93"/>
      <c r="BJ329" s="93"/>
      <c r="BK329" s="93"/>
      <c r="BL329" s="93"/>
      <c r="BM329" s="93"/>
      <c r="BN329" s="93"/>
      <c r="BO329" s="93"/>
      <c r="BP329" s="93"/>
      <c r="BQ329" s="93"/>
      <c r="BR329" s="93"/>
      <c r="BS329" s="93"/>
      <c r="BT329" s="93"/>
      <c r="BU329" s="93"/>
      <c r="BV329" s="93"/>
      <c r="BW329" s="93"/>
      <c r="BX329" s="93"/>
      <c r="BY329" s="93"/>
      <c r="BZ329" s="93"/>
      <c r="CA329" s="93"/>
      <c r="CB329" s="93"/>
      <c r="CC329" s="93"/>
      <c r="CD329" s="93"/>
      <c r="CE329" s="93"/>
      <c r="CF329" s="93"/>
      <c r="CG329" s="93"/>
      <c r="CH329" s="93"/>
      <c r="CI329" s="93"/>
      <c r="CJ329" s="93"/>
      <c r="CK329" s="93"/>
      <c r="CL329" s="93"/>
      <c r="CM329" s="93"/>
      <c r="CN329" s="93"/>
      <c r="CO329" s="93"/>
      <c r="CP329" s="93"/>
      <c r="CQ329" s="93"/>
      <c r="CR329" s="93"/>
      <c r="CS329" s="93"/>
      <c r="CT329" s="93"/>
      <c r="CU329" s="93"/>
      <c r="CV329" s="93"/>
      <c r="CW329" s="93"/>
      <c r="CX329" s="93"/>
      <c r="CY329" s="93"/>
      <c r="CZ329" s="93"/>
      <c r="DA329" s="93"/>
      <c r="DB329" s="93"/>
      <c r="DC329" s="93"/>
      <c r="DD329" s="93"/>
      <c r="DE329" s="93"/>
      <c r="DF329" s="93"/>
      <c r="DG329" s="93"/>
      <c r="DH329" s="93"/>
      <c r="DI329" s="93"/>
      <c r="DJ329" s="93"/>
      <c r="DK329" s="93"/>
      <c r="DL329" s="93"/>
      <c r="DM329" s="93"/>
      <c r="DN329" s="93"/>
      <c r="DO329" s="93"/>
      <c r="DP329" s="93"/>
      <c r="DQ329" s="93"/>
      <c r="DR329" s="93"/>
      <c r="DS329" s="93"/>
      <c r="DT329" s="93"/>
      <c r="DU329" s="93"/>
      <c r="DV329" s="93"/>
      <c r="DW329" s="93"/>
      <c r="DX329" s="93"/>
      <c r="DY329" s="93"/>
      <c r="DZ329" s="93"/>
      <c r="EA329" s="93"/>
      <c r="EB329" s="93"/>
      <c r="EC329" s="93"/>
      <c r="ED329" s="93"/>
      <c r="EE329" s="93"/>
      <c r="EF329" s="93"/>
      <c r="EG329" s="93"/>
      <c r="EH329" s="93"/>
      <c r="EI329" s="93"/>
      <c r="EJ329" s="93"/>
      <c r="EK329" s="93"/>
      <c r="EL329" s="93"/>
      <c r="EM329" s="93"/>
      <c r="EN329" s="93"/>
      <c r="EO329" s="93"/>
      <c r="EP329" s="93"/>
      <c r="EQ329" s="93"/>
      <c r="ER329" s="93"/>
      <c r="ES329" s="93"/>
      <c r="ET329" s="93"/>
      <c r="EU329" s="93"/>
      <c r="EV329" s="93"/>
      <c r="EW329" s="93"/>
      <c r="EX329" s="93"/>
      <c r="EY329" s="93"/>
      <c r="EZ329" s="93"/>
      <c r="FA329" s="93"/>
      <c r="FB329" s="93"/>
      <c r="FC329" s="93"/>
      <c r="FD329" s="93"/>
      <c r="FE329" s="93"/>
      <c r="FF329" s="93"/>
      <c r="FG329" s="93"/>
      <c r="FH329" s="93"/>
      <c r="FI329" s="93"/>
      <c r="FJ329" s="93"/>
      <c r="FK329" s="93"/>
      <c r="FL329" s="93"/>
      <c r="FM329" s="93"/>
      <c r="FN329" s="93"/>
      <c r="FO329" s="93"/>
      <c r="FP329" s="93"/>
      <c r="FQ329" s="93"/>
      <c r="FR329" s="93"/>
      <c r="FS329" s="93"/>
      <c r="FT329" s="93"/>
      <c r="FU329" s="93"/>
      <c r="FV329" s="93"/>
      <c r="FW329" s="93"/>
      <c r="FX329" s="93"/>
      <c r="FY329" s="93"/>
      <c r="FZ329" s="93"/>
      <c r="GA329" s="93"/>
      <c r="GB329" s="93"/>
      <c r="GC329" s="93"/>
      <c r="GD329" s="93"/>
      <c r="GE329" s="93"/>
      <c r="GF329" s="93"/>
      <c r="GG329" s="93"/>
      <c r="GH329" s="93"/>
      <c r="GI329" s="93"/>
      <c r="GJ329" s="93"/>
      <c r="GK329" s="93"/>
      <c r="GL329" s="93"/>
      <c r="GM329" s="93"/>
      <c r="GN329" s="93"/>
      <c r="GO329" s="93"/>
      <c r="GP329" s="93"/>
      <c r="GQ329" s="93"/>
      <c r="GR329" s="93"/>
      <c r="GS329" s="93"/>
      <c r="GT329" s="93"/>
      <c r="GU329" s="93"/>
      <c r="GV329" s="93"/>
      <c r="GW329" s="93"/>
      <c r="GX329" s="93"/>
      <c r="GY329" s="93"/>
      <c r="GZ329" s="93"/>
      <c r="HA329" s="93"/>
      <c r="HB329" s="93"/>
      <c r="HC329" s="93"/>
      <c r="HD329" s="93"/>
      <c r="HE329" s="93"/>
      <c r="HF329" s="93"/>
      <c r="HG329" s="93"/>
      <c r="HH329" s="93"/>
      <c r="HI329" s="93"/>
      <c r="HJ329" s="93"/>
      <c r="HK329" s="93"/>
      <c r="HL329" s="93"/>
      <c r="HM329" s="93"/>
      <c r="HN329" s="93"/>
      <c r="HO329" s="93"/>
      <c r="HP329" s="93"/>
      <c r="HQ329" s="93"/>
      <c r="HR329" s="93"/>
      <c r="HS329" s="93"/>
      <c r="HT329" s="93"/>
      <c r="HU329" s="93"/>
      <c r="HV329" s="93"/>
      <c r="HW329" s="93"/>
      <c r="HX329" s="93"/>
      <c r="HY329" s="93"/>
      <c r="HZ329" s="93"/>
      <c r="IA329" s="93"/>
      <c r="IB329" s="93"/>
      <c r="IC329" s="93"/>
      <c r="ID329" s="93"/>
      <c r="IE329" s="93"/>
      <c r="IF329" s="93"/>
      <c r="IG329" s="93"/>
      <c r="IH329" s="93"/>
      <c r="II329" s="93"/>
      <c r="IJ329" s="93"/>
      <c r="IK329" s="93"/>
      <c r="IL329" s="93"/>
      <c r="IM329" s="93"/>
      <c r="IN329" s="93"/>
      <c r="IO329" s="93"/>
      <c r="IP329" s="93"/>
      <c r="IQ329" s="93"/>
      <c r="IR329" s="93"/>
      <c r="IS329" s="93"/>
      <c r="IT329" s="93"/>
      <c r="IU329" s="93"/>
      <c r="IV329" s="93"/>
      <c r="IW329" s="93"/>
      <c r="IX329" s="93"/>
      <c r="IY329" s="93"/>
      <c r="IZ329" s="93"/>
      <c r="JA329" s="93"/>
      <c r="JB329" s="93"/>
    </row>
    <row r="330" spans="1:262" s="59" customFormat="1" x14ac:dyDescent="0.2">
      <c r="A330" s="170">
        <v>39990</v>
      </c>
      <c r="B330" s="183" t="s">
        <v>1412</v>
      </c>
      <c r="C330" s="183" t="s">
        <v>231</v>
      </c>
      <c r="D330" s="183" t="s">
        <v>140</v>
      </c>
      <c r="E330" s="183" t="s">
        <v>143</v>
      </c>
      <c r="F330" s="184">
        <v>37194</v>
      </c>
      <c r="G330" s="185">
        <v>2001</v>
      </c>
      <c r="H330" s="170" t="s">
        <v>19</v>
      </c>
      <c r="I330" s="170" t="str">
        <f t="shared" si="17"/>
        <v>VA</v>
      </c>
      <c r="J330" s="170" t="str">
        <f t="shared" si="18"/>
        <v>VA</v>
      </c>
      <c r="K330" s="170" t="str">
        <f t="shared" si="16"/>
        <v>Northeast</v>
      </c>
      <c r="L330" s="170" t="str">
        <f>INDEX('State '!$A$1:$C$62,MATCH($I330,'State '!$B:$B,0),3)</f>
        <v>Northeast</v>
      </c>
      <c r="M330" s="170" t="str">
        <f>INDEX('State '!$A$1:$C$62,MATCH($J330,'State '!$B:$B,0),3)</f>
        <v>Northeast</v>
      </c>
      <c r="N330" s="170"/>
      <c r="O330" s="177">
        <v>21.2</v>
      </c>
      <c r="P330" s="177">
        <v>41</v>
      </c>
      <c r="Q330" s="177">
        <v>35</v>
      </c>
      <c r="R330" s="176">
        <v>12</v>
      </c>
      <c r="S330" s="170" t="s">
        <v>135</v>
      </c>
      <c r="T330" s="170" t="s">
        <v>381</v>
      </c>
      <c r="U330" s="170" t="s">
        <v>1413</v>
      </c>
      <c r="V330" s="170"/>
      <c r="W330" s="169"/>
      <c r="X330" s="169"/>
      <c r="Y330" s="169"/>
      <c r="AC330" s="109"/>
      <c r="AD330" s="109"/>
      <c r="AE330" s="109"/>
      <c r="AF330" s="109"/>
      <c r="AG330" s="109"/>
      <c r="AH330" s="109"/>
      <c r="AI330" s="109"/>
      <c r="AJ330" s="109"/>
      <c r="AK330" s="109"/>
      <c r="AL330" s="109"/>
      <c r="AM330" s="109"/>
      <c r="AN330" s="109"/>
      <c r="AO330" s="109"/>
      <c r="AP330" s="109"/>
      <c r="AQ330" s="109"/>
      <c r="AR330" s="109"/>
      <c r="AS330" s="109"/>
      <c r="AT330" s="109"/>
      <c r="AU330" s="109"/>
      <c r="AV330" s="109"/>
      <c r="AW330" s="109"/>
      <c r="AX330" s="109"/>
      <c r="AY330" s="109"/>
      <c r="AZ330" s="109"/>
      <c r="BA330" s="109"/>
      <c r="BB330" s="109"/>
      <c r="BC330" s="109"/>
      <c r="BD330" s="109"/>
      <c r="BE330" s="109"/>
      <c r="BF330" s="109"/>
      <c r="BG330" s="109"/>
      <c r="BH330" s="109"/>
      <c r="BI330" s="109"/>
      <c r="BJ330" s="109"/>
      <c r="BK330" s="109"/>
      <c r="BL330" s="109"/>
      <c r="BM330" s="109"/>
      <c r="BN330" s="109"/>
      <c r="BO330" s="109"/>
      <c r="BP330" s="109"/>
      <c r="BQ330" s="109"/>
      <c r="BR330" s="109"/>
      <c r="BS330" s="109"/>
      <c r="BT330" s="109"/>
      <c r="BU330" s="109"/>
      <c r="BV330" s="109"/>
      <c r="BW330" s="109"/>
      <c r="BX330" s="109"/>
      <c r="BY330" s="109"/>
      <c r="BZ330" s="109"/>
      <c r="CA330" s="109"/>
      <c r="CB330" s="109"/>
      <c r="CC330" s="109"/>
      <c r="CD330" s="109"/>
      <c r="CE330" s="109"/>
      <c r="CF330" s="109"/>
      <c r="CG330" s="109"/>
      <c r="CH330" s="109"/>
      <c r="CI330" s="109"/>
      <c r="CJ330" s="109"/>
      <c r="CK330" s="109"/>
      <c r="CL330" s="109"/>
      <c r="CM330" s="109"/>
      <c r="CN330" s="109"/>
      <c r="CO330" s="109"/>
      <c r="CP330" s="109"/>
      <c r="CQ330" s="109"/>
      <c r="CR330" s="109"/>
      <c r="CS330" s="109"/>
      <c r="CT330" s="109"/>
      <c r="CU330" s="109"/>
      <c r="CV330" s="109"/>
      <c r="CW330" s="109"/>
      <c r="CX330" s="109"/>
      <c r="CY330" s="109"/>
      <c r="CZ330" s="109"/>
      <c r="DA330" s="109"/>
      <c r="DB330" s="109"/>
      <c r="DC330" s="109"/>
      <c r="DD330" s="109"/>
      <c r="DE330" s="109"/>
      <c r="DF330" s="109"/>
      <c r="DG330" s="109"/>
      <c r="DH330" s="109"/>
      <c r="DI330" s="109"/>
      <c r="DJ330" s="109"/>
      <c r="DK330" s="109"/>
      <c r="DL330" s="109"/>
      <c r="DM330" s="109"/>
      <c r="DN330" s="109"/>
      <c r="DO330" s="109"/>
      <c r="DP330" s="109"/>
      <c r="DQ330" s="109"/>
      <c r="DR330" s="109"/>
      <c r="DS330" s="109"/>
      <c r="DT330" s="109"/>
      <c r="DU330" s="109"/>
      <c r="DV330" s="109"/>
      <c r="DW330" s="109"/>
      <c r="DX330" s="109"/>
      <c r="DY330" s="109"/>
      <c r="DZ330" s="109"/>
      <c r="EA330" s="109"/>
      <c r="EB330" s="109"/>
      <c r="EC330" s="109"/>
      <c r="ED330" s="109"/>
      <c r="EE330" s="109"/>
      <c r="EF330" s="109"/>
      <c r="EG330" s="109"/>
      <c r="EH330" s="109"/>
      <c r="EI330" s="109"/>
      <c r="EJ330" s="109"/>
      <c r="EK330" s="109"/>
      <c r="EL330" s="109"/>
      <c r="EM330" s="109"/>
      <c r="EN330" s="109"/>
      <c r="EO330" s="109"/>
      <c r="EP330" s="109"/>
      <c r="EQ330" s="109"/>
      <c r="ER330" s="109"/>
      <c r="ES330" s="109"/>
      <c r="ET330" s="109"/>
      <c r="EU330" s="109"/>
      <c r="EV330" s="109"/>
      <c r="EW330" s="109"/>
      <c r="EX330" s="109"/>
      <c r="EY330" s="109"/>
      <c r="EZ330" s="109"/>
      <c r="FA330" s="109"/>
      <c r="FB330" s="109"/>
      <c r="FC330" s="109"/>
      <c r="FD330" s="109"/>
      <c r="FE330" s="109"/>
      <c r="FF330" s="109"/>
      <c r="FG330" s="109"/>
      <c r="FH330" s="109"/>
      <c r="FI330" s="109"/>
      <c r="FJ330" s="109"/>
      <c r="FK330" s="109"/>
      <c r="FL330" s="109"/>
      <c r="FM330" s="109"/>
      <c r="FN330" s="109"/>
      <c r="FO330" s="109"/>
      <c r="FP330" s="109"/>
      <c r="FQ330" s="109"/>
      <c r="FR330" s="109"/>
      <c r="FS330" s="109"/>
      <c r="FT330" s="109"/>
      <c r="FU330" s="109"/>
      <c r="FV330" s="109"/>
      <c r="FW330" s="109"/>
      <c r="FX330" s="109"/>
      <c r="FY330" s="109"/>
      <c r="FZ330" s="109"/>
      <c r="GA330" s="109"/>
      <c r="GB330" s="109"/>
      <c r="GC330" s="109"/>
      <c r="GD330" s="109"/>
      <c r="GE330" s="109"/>
      <c r="GF330" s="109"/>
      <c r="GG330" s="109"/>
      <c r="GH330" s="109"/>
      <c r="GI330" s="109"/>
      <c r="GJ330" s="109"/>
      <c r="GK330" s="109"/>
      <c r="GL330" s="109"/>
      <c r="GM330" s="109"/>
      <c r="GN330" s="109"/>
      <c r="GO330" s="109"/>
      <c r="GP330" s="109"/>
      <c r="GQ330" s="109"/>
      <c r="GR330" s="109"/>
      <c r="GS330" s="109"/>
      <c r="GT330" s="109"/>
      <c r="GU330" s="109"/>
      <c r="GV330" s="109"/>
      <c r="GW330" s="109"/>
      <c r="GX330" s="109"/>
      <c r="GY330" s="109"/>
      <c r="GZ330" s="109"/>
      <c r="HA330" s="109"/>
      <c r="HB330" s="109"/>
      <c r="HC330" s="109"/>
      <c r="HD330" s="109"/>
      <c r="HE330" s="109"/>
      <c r="HF330" s="109"/>
      <c r="HG330" s="109"/>
      <c r="HH330" s="109"/>
      <c r="HI330" s="109"/>
      <c r="HJ330" s="109"/>
      <c r="HK330" s="109"/>
      <c r="HL330" s="109"/>
      <c r="HM330" s="109"/>
      <c r="HN330" s="109"/>
      <c r="HO330" s="109"/>
      <c r="HP330" s="109"/>
      <c r="HQ330" s="109"/>
      <c r="HR330" s="109"/>
      <c r="HS330" s="109"/>
      <c r="HT330" s="109"/>
      <c r="HU330" s="109"/>
      <c r="HV330" s="109"/>
      <c r="HW330" s="109"/>
      <c r="HX330" s="109"/>
      <c r="HY330" s="109"/>
      <c r="HZ330" s="109"/>
      <c r="IA330" s="109"/>
      <c r="IB330" s="109"/>
      <c r="IC330" s="109"/>
      <c r="ID330" s="109"/>
      <c r="IE330" s="109"/>
      <c r="IF330" s="109"/>
      <c r="IG330" s="109"/>
      <c r="IH330" s="109"/>
      <c r="II330" s="109"/>
      <c r="IJ330" s="109"/>
      <c r="IK330" s="109"/>
      <c r="IL330" s="109"/>
      <c r="IM330" s="109"/>
      <c r="IN330" s="109"/>
      <c r="IO330" s="109"/>
      <c r="IP330" s="109"/>
      <c r="IQ330" s="109"/>
      <c r="IR330" s="109"/>
      <c r="IS330" s="109"/>
      <c r="IT330" s="109"/>
      <c r="IU330" s="109"/>
      <c r="IV330" s="109"/>
      <c r="IW330" s="109"/>
      <c r="IX330" s="109"/>
      <c r="IY330" s="109"/>
      <c r="IZ330" s="109"/>
      <c r="JA330" s="109"/>
      <c r="JB330" s="109"/>
    </row>
    <row r="331" spans="1:262" x14ac:dyDescent="0.2">
      <c r="A331" s="195">
        <v>39990</v>
      </c>
      <c r="B331" s="183" t="s">
        <v>1649</v>
      </c>
      <c r="C331" s="183" t="s">
        <v>231</v>
      </c>
      <c r="D331" s="183" t="s">
        <v>140</v>
      </c>
      <c r="E331" s="183" t="s">
        <v>143</v>
      </c>
      <c r="F331" s="184">
        <v>35735</v>
      </c>
      <c r="G331" s="185">
        <v>1997</v>
      </c>
      <c r="H331" s="170" t="s">
        <v>1650</v>
      </c>
      <c r="I331" s="170" t="str">
        <f t="shared" si="17"/>
        <v>TN</v>
      </c>
      <c r="J331" s="170" t="str">
        <f t="shared" si="18"/>
        <v>VA</v>
      </c>
      <c r="K331" s="170" t="str">
        <f t="shared" si="16"/>
        <v>Midwest, Northeast</v>
      </c>
      <c r="L331" s="170" t="str">
        <f>INDEX('State '!$A$1:$C$62,MATCH($I331,'State '!$B:$B,0),3)</f>
        <v>Midwest</v>
      </c>
      <c r="M331" s="170" t="str">
        <f>INDEX('State '!$A$1:$C$62,MATCH($J331,'State '!$B:$B,0),3)</f>
        <v>Northeast</v>
      </c>
      <c r="N331" s="170"/>
      <c r="O331" s="177">
        <v>5.17</v>
      </c>
      <c r="P331" s="177">
        <v>6</v>
      </c>
      <c r="Q331" s="177">
        <v>24</v>
      </c>
      <c r="R331" s="176" t="s">
        <v>3293</v>
      </c>
      <c r="S331" s="170" t="s">
        <v>135</v>
      </c>
      <c r="T331" s="170" t="s">
        <v>381</v>
      </c>
      <c r="U331" s="170" t="s">
        <v>1651</v>
      </c>
      <c r="V331" s="170"/>
      <c r="W331" s="169"/>
      <c r="X331" s="169"/>
      <c r="Y331" s="169"/>
      <c r="Z331" s="93"/>
      <c r="AA331" s="93"/>
      <c r="AB331" s="93"/>
    </row>
    <row r="332" spans="1:262" x14ac:dyDescent="0.2">
      <c r="A332" s="195">
        <v>43468</v>
      </c>
      <c r="B332" s="171" t="s">
        <v>2386</v>
      </c>
      <c r="C332" s="171" t="s">
        <v>215</v>
      </c>
      <c r="D332" s="171" t="s">
        <v>140</v>
      </c>
      <c r="E332" s="172" t="s">
        <v>143</v>
      </c>
      <c r="F332" s="173">
        <v>43446</v>
      </c>
      <c r="G332" s="174">
        <v>2018</v>
      </c>
      <c r="H332" s="170" t="s">
        <v>22</v>
      </c>
      <c r="I332" s="170" t="str">
        <f t="shared" si="17"/>
        <v>GA</v>
      </c>
      <c r="J332" s="170" t="str">
        <f t="shared" si="18"/>
        <v>GA</v>
      </c>
      <c r="K332" s="175" t="str">
        <f t="shared" si="16"/>
        <v>Southeast</v>
      </c>
      <c r="L332" s="170" t="s">
        <v>15</v>
      </c>
      <c r="M332" s="170" t="s">
        <v>15</v>
      </c>
      <c r="N332" s="170"/>
      <c r="O332" s="177">
        <v>240</v>
      </c>
      <c r="P332" s="176">
        <v>19.7</v>
      </c>
      <c r="Q332" s="176">
        <v>344</v>
      </c>
      <c r="R332" s="177">
        <v>30</v>
      </c>
      <c r="S332" s="178" t="s">
        <v>135</v>
      </c>
      <c r="T332" s="175" t="s">
        <v>381</v>
      </c>
      <c r="U332" s="179" t="s">
        <v>2716</v>
      </c>
      <c r="V332" s="170" t="s">
        <v>2177</v>
      </c>
      <c r="W332" s="169"/>
      <c r="X332" s="169"/>
      <c r="Y332" s="205"/>
      <c r="Z332" s="93"/>
      <c r="AA332" s="93"/>
      <c r="AB332" s="93"/>
    </row>
    <row r="333" spans="1:262" x14ac:dyDescent="0.2">
      <c r="A333" s="170">
        <v>39990</v>
      </c>
      <c r="B333" s="171" t="s">
        <v>885</v>
      </c>
      <c r="C333" s="171" t="s">
        <v>300</v>
      </c>
      <c r="D333" s="171" t="s">
        <v>136</v>
      </c>
      <c r="E333" s="172" t="s">
        <v>143</v>
      </c>
      <c r="F333" s="173">
        <v>39356</v>
      </c>
      <c r="G333" s="174">
        <v>2007</v>
      </c>
      <c r="H333" s="170" t="s">
        <v>6</v>
      </c>
      <c r="I333" s="170" t="str">
        <f t="shared" si="17"/>
        <v>TX</v>
      </c>
      <c r="J333" s="170" t="str">
        <f t="shared" si="18"/>
        <v>TX</v>
      </c>
      <c r="K333" s="170" t="str">
        <f t="shared" si="16"/>
        <v>South Central</v>
      </c>
      <c r="L333" s="170" t="str">
        <f>INDEX('State '!$A$1:$C$62,MATCH($I333,'State '!$B:$B,0),3)</f>
        <v>South Central</v>
      </c>
      <c r="M333" s="170" t="str">
        <f>INDEX('State '!$A$1:$C$62,MATCH($J333,'State '!$B:$B,0),3)</f>
        <v>South Central</v>
      </c>
      <c r="N333" s="170"/>
      <c r="O333" s="177">
        <v>60</v>
      </c>
      <c r="P333" s="176">
        <v>63</v>
      </c>
      <c r="Q333" s="176">
        <v>450</v>
      </c>
      <c r="R333" s="177">
        <v>24</v>
      </c>
      <c r="S333" s="178" t="s">
        <v>138</v>
      </c>
      <c r="T333" s="175" t="s">
        <v>187</v>
      </c>
      <c r="U333" s="179" t="s">
        <v>382</v>
      </c>
      <c r="V333" s="170"/>
      <c r="W333" s="169"/>
      <c r="X333" s="169"/>
      <c r="Y333" s="169"/>
      <c r="Z333" s="93"/>
      <c r="AA333" s="93"/>
      <c r="AB333" s="93"/>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c r="ER333" s="19"/>
      <c r="ES333" s="19"/>
      <c r="ET333" s="19"/>
      <c r="EU333" s="19"/>
      <c r="EV333" s="19"/>
      <c r="EW333" s="19"/>
      <c r="EX333" s="19"/>
      <c r="EY333" s="19"/>
      <c r="EZ333" s="19"/>
      <c r="FA333" s="19"/>
      <c r="FB333" s="19"/>
      <c r="FC333" s="19"/>
      <c r="FD333" s="19"/>
      <c r="FE333" s="19"/>
      <c r="FF333" s="19"/>
      <c r="FG333" s="19"/>
      <c r="FH333" s="19"/>
      <c r="FI333" s="19"/>
      <c r="FJ333" s="19"/>
      <c r="FK333" s="19"/>
      <c r="FL333" s="19"/>
      <c r="FM333" s="19"/>
      <c r="FN333" s="19"/>
      <c r="FO333" s="19"/>
      <c r="FP333" s="19"/>
      <c r="FQ333" s="19"/>
      <c r="FR333" s="19"/>
      <c r="FS333" s="19"/>
      <c r="FT333" s="19"/>
      <c r="FU333" s="19"/>
      <c r="FV333" s="19"/>
      <c r="FW333" s="19"/>
      <c r="FX333" s="19"/>
      <c r="FY333" s="19"/>
      <c r="FZ333" s="19"/>
      <c r="GA333" s="19"/>
      <c r="GB333" s="19"/>
      <c r="GC333" s="19"/>
      <c r="GD333" s="19"/>
      <c r="GE333" s="19"/>
      <c r="GF333" s="19"/>
      <c r="GG333" s="19"/>
      <c r="GH333" s="19"/>
      <c r="GI333" s="19"/>
      <c r="GJ333" s="19"/>
      <c r="GK333" s="19"/>
      <c r="GL333" s="19"/>
      <c r="GM333" s="19"/>
      <c r="GN333" s="19"/>
      <c r="GO333" s="19"/>
      <c r="GP333" s="19"/>
      <c r="GQ333" s="19"/>
      <c r="GR333" s="19"/>
      <c r="GS333" s="19"/>
      <c r="GT333" s="19"/>
      <c r="GU333" s="19"/>
      <c r="GV333" s="19"/>
      <c r="GW333" s="19"/>
      <c r="GX333" s="19"/>
      <c r="GY333" s="19"/>
      <c r="GZ333" s="19"/>
      <c r="HA333" s="19"/>
      <c r="HB333" s="19"/>
      <c r="HC333" s="19"/>
      <c r="HD333" s="19"/>
      <c r="HE333" s="19"/>
      <c r="HF333" s="19"/>
      <c r="HG333" s="19"/>
      <c r="HH333" s="19"/>
      <c r="HI333" s="19"/>
      <c r="HJ333" s="19"/>
      <c r="HK333" s="19"/>
      <c r="HL333" s="19"/>
      <c r="HM333" s="19"/>
      <c r="HN333" s="19"/>
      <c r="HO333" s="19"/>
      <c r="HP333" s="19"/>
      <c r="HQ333" s="19"/>
      <c r="HR333" s="19"/>
      <c r="HS333" s="19"/>
      <c r="HT333" s="19"/>
      <c r="HU333" s="19"/>
      <c r="HV333" s="19"/>
      <c r="HW333" s="19"/>
      <c r="HX333" s="19"/>
      <c r="HY333" s="19"/>
      <c r="HZ333" s="19"/>
      <c r="IA333" s="19"/>
      <c r="IB333" s="19"/>
      <c r="IC333" s="19"/>
      <c r="ID333" s="19"/>
      <c r="IE333" s="19"/>
      <c r="IF333" s="19"/>
      <c r="IG333" s="19"/>
      <c r="IH333" s="19"/>
      <c r="II333" s="19"/>
      <c r="IJ333" s="19"/>
      <c r="IK333" s="19"/>
      <c r="IL333" s="19"/>
      <c r="IM333" s="19"/>
      <c r="IN333" s="19"/>
      <c r="IO333" s="19"/>
      <c r="IP333" s="19"/>
      <c r="IQ333" s="19"/>
      <c r="IR333" s="19"/>
      <c r="IS333" s="19"/>
      <c r="IT333" s="19"/>
      <c r="IU333" s="19"/>
      <c r="IV333" s="19"/>
      <c r="IW333" s="19"/>
      <c r="IX333" s="19"/>
      <c r="IY333" s="19"/>
      <c r="IZ333" s="19"/>
      <c r="JA333" s="19"/>
      <c r="JB333" s="19"/>
    </row>
    <row r="334" spans="1:262" x14ac:dyDescent="0.2">
      <c r="A334" s="170">
        <v>40589</v>
      </c>
      <c r="B334" s="183" t="s">
        <v>254</v>
      </c>
      <c r="C334" s="183" t="s">
        <v>254</v>
      </c>
      <c r="D334" s="183" t="s">
        <v>136</v>
      </c>
      <c r="E334" s="183" t="s">
        <v>143</v>
      </c>
      <c r="F334" s="184">
        <v>40515</v>
      </c>
      <c r="G334" s="185">
        <v>2010</v>
      </c>
      <c r="H334" s="170" t="s">
        <v>587</v>
      </c>
      <c r="I334" s="170" t="str">
        <f t="shared" si="17"/>
        <v>AR</v>
      </c>
      <c r="J334" s="170" t="str">
        <f t="shared" si="18"/>
        <v>MS</v>
      </c>
      <c r="K334" s="170" t="str">
        <f t="shared" si="16"/>
        <v>South Central</v>
      </c>
      <c r="L334" s="170" t="str">
        <f>INDEX('State '!$A$1:$C$62,MATCH($I334,'State '!$B:$B,0),3)</f>
        <v>South Central</v>
      </c>
      <c r="M334" s="170" t="str">
        <f>INDEX('State '!$A$1:$C$62,MATCH($J334,'State '!$B:$B,0),3)</f>
        <v>South Central</v>
      </c>
      <c r="N334" s="170"/>
      <c r="O334" s="177">
        <v>1010</v>
      </c>
      <c r="P334" s="177">
        <v>185</v>
      </c>
      <c r="Q334" s="177">
        <v>2000</v>
      </c>
      <c r="R334" s="176">
        <v>42</v>
      </c>
      <c r="S334" s="170" t="s">
        <v>135</v>
      </c>
      <c r="T334" s="170" t="s">
        <v>381</v>
      </c>
      <c r="U334" s="170" t="s">
        <v>588</v>
      </c>
      <c r="V334" s="170"/>
      <c r="W334" s="169"/>
      <c r="X334" s="169"/>
      <c r="Y334" s="169"/>
      <c r="Z334" s="93"/>
      <c r="AA334" s="93"/>
      <c r="AB334" s="93"/>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c r="FD334" s="19"/>
      <c r="FE334" s="19"/>
      <c r="FF334" s="19"/>
      <c r="FG334" s="19"/>
      <c r="FH334" s="19"/>
      <c r="FI334" s="19"/>
      <c r="FJ334" s="19"/>
      <c r="FK334" s="19"/>
      <c r="FL334" s="19"/>
      <c r="FM334" s="19"/>
      <c r="FN334" s="19"/>
      <c r="FO334" s="19"/>
      <c r="FP334" s="19"/>
      <c r="FQ334" s="19"/>
      <c r="FR334" s="19"/>
      <c r="FS334" s="19"/>
      <c r="FT334" s="19"/>
      <c r="FU334" s="19"/>
      <c r="FV334" s="19"/>
      <c r="FW334" s="19"/>
      <c r="FX334" s="19"/>
      <c r="FY334" s="19"/>
      <c r="FZ334" s="19"/>
      <c r="GA334" s="19"/>
      <c r="GB334" s="19"/>
      <c r="GC334" s="19"/>
      <c r="GD334" s="19"/>
      <c r="GE334" s="19"/>
      <c r="GF334" s="19"/>
      <c r="GG334" s="19"/>
      <c r="GH334" s="19"/>
      <c r="GI334" s="19"/>
      <c r="GJ334" s="19"/>
      <c r="GK334" s="19"/>
      <c r="GL334" s="19"/>
      <c r="GM334" s="19"/>
      <c r="GN334" s="19"/>
      <c r="GO334" s="19"/>
      <c r="GP334" s="19"/>
      <c r="GQ334" s="19"/>
      <c r="GR334" s="19"/>
      <c r="GS334" s="19"/>
      <c r="GT334" s="19"/>
      <c r="GU334" s="19"/>
      <c r="GV334" s="19"/>
      <c r="GW334" s="19"/>
      <c r="GX334" s="19"/>
      <c r="GY334" s="19"/>
      <c r="GZ334" s="19"/>
      <c r="HA334" s="19"/>
      <c r="HB334" s="19"/>
      <c r="HC334" s="19"/>
      <c r="HD334" s="19"/>
      <c r="HE334" s="19"/>
      <c r="HF334" s="19"/>
      <c r="HG334" s="19"/>
      <c r="HH334" s="19"/>
      <c r="HI334" s="19"/>
      <c r="HJ334" s="19"/>
      <c r="HK334" s="19"/>
      <c r="HL334" s="19"/>
      <c r="HM334" s="19"/>
      <c r="HN334" s="19"/>
      <c r="HO334" s="19"/>
      <c r="HP334" s="19"/>
      <c r="HQ334" s="19"/>
      <c r="HR334" s="19"/>
      <c r="HS334" s="19"/>
      <c r="HT334" s="19"/>
      <c r="HU334" s="19"/>
      <c r="HV334" s="19"/>
      <c r="HW334" s="19"/>
      <c r="HX334" s="19"/>
      <c r="HY334" s="19"/>
      <c r="HZ334" s="19"/>
      <c r="IA334" s="19"/>
      <c r="IB334" s="19"/>
      <c r="IC334" s="19"/>
      <c r="ID334" s="19"/>
      <c r="IE334" s="19"/>
      <c r="IF334" s="19"/>
      <c r="IG334" s="19"/>
      <c r="IH334" s="19"/>
      <c r="II334" s="19"/>
      <c r="IJ334" s="19"/>
      <c r="IK334" s="19"/>
      <c r="IL334" s="19"/>
      <c r="IM334" s="19"/>
      <c r="IN334" s="19"/>
      <c r="IO334" s="19"/>
      <c r="IP334" s="19"/>
      <c r="IQ334" s="19"/>
      <c r="IR334" s="19"/>
      <c r="IS334" s="19"/>
      <c r="IT334" s="19"/>
      <c r="IU334" s="19"/>
      <c r="IV334" s="19"/>
      <c r="IW334" s="19"/>
      <c r="IX334" s="19"/>
      <c r="IY334" s="19"/>
      <c r="IZ334" s="19"/>
      <c r="JA334" s="19"/>
      <c r="JB334" s="19"/>
    </row>
    <row r="335" spans="1:262" x14ac:dyDescent="0.2">
      <c r="A335" s="170">
        <v>39990</v>
      </c>
      <c r="B335" s="183" t="s">
        <v>1418</v>
      </c>
      <c r="C335" s="183" t="s">
        <v>235</v>
      </c>
      <c r="D335" s="183" t="s">
        <v>140</v>
      </c>
      <c r="E335" s="183" t="s">
        <v>143</v>
      </c>
      <c r="F335" s="184">
        <v>37203</v>
      </c>
      <c r="G335" s="185">
        <v>2001</v>
      </c>
      <c r="H335" s="170" t="s">
        <v>483</v>
      </c>
      <c r="I335" s="170" t="str">
        <f t="shared" si="17"/>
        <v>MS</v>
      </c>
      <c r="J335" s="170" t="str">
        <f t="shared" si="18"/>
        <v>AL</v>
      </c>
      <c r="K335" s="170" t="str">
        <f t="shared" si="16"/>
        <v>South Central</v>
      </c>
      <c r="L335" s="170" t="str">
        <f>INDEX('State '!$A$1:$C$62,MATCH($I335,'State '!$B:$B,0),3)</f>
        <v>South Central</v>
      </c>
      <c r="M335" s="170" t="str">
        <f>INDEX('State '!$A$1:$C$62,MATCH($J335,'State '!$B:$B,0),3)</f>
        <v>South Central</v>
      </c>
      <c r="N335" s="170"/>
      <c r="O335" s="177">
        <v>6.9</v>
      </c>
      <c r="P335" s="177">
        <v>0.2</v>
      </c>
      <c r="Q335" s="177">
        <v>80</v>
      </c>
      <c r="R335" s="176" t="s">
        <v>535</v>
      </c>
      <c r="S335" s="170" t="s">
        <v>135</v>
      </c>
      <c r="T335" s="170" t="s">
        <v>381</v>
      </c>
      <c r="U335" s="170" t="s">
        <v>1236</v>
      </c>
      <c r="V335" s="170"/>
      <c r="W335" s="169"/>
      <c r="X335" s="169"/>
      <c r="Y335" s="169"/>
      <c r="Z335" s="93"/>
      <c r="AA335" s="93"/>
      <c r="AB335" s="93"/>
    </row>
    <row r="336" spans="1:262" x14ac:dyDescent="0.2">
      <c r="A336" s="170">
        <v>39990</v>
      </c>
      <c r="B336" s="171" t="s">
        <v>1618</v>
      </c>
      <c r="C336" s="171" t="s">
        <v>235</v>
      </c>
      <c r="D336" s="171" t="s">
        <v>134</v>
      </c>
      <c r="E336" s="183" t="s">
        <v>143</v>
      </c>
      <c r="F336" s="184">
        <v>36130</v>
      </c>
      <c r="G336" s="185">
        <v>1998</v>
      </c>
      <c r="H336" s="170" t="s">
        <v>17</v>
      </c>
      <c r="I336" s="170" t="str">
        <f t="shared" si="17"/>
        <v>AL</v>
      </c>
      <c r="J336" s="170" t="str">
        <f t="shared" si="18"/>
        <v>AL</v>
      </c>
      <c r="K336" s="170" t="str">
        <f t="shared" si="16"/>
        <v>South Central</v>
      </c>
      <c r="L336" s="170" t="str">
        <f>INDEX('State '!$A$1:$C$62,MATCH($I336,'State '!$B:$B,0),3)</f>
        <v>South Central</v>
      </c>
      <c r="M336" s="170" t="str">
        <f>INDEX('State '!$A$1:$C$62,MATCH($J336,'State '!$B:$B,0),3)</f>
        <v>South Central</v>
      </c>
      <c r="N336" s="170"/>
      <c r="O336" s="177">
        <v>0.77</v>
      </c>
      <c r="P336" s="177">
        <v>1</v>
      </c>
      <c r="Q336" s="176">
        <v>62</v>
      </c>
      <c r="R336" s="176">
        <v>12</v>
      </c>
      <c r="S336" s="170" t="s">
        <v>135</v>
      </c>
      <c r="T336" s="170" t="s">
        <v>381</v>
      </c>
      <c r="U336" s="170" t="s">
        <v>1619</v>
      </c>
      <c r="V336" s="170"/>
      <c r="W336" s="169"/>
      <c r="X336" s="169"/>
      <c r="Y336" s="169"/>
      <c r="Z336" s="93"/>
      <c r="AA336" s="93"/>
      <c r="AB336" s="93"/>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c r="ER336" s="19"/>
      <c r="ES336" s="19"/>
      <c r="ET336" s="19"/>
      <c r="EU336" s="19"/>
      <c r="EV336" s="19"/>
      <c r="EW336" s="19"/>
      <c r="EX336" s="19"/>
      <c r="EY336" s="19"/>
      <c r="EZ336" s="19"/>
      <c r="FA336" s="19"/>
      <c r="FB336" s="19"/>
      <c r="FC336" s="19"/>
      <c r="FD336" s="19"/>
      <c r="FE336" s="19"/>
      <c r="FF336" s="19"/>
      <c r="FG336" s="19"/>
      <c r="FH336" s="19"/>
      <c r="FI336" s="19"/>
      <c r="FJ336" s="19"/>
      <c r="FK336" s="19"/>
      <c r="FL336" s="19"/>
      <c r="FM336" s="19"/>
      <c r="FN336" s="19"/>
      <c r="FO336" s="19"/>
      <c r="FP336" s="19"/>
      <c r="FQ336" s="19"/>
      <c r="FR336" s="19"/>
      <c r="FS336" s="19"/>
      <c r="FT336" s="19"/>
      <c r="FU336" s="19"/>
      <c r="FV336" s="19"/>
      <c r="FW336" s="19"/>
      <c r="FX336" s="19"/>
      <c r="FY336" s="19"/>
      <c r="FZ336" s="19"/>
      <c r="GA336" s="19"/>
      <c r="GB336" s="19"/>
      <c r="GC336" s="19"/>
      <c r="GD336" s="19"/>
      <c r="GE336" s="19"/>
      <c r="GF336" s="19"/>
      <c r="GG336" s="19"/>
      <c r="GH336" s="19"/>
      <c r="GI336" s="19"/>
      <c r="GJ336" s="19"/>
      <c r="GK336" s="19"/>
      <c r="GL336" s="19"/>
      <c r="GM336" s="19"/>
      <c r="GN336" s="19"/>
      <c r="GO336" s="19"/>
      <c r="GP336" s="19"/>
      <c r="GQ336" s="19"/>
      <c r="GR336" s="19"/>
      <c r="GS336" s="19"/>
      <c r="GT336" s="19"/>
      <c r="GU336" s="19"/>
      <c r="GV336" s="19"/>
      <c r="GW336" s="19"/>
      <c r="GX336" s="19"/>
      <c r="GY336" s="19"/>
      <c r="GZ336" s="19"/>
      <c r="HA336" s="19"/>
      <c r="HB336" s="19"/>
      <c r="HC336" s="19"/>
      <c r="HD336" s="19"/>
      <c r="HE336" s="19"/>
      <c r="HF336" s="19"/>
      <c r="HG336" s="19"/>
      <c r="HH336" s="19"/>
      <c r="HI336" s="19"/>
      <c r="HJ336" s="19"/>
      <c r="HK336" s="19"/>
      <c r="HL336" s="19"/>
      <c r="HM336" s="19"/>
      <c r="HN336" s="19"/>
      <c r="HO336" s="19"/>
      <c r="HP336" s="19"/>
      <c r="HQ336" s="19"/>
      <c r="HR336" s="19"/>
      <c r="HS336" s="19"/>
      <c r="HT336" s="19"/>
      <c r="HU336" s="19"/>
      <c r="HV336" s="19"/>
      <c r="HW336" s="19"/>
      <c r="HX336" s="19"/>
      <c r="HY336" s="19"/>
      <c r="HZ336" s="19"/>
      <c r="IA336" s="19"/>
      <c r="IB336" s="19"/>
      <c r="IC336" s="19"/>
      <c r="ID336" s="19"/>
      <c r="IE336" s="19"/>
      <c r="IF336" s="19"/>
      <c r="IG336" s="19"/>
      <c r="IH336" s="19"/>
      <c r="II336" s="19"/>
      <c r="IJ336" s="19"/>
      <c r="IK336" s="19"/>
      <c r="IL336" s="19"/>
      <c r="IM336" s="19"/>
      <c r="IN336" s="19"/>
      <c r="IO336" s="19"/>
      <c r="IP336" s="19"/>
      <c r="IQ336" s="19"/>
      <c r="IR336" s="19"/>
      <c r="IS336" s="19"/>
      <c r="IT336" s="19"/>
      <c r="IU336" s="19"/>
      <c r="IV336" s="19"/>
      <c r="IW336" s="19"/>
      <c r="IX336" s="19"/>
      <c r="IY336" s="19"/>
      <c r="IZ336" s="19"/>
      <c r="JA336" s="19"/>
      <c r="JB336" s="19"/>
    </row>
    <row r="337" spans="1:262" x14ac:dyDescent="0.2">
      <c r="A337" s="170">
        <v>39990</v>
      </c>
      <c r="B337" s="171" t="s">
        <v>736</v>
      </c>
      <c r="C337" s="171" t="s">
        <v>235</v>
      </c>
      <c r="D337" s="171" t="s">
        <v>134</v>
      </c>
      <c r="E337" s="183" t="s">
        <v>143</v>
      </c>
      <c r="F337" s="184">
        <v>39630</v>
      </c>
      <c r="G337" s="185">
        <v>2008</v>
      </c>
      <c r="H337" s="170" t="s">
        <v>18</v>
      </c>
      <c r="I337" s="170" t="str">
        <f t="shared" si="17"/>
        <v>FL</v>
      </c>
      <c r="J337" s="170" t="str">
        <f t="shared" si="18"/>
        <v>FL</v>
      </c>
      <c r="K337" s="170" t="str">
        <f t="shared" si="16"/>
        <v>Southeast</v>
      </c>
      <c r="L337" s="170" t="str">
        <f>INDEX('State '!$A$1:$C$62,MATCH($I337,'State '!$B:$B,0),3)</f>
        <v>Southeast</v>
      </c>
      <c r="M337" s="170" t="str">
        <f>INDEX('State '!$A$1:$C$62,MATCH($J337,'State '!$B:$B,0),3)</f>
        <v>Southeast</v>
      </c>
      <c r="N337" s="170"/>
      <c r="O337" s="177">
        <v>16</v>
      </c>
      <c r="P337" s="177">
        <v>6.64</v>
      </c>
      <c r="Q337" s="176">
        <v>10</v>
      </c>
      <c r="R337" s="176">
        <v>30</v>
      </c>
      <c r="S337" s="170" t="s">
        <v>135</v>
      </c>
      <c r="T337" s="170" t="s">
        <v>381</v>
      </c>
      <c r="U337" s="170" t="s">
        <v>737</v>
      </c>
      <c r="V337" s="170"/>
      <c r="W337" s="169"/>
      <c r="X337" s="169"/>
      <c r="Y337" s="169"/>
      <c r="Z337" s="93"/>
      <c r="AA337" s="93"/>
      <c r="AB337" s="93"/>
    </row>
    <row r="338" spans="1:262" x14ac:dyDescent="0.2">
      <c r="A338" s="170">
        <v>39990</v>
      </c>
      <c r="B338" s="171" t="s">
        <v>1089</v>
      </c>
      <c r="C338" s="171" t="s">
        <v>322</v>
      </c>
      <c r="D338" s="171" t="s">
        <v>140</v>
      </c>
      <c r="E338" s="172" t="s">
        <v>143</v>
      </c>
      <c r="F338" s="173">
        <v>38702</v>
      </c>
      <c r="G338" s="174">
        <v>2005</v>
      </c>
      <c r="H338" s="170" t="s">
        <v>6</v>
      </c>
      <c r="I338" s="170" t="str">
        <f t="shared" si="17"/>
        <v>TX</v>
      </c>
      <c r="J338" s="170" t="str">
        <f t="shared" si="18"/>
        <v>TX</v>
      </c>
      <c r="K338" s="170" t="str">
        <f t="shared" si="16"/>
        <v>South Central</v>
      </c>
      <c r="L338" s="170" t="str">
        <f>INDEX('State '!$A$1:$C$62,MATCH($I338,'State '!$B:$B,0),3)</f>
        <v>South Central</v>
      </c>
      <c r="M338" s="170" t="str">
        <f>INDEX('State '!$A$1:$C$62,MATCH($J338,'State '!$B:$B,0),3)</f>
        <v>South Central</v>
      </c>
      <c r="N338" s="170"/>
      <c r="O338" s="177">
        <v>2.2599999999999998</v>
      </c>
      <c r="P338" s="176">
        <v>0.01</v>
      </c>
      <c r="Q338" s="176">
        <v>200</v>
      </c>
      <c r="R338" s="177">
        <v>12</v>
      </c>
      <c r="S338" s="178" t="s">
        <v>135</v>
      </c>
      <c r="T338" s="175" t="s">
        <v>381</v>
      </c>
      <c r="U338" s="179" t="s">
        <v>1090</v>
      </c>
      <c r="V338" s="170"/>
      <c r="W338" s="169"/>
      <c r="X338" s="169"/>
      <c r="Y338" s="169"/>
      <c r="Z338" s="93"/>
      <c r="AA338" s="93"/>
      <c r="AB338" s="93"/>
    </row>
    <row r="339" spans="1:262" s="19" customFormat="1" x14ac:dyDescent="0.2">
      <c r="A339" s="170">
        <v>40814</v>
      </c>
      <c r="B339" s="171" t="s">
        <v>539</v>
      </c>
      <c r="C339" s="171" t="s">
        <v>235</v>
      </c>
      <c r="D339" s="171" t="s">
        <v>134</v>
      </c>
      <c r="E339" s="172" t="s">
        <v>143</v>
      </c>
      <c r="F339" s="173">
        <v>40808</v>
      </c>
      <c r="G339" s="174">
        <v>2011</v>
      </c>
      <c r="H339" s="170" t="s">
        <v>17</v>
      </c>
      <c r="I339" s="170" t="str">
        <f t="shared" si="17"/>
        <v>AL</v>
      </c>
      <c r="J339" s="170" t="str">
        <f t="shared" si="18"/>
        <v>AL</v>
      </c>
      <c r="K339" s="170" t="str">
        <f t="shared" si="16"/>
        <v>South Central</v>
      </c>
      <c r="L339" s="170" t="str">
        <f>INDEX('State '!$A$1:$C$62,MATCH($I339,'State '!$B:$B,0),3)</f>
        <v>South Central</v>
      </c>
      <c r="M339" s="170" t="str">
        <f>INDEX('State '!$A$1:$C$62,MATCH($J339,'State '!$B:$B,0),3)</f>
        <v>South Central</v>
      </c>
      <c r="N339" s="170"/>
      <c r="O339" s="177">
        <v>34</v>
      </c>
      <c r="P339" s="176">
        <v>8.9</v>
      </c>
      <c r="Q339" s="176">
        <v>343</v>
      </c>
      <c r="R339" s="177">
        <v>24</v>
      </c>
      <c r="S339" s="178" t="s">
        <v>135</v>
      </c>
      <c r="T339" s="175" t="s">
        <v>381</v>
      </c>
      <c r="U339" s="179" t="s">
        <v>540</v>
      </c>
      <c r="V339" s="170"/>
      <c r="W339" s="169"/>
      <c r="X339" s="169"/>
      <c r="Y339" s="169"/>
    </row>
    <row r="340" spans="1:262" x14ac:dyDescent="0.2">
      <c r="A340" s="170">
        <v>39990</v>
      </c>
      <c r="B340" s="183" t="s">
        <v>1416</v>
      </c>
      <c r="C340" s="183" t="s">
        <v>235</v>
      </c>
      <c r="D340" s="183" t="s">
        <v>140</v>
      </c>
      <c r="E340" s="183" t="s">
        <v>143</v>
      </c>
      <c r="F340" s="184">
        <v>37012</v>
      </c>
      <c r="G340" s="185">
        <v>2001</v>
      </c>
      <c r="H340" s="170" t="s">
        <v>513</v>
      </c>
      <c r="I340" s="170" t="str">
        <f t="shared" si="17"/>
        <v>AL</v>
      </c>
      <c r="J340" s="170" t="str">
        <f t="shared" si="18"/>
        <v>FL</v>
      </c>
      <c r="K340" s="170" t="str">
        <f t="shared" si="16"/>
        <v>South Central, Southeast</v>
      </c>
      <c r="L340" s="170" t="str">
        <f>INDEX('State '!$A$1:$C$62,MATCH($I340,'State '!$B:$B,0),3)</f>
        <v>South Central</v>
      </c>
      <c r="M340" s="170" t="str">
        <f>INDEX('State '!$A$1:$C$62,MATCH($J340,'State '!$B:$B,0),3)</f>
        <v>Southeast</v>
      </c>
      <c r="N340" s="170"/>
      <c r="O340" s="177">
        <v>262</v>
      </c>
      <c r="P340" s="177">
        <v>139</v>
      </c>
      <c r="Q340" s="177">
        <v>200</v>
      </c>
      <c r="R340" s="176" t="s">
        <v>535</v>
      </c>
      <c r="S340" s="170" t="s">
        <v>135</v>
      </c>
      <c r="T340" s="170" t="s">
        <v>381</v>
      </c>
      <c r="U340" s="170" t="s">
        <v>1417</v>
      </c>
      <c r="V340" s="170"/>
      <c r="W340" s="169"/>
      <c r="X340" s="169"/>
      <c r="Y340" s="169"/>
      <c r="Z340" s="93"/>
      <c r="AA340" s="93"/>
      <c r="AB340" s="93"/>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c r="ER340" s="19"/>
      <c r="ES340" s="19"/>
      <c r="ET340" s="19"/>
      <c r="EU340" s="19"/>
      <c r="EV340" s="19"/>
      <c r="EW340" s="19"/>
      <c r="EX340" s="19"/>
      <c r="EY340" s="19"/>
      <c r="EZ340" s="19"/>
      <c r="FA340" s="19"/>
      <c r="FB340" s="19"/>
      <c r="FC340" s="19"/>
      <c r="FD340" s="19"/>
      <c r="FE340" s="19"/>
      <c r="FF340" s="19"/>
      <c r="FG340" s="19"/>
      <c r="FH340" s="19"/>
      <c r="FI340" s="19"/>
      <c r="FJ340" s="19"/>
      <c r="FK340" s="19"/>
      <c r="FL340" s="19"/>
      <c r="FM340" s="19"/>
      <c r="FN340" s="19"/>
      <c r="FO340" s="19"/>
      <c r="FP340" s="19"/>
      <c r="FQ340" s="19"/>
      <c r="FR340" s="19"/>
      <c r="FS340" s="19"/>
      <c r="FT340" s="19"/>
      <c r="FU340" s="19"/>
      <c r="FV340" s="19"/>
      <c r="FW340" s="19"/>
      <c r="FX340" s="19"/>
      <c r="FY340" s="19"/>
      <c r="FZ340" s="19"/>
      <c r="GA340" s="19"/>
      <c r="GB340" s="19"/>
      <c r="GC340" s="19"/>
      <c r="GD340" s="19"/>
      <c r="GE340" s="19"/>
      <c r="GF340" s="19"/>
      <c r="GG340" s="19"/>
      <c r="GH340" s="19"/>
      <c r="GI340" s="19"/>
      <c r="GJ340" s="19"/>
      <c r="GK340" s="19"/>
      <c r="GL340" s="19"/>
      <c r="GM340" s="19"/>
      <c r="GN340" s="19"/>
      <c r="GO340" s="19"/>
      <c r="GP340" s="19"/>
      <c r="GQ340" s="19"/>
      <c r="GR340" s="19"/>
      <c r="GS340" s="19"/>
      <c r="GT340" s="19"/>
      <c r="GU340" s="19"/>
      <c r="GV340" s="19"/>
      <c r="GW340" s="19"/>
      <c r="GX340" s="19"/>
      <c r="GY340" s="19"/>
      <c r="GZ340" s="19"/>
      <c r="HA340" s="19"/>
      <c r="HB340" s="19"/>
      <c r="HC340" s="19"/>
      <c r="HD340" s="19"/>
      <c r="HE340" s="19"/>
      <c r="HF340" s="19"/>
      <c r="HG340" s="19"/>
      <c r="HH340" s="19"/>
      <c r="HI340" s="19"/>
      <c r="HJ340" s="19"/>
      <c r="HK340" s="19"/>
      <c r="HL340" s="19"/>
      <c r="HM340" s="19"/>
      <c r="HN340" s="19"/>
      <c r="HO340" s="19"/>
      <c r="HP340" s="19"/>
      <c r="HQ340" s="19"/>
      <c r="HR340" s="19"/>
      <c r="HS340" s="19"/>
      <c r="HT340" s="19"/>
      <c r="HU340" s="19"/>
      <c r="HV340" s="19"/>
      <c r="HW340" s="19"/>
      <c r="HX340" s="19"/>
      <c r="HY340" s="19"/>
      <c r="HZ340" s="19"/>
      <c r="IA340" s="19"/>
      <c r="IB340" s="19"/>
      <c r="IC340" s="19"/>
      <c r="ID340" s="19"/>
      <c r="IE340" s="19"/>
      <c r="IF340" s="19"/>
      <c r="IG340" s="19"/>
      <c r="IH340" s="19"/>
      <c r="II340" s="19"/>
      <c r="IJ340" s="19"/>
      <c r="IK340" s="19"/>
      <c r="IL340" s="19"/>
      <c r="IM340" s="19"/>
      <c r="IN340" s="19"/>
      <c r="IO340" s="19"/>
      <c r="IP340" s="19"/>
      <c r="IQ340" s="19"/>
      <c r="IR340" s="19"/>
      <c r="IS340" s="19"/>
      <c r="IT340" s="19"/>
      <c r="IU340" s="19"/>
      <c r="IV340" s="19"/>
      <c r="IW340" s="19"/>
      <c r="IX340" s="19"/>
      <c r="IY340" s="19"/>
      <c r="IZ340" s="19"/>
      <c r="JA340" s="19"/>
      <c r="JB340" s="19"/>
    </row>
    <row r="341" spans="1:262" s="19" customFormat="1" x14ac:dyDescent="0.2">
      <c r="A341" s="170">
        <v>39990</v>
      </c>
      <c r="B341" s="183" t="s">
        <v>1329</v>
      </c>
      <c r="C341" s="183" t="s">
        <v>235</v>
      </c>
      <c r="D341" s="183" t="s">
        <v>134</v>
      </c>
      <c r="E341" s="183" t="s">
        <v>143</v>
      </c>
      <c r="F341" s="184">
        <v>37591</v>
      </c>
      <c r="G341" s="185">
        <v>2002</v>
      </c>
      <c r="H341" s="170" t="s">
        <v>18</v>
      </c>
      <c r="I341" s="170" t="str">
        <f t="shared" si="17"/>
        <v>FL</v>
      </c>
      <c r="J341" s="170" t="str">
        <f t="shared" si="18"/>
        <v>FL</v>
      </c>
      <c r="K341" s="170" t="str">
        <f t="shared" si="16"/>
        <v>Southeast</v>
      </c>
      <c r="L341" s="170" t="str">
        <f>INDEX('State '!$A$1:$C$62,MATCH($I341,'State '!$B:$B,0),3)</f>
        <v>Southeast</v>
      </c>
      <c r="M341" s="170" t="str">
        <f>INDEX('State '!$A$1:$C$62,MATCH($J341,'State '!$B:$B,0),3)</f>
        <v>Southeast</v>
      </c>
      <c r="N341" s="170"/>
      <c r="O341" s="177">
        <v>13</v>
      </c>
      <c r="P341" s="177">
        <v>15</v>
      </c>
      <c r="Q341" s="177">
        <v>180</v>
      </c>
      <c r="R341" s="176">
        <v>24</v>
      </c>
      <c r="S341" s="170" t="s">
        <v>135</v>
      </c>
      <c r="T341" s="170" t="s">
        <v>381</v>
      </c>
      <c r="U341" s="170" t="s">
        <v>1236</v>
      </c>
      <c r="V341" s="170"/>
      <c r="W341" s="169"/>
      <c r="X341" s="169"/>
      <c r="Y341" s="169"/>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c r="AY341" s="93"/>
      <c r="AZ341" s="93"/>
      <c r="BA341" s="93"/>
      <c r="BB341" s="93"/>
      <c r="BC341" s="93"/>
      <c r="BD341" s="93"/>
      <c r="BE341" s="93"/>
      <c r="BF341" s="93"/>
      <c r="BG341" s="93"/>
      <c r="BH341" s="93"/>
      <c r="BI341" s="93"/>
      <c r="BJ341" s="93"/>
      <c r="BK341" s="93"/>
      <c r="BL341" s="93"/>
      <c r="BM341" s="93"/>
      <c r="BN341" s="93"/>
      <c r="BO341" s="93"/>
      <c r="BP341" s="93"/>
      <c r="BQ341" s="93"/>
      <c r="BR341" s="93"/>
      <c r="BS341" s="93"/>
      <c r="BT341" s="93"/>
      <c r="BU341" s="93"/>
      <c r="BV341" s="93"/>
      <c r="BW341" s="93"/>
      <c r="BX341" s="93"/>
      <c r="BY341" s="93"/>
      <c r="BZ341" s="93"/>
      <c r="CA341" s="93"/>
      <c r="CB341" s="93"/>
      <c r="CC341" s="93"/>
      <c r="CD341" s="93"/>
      <c r="CE341" s="93"/>
      <c r="CF341" s="93"/>
      <c r="CG341" s="93"/>
      <c r="CH341" s="93"/>
      <c r="CI341" s="93"/>
      <c r="CJ341" s="93"/>
      <c r="CK341" s="93"/>
      <c r="CL341" s="93"/>
      <c r="CM341" s="93"/>
      <c r="CN341" s="93"/>
      <c r="CO341" s="93"/>
      <c r="CP341" s="93"/>
      <c r="CQ341" s="93"/>
      <c r="CR341" s="93"/>
      <c r="CS341" s="93"/>
      <c r="CT341" s="93"/>
      <c r="CU341" s="93"/>
      <c r="CV341" s="93"/>
      <c r="CW341" s="93"/>
      <c r="CX341" s="93"/>
      <c r="CY341" s="93"/>
      <c r="CZ341" s="93"/>
      <c r="DA341" s="93"/>
      <c r="DB341" s="93"/>
      <c r="DC341" s="93"/>
      <c r="DD341" s="93"/>
      <c r="DE341" s="93"/>
      <c r="DF341" s="93"/>
      <c r="DG341" s="93"/>
      <c r="DH341" s="93"/>
      <c r="DI341" s="93"/>
      <c r="DJ341" s="93"/>
      <c r="DK341" s="93"/>
      <c r="DL341" s="93"/>
      <c r="DM341" s="93"/>
      <c r="DN341" s="93"/>
      <c r="DO341" s="93"/>
      <c r="DP341" s="93"/>
      <c r="DQ341" s="93"/>
      <c r="DR341" s="93"/>
      <c r="DS341" s="93"/>
      <c r="DT341" s="93"/>
      <c r="DU341" s="93"/>
      <c r="DV341" s="93"/>
      <c r="DW341" s="93"/>
      <c r="DX341" s="93"/>
      <c r="DY341" s="93"/>
      <c r="DZ341" s="93"/>
      <c r="EA341" s="93"/>
      <c r="EB341" s="93"/>
      <c r="EC341" s="93"/>
      <c r="ED341" s="93"/>
      <c r="EE341" s="93"/>
      <c r="EF341" s="93"/>
      <c r="EG341" s="93"/>
      <c r="EH341" s="93"/>
      <c r="EI341" s="93"/>
      <c r="EJ341" s="93"/>
      <c r="EK341" s="93"/>
      <c r="EL341" s="93"/>
      <c r="EM341" s="93"/>
      <c r="EN341" s="93"/>
      <c r="EO341" s="93"/>
      <c r="EP341" s="93"/>
      <c r="EQ341" s="93"/>
      <c r="ER341" s="93"/>
      <c r="ES341" s="93"/>
      <c r="ET341" s="93"/>
      <c r="EU341" s="93"/>
      <c r="EV341" s="93"/>
      <c r="EW341" s="93"/>
      <c r="EX341" s="93"/>
      <c r="EY341" s="93"/>
      <c r="EZ341" s="93"/>
      <c r="FA341" s="93"/>
      <c r="FB341" s="93"/>
      <c r="FC341" s="93"/>
      <c r="FD341" s="93"/>
      <c r="FE341" s="93"/>
      <c r="FF341" s="93"/>
      <c r="FG341" s="93"/>
      <c r="FH341" s="93"/>
      <c r="FI341" s="93"/>
      <c r="FJ341" s="93"/>
      <c r="FK341" s="93"/>
      <c r="FL341" s="93"/>
      <c r="FM341" s="93"/>
      <c r="FN341" s="93"/>
      <c r="FO341" s="93"/>
      <c r="FP341" s="93"/>
      <c r="FQ341" s="93"/>
      <c r="FR341" s="93"/>
      <c r="FS341" s="93"/>
      <c r="FT341" s="93"/>
      <c r="FU341" s="93"/>
      <c r="FV341" s="93"/>
      <c r="FW341" s="93"/>
      <c r="FX341" s="93"/>
      <c r="FY341" s="93"/>
      <c r="FZ341" s="93"/>
      <c r="GA341" s="93"/>
      <c r="GB341" s="93"/>
      <c r="GC341" s="93"/>
      <c r="GD341" s="93"/>
      <c r="GE341" s="93"/>
      <c r="GF341" s="93"/>
      <c r="GG341" s="93"/>
      <c r="GH341" s="93"/>
      <c r="GI341" s="93"/>
      <c r="GJ341" s="93"/>
      <c r="GK341" s="93"/>
      <c r="GL341" s="93"/>
      <c r="GM341" s="93"/>
      <c r="GN341" s="93"/>
      <c r="GO341" s="93"/>
      <c r="GP341" s="93"/>
      <c r="GQ341" s="93"/>
      <c r="GR341" s="93"/>
      <c r="GS341" s="93"/>
      <c r="GT341" s="93"/>
      <c r="GU341" s="93"/>
      <c r="GV341" s="93"/>
      <c r="GW341" s="93"/>
      <c r="GX341" s="93"/>
      <c r="GY341" s="93"/>
      <c r="GZ341" s="93"/>
      <c r="HA341" s="93"/>
      <c r="HB341" s="93"/>
      <c r="HC341" s="93"/>
      <c r="HD341" s="93"/>
      <c r="HE341" s="93"/>
      <c r="HF341" s="93"/>
      <c r="HG341" s="93"/>
      <c r="HH341" s="93"/>
      <c r="HI341" s="93"/>
      <c r="HJ341" s="93"/>
      <c r="HK341" s="93"/>
      <c r="HL341" s="93"/>
      <c r="HM341" s="93"/>
      <c r="HN341" s="93"/>
      <c r="HO341" s="93"/>
      <c r="HP341" s="93"/>
      <c r="HQ341" s="93"/>
      <c r="HR341" s="93"/>
      <c r="HS341" s="93"/>
      <c r="HT341" s="93"/>
      <c r="HU341" s="93"/>
      <c r="HV341" s="93"/>
      <c r="HW341" s="93"/>
      <c r="HX341" s="93"/>
      <c r="HY341" s="93"/>
      <c r="HZ341" s="93"/>
      <c r="IA341" s="93"/>
      <c r="IB341" s="93"/>
      <c r="IC341" s="93"/>
      <c r="ID341" s="93"/>
      <c r="IE341" s="93"/>
      <c r="IF341" s="93"/>
      <c r="IG341" s="93"/>
      <c r="IH341" s="93"/>
      <c r="II341" s="93"/>
      <c r="IJ341" s="93"/>
      <c r="IK341" s="93"/>
      <c r="IL341" s="93"/>
      <c r="IM341" s="93"/>
      <c r="IN341" s="93"/>
      <c r="IO341" s="93"/>
      <c r="IP341" s="93"/>
      <c r="IQ341" s="93"/>
      <c r="IR341" s="93"/>
      <c r="IS341" s="93"/>
      <c r="IT341" s="93"/>
      <c r="IU341" s="93"/>
      <c r="IV341" s="93"/>
      <c r="IW341" s="93"/>
      <c r="IX341" s="93"/>
      <c r="IY341" s="93"/>
      <c r="IZ341" s="93"/>
      <c r="JA341" s="93"/>
      <c r="JB341" s="93"/>
    </row>
    <row r="342" spans="1:262" x14ac:dyDescent="0.2">
      <c r="A342" s="170">
        <v>39990</v>
      </c>
      <c r="B342" s="183" t="s">
        <v>1234</v>
      </c>
      <c r="C342" s="183" t="s">
        <v>235</v>
      </c>
      <c r="D342" s="183" t="s">
        <v>140</v>
      </c>
      <c r="E342" s="183" t="s">
        <v>143</v>
      </c>
      <c r="F342" s="184">
        <v>37742</v>
      </c>
      <c r="G342" s="185">
        <v>2003</v>
      </c>
      <c r="H342" s="170" t="s">
        <v>1235</v>
      </c>
      <c r="I342" s="170" t="str">
        <f t="shared" si="17"/>
        <v>MS</v>
      </c>
      <c r="J342" s="170" t="str">
        <f t="shared" si="18"/>
        <v>FL</v>
      </c>
      <c r="K342" s="170" t="str">
        <f t="shared" si="16"/>
        <v>South Central, Southeast</v>
      </c>
      <c r="L342" s="170" t="str">
        <f>INDEX('State '!$A$1:$C$62,MATCH($I342,'State '!$B:$B,0),3)</f>
        <v>South Central</v>
      </c>
      <c r="M342" s="170" t="str">
        <f>INDEX('State '!$A$1:$C$62,MATCH($J342,'State '!$B:$B,0),3)</f>
        <v>Southeast</v>
      </c>
      <c r="N342" s="170"/>
      <c r="O342" s="177">
        <v>132</v>
      </c>
      <c r="P342" s="177">
        <v>136</v>
      </c>
      <c r="Q342" s="177">
        <v>130</v>
      </c>
      <c r="R342" s="176" t="s">
        <v>3294</v>
      </c>
      <c r="S342" s="170" t="s">
        <v>135</v>
      </c>
      <c r="T342" s="170" t="s">
        <v>381</v>
      </c>
      <c r="U342" s="170" t="s">
        <v>1236</v>
      </c>
      <c r="V342" s="170"/>
      <c r="W342" s="169"/>
      <c r="X342" s="169"/>
      <c r="Y342" s="169"/>
      <c r="Z342" s="93"/>
      <c r="AA342" s="93"/>
      <c r="AB342" s="93"/>
    </row>
    <row r="343" spans="1:262" x14ac:dyDescent="0.2">
      <c r="A343" s="170">
        <v>39990</v>
      </c>
      <c r="B343" s="183" t="s">
        <v>1332</v>
      </c>
      <c r="C343" s="183" t="s">
        <v>235</v>
      </c>
      <c r="D343" s="183" t="s">
        <v>140</v>
      </c>
      <c r="E343" s="183" t="s">
        <v>143</v>
      </c>
      <c r="F343" s="184">
        <v>37347</v>
      </c>
      <c r="G343" s="185">
        <v>2002</v>
      </c>
      <c r="H343" s="170" t="s">
        <v>1235</v>
      </c>
      <c r="I343" s="170" t="str">
        <f t="shared" si="17"/>
        <v>MS</v>
      </c>
      <c r="J343" s="170" t="str">
        <f t="shared" si="18"/>
        <v>FL</v>
      </c>
      <c r="K343" s="170" t="str">
        <f t="shared" ref="K343:K406" si="19">IF($L343=$M343,L343,CONCATENATE($L343,", ",IF(ISBLANK(N343),"",CONCATENATE(N343,", ")),$M343))</f>
        <v>South Central, Southeast</v>
      </c>
      <c r="L343" s="170" t="str">
        <f>INDEX('State '!$A$1:$C$62,MATCH($I343,'State '!$B:$B,0),3)</f>
        <v>South Central</v>
      </c>
      <c r="M343" s="170" t="str">
        <f>INDEX('State '!$A$1:$C$62,MATCH($J343,'State '!$B:$B,0),3)</f>
        <v>Southeast</v>
      </c>
      <c r="N343" s="170"/>
      <c r="O343" s="177">
        <v>320</v>
      </c>
      <c r="P343" s="177">
        <v>64</v>
      </c>
      <c r="Q343" s="177">
        <v>298</v>
      </c>
      <c r="R343" s="176" t="s">
        <v>3294</v>
      </c>
      <c r="S343" s="170" t="s">
        <v>135</v>
      </c>
      <c r="T343" s="170" t="s">
        <v>381</v>
      </c>
      <c r="U343" s="170" t="s">
        <v>1236</v>
      </c>
      <c r="V343" s="170"/>
      <c r="W343" s="169"/>
      <c r="X343" s="169"/>
      <c r="Y343" s="169"/>
      <c r="Z343" s="93"/>
      <c r="AA343" s="93"/>
      <c r="AB343" s="93"/>
    </row>
    <row r="344" spans="1:262" s="19" customFormat="1" x14ac:dyDescent="0.2">
      <c r="A344" s="170">
        <v>39990</v>
      </c>
      <c r="B344" s="183" t="s">
        <v>1199</v>
      </c>
      <c r="C344" s="183" t="s">
        <v>235</v>
      </c>
      <c r="D344" s="183" t="s">
        <v>140</v>
      </c>
      <c r="E344" s="183" t="s">
        <v>143</v>
      </c>
      <c r="F344" s="184">
        <v>37956</v>
      </c>
      <c r="G344" s="185">
        <v>2003</v>
      </c>
      <c r="H344" s="170" t="s">
        <v>513</v>
      </c>
      <c r="I344" s="170" t="str">
        <f t="shared" si="17"/>
        <v>AL</v>
      </c>
      <c r="J344" s="170" t="str">
        <f t="shared" si="18"/>
        <v>FL</v>
      </c>
      <c r="K344" s="170" t="str">
        <f t="shared" si="19"/>
        <v>South Central, Southeast</v>
      </c>
      <c r="L344" s="170" t="str">
        <f>INDEX('State '!$A$1:$C$62,MATCH($I344,'State '!$B:$B,0),3)</f>
        <v>South Central</v>
      </c>
      <c r="M344" s="170" t="str">
        <f>INDEX('State '!$A$1:$C$62,MATCH($J344,'State '!$B:$B,0),3)</f>
        <v>Southeast</v>
      </c>
      <c r="N344" s="170"/>
      <c r="O344" s="177">
        <v>105</v>
      </c>
      <c r="P344" s="177">
        <v>33.299999999999997</v>
      </c>
      <c r="Q344" s="177">
        <v>121</v>
      </c>
      <c r="R344" s="176">
        <v>36</v>
      </c>
      <c r="S344" s="170" t="s">
        <v>135</v>
      </c>
      <c r="T344" s="170" t="s">
        <v>381</v>
      </c>
      <c r="U344" s="170" t="s">
        <v>1200</v>
      </c>
      <c r="V344" s="170"/>
      <c r="W344" s="169"/>
      <c r="X344" s="169"/>
      <c r="Y344" s="169"/>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AY344" s="93"/>
      <c r="AZ344" s="93"/>
      <c r="BA344" s="93"/>
      <c r="BB344" s="93"/>
      <c r="BC344" s="93"/>
      <c r="BD344" s="93"/>
      <c r="BE344" s="93"/>
      <c r="BF344" s="93"/>
      <c r="BG344" s="93"/>
      <c r="BH344" s="93"/>
      <c r="BI344" s="93"/>
      <c r="BJ344" s="93"/>
      <c r="BK344" s="93"/>
      <c r="BL344" s="93"/>
      <c r="BM344" s="93"/>
      <c r="BN344" s="93"/>
      <c r="BO344" s="93"/>
      <c r="BP344" s="93"/>
      <c r="BQ344" s="93"/>
      <c r="BR344" s="93"/>
      <c r="BS344" s="93"/>
      <c r="BT344" s="93"/>
      <c r="BU344" s="93"/>
      <c r="BV344" s="93"/>
      <c r="BW344" s="93"/>
      <c r="BX344" s="93"/>
      <c r="BY344" s="93"/>
      <c r="BZ344" s="93"/>
      <c r="CA344" s="93"/>
      <c r="CB344" s="93"/>
      <c r="CC344" s="93"/>
      <c r="CD344" s="93"/>
      <c r="CE344" s="93"/>
      <c r="CF344" s="93"/>
      <c r="CG344" s="93"/>
      <c r="CH344" s="93"/>
      <c r="CI344" s="93"/>
      <c r="CJ344" s="93"/>
      <c r="CK344" s="93"/>
      <c r="CL344" s="93"/>
      <c r="CM344" s="93"/>
      <c r="CN344" s="93"/>
      <c r="CO344" s="93"/>
      <c r="CP344" s="93"/>
      <c r="CQ344" s="93"/>
      <c r="CR344" s="93"/>
      <c r="CS344" s="93"/>
      <c r="CT344" s="93"/>
      <c r="CU344" s="93"/>
      <c r="CV344" s="93"/>
      <c r="CW344" s="93"/>
      <c r="CX344" s="93"/>
      <c r="CY344" s="93"/>
      <c r="CZ344" s="93"/>
      <c r="DA344" s="93"/>
      <c r="DB344" s="93"/>
      <c r="DC344" s="93"/>
      <c r="DD344" s="93"/>
      <c r="DE344" s="93"/>
      <c r="DF344" s="93"/>
      <c r="DG344" s="93"/>
      <c r="DH344" s="93"/>
      <c r="DI344" s="93"/>
      <c r="DJ344" s="93"/>
      <c r="DK344" s="93"/>
      <c r="DL344" s="93"/>
      <c r="DM344" s="93"/>
      <c r="DN344" s="93"/>
      <c r="DO344" s="93"/>
      <c r="DP344" s="93"/>
      <c r="DQ344" s="93"/>
      <c r="DR344" s="93"/>
      <c r="DS344" s="93"/>
      <c r="DT344" s="93"/>
      <c r="DU344" s="93"/>
      <c r="DV344" s="93"/>
      <c r="DW344" s="93"/>
      <c r="DX344" s="93"/>
      <c r="DY344" s="93"/>
      <c r="DZ344" s="93"/>
      <c r="EA344" s="93"/>
      <c r="EB344" s="93"/>
      <c r="EC344" s="93"/>
      <c r="ED344" s="93"/>
      <c r="EE344" s="93"/>
      <c r="EF344" s="93"/>
      <c r="EG344" s="93"/>
      <c r="EH344" s="93"/>
      <c r="EI344" s="93"/>
      <c r="EJ344" s="93"/>
      <c r="EK344" s="93"/>
      <c r="EL344" s="93"/>
      <c r="EM344" s="93"/>
      <c r="EN344" s="93"/>
      <c r="EO344" s="93"/>
      <c r="EP344" s="93"/>
      <c r="EQ344" s="93"/>
      <c r="ER344" s="93"/>
      <c r="ES344" s="93"/>
      <c r="ET344" s="93"/>
      <c r="EU344" s="93"/>
      <c r="EV344" s="93"/>
      <c r="EW344" s="93"/>
      <c r="EX344" s="93"/>
      <c r="EY344" s="93"/>
      <c r="EZ344" s="93"/>
      <c r="FA344" s="93"/>
      <c r="FB344" s="93"/>
      <c r="FC344" s="93"/>
      <c r="FD344" s="93"/>
      <c r="FE344" s="93"/>
      <c r="FF344" s="93"/>
      <c r="FG344" s="93"/>
      <c r="FH344" s="93"/>
      <c r="FI344" s="93"/>
      <c r="FJ344" s="93"/>
      <c r="FK344" s="93"/>
      <c r="FL344" s="93"/>
      <c r="FM344" s="93"/>
      <c r="FN344" s="93"/>
      <c r="FO344" s="93"/>
      <c r="FP344" s="93"/>
      <c r="FQ344" s="93"/>
      <c r="FR344" s="93"/>
      <c r="FS344" s="93"/>
      <c r="FT344" s="93"/>
      <c r="FU344" s="93"/>
      <c r="FV344" s="93"/>
      <c r="FW344" s="93"/>
      <c r="FX344" s="93"/>
      <c r="FY344" s="93"/>
      <c r="FZ344" s="93"/>
      <c r="GA344" s="93"/>
      <c r="GB344" s="93"/>
      <c r="GC344" s="93"/>
      <c r="GD344" s="93"/>
      <c r="GE344" s="93"/>
      <c r="GF344" s="93"/>
      <c r="GG344" s="93"/>
      <c r="GH344" s="93"/>
      <c r="GI344" s="93"/>
      <c r="GJ344" s="93"/>
      <c r="GK344" s="93"/>
      <c r="GL344" s="93"/>
      <c r="GM344" s="93"/>
      <c r="GN344" s="93"/>
      <c r="GO344" s="93"/>
      <c r="GP344" s="93"/>
      <c r="GQ344" s="93"/>
      <c r="GR344" s="93"/>
      <c r="GS344" s="93"/>
      <c r="GT344" s="93"/>
      <c r="GU344" s="93"/>
      <c r="GV344" s="93"/>
      <c r="GW344" s="93"/>
      <c r="GX344" s="93"/>
      <c r="GY344" s="93"/>
      <c r="GZ344" s="93"/>
      <c r="HA344" s="93"/>
      <c r="HB344" s="93"/>
      <c r="HC344" s="93"/>
      <c r="HD344" s="93"/>
      <c r="HE344" s="93"/>
      <c r="HF344" s="93"/>
      <c r="HG344" s="93"/>
      <c r="HH344" s="93"/>
      <c r="HI344" s="93"/>
      <c r="HJ344" s="93"/>
      <c r="HK344" s="93"/>
      <c r="HL344" s="93"/>
      <c r="HM344" s="93"/>
      <c r="HN344" s="93"/>
      <c r="HO344" s="93"/>
      <c r="HP344" s="93"/>
      <c r="HQ344" s="93"/>
      <c r="HR344" s="93"/>
      <c r="HS344" s="93"/>
      <c r="HT344" s="93"/>
      <c r="HU344" s="93"/>
      <c r="HV344" s="93"/>
      <c r="HW344" s="93"/>
      <c r="HX344" s="93"/>
      <c r="HY344" s="93"/>
      <c r="HZ344" s="93"/>
      <c r="IA344" s="93"/>
      <c r="IB344" s="93"/>
      <c r="IC344" s="93"/>
      <c r="ID344" s="93"/>
      <c r="IE344" s="93"/>
      <c r="IF344" s="93"/>
      <c r="IG344" s="93"/>
      <c r="IH344" s="93"/>
      <c r="II344" s="93"/>
      <c r="IJ344" s="93"/>
      <c r="IK344" s="93"/>
      <c r="IL344" s="93"/>
      <c r="IM344" s="93"/>
      <c r="IN344" s="93"/>
      <c r="IO344" s="93"/>
      <c r="IP344" s="93"/>
      <c r="IQ344" s="93"/>
      <c r="IR344" s="93"/>
      <c r="IS344" s="93"/>
      <c r="IT344" s="93"/>
      <c r="IU344" s="93"/>
      <c r="IV344" s="93"/>
      <c r="IW344" s="93"/>
      <c r="IX344" s="93"/>
      <c r="IY344" s="93"/>
      <c r="IZ344" s="93"/>
      <c r="JA344" s="93"/>
      <c r="JB344" s="93"/>
    </row>
    <row r="345" spans="1:262" x14ac:dyDescent="0.2">
      <c r="A345" s="170">
        <v>39990</v>
      </c>
      <c r="B345" s="171" t="s">
        <v>913</v>
      </c>
      <c r="C345" s="171" t="s">
        <v>235</v>
      </c>
      <c r="D345" s="171" t="s">
        <v>134</v>
      </c>
      <c r="E345" s="172" t="s">
        <v>143</v>
      </c>
      <c r="F345" s="173">
        <v>39438</v>
      </c>
      <c r="G345" s="174">
        <v>2007</v>
      </c>
      <c r="H345" s="170" t="s">
        <v>18</v>
      </c>
      <c r="I345" s="170" t="str">
        <f t="shared" si="17"/>
        <v>FL</v>
      </c>
      <c r="J345" s="170" t="str">
        <f t="shared" si="18"/>
        <v>FL</v>
      </c>
      <c r="K345" s="170" t="str">
        <f t="shared" si="19"/>
        <v>Southeast</v>
      </c>
      <c r="L345" s="170" t="str">
        <f>INDEX('State '!$A$1:$C$62,MATCH($I345,'State '!$B:$B,0),3)</f>
        <v>Southeast</v>
      </c>
      <c r="M345" s="170" t="str">
        <f>INDEX('State '!$A$1:$C$62,MATCH($J345,'State '!$B:$B,0),3)</f>
        <v>Southeast</v>
      </c>
      <c r="N345" s="170"/>
      <c r="O345" s="177">
        <v>63.5</v>
      </c>
      <c r="P345" s="176">
        <v>17.3</v>
      </c>
      <c r="Q345" s="176">
        <v>95</v>
      </c>
      <c r="R345" s="177">
        <v>36</v>
      </c>
      <c r="S345" s="178" t="s">
        <v>135</v>
      </c>
      <c r="T345" s="175" t="s">
        <v>381</v>
      </c>
      <c r="U345" s="179" t="s">
        <v>914</v>
      </c>
      <c r="V345" s="170"/>
      <c r="W345" s="169"/>
      <c r="X345" s="169"/>
      <c r="Y345" s="169"/>
      <c r="Z345" s="93"/>
      <c r="AA345" s="93"/>
      <c r="AB345" s="93"/>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c r="ER345" s="19"/>
      <c r="ES345" s="19"/>
      <c r="ET345" s="19"/>
      <c r="EU345" s="19"/>
      <c r="EV345" s="19"/>
      <c r="EW345" s="19"/>
      <c r="EX345" s="19"/>
      <c r="EY345" s="19"/>
      <c r="EZ345" s="19"/>
      <c r="FA345" s="19"/>
      <c r="FB345" s="19"/>
      <c r="FC345" s="19"/>
      <c r="FD345" s="19"/>
      <c r="FE345" s="19"/>
      <c r="FF345" s="19"/>
      <c r="FG345" s="19"/>
      <c r="FH345" s="19"/>
      <c r="FI345" s="19"/>
      <c r="FJ345" s="19"/>
      <c r="FK345" s="19"/>
      <c r="FL345" s="19"/>
      <c r="FM345" s="19"/>
      <c r="FN345" s="19"/>
      <c r="FO345" s="19"/>
      <c r="FP345" s="19"/>
      <c r="FQ345" s="19"/>
      <c r="FR345" s="19"/>
      <c r="FS345" s="19"/>
      <c r="FT345" s="19"/>
      <c r="FU345" s="19"/>
      <c r="FV345" s="19"/>
      <c r="FW345" s="19"/>
      <c r="FX345" s="19"/>
      <c r="FY345" s="19"/>
      <c r="FZ345" s="19"/>
      <c r="GA345" s="19"/>
      <c r="GB345" s="19"/>
      <c r="GC345" s="19"/>
      <c r="GD345" s="19"/>
      <c r="GE345" s="19"/>
      <c r="GF345" s="19"/>
      <c r="GG345" s="19"/>
      <c r="GH345" s="19"/>
      <c r="GI345" s="19"/>
      <c r="GJ345" s="19"/>
      <c r="GK345" s="19"/>
      <c r="GL345" s="19"/>
      <c r="GM345" s="19"/>
      <c r="GN345" s="19"/>
      <c r="GO345" s="19"/>
      <c r="GP345" s="19"/>
      <c r="GQ345" s="19"/>
      <c r="GR345" s="19"/>
      <c r="GS345" s="19"/>
      <c r="GT345" s="19"/>
      <c r="GU345" s="19"/>
      <c r="GV345" s="19"/>
      <c r="GW345" s="19"/>
      <c r="GX345" s="19"/>
      <c r="GY345" s="19"/>
      <c r="GZ345" s="19"/>
      <c r="HA345" s="19"/>
      <c r="HB345" s="19"/>
      <c r="HC345" s="19"/>
      <c r="HD345" s="19"/>
      <c r="HE345" s="19"/>
      <c r="HF345" s="19"/>
      <c r="HG345" s="19"/>
      <c r="HH345" s="19"/>
      <c r="HI345" s="19"/>
      <c r="HJ345" s="19"/>
      <c r="HK345" s="19"/>
      <c r="HL345" s="19"/>
      <c r="HM345" s="19"/>
      <c r="HN345" s="19"/>
      <c r="HO345" s="19"/>
      <c r="HP345" s="19"/>
      <c r="HQ345" s="19"/>
      <c r="HR345" s="19"/>
      <c r="HS345" s="19"/>
      <c r="HT345" s="19"/>
      <c r="HU345" s="19"/>
      <c r="HV345" s="19"/>
      <c r="HW345" s="19"/>
      <c r="HX345" s="19"/>
      <c r="HY345" s="19"/>
      <c r="HZ345" s="19"/>
      <c r="IA345" s="19"/>
      <c r="IB345" s="19"/>
      <c r="IC345" s="19"/>
      <c r="ID345" s="19"/>
      <c r="IE345" s="19"/>
      <c r="IF345" s="19"/>
      <c r="IG345" s="19"/>
      <c r="IH345" s="19"/>
      <c r="II345" s="19"/>
      <c r="IJ345" s="19"/>
      <c r="IK345" s="19"/>
      <c r="IL345" s="19"/>
      <c r="IM345" s="19"/>
      <c r="IN345" s="19"/>
      <c r="IO345" s="19"/>
      <c r="IP345" s="19"/>
      <c r="IQ345" s="19"/>
      <c r="IR345" s="19"/>
      <c r="IS345" s="19"/>
      <c r="IT345" s="19"/>
      <c r="IU345" s="19"/>
      <c r="IV345" s="19"/>
      <c r="IW345" s="19"/>
      <c r="IX345" s="19"/>
      <c r="IY345" s="19"/>
      <c r="IZ345" s="19"/>
      <c r="JA345" s="19"/>
      <c r="JB345" s="19"/>
    </row>
    <row r="346" spans="1:262" s="19" customFormat="1" x14ac:dyDescent="0.2">
      <c r="A346" s="170">
        <v>40585</v>
      </c>
      <c r="B346" s="171" t="s">
        <v>512</v>
      </c>
      <c r="C346" s="171" t="s">
        <v>235</v>
      </c>
      <c r="D346" s="171" t="s">
        <v>140</v>
      </c>
      <c r="E346" s="172" t="s">
        <v>143</v>
      </c>
      <c r="F346" s="173">
        <v>40588</v>
      </c>
      <c r="G346" s="174">
        <v>2011</v>
      </c>
      <c r="H346" s="170" t="s">
        <v>513</v>
      </c>
      <c r="I346" s="170" t="str">
        <f t="shared" si="17"/>
        <v>AL</v>
      </c>
      <c r="J346" s="170" t="str">
        <f t="shared" si="18"/>
        <v>FL</v>
      </c>
      <c r="K346" s="170" t="str">
        <f t="shared" si="19"/>
        <v>South Central, Southeast</v>
      </c>
      <c r="L346" s="170" t="str">
        <f>INDEX('State '!$A$1:$C$62,MATCH($I346,'State '!$B:$B,0),3)</f>
        <v>South Central</v>
      </c>
      <c r="M346" s="170" t="str">
        <f>INDEX('State '!$A$1:$C$62,MATCH($J346,'State '!$B:$B,0),3)</f>
        <v>Southeast</v>
      </c>
      <c r="N346" s="170"/>
      <c r="O346" s="177">
        <v>2455</v>
      </c>
      <c r="P346" s="176">
        <v>483</v>
      </c>
      <c r="Q346" s="176">
        <v>820</v>
      </c>
      <c r="R346" s="177" t="s">
        <v>3295</v>
      </c>
      <c r="S346" s="178" t="s">
        <v>135</v>
      </c>
      <c r="T346" s="175" t="s">
        <v>381</v>
      </c>
      <c r="U346" s="179" t="s">
        <v>514</v>
      </c>
      <c r="V346" s="170"/>
      <c r="W346" s="169"/>
      <c r="X346" s="169"/>
      <c r="Y346" s="169"/>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AY346" s="93"/>
      <c r="AZ346" s="93"/>
      <c r="BA346" s="93"/>
      <c r="BB346" s="93"/>
      <c r="BC346" s="93"/>
      <c r="BD346" s="93"/>
      <c r="BE346" s="93"/>
      <c r="BF346" s="93"/>
      <c r="BG346" s="93"/>
      <c r="BH346" s="93"/>
      <c r="BI346" s="93"/>
      <c r="BJ346" s="93"/>
      <c r="BK346" s="93"/>
      <c r="BL346" s="93"/>
      <c r="BM346" s="93"/>
      <c r="BN346" s="93"/>
      <c r="BO346" s="93"/>
      <c r="BP346" s="93"/>
      <c r="BQ346" s="93"/>
      <c r="BR346" s="93"/>
      <c r="BS346" s="93"/>
      <c r="BT346" s="93"/>
      <c r="BU346" s="93"/>
      <c r="BV346" s="93"/>
      <c r="BW346" s="93"/>
      <c r="BX346" s="93"/>
      <c r="BY346" s="93"/>
      <c r="BZ346" s="93"/>
      <c r="CA346" s="93"/>
      <c r="CB346" s="93"/>
      <c r="CC346" s="93"/>
      <c r="CD346" s="93"/>
      <c r="CE346" s="93"/>
      <c r="CF346" s="93"/>
      <c r="CG346" s="93"/>
      <c r="CH346" s="93"/>
      <c r="CI346" s="93"/>
      <c r="CJ346" s="93"/>
      <c r="CK346" s="93"/>
      <c r="CL346" s="93"/>
      <c r="CM346" s="93"/>
      <c r="CN346" s="93"/>
      <c r="CO346" s="93"/>
      <c r="CP346" s="93"/>
      <c r="CQ346" s="93"/>
      <c r="CR346" s="93"/>
      <c r="CS346" s="93"/>
      <c r="CT346" s="93"/>
      <c r="CU346" s="93"/>
      <c r="CV346" s="93"/>
      <c r="CW346" s="93"/>
      <c r="CX346" s="93"/>
      <c r="CY346" s="93"/>
      <c r="CZ346" s="93"/>
      <c r="DA346" s="93"/>
      <c r="DB346" s="93"/>
      <c r="DC346" s="93"/>
      <c r="DD346" s="93"/>
      <c r="DE346" s="93"/>
      <c r="DF346" s="93"/>
      <c r="DG346" s="93"/>
      <c r="DH346" s="93"/>
      <c r="DI346" s="93"/>
      <c r="DJ346" s="93"/>
      <c r="DK346" s="93"/>
      <c r="DL346" s="93"/>
      <c r="DM346" s="93"/>
      <c r="DN346" s="93"/>
      <c r="DO346" s="93"/>
      <c r="DP346" s="93"/>
      <c r="DQ346" s="93"/>
      <c r="DR346" s="93"/>
      <c r="DS346" s="93"/>
      <c r="DT346" s="93"/>
      <c r="DU346" s="93"/>
      <c r="DV346" s="93"/>
      <c r="DW346" s="93"/>
      <c r="DX346" s="93"/>
      <c r="DY346" s="93"/>
      <c r="DZ346" s="93"/>
      <c r="EA346" s="93"/>
      <c r="EB346" s="93"/>
      <c r="EC346" s="93"/>
      <c r="ED346" s="93"/>
      <c r="EE346" s="93"/>
      <c r="EF346" s="93"/>
      <c r="EG346" s="93"/>
      <c r="EH346" s="93"/>
      <c r="EI346" s="93"/>
      <c r="EJ346" s="93"/>
      <c r="EK346" s="93"/>
      <c r="EL346" s="93"/>
      <c r="EM346" s="93"/>
      <c r="EN346" s="93"/>
      <c r="EO346" s="93"/>
      <c r="EP346" s="93"/>
      <c r="EQ346" s="93"/>
      <c r="ER346" s="93"/>
      <c r="ES346" s="93"/>
      <c r="ET346" s="93"/>
      <c r="EU346" s="93"/>
      <c r="EV346" s="93"/>
      <c r="EW346" s="93"/>
      <c r="EX346" s="93"/>
      <c r="EY346" s="93"/>
      <c r="EZ346" s="93"/>
      <c r="FA346" s="93"/>
      <c r="FB346" s="93"/>
      <c r="FC346" s="93"/>
      <c r="FD346" s="93"/>
      <c r="FE346" s="93"/>
      <c r="FF346" s="93"/>
      <c r="FG346" s="93"/>
      <c r="FH346" s="93"/>
      <c r="FI346" s="93"/>
      <c r="FJ346" s="93"/>
      <c r="FK346" s="93"/>
      <c r="FL346" s="93"/>
      <c r="FM346" s="93"/>
      <c r="FN346" s="93"/>
      <c r="FO346" s="93"/>
      <c r="FP346" s="93"/>
      <c r="FQ346" s="93"/>
      <c r="FR346" s="93"/>
      <c r="FS346" s="93"/>
      <c r="FT346" s="93"/>
      <c r="FU346" s="93"/>
      <c r="FV346" s="93"/>
      <c r="FW346" s="93"/>
      <c r="FX346" s="93"/>
      <c r="FY346" s="93"/>
      <c r="FZ346" s="93"/>
      <c r="GA346" s="93"/>
      <c r="GB346" s="93"/>
      <c r="GC346" s="93"/>
      <c r="GD346" s="93"/>
      <c r="GE346" s="93"/>
      <c r="GF346" s="93"/>
      <c r="GG346" s="93"/>
      <c r="GH346" s="93"/>
      <c r="GI346" s="93"/>
      <c r="GJ346" s="93"/>
      <c r="GK346" s="93"/>
      <c r="GL346" s="93"/>
      <c r="GM346" s="93"/>
      <c r="GN346" s="93"/>
      <c r="GO346" s="93"/>
      <c r="GP346" s="93"/>
      <c r="GQ346" s="93"/>
      <c r="GR346" s="93"/>
      <c r="GS346" s="93"/>
      <c r="GT346" s="93"/>
      <c r="GU346" s="93"/>
      <c r="GV346" s="93"/>
      <c r="GW346" s="93"/>
      <c r="GX346" s="93"/>
      <c r="GY346" s="93"/>
      <c r="GZ346" s="93"/>
      <c r="HA346" s="93"/>
      <c r="HB346" s="93"/>
      <c r="HC346" s="93"/>
      <c r="HD346" s="93"/>
      <c r="HE346" s="93"/>
      <c r="HF346" s="93"/>
      <c r="HG346" s="93"/>
      <c r="HH346" s="93"/>
      <c r="HI346" s="93"/>
      <c r="HJ346" s="93"/>
      <c r="HK346" s="93"/>
      <c r="HL346" s="93"/>
      <c r="HM346" s="93"/>
      <c r="HN346" s="93"/>
      <c r="HO346" s="93"/>
      <c r="HP346" s="93"/>
      <c r="HQ346" s="93"/>
      <c r="HR346" s="93"/>
      <c r="HS346" s="93"/>
      <c r="HT346" s="93"/>
      <c r="HU346" s="93"/>
      <c r="HV346" s="93"/>
      <c r="HW346" s="93"/>
      <c r="HX346" s="93"/>
      <c r="HY346" s="93"/>
      <c r="HZ346" s="93"/>
      <c r="IA346" s="93"/>
      <c r="IB346" s="93"/>
      <c r="IC346" s="93"/>
      <c r="ID346" s="93"/>
      <c r="IE346" s="93"/>
      <c r="IF346" s="93"/>
      <c r="IG346" s="93"/>
      <c r="IH346" s="93"/>
      <c r="II346" s="93"/>
      <c r="IJ346" s="93"/>
      <c r="IK346" s="93"/>
      <c r="IL346" s="93"/>
      <c r="IM346" s="93"/>
      <c r="IN346" s="93"/>
      <c r="IO346" s="93"/>
      <c r="IP346" s="93"/>
      <c r="IQ346" s="93"/>
      <c r="IR346" s="93"/>
      <c r="IS346" s="93"/>
      <c r="IT346" s="93"/>
      <c r="IU346" s="93"/>
      <c r="IV346" s="93"/>
      <c r="IW346" s="93"/>
      <c r="IX346" s="93"/>
      <c r="IY346" s="93"/>
      <c r="IZ346" s="93"/>
      <c r="JA346" s="93"/>
      <c r="JB346" s="93"/>
    </row>
    <row r="347" spans="1:262" x14ac:dyDescent="0.2">
      <c r="A347" s="170">
        <v>39990</v>
      </c>
      <c r="B347" s="171" t="s">
        <v>979</v>
      </c>
      <c r="C347" s="171" t="s">
        <v>235</v>
      </c>
      <c r="D347" s="171" t="s">
        <v>134</v>
      </c>
      <c r="E347" s="172" t="s">
        <v>143</v>
      </c>
      <c r="F347" s="173">
        <v>39052</v>
      </c>
      <c r="G347" s="174">
        <v>2006</v>
      </c>
      <c r="H347" s="170" t="s">
        <v>18</v>
      </c>
      <c r="I347" s="170" t="str">
        <f t="shared" si="17"/>
        <v>FL</v>
      </c>
      <c r="J347" s="170" t="str">
        <f t="shared" si="18"/>
        <v>FL</v>
      </c>
      <c r="K347" s="170" t="str">
        <f t="shared" si="19"/>
        <v>Southeast</v>
      </c>
      <c r="L347" s="170" t="str">
        <f>INDEX('State '!$A$1:$C$62,MATCH($I347,'State '!$B:$B,0),3)</f>
        <v>Southeast</v>
      </c>
      <c r="M347" s="170" t="str">
        <f>INDEX('State '!$A$1:$C$62,MATCH($J347,'State '!$B:$B,0),3)</f>
        <v>Southeast</v>
      </c>
      <c r="N347" s="170"/>
      <c r="O347" s="177">
        <v>19.600000000000001</v>
      </c>
      <c r="P347" s="176">
        <v>0.3</v>
      </c>
      <c r="Q347" s="176">
        <v>100</v>
      </c>
      <c r="R347" s="177">
        <v>24</v>
      </c>
      <c r="S347" s="178" t="s">
        <v>135</v>
      </c>
      <c r="T347" s="175" t="s">
        <v>381</v>
      </c>
      <c r="U347" s="179" t="s">
        <v>980</v>
      </c>
      <c r="V347" s="170"/>
      <c r="W347" s="169"/>
      <c r="X347" s="169"/>
      <c r="Y347" s="169"/>
      <c r="Z347" s="93"/>
      <c r="AA347" s="93"/>
      <c r="AB347" s="93"/>
    </row>
    <row r="348" spans="1:262" s="19" customFormat="1" x14ac:dyDescent="0.2">
      <c r="A348" s="195">
        <v>43423</v>
      </c>
      <c r="B348" s="183" t="s">
        <v>2319</v>
      </c>
      <c r="C348" s="183" t="s">
        <v>235</v>
      </c>
      <c r="D348" s="183" t="s">
        <v>140</v>
      </c>
      <c r="E348" s="183" t="s">
        <v>143</v>
      </c>
      <c r="F348" s="184">
        <v>43398</v>
      </c>
      <c r="G348" s="176">
        <v>2018</v>
      </c>
      <c r="H348" s="170" t="s">
        <v>483</v>
      </c>
      <c r="I348" s="170" t="str">
        <f t="shared" si="17"/>
        <v>MS</v>
      </c>
      <c r="J348" s="170" t="str">
        <f t="shared" si="18"/>
        <v>AL</v>
      </c>
      <c r="K348" s="175" t="str">
        <f t="shared" si="19"/>
        <v>South Central</v>
      </c>
      <c r="L348" s="170" t="str">
        <f>INDEX('State '!$A$1:$C$62,MATCH($I348,'State '!$B:$B,0),3)</f>
        <v>South Central</v>
      </c>
      <c r="M348" s="170" t="str">
        <f>INDEX('State '!$A$1:$C$62,MATCH($J348,'State '!$B:$B,0),3)</f>
        <v>South Central</v>
      </c>
      <c r="N348" s="170"/>
      <c r="O348" s="177">
        <v>10.7</v>
      </c>
      <c r="P348" s="177">
        <v>1</v>
      </c>
      <c r="Q348" s="177">
        <v>69</v>
      </c>
      <c r="R348" s="176" t="s">
        <v>3296</v>
      </c>
      <c r="S348" s="170" t="s">
        <v>135</v>
      </c>
      <c r="T348" s="170" t="s">
        <v>381</v>
      </c>
      <c r="U348" s="170" t="s">
        <v>2320</v>
      </c>
      <c r="V348" s="170" t="s">
        <v>2180</v>
      </c>
      <c r="W348" s="169"/>
      <c r="X348" s="169"/>
      <c r="Y348" s="205"/>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c r="BM348" s="93"/>
      <c r="BN348" s="93"/>
      <c r="BO348" s="93"/>
      <c r="BP348" s="93"/>
      <c r="BQ348" s="93"/>
      <c r="BR348" s="93"/>
      <c r="BS348" s="93"/>
      <c r="BT348" s="93"/>
      <c r="BU348" s="93"/>
      <c r="BV348" s="93"/>
      <c r="BW348" s="93"/>
      <c r="BX348" s="93"/>
      <c r="BY348" s="93"/>
      <c r="BZ348" s="93"/>
      <c r="CA348" s="93"/>
      <c r="CB348" s="93"/>
      <c r="CC348" s="93"/>
      <c r="CD348" s="93"/>
      <c r="CE348" s="93"/>
      <c r="CF348" s="93"/>
      <c r="CG348" s="93"/>
      <c r="CH348" s="93"/>
      <c r="CI348" s="93"/>
      <c r="CJ348" s="93"/>
      <c r="CK348" s="93"/>
      <c r="CL348" s="93"/>
      <c r="CM348" s="93"/>
      <c r="CN348" s="93"/>
      <c r="CO348" s="93"/>
      <c r="CP348" s="93"/>
      <c r="CQ348" s="93"/>
      <c r="CR348" s="93"/>
      <c r="CS348" s="93"/>
      <c r="CT348" s="93"/>
      <c r="CU348" s="93"/>
      <c r="CV348" s="93"/>
      <c r="CW348" s="93"/>
      <c r="CX348" s="93"/>
      <c r="CY348" s="93"/>
      <c r="CZ348" s="93"/>
      <c r="DA348" s="93"/>
      <c r="DB348" s="93"/>
      <c r="DC348" s="93"/>
      <c r="DD348" s="93"/>
      <c r="DE348" s="93"/>
      <c r="DF348" s="93"/>
      <c r="DG348" s="93"/>
      <c r="DH348" s="93"/>
      <c r="DI348" s="93"/>
      <c r="DJ348" s="93"/>
      <c r="DK348" s="93"/>
      <c r="DL348" s="93"/>
      <c r="DM348" s="93"/>
      <c r="DN348" s="93"/>
      <c r="DO348" s="93"/>
      <c r="DP348" s="93"/>
      <c r="DQ348" s="93"/>
      <c r="DR348" s="93"/>
      <c r="DS348" s="93"/>
      <c r="DT348" s="93"/>
      <c r="DU348" s="93"/>
      <c r="DV348" s="93"/>
      <c r="DW348" s="93"/>
      <c r="DX348" s="93"/>
      <c r="DY348" s="93"/>
      <c r="DZ348" s="93"/>
      <c r="EA348" s="93"/>
      <c r="EB348" s="93"/>
      <c r="EC348" s="93"/>
      <c r="ED348" s="93"/>
      <c r="EE348" s="93"/>
      <c r="EF348" s="93"/>
      <c r="EG348" s="93"/>
      <c r="EH348" s="93"/>
      <c r="EI348" s="93"/>
      <c r="EJ348" s="93"/>
      <c r="EK348" s="93"/>
      <c r="EL348" s="93"/>
      <c r="EM348" s="93"/>
      <c r="EN348" s="93"/>
      <c r="EO348" s="93"/>
      <c r="EP348" s="93"/>
      <c r="EQ348" s="93"/>
      <c r="ER348" s="93"/>
      <c r="ES348" s="93"/>
      <c r="ET348" s="93"/>
      <c r="EU348" s="93"/>
      <c r="EV348" s="93"/>
      <c r="EW348" s="93"/>
      <c r="EX348" s="93"/>
      <c r="EY348" s="93"/>
      <c r="EZ348" s="93"/>
      <c r="FA348" s="93"/>
      <c r="FB348" s="93"/>
      <c r="FC348" s="93"/>
      <c r="FD348" s="93"/>
      <c r="FE348" s="93"/>
      <c r="FF348" s="93"/>
      <c r="FG348" s="93"/>
      <c r="FH348" s="93"/>
      <c r="FI348" s="93"/>
      <c r="FJ348" s="93"/>
      <c r="FK348" s="93"/>
      <c r="FL348" s="93"/>
      <c r="FM348" s="93"/>
      <c r="FN348" s="93"/>
      <c r="FO348" s="93"/>
      <c r="FP348" s="93"/>
      <c r="FQ348" s="93"/>
      <c r="FR348" s="93"/>
      <c r="FS348" s="93"/>
      <c r="FT348" s="93"/>
      <c r="FU348" s="93"/>
      <c r="FV348" s="93"/>
      <c r="FW348" s="93"/>
      <c r="FX348" s="93"/>
      <c r="FY348" s="93"/>
      <c r="FZ348" s="93"/>
      <c r="GA348" s="93"/>
      <c r="GB348" s="93"/>
      <c r="GC348" s="93"/>
      <c r="GD348" s="93"/>
      <c r="GE348" s="93"/>
      <c r="GF348" s="93"/>
      <c r="GG348" s="93"/>
      <c r="GH348" s="93"/>
      <c r="GI348" s="93"/>
      <c r="GJ348" s="93"/>
      <c r="GK348" s="93"/>
      <c r="GL348" s="93"/>
      <c r="GM348" s="93"/>
      <c r="GN348" s="93"/>
      <c r="GO348" s="93"/>
      <c r="GP348" s="93"/>
      <c r="GQ348" s="93"/>
      <c r="GR348" s="93"/>
      <c r="GS348" s="93"/>
      <c r="GT348" s="93"/>
      <c r="GU348" s="93"/>
      <c r="GV348" s="93"/>
      <c r="GW348" s="93"/>
      <c r="GX348" s="93"/>
      <c r="GY348" s="93"/>
      <c r="GZ348" s="93"/>
      <c r="HA348" s="93"/>
      <c r="HB348" s="93"/>
      <c r="HC348" s="93"/>
      <c r="HD348" s="93"/>
      <c r="HE348" s="93"/>
      <c r="HF348" s="93"/>
      <c r="HG348" s="93"/>
      <c r="HH348" s="93"/>
      <c r="HI348" s="93"/>
      <c r="HJ348" s="93"/>
      <c r="HK348" s="93"/>
      <c r="HL348" s="93"/>
      <c r="HM348" s="93"/>
      <c r="HN348" s="93"/>
      <c r="HO348" s="93"/>
      <c r="HP348" s="93"/>
      <c r="HQ348" s="93"/>
      <c r="HR348" s="93"/>
      <c r="HS348" s="93"/>
      <c r="HT348" s="93"/>
      <c r="HU348" s="93"/>
      <c r="HV348" s="93"/>
      <c r="HW348" s="93"/>
      <c r="HX348" s="93"/>
      <c r="HY348" s="93"/>
      <c r="HZ348" s="93"/>
      <c r="IA348" s="93"/>
      <c r="IB348" s="93"/>
      <c r="IC348" s="93"/>
      <c r="ID348" s="93"/>
      <c r="IE348" s="93"/>
      <c r="IF348" s="93"/>
      <c r="IG348" s="93"/>
      <c r="IH348" s="93"/>
      <c r="II348" s="93"/>
      <c r="IJ348" s="93"/>
      <c r="IK348" s="93"/>
      <c r="IL348" s="93"/>
      <c r="IM348" s="93"/>
      <c r="IN348" s="93"/>
      <c r="IO348" s="93"/>
      <c r="IP348" s="93"/>
      <c r="IQ348" s="93"/>
      <c r="IR348" s="93"/>
      <c r="IS348" s="93"/>
      <c r="IT348" s="93"/>
      <c r="IU348" s="93"/>
      <c r="IV348" s="93"/>
      <c r="IW348" s="93"/>
      <c r="IX348" s="93"/>
      <c r="IY348" s="93"/>
      <c r="IZ348" s="93"/>
      <c r="JA348" s="93"/>
      <c r="JB348" s="93"/>
    </row>
    <row r="349" spans="1:262" s="19" customFormat="1" x14ac:dyDescent="0.2">
      <c r="A349" s="170">
        <v>40367</v>
      </c>
      <c r="B349" s="171" t="s">
        <v>652</v>
      </c>
      <c r="C349" s="171" t="s">
        <v>206</v>
      </c>
      <c r="D349" s="171" t="s">
        <v>140</v>
      </c>
      <c r="E349" s="172" t="s">
        <v>143</v>
      </c>
      <c r="F349" s="173">
        <v>40053</v>
      </c>
      <c r="G349" s="174">
        <v>2009</v>
      </c>
      <c r="H349" s="170" t="s">
        <v>36</v>
      </c>
      <c r="I349" s="170" t="str">
        <f t="shared" si="17"/>
        <v>MA</v>
      </c>
      <c r="J349" s="170" t="str">
        <f t="shared" si="18"/>
        <v>MA</v>
      </c>
      <c r="K349" s="170" t="str">
        <f t="shared" si="19"/>
        <v>Northeast</v>
      </c>
      <c r="L349" s="170" t="str">
        <f>INDEX('State '!$A$1:$C$62,MATCH($I349,'State '!$B:$B,0),3)</f>
        <v>Northeast</v>
      </c>
      <c r="M349" s="170" t="str">
        <f>INDEX('State '!$A$1:$C$62,MATCH($J349,'State '!$B:$B,0),3)</f>
        <v>Northeast</v>
      </c>
      <c r="N349" s="170"/>
      <c r="O349" s="177">
        <v>23</v>
      </c>
      <c r="P349" s="176">
        <v>5.15</v>
      </c>
      <c r="Q349" s="176">
        <v>12.3</v>
      </c>
      <c r="R349" s="177">
        <v>12</v>
      </c>
      <c r="S349" s="178" t="s">
        <v>135</v>
      </c>
      <c r="T349" s="175" t="s">
        <v>381</v>
      </c>
      <c r="U349" s="179" t="s">
        <v>653</v>
      </c>
      <c r="V349" s="170"/>
      <c r="W349" s="169"/>
      <c r="X349" s="169"/>
      <c r="Y349" s="169"/>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c r="AY349" s="93"/>
      <c r="AZ349" s="93"/>
      <c r="BA349" s="93"/>
      <c r="BB349" s="93"/>
      <c r="BC349" s="93"/>
      <c r="BD349" s="93"/>
      <c r="BE349" s="93"/>
      <c r="BF349" s="93"/>
      <c r="BG349" s="93"/>
      <c r="BH349" s="93"/>
      <c r="BI349" s="93"/>
      <c r="BJ349" s="93"/>
      <c r="BK349" s="93"/>
      <c r="BL349" s="93"/>
      <c r="BM349" s="93"/>
      <c r="BN349" s="93"/>
      <c r="BO349" s="93"/>
      <c r="BP349" s="93"/>
      <c r="BQ349" s="93"/>
      <c r="BR349" s="93"/>
      <c r="BS349" s="93"/>
      <c r="BT349" s="93"/>
      <c r="BU349" s="93"/>
      <c r="BV349" s="93"/>
      <c r="BW349" s="93"/>
      <c r="BX349" s="93"/>
      <c r="BY349" s="93"/>
      <c r="BZ349" s="93"/>
      <c r="CA349" s="93"/>
      <c r="CB349" s="93"/>
      <c r="CC349" s="93"/>
      <c r="CD349" s="93"/>
      <c r="CE349" s="93"/>
      <c r="CF349" s="93"/>
      <c r="CG349" s="93"/>
      <c r="CH349" s="93"/>
      <c r="CI349" s="93"/>
      <c r="CJ349" s="93"/>
      <c r="CK349" s="93"/>
      <c r="CL349" s="93"/>
      <c r="CM349" s="93"/>
      <c r="CN349" s="93"/>
      <c r="CO349" s="93"/>
      <c r="CP349" s="93"/>
      <c r="CQ349" s="93"/>
      <c r="CR349" s="93"/>
      <c r="CS349" s="93"/>
      <c r="CT349" s="93"/>
      <c r="CU349" s="93"/>
      <c r="CV349" s="93"/>
      <c r="CW349" s="93"/>
      <c r="CX349" s="93"/>
      <c r="CY349" s="93"/>
      <c r="CZ349" s="93"/>
      <c r="DA349" s="93"/>
      <c r="DB349" s="93"/>
      <c r="DC349" s="93"/>
      <c r="DD349" s="93"/>
      <c r="DE349" s="93"/>
      <c r="DF349" s="93"/>
      <c r="DG349" s="93"/>
      <c r="DH349" s="93"/>
      <c r="DI349" s="93"/>
      <c r="DJ349" s="93"/>
      <c r="DK349" s="93"/>
      <c r="DL349" s="93"/>
      <c r="DM349" s="93"/>
      <c r="DN349" s="93"/>
      <c r="DO349" s="93"/>
      <c r="DP349" s="93"/>
      <c r="DQ349" s="93"/>
      <c r="DR349" s="93"/>
      <c r="DS349" s="93"/>
      <c r="DT349" s="93"/>
      <c r="DU349" s="93"/>
      <c r="DV349" s="93"/>
      <c r="DW349" s="93"/>
      <c r="DX349" s="93"/>
      <c r="DY349" s="93"/>
      <c r="DZ349" s="93"/>
      <c r="EA349" s="93"/>
      <c r="EB349" s="93"/>
      <c r="EC349" s="93"/>
      <c r="ED349" s="93"/>
      <c r="EE349" s="93"/>
      <c r="EF349" s="93"/>
      <c r="EG349" s="93"/>
      <c r="EH349" s="93"/>
      <c r="EI349" s="93"/>
      <c r="EJ349" s="93"/>
      <c r="EK349" s="93"/>
      <c r="EL349" s="93"/>
      <c r="EM349" s="93"/>
      <c r="EN349" s="93"/>
      <c r="EO349" s="93"/>
      <c r="EP349" s="93"/>
      <c r="EQ349" s="93"/>
      <c r="ER349" s="93"/>
      <c r="ES349" s="93"/>
      <c r="ET349" s="93"/>
      <c r="EU349" s="93"/>
      <c r="EV349" s="93"/>
      <c r="EW349" s="93"/>
      <c r="EX349" s="93"/>
      <c r="EY349" s="93"/>
      <c r="EZ349" s="93"/>
      <c r="FA349" s="93"/>
      <c r="FB349" s="93"/>
      <c r="FC349" s="93"/>
      <c r="FD349" s="93"/>
      <c r="FE349" s="93"/>
      <c r="FF349" s="93"/>
      <c r="FG349" s="93"/>
      <c r="FH349" s="93"/>
      <c r="FI349" s="93"/>
      <c r="FJ349" s="93"/>
      <c r="FK349" s="93"/>
      <c r="FL349" s="93"/>
      <c r="FM349" s="93"/>
      <c r="FN349" s="93"/>
      <c r="FO349" s="93"/>
      <c r="FP349" s="93"/>
      <c r="FQ349" s="93"/>
      <c r="FR349" s="93"/>
      <c r="FS349" s="93"/>
      <c r="FT349" s="93"/>
      <c r="FU349" s="93"/>
      <c r="FV349" s="93"/>
      <c r="FW349" s="93"/>
      <c r="FX349" s="93"/>
      <c r="FY349" s="93"/>
      <c r="FZ349" s="93"/>
      <c r="GA349" s="93"/>
      <c r="GB349" s="93"/>
      <c r="GC349" s="93"/>
      <c r="GD349" s="93"/>
      <c r="GE349" s="93"/>
      <c r="GF349" s="93"/>
      <c r="GG349" s="93"/>
      <c r="GH349" s="93"/>
      <c r="GI349" s="93"/>
      <c r="GJ349" s="93"/>
      <c r="GK349" s="93"/>
      <c r="GL349" s="93"/>
      <c r="GM349" s="93"/>
      <c r="GN349" s="93"/>
      <c r="GO349" s="93"/>
      <c r="GP349" s="93"/>
      <c r="GQ349" s="93"/>
      <c r="GR349" s="93"/>
      <c r="GS349" s="93"/>
      <c r="GT349" s="93"/>
      <c r="GU349" s="93"/>
      <c r="GV349" s="93"/>
      <c r="GW349" s="93"/>
      <c r="GX349" s="93"/>
      <c r="GY349" s="93"/>
      <c r="GZ349" s="93"/>
      <c r="HA349" s="93"/>
      <c r="HB349" s="93"/>
      <c r="HC349" s="93"/>
      <c r="HD349" s="93"/>
      <c r="HE349" s="93"/>
      <c r="HF349" s="93"/>
      <c r="HG349" s="93"/>
      <c r="HH349" s="93"/>
      <c r="HI349" s="93"/>
      <c r="HJ349" s="93"/>
      <c r="HK349" s="93"/>
      <c r="HL349" s="93"/>
      <c r="HM349" s="93"/>
      <c r="HN349" s="93"/>
      <c r="HO349" s="93"/>
      <c r="HP349" s="93"/>
      <c r="HQ349" s="93"/>
      <c r="HR349" s="93"/>
      <c r="HS349" s="93"/>
      <c r="HT349" s="93"/>
      <c r="HU349" s="93"/>
      <c r="HV349" s="93"/>
      <c r="HW349" s="93"/>
      <c r="HX349" s="93"/>
      <c r="HY349" s="93"/>
      <c r="HZ349" s="93"/>
      <c r="IA349" s="93"/>
      <c r="IB349" s="93"/>
      <c r="IC349" s="93"/>
      <c r="ID349" s="93"/>
      <c r="IE349" s="93"/>
      <c r="IF349" s="93"/>
      <c r="IG349" s="93"/>
      <c r="IH349" s="93"/>
      <c r="II349" s="93"/>
      <c r="IJ349" s="93"/>
      <c r="IK349" s="93"/>
      <c r="IL349" s="93"/>
      <c r="IM349" s="93"/>
      <c r="IN349" s="93"/>
      <c r="IO349" s="93"/>
      <c r="IP349" s="93"/>
      <c r="IQ349" s="93"/>
      <c r="IR349" s="93"/>
      <c r="IS349" s="93"/>
      <c r="IT349" s="93"/>
      <c r="IU349" s="93"/>
      <c r="IV349" s="93"/>
      <c r="IW349" s="93"/>
      <c r="IX349" s="93"/>
      <c r="IY349" s="93"/>
      <c r="IZ349" s="93"/>
      <c r="JA349" s="93"/>
      <c r="JB349" s="93"/>
    </row>
    <row r="350" spans="1:262" x14ac:dyDescent="0.2">
      <c r="A350" s="170">
        <v>42900</v>
      </c>
      <c r="B350" s="183" t="s">
        <v>1980</v>
      </c>
      <c r="C350" s="183" t="s">
        <v>1981</v>
      </c>
      <c r="D350" s="183" t="s">
        <v>136</v>
      </c>
      <c r="E350" s="183" t="s">
        <v>143</v>
      </c>
      <c r="F350" s="184">
        <v>42898</v>
      </c>
      <c r="G350" s="185">
        <v>2017</v>
      </c>
      <c r="H350" s="170" t="s">
        <v>18</v>
      </c>
      <c r="I350" s="170" t="str">
        <f t="shared" si="17"/>
        <v>FL</v>
      </c>
      <c r="J350" s="170" t="str">
        <f t="shared" si="18"/>
        <v>FL</v>
      </c>
      <c r="K350" s="175" t="str">
        <f t="shared" si="19"/>
        <v>Southeast</v>
      </c>
      <c r="L350" s="170" t="str">
        <f>INDEX('State '!$A$1:$C$62,MATCH($I350,'State '!$B:$B,0),3)</f>
        <v>Southeast</v>
      </c>
      <c r="M350" s="170" t="str">
        <f>INDEX('State '!$A$1:$C$62,MATCH($J350,'State '!$B:$B,0),3)</f>
        <v>Southeast</v>
      </c>
      <c r="N350" s="170"/>
      <c r="O350" s="177">
        <v>537.29999999999995</v>
      </c>
      <c r="P350" s="177">
        <v>126</v>
      </c>
      <c r="Q350" s="177">
        <v>640</v>
      </c>
      <c r="R350" s="176">
        <v>36</v>
      </c>
      <c r="S350" s="170" t="s">
        <v>1813</v>
      </c>
      <c r="T350" s="170" t="s">
        <v>381</v>
      </c>
      <c r="U350" s="170" t="s">
        <v>2112</v>
      </c>
      <c r="V350" s="170" t="s">
        <v>2177</v>
      </c>
      <c r="W350" s="169"/>
      <c r="X350" s="169"/>
      <c r="Y350" s="169"/>
      <c r="Z350" s="93"/>
      <c r="AA350" s="93"/>
      <c r="AB350" s="93"/>
    </row>
    <row r="351" spans="1:262" ht="25.5" x14ac:dyDescent="0.2">
      <c r="A351" s="227">
        <v>44575</v>
      </c>
      <c r="B351" s="223" t="s">
        <v>2776</v>
      </c>
      <c r="C351" s="223" t="s">
        <v>201</v>
      </c>
      <c r="D351" s="223" t="s">
        <v>140</v>
      </c>
      <c r="E351" s="222" t="s">
        <v>143</v>
      </c>
      <c r="F351" s="226">
        <v>44531</v>
      </c>
      <c r="G351" s="228">
        <v>2021</v>
      </c>
      <c r="H351" s="227" t="s">
        <v>7</v>
      </c>
      <c r="I351" s="227" t="str">
        <f t="shared" si="17"/>
        <v>PA</v>
      </c>
      <c r="J351" s="227" t="str">
        <f t="shared" si="18"/>
        <v>PA</v>
      </c>
      <c r="K351" s="230" t="str">
        <f t="shared" si="19"/>
        <v>Northeast</v>
      </c>
      <c r="L351" s="224" t="str">
        <f>INDEX('State '!$A$1:$C$62,MATCH($I351,'State '!$B:$B,0),3)</f>
        <v>Northeast</v>
      </c>
      <c r="M351" s="224" t="str">
        <f>INDEX('State '!$A$1:$C$62,MATCH($J351,'State '!$B:$B,0),3)</f>
        <v>Northeast</v>
      </c>
      <c r="N351" s="224"/>
      <c r="O351" s="177">
        <v>279</v>
      </c>
      <c r="P351" s="177">
        <f>29.5+1.4+0.4</f>
        <v>31.299999999999997</v>
      </c>
      <c r="Q351" s="231">
        <v>330</v>
      </c>
      <c r="R351" s="228">
        <v>20</v>
      </c>
      <c r="S351" s="227" t="s">
        <v>135</v>
      </c>
      <c r="T351" s="227" t="s">
        <v>381</v>
      </c>
      <c r="U351" s="227" t="s">
        <v>2777</v>
      </c>
      <c r="V351" s="224" t="s">
        <v>2177</v>
      </c>
      <c r="W351" s="222" t="s">
        <v>3245</v>
      </c>
      <c r="X351" s="222"/>
      <c r="Y351" s="155"/>
      <c r="Z351" s="93"/>
      <c r="AA351" s="93"/>
      <c r="AB351" s="93"/>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c r="FD351" s="19"/>
      <c r="FE351" s="19"/>
      <c r="FF351" s="19"/>
      <c r="FG351" s="19"/>
      <c r="FH351" s="19"/>
      <c r="FI351" s="19"/>
      <c r="FJ351" s="19"/>
      <c r="FK351" s="19"/>
      <c r="FL351" s="19"/>
      <c r="FM351" s="19"/>
      <c r="FN351" s="19"/>
      <c r="FO351" s="19"/>
      <c r="FP351" s="19"/>
      <c r="FQ351" s="19"/>
      <c r="FR351" s="19"/>
      <c r="FS351" s="19"/>
      <c r="FT351" s="19"/>
      <c r="FU351" s="19"/>
      <c r="FV351" s="19"/>
      <c r="FW351" s="19"/>
      <c r="FX351" s="19"/>
      <c r="FY351" s="19"/>
      <c r="FZ351" s="19"/>
      <c r="GA351" s="19"/>
      <c r="GB351" s="19"/>
      <c r="GC351" s="19"/>
      <c r="GD351" s="19"/>
      <c r="GE351" s="19"/>
      <c r="GF351" s="19"/>
      <c r="GG351" s="19"/>
      <c r="GH351" s="19"/>
      <c r="GI351" s="19"/>
      <c r="GJ351" s="19"/>
      <c r="GK351" s="19"/>
      <c r="GL351" s="19"/>
      <c r="GM351" s="19"/>
      <c r="GN351" s="19"/>
      <c r="GO351" s="19"/>
      <c r="GP351" s="19"/>
      <c r="GQ351" s="19"/>
      <c r="GR351" s="19"/>
      <c r="GS351" s="19"/>
      <c r="GT351" s="19"/>
      <c r="GU351" s="19"/>
      <c r="GV351" s="19"/>
      <c r="GW351" s="19"/>
      <c r="GX351" s="19"/>
      <c r="GY351" s="19"/>
      <c r="GZ351" s="19"/>
      <c r="HA351" s="19"/>
      <c r="HB351" s="19"/>
      <c r="HC351" s="19"/>
      <c r="HD351" s="19"/>
      <c r="HE351" s="19"/>
      <c r="HF351" s="19"/>
      <c r="HG351" s="19"/>
      <c r="HH351" s="19"/>
      <c r="HI351" s="19"/>
      <c r="HJ351" s="19"/>
      <c r="HK351" s="19"/>
      <c r="HL351" s="19"/>
      <c r="HM351" s="19"/>
      <c r="HN351" s="19"/>
      <c r="HO351" s="19"/>
      <c r="HP351" s="19"/>
      <c r="HQ351" s="19"/>
      <c r="HR351" s="19"/>
      <c r="HS351" s="19"/>
      <c r="HT351" s="19"/>
      <c r="HU351" s="19"/>
      <c r="HV351" s="19"/>
      <c r="HW351" s="19"/>
      <c r="HX351" s="19"/>
      <c r="HY351" s="19"/>
      <c r="HZ351" s="19"/>
      <c r="IA351" s="19"/>
      <c r="IB351" s="19"/>
      <c r="IC351" s="19"/>
      <c r="ID351" s="19"/>
      <c r="IE351" s="19"/>
      <c r="IF351" s="19"/>
      <c r="IG351" s="19"/>
      <c r="IH351" s="19"/>
      <c r="II351" s="19"/>
      <c r="IJ351" s="19"/>
      <c r="IK351" s="19"/>
      <c r="IL351" s="19"/>
      <c r="IM351" s="19"/>
      <c r="IN351" s="19"/>
      <c r="IO351" s="19"/>
      <c r="IP351" s="19"/>
      <c r="IQ351" s="19"/>
      <c r="IR351" s="19"/>
      <c r="IS351" s="19"/>
      <c r="IT351" s="19"/>
      <c r="IU351" s="19"/>
      <c r="IV351" s="19"/>
      <c r="IW351" s="19"/>
      <c r="IX351" s="19"/>
      <c r="IY351" s="19"/>
      <c r="IZ351" s="19"/>
      <c r="JA351" s="19"/>
      <c r="JB351" s="19"/>
    </row>
    <row r="352" spans="1:262" s="19" customFormat="1" ht="38.25" x14ac:dyDescent="0.2">
      <c r="A352" s="195">
        <v>43417</v>
      </c>
      <c r="B352" s="183" t="s">
        <v>2662</v>
      </c>
      <c r="C352" s="171" t="s">
        <v>296</v>
      </c>
      <c r="D352" s="183" t="s">
        <v>134</v>
      </c>
      <c r="E352" s="183" t="s">
        <v>143</v>
      </c>
      <c r="F352" s="184">
        <v>43404</v>
      </c>
      <c r="G352" s="176">
        <v>2018</v>
      </c>
      <c r="H352" s="170" t="s">
        <v>34</v>
      </c>
      <c r="I352" s="170" t="str">
        <f t="shared" si="17"/>
        <v>WI</v>
      </c>
      <c r="J352" s="170" t="str">
        <f t="shared" si="18"/>
        <v>WI</v>
      </c>
      <c r="K352" s="175" t="str">
        <f t="shared" si="19"/>
        <v>Midwest</v>
      </c>
      <c r="L352" s="170" t="str">
        <f>INDEX('State '!$A$1:$C$62,MATCH($I352,'State '!$B:$B,0),3)</f>
        <v>Midwest</v>
      </c>
      <c r="M352" s="170" t="str">
        <f>INDEX('State '!$A$1:$C$62,MATCH($J352,'State '!$B:$B,0),3)</f>
        <v>Midwest</v>
      </c>
      <c r="N352" s="170"/>
      <c r="O352" s="177">
        <v>26.5</v>
      </c>
      <c r="P352" s="177">
        <v>4.7</v>
      </c>
      <c r="Q352" s="177"/>
      <c r="R352" s="176">
        <v>20</v>
      </c>
      <c r="S352" s="170" t="s">
        <v>138</v>
      </c>
      <c r="T352" s="170" t="s">
        <v>2650</v>
      </c>
      <c r="U352" s="170"/>
      <c r="V352" s="170" t="s">
        <v>2177</v>
      </c>
      <c r="W352" s="169" t="s">
        <v>2663</v>
      </c>
      <c r="X352" s="169"/>
      <c r="Y352" s="169"/>
    </row>
    <row r="353" spans="1:262" s="19" customFormat="1" x14ac:dyDescent="0.2">
      <c r="A353" s="170">
        <v>41106</v>
      </c>
      <c r="B353" s="183" t="s">
        <v>472</v>
      </c>
      <c r="C353" s="183" t="s">
        <v>3134</v>
      </c>
      <c r="D353" s="183" t="s">
        <v>140</v>
      </c>
      <c r="E353" s="183" t="s">
        <v>143</v>
      </c>
      <c r="F353" s="184">
        <v>40634</v>
      </c>
      <c r="G353" s="185">
        <v>2011</v>
      </c>
      <c r="H353" s="170" t="s">
        <v>24</v>
      </c>
      <c r="I353" s="170" t="str">
        <f t="shared" si="17"/>
        <v>NE</v>
      </c>
      <c r="J353" s="170" t="str">
        <f t="shared" si="18"/>
        <v>NE</v>
      </c>
      <c r="K353" s="170" t="str">
        <f t="shared" si="19"/>
        <v>Mountain</v>
      </c>
      <c r="L353" s="170" t="str">
        <f>INDEX('State '!$A$1:$C$62,MATCH($I353,'State '!$B:$B,0),3)</f>
        <v>Mountain</v>
      </c>
      <c r="M353" s="170" t="str">
        <f>INDEX('State '!$A$1:$C$62,MATCH($J353,'State '!$B:$B,0),3)</f>
        <v>Mountain</v>
      </c>
      <c r="N353" s="170"/>
      <c r="O353" s="177"/>
      <c r="P353" s="177">
        <v>11</v>
      </c>
      <c r="Q353" s="177"/>
      <c r="R353" s="176">
        <v>20</v>
      </c>
      <c r="S353" s="170" t="s">
        <v>135</v>
      </c>
      <c r="T353" s="170" t="s">
        <v>381</v>
      </c>
      <c r="U353" s="170" t="s">
        <v>473</v>
      </c>
      <c r="V353" s="170"/>
      <c r="W353" s="169"/>
      <c r="X353" s="169"/>
      <c r="Y353" s="169"/>
    </row>
    <row r="354" spans="1:262" s="19" customFormat="1" x14ac:dyDescent="0.2">
      <c r="A354" s="170">
        <v>39990</v>
      </c>
      <c r="B354" s="171" t="s">
        <v>1012</v>
      </c>
      <c r="C354" s="171" t="s">
        <v>314</v>
      </c>
      <c r="D354" s="171" t="s">
        <v>134</v>
      </c>
      <c r="E354" s="172" t="s">
        <v>143</v>
      </c>
      <c r="F354" s="173">
        <v>38869</v>
      </c>
      <c r="G354" s="174">
        <v>2006</v>
      </c>
      <c r="H354" s="170" t="s">
        <v>17</v>
      </c>
      <c r="I354" s="170" t="str">
        <f t="shared" si="17"/>
        <v>AL</v>
      </c>
      <c r="J354" s="170" t="str">
        <f t="shared" si="18"/>
        <v>AL</v>
      </c>
      <c r="K354" s="170" t="str">
        <f t="shared" si="19"/>
        <v>South Central</v>
      </c>
      <c r="L354" s="170" t="str">
        <f>INDEX('State '!$A$1:$C$62,MATCH($I354,'State '!$B:$B,0),3)</f>
        <v>South Central</v>
      </c>
      <c r="M354" s="170" t="str">
        <f>INDEX('State '!$A$1:$C$62,MATCH($J354,'State '!$B:$B,0),3)</f>
        <v>South Central</v>
      </c>
      <c r="N354" s="170"/>
      <c r="O354" s="177">
        <v>8</v>
      </c>
      <c r="P354" s="176">
        <v>4.3</v>
      </c>
      <c r="Q354" s="176">
        <v>250</v>
      </c>
      <c r="R354" s="177">
        <v>16</v>
      </c>
      <c r="S354" s="178" t="s">
        <v>135</v>
      </c>
      <c r="T354" s="175" t="s">
        <v>381</v>
      </c>
      <c r="U354" s="179" t="s">
        <v>1013</v>
      </c>
      <c r="V354" s="170"/>
      <c r="W354" s="169"/>
      <c r="X354" s="169"/>
      <c r="Y354" s="169"/>
    </row>
    <row r="355" spans="1:262" s="19" customFormat="1" x14ac:dyDescent="0.2">
      <c r="A355" s="170">
        <v>39990</v>
      </c>
      <c r="B355" s="183" t="s">
        <v>734</v>
      </c>
      <c r="C355" s="183" t="s">
        <v>279</v>
      </c>
      <c r="D355" s="183" t="s">
        <v>140</v>
      </c>
      <c r="E355" s="183" t="s">
        <v>143</v>
      </c>
      <c r="F355" s="184">
        <v>39539</v>
      </c>
      <c r="G355" s="185">
        <v>2008</v>
      </c>
      <c r="H355" s="170" t="s">
        <v>6</v>
      </c>
      <c r="I355" s="170" t="str">
        <f t="shared" si="17"/>
        <v>TX</v>
      </c>
      <c r="J355" s="170" t="str">
        <f t="shared" si="18"/>
        <v>TX</v>
      </c>
      <c r="K355" s="170" t="str">
        <f t="shared" si="19"/>
        <v>South Central</v>
      </c>
      <c r="L355" s="170" t="str">
        <f>INDEX('State '!$A$1:$C$62,MATCH($I355,'State '!$B:$B,0),3)</f>
        <v>South Central</v>
      </c>
      <c r="M355" s="170" t="str">
        <f>INDEX('State '!$A$1:$C$62,MATCH($J355,'State '!$B:$B,0),3)</f>
        <v>South Central</v>
      </c>
      <c r="N355" s="170"/>
      <c r="O355" s="177">
        <v>18</v>
      </c>
      <c r="P355" s="177">
        <v>9.8000000000000007</v>
      </c>
      <c r="Q355" s="177">
        <v>1750</v>
      </c>
      <c r="R355" s="176">
        <v>42</v>
      </c>
      <c r="S355" s="170" t="s">
        <v>135</v>
      </c>
      <c r="T355" s="170" t="s">
        <v>381</v>
      </c>
      <c r="U355" s="170" t="s">
        <v>735</v>
      </c>
      <c r="V355" s="170"/>
      <c r="W355" s="169"/>
      <c r="X355" s="169"/>
      <c r="Y355" s="169"/>
    </row>
    <row r="356" spans="1:262" s="19" customFormat="1" x14ac:dyDescent="0.2">
      <c r="A356" s="170">
        <v>39990</v>
      </c>
      <c r="B356" s="183" t="s">
        <v>1576</v>
      </c>
      <c r="C356" s="183" t="s">
        <v>371</v>
      </c>
      <c r="D356" s="183" t="s">
        <v>140</v>
      </c>
      <c r="E356" s="183" t="s">
        <v>143</v>
      </c>
      <c r="F356" s="184">
        <v>36114</v>
      </c>
      <c r="G356" s="185">
        <v>1998</v>
      </c>
      <c r="H356" s="170" t="s">
        <v>25</v>
      </c>
      <c r="I356" s="170" t="str">
        <f t="shared" si="17"/>
        <v>CO</v>
      </c>
      <c r="J356" s="170" t="str">
        <f t="shared" si="18"/>
        <v>CO</v>
      </c>
      <c r="K356" s="170" t="str">
        <f t="shared" si="19"/>
        <v>Mountain</v>
      </c>
      <c r="L356" s="170" t="str">
        <f>INDEX('State '!$A$1:$C$62,MATCH($I356,'State '!$B:$B,0),3)</f>
        <v>Mountain</v>
      </c>
      <c r="M356" s="170" t="str">
        <f>INDEX('State '!$A$1:$C$62,MATCH($J356,'State '!$B:$B,0),3)</f>
        <v>Mountain</v>
      </c>
      <c r="N356" s="170"/>
      <c r="O356" s="177">
        <v>25.1</v>
      </c>
      <c r="P356" s="177">
        <v>53</v>
      </c>
      <c r="Q356" s="177">
        <v>269</v>
      </c>
      <c r="R356" s="176">
        <v>24</v>
      </c>
      <c r="S356" s="170" t="s">
        <v>135</v>
      </c>
      <c r="T356" s="170" t="s">
        <v>381</v>
      </c>
      <c r="U356" s="170" t="s">
        <v>1577</v>
      </c>
      <c r="V356" s="170"/>
      <c r="W356" s="169"/>
      <c r="X356" s="169"/>
      <c r="Y356" s="169"/>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c r="AY356" s="93"/>
      <c r="AZ356" s="93"/>
      <c r="BA356" s="93"/>
      <c r="BB356" s="93"/>
      <c r="BC356" s="93"/>
      <c r="BD356" s="93"/>
      <c r="BE356" s="93"/>
      <c r="BF356" s="93"/>
      <c r="BG356" s="93"/>
      <c r="BH356" s="93"/>
      <c r="BI356" s="93"/>
      <c r="BJ356" s="93"/>
      <c r="BK356" s="93"/>
      <c r="BL356" s="93"/>
      <c r="BM356" s="93"/>
      <c r="BN356" s="93"/>
      <c r="BO356" s="93"/>
      <c r="BP356" s="93"/>
      <c r="BQ356" s="93"/>
      <c r="BR356" s="93"/>
      <c r="BS356" s="93"/>
      <c r="BT356" s="93"/>
      <c r="BU356" s="93"/>
      <c r="BV356" s="93"/>
      <c r="BW356" s="93"/>
      <c r="BX356" s="93"/>
      <c r="BY356" s="93"/>
      <c r="BZ356" s="93"/>
      <c r="CA356" s="93"/>
      <c r="CB356" s="93"/>
      <c r="CC356" s="93"/>
      <c r="CD356" s="93"/>
      <c r="CE356" s="93"/>
      <c r="CF356" s="93"/>
      <c r="CG356" s="93"/>
      <c r="CH356" s="93"/>
      <c r="CI356" s="93"/>
      <c r="CJ356" s="93"/>
      <c r="CK356" s="93"/>
      <c r="CL356" s="93"/>
      <c r="CM356" s="93"/>
      <c r="CN356" s="93"/>
      <c r="CO356" s="93"/>
      <c r="CP356" s="93"/>
      <c r="CQ356" s="93"/>
      <c r="CR356" s="93"/>
      <c r="CS356" s="93"/>
      <c r="CT356" s="93"/>
      <c r="CU356" s="93"/>
      <c r="CV356" s="93"/>
      <c r="CW356" s="93"/>
      <c r="CX356" s="93"/>
      <c r="CY356" s="93"/>
      <c r="CZ356" s="93"/>
      <c r="DA356" s="93"/>
      <c r="DB356" s="93"/>
      <c r="DC356" s="93"/>
      <c r="DD356" s="93"/>
      <c r="DE356" s="93"/>
      <c r="DF356" s="93"/>
      <c r="DG356" s="93"/>
      <c r="DH356" s="93"/>
      <c r="DI356" s="93"/>
      <c r="DJ356" s="93"/>
      <c r="DK356" s="93"/>
      <c r="DL356" s="93"/>
      <c r="DM356" s="93"/>
      <c r="DN356" s="93"/>
      <c r="DO356" s="93"/>
      <c r="DP356" s="93"/>
      <c r="DQ356" s="93"/>
      <c r="DR356" s="93"/>
      <c r="DS356" s="93"/>
      <c r="DT356" s="93"/>
      <c r="DU356" s="93"/>
      <c r="DV356" s="93"/>
      <c r="DW356" s="93"/>
      <c r="DX356" s="93"/>
      <c r="DY356" s="93"/>
      <c r="DZ356" s="93"/>
      <c r="EA356" s="93"/>
      <c r="EB356" s="93"/>
      <c r="EC356" s="93"/>
      <c r="ED356" s="93"/>
      <c r="EE356" s="93"/>
      <c r="EF356" s="93"/>
      <c r="EG356" s="93"/>
      <c r="EH356" s="93"/>
      <c r="EI356" s="93"/>
      <c r="EJ356" s="93"/>
      <c r="EK356" s="93"/>
      <c r="EL356" s="93"/>
      <c r="EM356" s="93"/>
      <c r="EN356" s="93"/>
      <c r="EO356" s="93"/>
      <c r="EP356" s="93"/>
      <c r="EQ356" s="93"/>
      <c r="ER356" s="93"/>
      <c r="ES356" s="93"/>
      <c r="ET356" s="93"/>
      <c r="EU356" s="93"/>
      <c r="EV356" s="93"/>
      <c r="EW356" s="93"/>
      <c r="EX356" s="93"/>
      <c r="EY356" s="93"/>
      <c r="EZ356" s="93"/>
      <c r="FA356" s="93"/>
      <c r="FB356" s="93"/>
      <c r="FC356" s="93"/>
      <c r="FD356" s="93"/>
      <c r="FE356" s="93"/>
      <c r="FF356" s="93"/>
      <c r="FG356" s="93"/>
      <c r="FH356" s="93"/>
      <c r="FI356" s="93"/>
      <c r="FJ356" s="93"/>
      <c r="FK356" s="93"/>
      <c r="FL356" s="93"/>
      <c r="FM356" s="93"/>
      <c r="FN356" s="93"/>
      <c r="FO356" s="93"/>
      <c r="FP356" s="93"/>
      <c r="FQ356" s="93"/>
      <c r="FR356" s="93"/>
      <c r="FS356" s="93"/>
      <c r="FT356" s="93"/>
      <c r="FU356" s="93"/>
      <c r="FV356" s="93"/>
      <c r="FW356" s="93"/>
      <c r="FX356" s="93"/>
      <c r="FY356" s="93"/>
      <c r="FZ356" s="93"/>
      <c r="GA356" s="93"/>
      <c r="GB356" s="93"/>
      <c r="GC356" s="93"/>
      <c r="GD356" s="93"/>
      <c r="GE356" s="93"/>
      <c r="GF356" s="93"/>
      <c r="GG356" s="93"/>
      <c r="GH356" s="93"/>
      <c r="GI356" s="93"/>
      <c r="GJ356" s="93"/>
      <c r="GK356" s="93"/>
      <c r="GL356" s="93"/>
      <c r="GM356" s="93"/>
      <c r="GN356" s="93"/>
      <c r="GO356" s="93"/>
      <c r="GP356" s="93"/>
      <c r="GQ356" s="93"/>
      <c r="GR356" s="93"/>
      <c r="GS356" s="93"/>
      <c r="GT356" s="93"/>
      <c r="GU356" s="93"/>
      <c r="GV356" s="93"/>
      <c r="GW356" s="93"/>
      <c r="GX356" s="93"/>
      <c r="GY356" s="93"/>
      <c r="GZ356" s="93"/>
      <c r="HA356" s="93"/>
      <c r="HB356" s="93"/>
      <c r="HC356" s="93"/>
      <c r="HD356" s="93"/>
      <c r="HE356" s="93"/>
      <c r="HF356" s="93"/>
      <c r="HG356" s="93"/>
      <c r="HH356" s="93"/>
      <c r="HI356" s="93"/>
      <c r="HJ356" s="93"/>
      <c r="HK356" s="93"/>
      <c r="HL356" s="93"/>
      <c r="HM356" s="93"/>
      <c r="HN356" s="93"/>
      <c r="HO356" s="93"/>
      <c r="HP356" s="93"/>
      <c r="HQ356" s="93"/>
      <c r="HR356" s="93"/>
      <c r="HS356" s="93"/>
      <c r="HT356" s="93"/>
      <c r="HU356" s="93"/>
      <c r="HV356" s="93"/>
      <c r="HW356" s="93"/>
      <c r="HX356" s="93"/>
      <c r="HY356" s="93"/>
      <c r="HZ356" s="93"/>
      <c r="IA356" s="93"/>
      <c r="IB356" s="93"/>
      <c r="IC356" s="93"/>
      <c r="ID356" s="93"/>
      <c r="IE356" s="93"/>
      <c r="IF356" s="93"/>
      <c r="IG356" s="93"/>
      <c r="IH356" s="93"/>
      <c r="II356" s="93"/>
      <c r="IJ356" s="93"/>
      <c r="IK356" s="93"/>
      <c r="IL356" s="93"/>
      <c r="IM356" s="93"/>
      <c r="IN356" s="93"/>
      <c r="IO356" s="93"/>
      <c r="IP356" s="93"/>
      <c r="IQ356" s="93"/>
      <c r="IR356" s="93"/>
      <c r="IS356" s="93"/>
      <c r="IT356" s="93"/>
      <c r="IU356" s="93"/>
      <c r="IV356" s="93"/>
      <c r="IW356" s="93"/>
      <c r="IX356" s="93"/>
      <c r="IY356" s="93"/>
      <c r="IZ356" s="93"/>
      <c r="JA356" s="93"/>
      <c r="JB356" s="93"/>
    </row>
    <row r="357" spans="1:262" s="19" customFormat="1" x14ac:dyDescent="0.2">
      <c r="A357" s="170">
        <v>43124</v>
      </c>
      <c r="B357" s="183" t="s">
        <v>2378</v>
      </c>
      <c r="C357" s="183" t="s">
        <v>260</v>
      </c>
      <c r="D357" s="183" t="s">
        <v>140</v>
      </c>
      <c r="E357" s="183" t="s">
        <v>143</v>
      </c>
      <c r="F357" s="184">
        <v>42887</v>
      </c>
      <c r="G357" s="185">
        <v>2017</v>
      </c>
      <c r="H357" s="170" t="s">
        <v>6</v>
      </c>
      <c r="I357" s="170" t="str">
        <f t="shared" si="17"/>
        <v>TX</v>
      </c>
      <c r="J357" s="170" t="str">
        <f t="shared" si="18"/>
        <v>TX</v>
      </c>
      <c r="K357" s="175" t="str">
        <f t="shared" si="19"/>
        <v>South Central</v>
      </c>
      <c r="L357" s="170" t="str">
        <f>INDEX('State '!$A$1:$C$62,MATCH($I357,'State '!$B:$B,0),3)</f>
        <v>South Central</v>
      </c>
      <c r="M357" s="170" t="str">
        <f>INDEX('State '!$A$1:$C$62,MATCH($J357,'State '!$B:$B,0),3)</f>
        <v>South Central</v>
      </c>
      <c r="N357" s="170"/>
      <c r="O357" s="177">
        <v>41</v>
      </c>
      <c r="P357" s="177"/>
      <c r="Q357" s="177">
        <v>210</v>
      </c>
      <c r="R357" s="176"/>
      <c r="S357" s="170" t="s">
        <v>135</v>
      </c>
      <c r="T357" s="170" t="s">
        <v>381</v>
      </c>
      <c r="U357" s="170" t="s">
        <v>2043</v>
      </c>
      <c r="V357" s="170" t="s">
        <v>2177</v>
      </c>
      <c r="W357" s="169"/>
      <c r="X357" s="169"/>
      <c r="Y357" s="169"/>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c r="BM357" s="93"/>
      <c r="BN357" s="93"/>
      <c r="BO357" s="93"/>
      <c r="BP357" s="93"/>
      <c r="BQ357" s="93"/>
      <c r="BR357" s="93"/>
      <c r="BS357" s="93"/>
      <c r="BT357" s="93"/>
      <c r="BU357" s="93"/>
      <c r="BV357" s="93"/>
      <c r="BW357" s="93"/>
      <c r="BX357" s="93"/>
      <c r="BY357" s="93"/>
      <c r="BZ357" s="93"/>
      <c r="CA357" s="93"/>
      <c r="CB357" s="93"/>
      <c r="CC357" s="93"/>
      <c r="CD357" s="93"/>
      <c r="CE357" s="93"/>
      <c r="CF357" s="93"/>
      <c r="CG357" s="93"/>
      <c r="CH357" s="93"/>
      <c r="CI357" s="93"/>
      <c r="CJ357" s="93"/>
      <c r="CK357" s="93"/>
      <c r="CL357" s="93"/>
      <c r="CM357" s="93"/>
      <c r="CN357" s="93"/>
      <c r="CO357" s="93"/>
      <c r="CP357" s="93"/>
      <c r="CQ357" s="93"/>
      <c r="CR357" s="93"/>
      <c r="CS357" s="93"/>
      <c r="CT357" s="93"/>
      <c r="CU357" s="93"/>
      <c r="CV357" s="93"/>
      <c r="CW357" s="93"/>
      <c r="CX357" s="93"/>
      <c r="CY357" s="93"/>
      <c r="CZ357" s="93"/>
      <c r="DA357" s="93"/>
      <c r="DB357" s="93"/>
      <c r="DC357" s="93"/>
      <c r="DD357" s="93"/>
      <c r="DE357" s="93"/>
      <c r="DF357" s="93"/>
      <c r="DG357" s="93"/>
      <c r="DH357" s="93"/>
      <c r="DI357" s="93"/>
      <c r="DJ357" s="93"/>
      <c r="DK357" s="93"/>
      <c r="DL357" s="93"/>
      <c r="DM357" s="93"/>
      <c r="DN357" s="93"/>
      <c r="DO357" s="93"/>
      <c r="DP357" s="93"/>
      <c r="DQ357" s="93"/>
      <c r="DR357" s="93"/>
      <c r="DS357" s="93"/>
      <c r="DT357" s="93"/>
      <c r="DU357" s="93"/>
      <c r="DV357" s="93"/>
      <c r="DW357" s="93"/>
      <c r="DX357" s="93"/>
      <c r="DY357" s="93"/>
      <c r="DZ357" s="93"/>
      <c r="EA357" s="93"/>
      <c r="EB357" s="93"/>
      <c r="EC357" s="93"/>
      <c r="ED357" s="93"/>
      <c r="EE357" s="93"/>
      <c r="EF357" s="93"/>
      <c r="EG357" s="93"/>
      <c r="EH357" s="93"/>
      <c r="EI357" s="93"/>
      <c r="EJ357" s="93"/>
      <c r="EK357" s="93"/>
      <c r="EL357" s="93"/>
      <c r="EM357" s="93"/>
      <c r="EN357" s="93"/>
      <c r="EO357" s="93"/>
      <c r="EP357" s="93"/>
      <c r="EQ357" s="93"/>
      <c r="ER357" s="93"/>
      <c r="ES357" s="93"/>
      <c r="ET357" s="93"/>
      <c r="EU357" s="93"/>
      <c r="EV357" s="93"/>
      <c r="EW357" s="93"/>
      <c r="EX357" s="93"/>
      <c r="EY357" s="93"/>
      <c r="EZ357" s="93"/>
      <c r="FA357" s="93"/>
      <c r="FB357" s="93"/>
      <c r="FC357" s="93"/>
      <c r="FD357" s="93"/>
      <c r="FE357" s="93"/>
      <c r="FF357" s="93"/>
      <c r="FG357" s="93"/>
      <c r="FH357" s="93"/>
      <c r="FI357" s="93"/>
      <c r="FJ357" s="93"/>
      <c r="FK357" s="93"/>
      <c r="FL357" s="93"/>
      <c r="FM357" s="93"/>
      <c r="FN357" s="93"/>
      <c r="FO357" s="93"/>
      <c r="FP357" s="93"/>
      <c r="FQ357" s="93"/>
      <c r="FR357" s="93"/>
      <c r="FS357" s="93"/>
      <c r="FT357" s="93"/>
      <c r="FU357" s="93"/>
      <c r="FV357" s="93"/>
      <c r="FW357" s="93"/>
      <c r="FX357" s="93"/>
      <c r="FY357" s="93"/>
      <c r="FZ357" s="93"/>
      <c r="GA357" s="93"/>
      <c r="GB357" s="93"/>
      <c r="GC357" s="93"/>
      <c r="GD357" s="93"/>
      <c r="GE357" s="93"/>
      <c r="GF357" s="93"/>
      <c r="GG357" s="93"/>
      <c r="GH357" s="93"/>
      <c r="GI357" s="93"/>
      <c r="GJ357" s="93"/>
      <c r="GK357" s="93"/>
      <c r="GL357" s="93"/>
      <c r="GM357" s="93"/>
      <c r="GN357" s="93"/>
      <c r="GO357" s="93"/>
      <c r="GP357" s="93"/>
      <c r="GQ357" s="93"/>
      <c r="GR357" s="93"/>
      <c r="GS357" s="93"/>
      <c r="GT357" s="93"/>
      <c r="GU357" s="93"/>
      <c r="GV357" s="93"/>
      <c r="GW357" s="93"/>
      <c r="GX357" s="93"/>
      <c r="GY357" s="93"/>
      <c r="GZ357" s="93"/>
      <c r="HA357" s="93"/>
      <c r="HB357" s="93"/>
      <c r="HC357" s="93"/>
      <c r="HD357" s="93"/>
      <c r="HE357" s="93"/>
      <c r="HF357" s="93"/>
      <c r="HG357" s="93"/>
      <c r="HH357" s="93"/>
      <c r="HI357" s="93"/>
      <c r="HJ357" s="93"/>
      <c r="HK357" s="93"/>
      <c r="HL357" s="93"/>
      <c r="HM357" s="93"/>
      <c r="HN357" s="93"/>
      <c r="HO357" s="93"/>
      <c r="HP357" s="93"/>
      <c r="HQ357" s="93"/>
      <c r="HR357" s="93"/>
      <c r="HS357" s="93"/>
      <c r="HT357" s="93"/>
      <c r="HU357" s="93"/>
      <c r="HV357" s="93"/>
      <c r="HW357" s="93"/>
      <c r="HX357" s="93"/>
      <c r="HY357" s="93"/>
      <c r="HZ357" s="93"/>
      <c r="IA357" s="93"/>
      <c r="IB357" s="93"/>
      <c r="IC357" s="93"/>
      <c r="ID357" s="93"/>
      <c r="IE357" s="93"/>
      <c r="IF357" s="93"/>
      <c r="IG357" s="93"/>
      <c r="IH357" s="93"/>
      <c r="II357" s="93"/>
      <c r="IJ357" s="93"/>
      <c r="IK357" s="93"/>
      <c r="IL357" s="93"/>
      <c r="IM357" s="93"/>
      <c r="IN357" s="93"/>
      <c r="IO357" s="93"/>
      <c r="IP357" s="93"/>
      <c r="IQ357" s="93"/>
      <c r="IR357" s="93"/>
      <c r="IS357" s="93"/>
      <c r="IT357" s="93"/>
      <c r="IU357" s="93"/>
      <c r="IV357" s="93"/>
      <c r="IW357" s="93"/>
      <c r="IX357" s="93"/>
      <c r="IY357" s="93"/>
      <c r="IZ357" s="93"/>
      <c r="JA357" s="93"/>
      <c r="JB357" s="93"/>
    </row>
    <row r="358" spans="1:262" s="19" customFormat="1" ht="25.5" x14ac:dyDescent="0.2">
      <c r="A358" s="224">
        <v>44295</v>
      </c>
      <c r="B358" s="83" t="s">
        <v>3115</v>
      </c>
      <c r="C358" s="83" t="s">
        <v>235</v>
      </c>
      <c r="D358" s="83" t="s">
        <v>134</v>
      </c>
      <c r="E358" s="83" t="s">
        <v>143</v>
      </c>
      <c r="F358" s="63">
        <v>44228</v>
      </c>
      <c r="G358" s="64">
        <v>2021</v>
      </c>
      <c r="H358" s="224" t="s">
        <v>6</v>
      </c>
      <c r="I358" s="113" t="s">
        <v>6</v>
      </c>
      <c r="J358" s="113" t="s">
        <v>6</v>
      </c>
      <c r="K358" s="230" t="s">
        <v>2469</v>
      </c>
      <c r="L358" s="113" t="s">
        <v>2469</v>
      </c>
      <c r="M358" s="113" t="s">
        <v>2469</v>
      </c>
      <c r="N358" s="113"/>
      <c r="O358" s="177">
        <v>18.899999999999999</v>
      </c>
      <c r="P358" s="177">
        <v>2.6</v>
      </c>
      <c r="Q358" s="164">
        <v>107</v>
      </c>
      <c r="R358" s="104" t="s">
        <v>2356</v>
      </c>
      <c r="S358" s="224" t="s">
        <v>138</v>
      </c>
      <c r="T358" s="113" t="s">
        <v>381</v>
      </c>
      <c r="U358" s="113" t="s">
        <v>3116</v>
      </c>
      <c r="V358" s="113" t="s">
        <v>2177</v>
      </c>
      <c r="W358" s="83" t="s">
        <v>3117</v>
      </c>
      <c r="X358" s="83" t="s">
        <v>2841</v>
      </c>
      <c r="Y358" s="166"/>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c r="BM358" s="93"/>
      <c r="BN358" s="93"/>
      <c r="BO358" s="93"/>
      <c r="BP358" s="93"/>
      <c r="BQ358" s="93"/>
      <c r="BR358" s="93"/>
      <c r="BS358" s="93"/>
      <c r="BT358" s="93"/>
      <c r="BU358" s="93"/>
      <c r="BV358" s="93"/>
      <c r="BW358" s="93"/>
      <c r="BX358" s="93"/>
      <c r="BY358" s="93"/>
      <c r="BZ358" s="93"/>
      <c r="CA358" s="93"/>
      <c r="CB358" s="93"/>
      <c r="CC358" s="93"/>
      <c r="CD358" s="93"/>
      <c r="CE358" s="93"/>
      <c r="CF358" s="93"/>
      <c r="CG358" s="93"/>
      <c r="CH358" s="93"/>
      <c r="CI358" s="93"/>
      <c r="CJ358" s="93"/>
      <c r="CK358" s="93"/>
      <c r="CL358" s="93"/>
      <c r="CM358" s="93"/>
      <c r="CN358" s="93"/>
      <c r="CO358" s="93"/>
      <c r="CP358" s="93"/>
      <c r="CQ358" s="93"/>
      <c r="CR358" s="93"/>
      <c r="CS358" s="93"/>
      <c r="CT358" s="93"/>
      <c r="CU358" s="93"/>
      <c r="CV358" s="93"/>
      <c r="CW358" s="93"/>
      <c r="CX358" s="93"/>
      <c r="CY358" s="93"/>
      <c r="CZ358" s="93"/>
      <c r="DA358" s="93"/>
      <c r="DB358" s="93"/>
      <c r="DC358" s="93"/>
      <c r="DD358" s="93"/>
      <c r="DE358" s="93"/>
      <c r="DF358" s="93"/>
      <c r="DG358" s="93"/>
      <c r="DH358" s="93"/>
      <c r="DI358" s="93"/>
      <c r="DJ358" s="93"/>
      <c r="DK358" s="93"/>
      <c r="DL358" s="93"/>
      <c r="DM358" s="93"/>
      <c r="DN358" s="93"/>
      <c r="DO358" s="93"/>
      <c r="DP358" s="93"/>
      <c r="DQ358" s="93"/>
      <c r="DR358" s="93"/>
      <c r="DS358" s="93"/>
      <c r="DT358" s="93"/>
      <c r="DU358" s="93"/>
      <c r="DV358" s="93"/>
      <c r="DW358" s="93"/>
      <c r="DX358" s="93"/>
      <c r="DY358" s="93"/>
      <c r="DZ358" s="93"/>
      <c r="EA358" s="93"/>
      <c r="EB358" s="93"/>
      <c r="EC358" s="93"/>
      <c r="ED358" s="93"/>
      <c r="EE358" s="93"/>
      <c r="EF358" s="93"/>
      <c r="EG358" s="93"/>
      <c r="EH358" s="93"/>
      <c r="EI358" s="93"/>
      <c r="EJ358" s="93"/>
      <c r="EK358" s="93"/>
      <c r="EL358" s="93"/>
      <c r="EM358" s="93"/>
      <c r="EN358" s="93"/>
      <c r="EO358" s="93"/>
      <c r="EP358" s="93"/>
      <c r="EQ358" s="93"/>
      <c r="ER358" s="93"/>
      <c r="ES358" s="93"/>
      <c r="ET358" s="93"/>
      <c r="EU358" s="93"/>
      <c r="EV358" s="93"/>
      <c r="EW358" s="93"/>
      <c r="EX358" s="93"/>
      <c r="EY358" s="93"/>
      <c r="EZ358" s="93"/>
      <c r="FA358" s="93"/>
      <c r="FB358" s="93"/>
      <c r="FC358" s="93"/>
      <c r="FD358" s="93"/>
      <c r="FE358" s="93"/>
      <c r="FF358" s="93"/>
      <c r="FG358" s="93"/>
      <c r="FH358" s="93"/>
      <c r="FI358" s="93"/>
      <c r="FJ358" s="93"/>
      <c r="FK358" s="93"/>
      <c r="FL358" s="93"/>
      <c r="FM358" s="93"/>
      <c r="FN358" s="93"/>
      <c r="FO358" s="93"/>
      <c r="FP358" s="93"/>
      <c r="FQ358" s="93"/>
      <c r="FR358" s="93"/>
      <c r="FS358" s="93"/>
      <c r="FT358" s="93"/>
      <c r="FU358" s="93"/>
      <c r="FV358" s="93"/>
      <c r="FW358" s="93"/>
      <c r="FX358" s="93"/>
      <c r="FY358" s="93"/>
      <c r="FZ358" s="93"/>
      <c r="GA358" s="93"/>
      <c r="GB358" s="93"/>
      <c r="GC358" s="93"/>
      <c r="GD358" s="93"/>
      <c r="GE358" s="93"/>
      <c r="GF358" s="93"/>
      <c r="GG358" s="93"/>
      <c r="GH358" s="93"/>
      <c r="GI358" s="93"/>
      <c r="GJ358" s="93"/>
      <c r="GK358" s="93"/>
      <c r="GL358" s="93"/>
      <c r="GM358" s="93"/>
      <c r="GN358" s="93"/>
      <c r="GO358" s="93"/>
      <c r="GP358" s="93"/>
      <c r="GQ358" s="93"/>
      <c r="GR358" s="93"/>
      <c r="GS358" s="93"/>
      <c r="GT358" s="93"/>
      <c r="GU358" s="93"/>
      <c r="GV358" s="93"/>
      <c r="GW358" s="93"/>
      <c r="GX358" s="93"/>
      <c r="GY358" s="93"/>
      <c r="GZ358" s="93"/>
      <c r="HA358" s="93"/>
      <c r="HB358" s="93"/>
      <c r="HC358" s="93"/>
      <c r="HD358" s="93"/>
      <c r="HE358" s="93"/>
      <c r="HF358" s="93"/>
      <c r="HG358" s="93"/>
      <c r="HH358" s="93"/>
      <c r="HI358" s="93"/>
      <c r="HJ358" s="93"/>
      <c r="HK358" s="93"/>
      <c r="HL358" s="93"/>
      <c r="HM358" s="93"/>
      <c r="HN358" s="93"/>
      <c r="HO358" s="93"/>
      <c r="HP358" s="93"/>
      <c r="HQ358" s="93"/>
      <c r="HR358" s="93"/>
      <c r="HS358" s="93"/>
      <c r="HT358" s="93"/>
      <c r="HU358" s="93"/>
      <c r="HV358" s="93"/>
      <c r="HW358" s="93"/>
      <c r="HX358" s="93"/>
      <c r="HY358" s="93"/>
      <c r="HZ358" s="93"/>
      <c r="IA358" s="93"/>
      <c r="IB358" s="93"/>
      <c r="IC358" s="93"/>
      <c r="ID358" s="93"/>
      <c r="IE358" s="93"/>
      <c r="IF358" s="93"/>
      <c r="IG358" s="93"/>
      <c r="IH358" s="93"/>
      <c r="II358" s="93"/>
      <c r="IJ358" s="93"/>
      <c r="IK358" s="93"/>
      <c r="IL358" s="93"/>
      <c r="IM358" s="93"/>
      <c r="IN358" s="93"/>
      <c r="IO358" s="93"/>
      <c r="IP358" s="93"/>
      <c r="IQ358" s="93"/>
      <c r="IR358" s="93"/>
      <c r="IS358" s="93"/>
      <c r="IT358" s="93"/>
      <c r="IU358" s="93"/>
      <c r="IV358" s="93"/>
      <c r="IW358" s="93"/>
      <c r="IX358" s="93"/>
      <c r="IY358" s="93"/>
      <c r="IZ358" s="93"/>
      <c r="JA358" s="93"/>
      <c r="JB358" s="93"/>
    </row>
    <row r="359" spans="1:262" s="19" customFormat="1" x14ac:dyDescent="0.2">
      <c r="A359" s="170">
        <v>43068</v>
      </c>
      <c r="B359" s="171" t="s">
        <v>2363</v>
      </c>
      <c r="C359" s="171" t="s">
        <v>2034</v>
      </c>
      <c r="D359" s="171" t="s">
        <v>140</v>
      </c>
      <c r="E359" s="172" t="s">
        <v>143</v>
      </c>
      <c r="F359" s="173">
        <v>42987</v>
      </c>
      <c r="G359" s="174">
        <v>2017</v>
      </c>
      <c r="H359" s="170" t="s">
        <v>20</v>
      </c>
      <c r="I359" s="170" t="str">
        <f t="shared" ref="I359:I390" si="20">LEFT($H359,2)</f>
        <v>NJ</v>
      </c>
      <c r="J359" s="170" t="str">
        <f t="shared" ref="J359:J390" si="21">RIGHT($H359,2)</f>
        <v>NJ</v>
      </c>
      <c r="K359" s="175" t="str">
        <f t="shared" ref="K359:K390" si="22">IF($L359=$M359,L359,CONCATENATE($L359,", ",IF(ISBLANK(N359),"",CONCATENATE(N359,", ")),$M359))</f>
        <v>Northeast</v>
      </c>
      <c r="L359" s="170" t="str">
        <f>INDEX('State '!$A$1:$C$62,MATCH($I359,'State '!$B:$B,0),3)</f>
        <v>Northeast</v>
      </c>
      <c r="M359" s="170" t="str">
        <f>INDEX('State '!$A$1:$C$62,MATCH($J359,'State '!$B:$B,0),3)</f>
        <v>Northeast</v>
      </c>
      <c r="N359" s="170"/>
      <c r="O359" s="177">
        <v>26.7</v>
      </c>
      <c r="P359" s="176"/>
      <c r="Q359" s="176">
        <v>20</v>
      </c>
      <c r="R359" s="177"/>
      <c r="S359" s="178" t="s">
        <v>135</v>
      </c>
      <c r="T359" s="175" t="s">
        <v>381</v>
      </c>
      <c r="U359" s="179" t="s">
        <v>2035</v>
      </c>
      <c r="V359" s="170" t="s">
        <v>2177</v>
      </c>
      <c r="W359" s="169"/>
      <c r="X359" s="169"/>
      <c r="Y359" s="169"/>
    </row>
    <row r="360" spans="1:262" s="19" customFormat="1" x14ac:dyDescent="0.2">
      <c r="A360" s="195">
        <v>43182</v>
      </c>
      <c r="B360" s="171" t="s">
        <v>2364</v>
      </c>
      <c r="C360" s="183" t="s">
        <v>1875</v>
      </c>
      <c r="D360" s="183" t="s">
        <v>140</v>
      </c>
      <c r="E360" s="172" t="s">
        <v>143</v>
      </c>
      <c r="F360" s="184">
        <v>43175</v>
      </c>
      <c r="G360" s="185">
        <v>2018</v>
      </c>
      <c r="H360" s="170" t="s">
        <v>20</v>
      </c>
      <c r="I360" s="170" t="str">
        <f t="shared" si="20"/>
        <v>NJ</v>
      </c>
      <c r="J360" s="170" t="str">
        <f t="shared" si="21"/>
        <v>NJ</v>
      </c>
      <c r="K360" s="175" t="str">
        <f t="shared" si="22"/>
        <v>Northeast</v>
      </c>
      <c r="L360" s="170" t="str">
        <f>INDEX('State '!$A$1:$C$62,MATCH($I360,'State '!$B:$B,0),3)</f>
        <v>Northeast</v>
      </c>
      <c r="M360" s="170" t="str">
        <f>INDEX('State '!$A$1:$C$62,MATCH($J360,'State '!$B:$B,0),3)</f>
        <v>Northeast</v>
      </c>
      <c r="N360" s="170"/>
      <c r="O360" s="177">
        <v>116</v>
      </c>
      <c r="P360" s="177"/>
      <c r="Q360" s="177">
        <v>120</v>
      </c>
      <c r="R360" s="176"/>
      <c r="S360" s="170" t="s">
        <v>135</v>
      </c>
      <c r="T360" s="170" t="s">
        <v>381</v>
      </c>
      <c r="U360" s="170" t="s">
        <v>2035</v>
      </c>
      <c r="V360" s="170" t="s">
        <v>2177</v>
      </c>
      <c r="W360" s="180"/>
      <c r="X360" s="169"/>
      <c r="Y360" s="169"/>
    </row>
    <row r="361" spans="1:262" s="19" customFormat="1" ht="25.5" x14ac:dyDescent="0.2">
      <c r="A361" s="224">
        <v>43794</v>
      </c>
      <c r="B361" s="83" t="s">
        <v>2408</v>
      </c>
      <c r="C361" s="222" t="s">
        <v>1875</v>
      </c>
      <c r="D361" s="222" t="s">
        <v>140</v>
      </c>
      <c r="E361" s="111" t="s">
        <v>143</v>
      </c>
      <c r="F361" s="63">
        <v>43791</v>
      </c>
      <c r="G361" s="64">
        <v>2020</v>
      </c>
      <c r="H361" s="224" t="s">
        <v>20</v>
      </c>
      <c r="I361" s="224" t="str">
        <f t="shared" si="20"/>
        <v>NJ</v>
      </c>
      <c r="J361" s="224" t="str">
        <f t="shared" si="21"/>
        <v>NJ</v>
      </c>
      <c r="K361" s="230" t="str">
        <f t="shared" si="22"/>
        <v>Northeast</v>
      </c>
      <c r="L361" s="224" t="str">
        <f>INDEX('State '!$A$1:$C$62,MATCH($I361,'State '!$B:$B,0),3)</f>
        <v>Northeast</v>
      </c>
      <c r="M361" s="224" t="str">
        <f>INDEX('State '!$A$1:$C$62,MATCH($J361,'State '!$B:$B,0),3)</f>
        <v>Northeast</v>
      </c>
      <c r="N361" s="224"/>
      <c r="O361" s="177">
        <v>84.6</v>
      </c>
      <c r="P361" s="198"/>
      <c r="Q361" s="164">
        <v>65</v>
      </c>
      <c r="R361" s="104"/>
      <c r="S361" s="224" t="s">
        <v>135</v>
      </c>
      <c r="T361" s="224" t="s">
        <v>381</v>
      </c>
      <c r="U361" s="224" t="s">
        <v>2409</v>
      </c>
      <c r="V361" s="224" t="s">
        <v>2177</v>
      </c>
      <c r="W361" s="222" t="s">
        <v>2694</v>
      </c>
      <c r="X361" s="222"/>
      <c r="Y361" s="225"/>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c r="BM361" s="93"/>
      <c r="BN361" s="93"/>
      <c r="BO361" s="93"/>
      <c r="BP361" s="93"/>
      <c r="BQ361" s="93"/>
      <c r="BR361" s="93"/>
      <c r="BS361" s="93"/>
      <c r="BT361" s="93"/>
      <c r="BU361" s="93"/>
      <c r="BV361" s="93"/>
      <c r="BW361" s="93"/>
      <c r="BX361" s="93"/>
      <c r="BY361" s="93"/>
      <c r="BZ361" s="93"/>
      <c r="CA361" s="93"/>
      <c r="CB361" s="93"/>
      <c r="CC361" s="93"/>
      <c r="CD361" s="93"/>
      <c r="CE361" s="93"/>
      <c r="CF361" s="93"/>
      <c r="CG361" s="93"/>
      <c r="CH361" s="93"/>
      <c r="CI361" s="93"/>
      <c r="CJ361" s="93"/>
      <c r="CK361" s="93"/>
      <c r="CL361" s="93"/>
      <c r="CM361" s="93"/>
      <c r="CN361" s="93"/>
      <c r="CO361" s="93"/>
      <c r="CP361" s="93"/>
      <c r="CQ361" s="93"/>
      <c r="CR361" s="93"/>
      <c r="CS361" s="93"/>
      <c r="CT361" s="93"/>
      <c r="CU361" s="93"/>
      <c r="CV361" s="93"/>
      <c r="CW361" s="93"/>
      <c r="CX361" s="93"/>
      <c r="CY361" s="93"/>
      <c r="CZ361" s="93"/>
      <c r="DA361" s="93"/>
      <c r="DB361" s="93"/>
      <c r="DC361" s="93"/>
      <c r="DD361" s="93"/>
      <c r="DE361" s="93"/>
      <c r="DF361" s="93"/>
      <c r="DG361" s="93"/>
      <c r="DH361" s="93"/>
      <c r="DI361" s="93"/>
      <c r="DJ361" s="93"/>
      <c r="DK361" s="93"/>
      <c r="DL361" s="93"/>
      <c r="DM361" s="93"/>
      <c r="DN361" s="93"/>
      <c r="DO361" s="93"/>
      <c r="DP361" s="93"/>
      <c r="DQ361" s="93"/>
      <c r="DR361" s="93"/>
      <c r="DS361" s="93"/>
      <c r="DT361" s="93"/>
      <c r="DU361" s="93"/>
      <c r="DV361" s="93"/>
      <c r="DW361" s="93"/>
      <c r="DX361" s="93"/>
      <c r="DY361" s="93"/>
      <c r="DZ361" s="93"/>
      <c r="EA361" s="93"/>
      <c r="EB361" s="93"/>
      <c r="EC361" s="93"/>
      <c r="ED361" s="93"/>
      <c r="EE361" s="93"/>
      <c r="EF361" s="93"/>
      <c r="EG361" s="93"/>
      <c r="EH361" s="93"/>
      <c r="EI361" s="93"/>
      <c r="EJ361" s="93"/>
      <c r="EK361" s="93"/>
      <c r="EL361" s="93"/>
      <c r="EM361" s="93"/>
      <c r="EN361" s="93"/>
      <c r="EO361" s="93"/>
      <c r="EP361" s="93"/>
      <c r="EQ361" s="93"/>
      <c r="ER361" s="93"/>
      <c r="ES361" s="93"/>
      <c r="ET361" s="93"/>
      <c r="EU361" s="93"/>
      <c r="EV361" s="93"/>
      <c r="EW361" s="93"/>
      <c r="EX361" s="93"/>
      <c r="EY361" s="93"/>
      <c r="EZ361" s="93"/>
      <c r="FA361" s="93"/>
      <c r="FB361" s="93"/>
      <c r="FC361" s="93"/>
      <c r="FD361" s="93"/>
      <c r="FE361" s="93"/>
      <c r="FF361" s="93"/>
      <c r="FG361" s="93"/>
      <c r="FH361" s="93"/>
      <c r="FI361" s="93"/>
      <c r="FJ361" s="93"/>
      <c r="FK361" s="93"/>
      <c r="FL361" s="93"/>
      <c r="FM361" s="93"/>
      <c r="FN361" s="93"/>
      <c r="FO361" s="93"/>
      <c r="FP361" s="93"/>
      <c r="FQ361" s="93"/>
      <c r="FR361" s="93"/>
      <c r="FS361" s="93"/>
      <c r="FT361" s="93"/>
      <c r="FU361" s="93"/>
      <c r="FV361" s="93"/>
      <c r="FW361" s="93"/>
      <c r="FX361" s="93"/>
      <c r="FY361" s="93"/>
      <c r="FZ361" s="93"/>
      <c r="GA361" s="93"/>
      <c r="GB361" s="93"/>
      <c r="GC361" s="93"/>
      <c r="GD361" s="93"/>
      <c r="GE361" s="93"/>
      <c r="GF361" s="93"/>
      <c r="GG361" s="93"/>
      <c r="GH361" s="93"/>
      <c r="GI361" s="93"/>
      <c r="GJ361" s="93"/>
      <c r="GK361" s="93"/>
      <c r="GL361" s="93"/>
      <c r="GM361" s="93"/>
      <c r="GN361" s="93"/>
      <c r="GO361" s="93"/>
      <c r="GP361" s="93"/>
      <c r="GQ361" s="93"/>
      <c r="GR361" s="93"/>
      <c r="GS361" s="93"/>
      <c r="GT361" s="93"/>
      <c r="GU361" s="93"/>
      <c r="GV361" s="93"/>
      <c r="GW361" s="93"/>
      <c r="GX361" s="93"/>
      <c r="GY361" s="93"/>
      <c r="GZ361" s="93"/>
      <c r="HA361" s="93"/>
      <c r="HB361" s="93"/>
      <c r="HC361" s="93"/>
      <c r="HD361" s="93"/>
      <c r="HE361" s="93"/>
      <c r="HF361" s="93"/>
      <c r="HG361" s="93"/>
      <c r="HH361" s="93"/>
      <c r="HI361" s="93"/>
      <c r="HJ361" s="93"/>
      <c r="HK361" s="93"/>
      <c r="HL361" s="93"/>
      <c r="HM361" s="93"/>
      <c r="HN361" s="93"/>
      <c r="HO361" s="93"/>
      <c r="HP361" s="93"/>
      <c r="HQ361" s="93"/>
      <c r="HR361" s="93"/>
      <c r="HS361" s="93"/>
      <c r="HT361" s="93"/>
      <c r="HU361" s="93"/>
      <c r="HV361" s="93"/>
      <c r="HW361" s="93"/>
      <c r="HX361" s="93"/>
      <c r="HY361" s="93"/>
      <c r="HZ361" s="93"/>
      <c r="IA361" s="93"/>
      <c r="IB361" s="93"/>
      <c r="IC361" s="93"/>
      <c r="ID361" s="93"/>
      <c r="IE361" s="93"/>
      <c r="IF361" s="93"/>
      <c r="IG361" s="93"/>
      <c r="IH361" s="93"/>
      <c r="II361" s="93"/>
      <c r="IJ361" s="93"/>
      <c r="IK361" s="93"/>
      <c r="IL361" s="93"/>
      <c r="IM361" s="93"/>
      <c r="IN361" s="93"/>
      <c r="IO361" s="93"/>
      <c r="IP361" s="93"/>
      <c r="IQ361" s="93"/>
      <c r="IR361" s="93"/>
      <c r="IS361" s="93"/>
      <c r="IT361" s="93"/>
      <c r="IU361" s="93"/>
      <c r="IV361" s="93"/>
      <c r="IW361" s="93"/>
      <c r="IX361" s="93"/>
      <c r="IY361" s="93"/>
      <c r="IZ361" s="93"/>
      <c r="JA361" s="93"/>
      <c r="JB361" s="93"/>
    </row>
    <row r="362" spans="1:262" x14ac:dyDescent="0.2">
      <c r="A362" s="170">
        <v>41949</v>
      </c>
      <c r="B362" s="183" t="s">
        <v>1927</v>
      </c>
      <c r="C362" s="183" t="s">
        <v>261</v>
      </c>
      <c r="D362" s="183" t="s">
        <v>140</v>
      </c>
      <c r="E362" s="183" t="s">
        <v>143</v>
      </c>
      <c r="F362" s="184">
        <v>41906</v>
      </c>
      <c r="G362" s="185">
        <v>2014</v>
      </c>
      <c r="H362" s="170" t="s">
        <v>19</v>
      </c>
      <c r="I362" s="170" t="str">
        <f t="shared" si="20"/>
        <v>VA</v>
      </c>
      <c r="J362" s="170" t="str">
        <f t="shared" si="21"/>
        <v>VA</v>
      </c>
      <c r="K362" s="170" t="str">
        <f t="shared" si="22"/>
        <v>Northeast</v>
      </c>
      <c r="L362" s="170" t="str">
        <f>INDEX('State '!$A$1:$C$62,MATCH($I362,'State '!$B:$B,0),3)</f>
        <v>Northeast</v>
      </c>
      <c r="M362" s="170" t="str">
        <f>INDEX('State '!$A$1:$C$62,MATCH($J362,'State '!$B:$B,0),3)</f>
        <v>Northeast</v>
      </c>
      <c r="N362" s="170"/>
      <c r="O362" s="177"/>
      <c r="P362" s="177">
        <v>13</v>
      </c>
      <c r="Q362" s="177">
        <v>46</v>
      </c>
      <c r="R362" s="176">
        <v>8</v>
      </c>
      <c r="S362" s="170" t="s">
        <v>135</v>
      </c>
      <c r="T362" s="170" t="s">
        <v>381</v>
      </c>
      <c r="U362" s="170" t="s">
        <v>1928</v>
      </c>
      <c r="V362" s="170"/>
      <c r="W362" s="169"/>
      <c r="X362" s="169"/>
      <c r="Y362" s="169"/>
      <c r="Z362" s="93"/>
      <c r="AA362" s="93"/>
      <c r="AB362" s="93"/>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c r="IF362" s="19"/>
      <c r="IG362" s="19"/>
      <c r="IH362" s="19"/>
      <c r="II362" s="19"/>
      <c r="IJ362" s="19"/>
      <c r="IK362" s="19"/>
      <c r="IL362" s="19"/>
      <c r="IM362" s="19"/>
      <c r="IN362" s="19"/>
      <c r="IO362" s="19"/>
      <c r="IP362" s="19"/>
      <c r="IQ362" s="19"/>
      <c r="IR362" s="19"/>
      <c r="IS362" s="19"/>
      <c r="IT362" s="19"/>
      <c r="IU362" s="19"/>
      <c r="IV362" s="19"/>
      <c r="IW362" s="19"/>
      <c r="IX362" s="19"/>
      <c r="IY362" s="19"/>
      <c r="IZ362" s="19"/>
      <c r="JA362" s="19"/>
      <c r="JB362" s="19"/>
    </row>
    <row r="363" spans="1:262" x14ac:dyDescent="0.2">
      <c r="A363" s="170">
        <v>40388</v>
      </c>
      <c r="B363" s="183" t="s">
        <v>579</v>
      </c>
      <c r="C363" s="183" t="s">
        <v>251</v>
      </c>
      <c r="D363" s="183" t="s">
        <v>134</v>
      </c>
      <c r="E363" s="183" t="s">
        <v>143</v>
      </c>
      <c r="F363" s="184">
        <v>40483</v>
      </c>
      <c r="G363" s="185">
        <v>2010</v>
      </c>
      <c r="H363" s="170" t="s">
        <v>13</v>
      </c>
      <c r="I363" s="170" t="str">
        <f t="shared" si="20"/>
        <v>CA</v>
      </c>
      <c r="J363" s="170" t="str">
        <f t="shared" si="21"/>
        <v>CA</v>
      </c>
      <c r="K363" s="170" t="str">
        <f t="shared" si="22"/>
        <v>Pacific</v>
      </c>
      <c r="L363" s="170" t="str">
        <f>INDEX('State '!$A$1:$C$62,MATCH($I363,'State '!$B:$B,0),3)</f>
        <v>Pacific</v>
      </c>
      <c r="M363" s="170" t="str">
        <f>INDEX('State '!$A$1:$C$62,MATCH($J363,'State '!$B:$B,0),3)</f>
        <v>Pacific</v>
      </c>
      <c r="N363" s="170"/>
      <c r="O363" s="177">
        <v>45</v>
      </c>
      <c r="P363" s="177">
        <v>27</v>
      </c>
      <c r="Q363" s="177">
        <v>200</v>
      </c>
      <c r="R363" s="176">
        <v>30</v>
      </c>
      <c r="S363" s="170" t="s">
        <v>138</v>
      </c>
      <c r="T363" s="170" t="s">
        <v>187</v>
      </c>
      <c r="U363" s="170" t="s">
        <v>382</v>
      </c>
      <c r="V363" s="170"/>
      <c r="W363" s="169"/>
      <c r="X363" s="169"/>
      <c r="Y363" s="169"/>
      <c r="Z363" s="93"/>
      <c r="AA363" s="93"/>
      <c r="AB363" s="93"/>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c r="IF363" s="19"/>
      <c r="IG363" s="19"/>
      <c r="IH363" s="19"/>
      <c r="II363" s="19"/>
      <c r="IJ363" s="19"/>
      <c r="IK363" s="19"/>
      <c r="IL363" s="19"/>
      <c r="IM363" s="19"/>
      <c r="IN363" s="19"/>
      <c r="IO363" s="19"/>
      <c r="IP363" s="19"/>
      <c r="IQ363" s="19"/>
      <c r="IR363" s="19"/>
      <c r="IS363" s="19"/>
      <c r="IT363" s="19"/>
      <c r="IU363" s="19"/>
      <c r="IV363" s="19"/>
      <c r="IW363" s="19"/>
      <c r="IX363" s="19"/>
      <c r="IY363" s="19"/>
      <c r="IZ363" s="19"/>
      <c r="JA363" s="19"/>
      <c r="JB363" s="19"/>
    </row>
    <row r="364" spans="1:262" x14ac:dyDescent="0.2">
      <c r="A364" s="195">
        <v>39990</v>
      </c>
      <c r="B364" s="183" t="s">
        <v>1751</v>
      </c>
      <c r="C364" s="183" t="s">
        <v>363</v>
      </c>
      <c r="D364" s="183" t="s">
        <v>140</v>
      </c>
      <c r="E364" s="183" t="s">
        <v>143</v>
      </c>
      <c r="F364" s="184">
        <v>35370</v>
      </c>
      <c r="G364" s="185">
        <v>1996</v>
      </c>
      <c r="H364" s="170" t="s">
        <v>41</v>
      </c>
      <c r="I364" s="170" t="str">
        <f t="shared" si="20"/>
        <v>MI</v>
      </c>
      <c r="J364" s="170" t="str">
        <f t="shared" si="21"/>
        <v>MI</v>
      </c>
      <c r="K364" s="170" t="str">
        <f t="shared" si="22"/>
        <v>Midwest</v>
      </c>
      <c r="L364" s="170" t="str">
        <f>INDEX('State '!$A$1:$C$62,MATCH($I364,'State '!$B:$B,0),3)</f>
        <v>Midwest</v>
      </c>
      <c r="M364" s="170" t="str">
        <f>INDEX('State '!$A$1:$C$62,MATCH($J364,'State '!$B:$B,0),3)</f>
        <v>Midwest</v>
      </c>
      <c r="N364" s="170"/>
      <c r="O364" s="177">
        <v>17.399999999999999</v>
      </c>
      <c r="P364" s="177">
        <v>13.8</v>
      </c>
      <c r="Q364" s="177">
        <v>5</v>
      </c>
      <c r="R364" s="176">
        <v>36</v>
      </c>
      <c r="S364" s="170" t="s">
        <v>135</v>
      </c>
      <c r="T364" s="170" t="s">
        <v>381</v>
      </c>
      <c r="U364" s="170" t="s">
        <v>1752</v>
      </c>
      <c r="V364" s="170"/>
      <c r="W364" s="169"/>
      <c r="X364" s="169"/>
      <c r="Y364" s="169"/>
      <c r="Z364" s="93"/>
      <c r="AA364" s="93"/>
      <c r="AB364" s="93"/>
    </row>
    <row r="365" spans="1:262" s="109" customFormat="1" x14ac:dyDescent="0.2">
      <c r="A365" s="170">
        <v>39990</v>
      </c>
      <c r="B365" s="183" t="s">
        <v>1613</v>
      </c>
      <c r="C365" s="183" t="s">
        <v>363</v>
      </c>
      <c r="D365" s="183" t="s">
        <v>140</v>
      </c>
      <c r="E365" s="183" t="s">
        <v>143</v>
      </c>
      <c r="F365" s="184">
        <v>36100</v>
      </c>
      <c r="G365" s="185">
        <v>1998</v>
      </c>
      <c r="H365" s="170" t="s">
        <v>41</v>
      </c>
      <c r="I365" s="170" t="str">
        <f t="shared" si="20"/>
        <v>MI</v>
      </c>
      <c r="J365" s="170" t="str">
        <f t="shared" si="21"/>
        <v>MI</v>
      </c>
      <c r="K365" s="170" t="str">
        <f t="shared" si="22"/>
        <v>Midwest</v>
      </c>
      <c r="L365" s="170" t="str">
        <f>INDEX('State '!$A$1:$C$62,MATCH($I365,'State '!$B:$B,0),3)</f>
        <v>Midwest</v>
      </c>
      <c r="M365" s="170" t="str">
        <f>INDEX('State '!$A$1:$C$62,MATCH($J365,'State '!$B:$B,0),3)</f>
        <v>Midwest</v>
      </c>
      <c r="N365" s="170"/>
      <c r="O365" s="177">
        <v>33.4</v>
      </c>
      <c r="P365" s="177">
        <v>24.5</v>
      </c>
      <c r="Q365" s="177"/>
      <c r="R365" s="176">
        <v>36</v>
      </c>
      <c r="S365" s="170" t="s">
        <v>135</v>
      </c>
      <c r="T365" s="170" t="s">
        <v>381</v>
      </c>
      <c r="U365" s="170" t="s">
        <v>1614</v>
      </c>
      <c r="V365" s="170"/>
      <c r="W365" s="169"/>
      <c r="X365" s="169"/>
      <c r="Y365" s="169"/>
    </row>
    <row r="366" spans="1:262" x14ac:dyDescent="0.2">
      <c r="A366" s="170">
        <v>39990</v>
      </c>
      <c r="B366" s="183" t="s">
        <v>1462</v>
      </c>
      <c r="C366" s="183" t="s">
        <v>363</v>
      </c>
      <c r="D366" s="183" t="s">
        <v>140</v>
      </c>
      <c r="E366" s="183" t="s">
        <v>143</v>
      </c>
      <c r="F366" s="184">
        <v>36817</v>
      </c>
      <c r="G366" s="185">
        <v>2000</v>
      </c>
      <c r="H366" s="170" t="s">
        <v>41</v>
      </c>
      <c r="I366" s="170" t="str">
        <f t="shared" si="20"/>
        <v>MI</v>
      </c>
      <c r="J366" s="170" t="str">
        <f t="shared" si="21"/>
        <v>MI</v>
      </c>
      <c r="K366" s="170" t="str">
        <f t="shared" si="22"/>
        <v>Midwest</v>
      </c>
      <c r="L366" s="170" t="str">
        <f>INDEX('State '!$A$1:$C$62,MATCH($I366,'State '!$B:$B,0),3)</f>
        <v>Midwest</v>
      </c>
      <c r="M366" s="170" t="str">
        <f>INDEX('State '!$A$1:$C$62,MATCH($J366,'State '!$B:$B,0),3)</f>
        <v>Midwest</v>
      </c>
      <c r="N366" s="170"/>
      <c r="O366" s="177">
        <v>11.1</v>
      </c>
      <c r="P366" s="177">
        <v>14</v>
      </c>
      <c r="Q366" s="177"/>
      <c r="R366" s="176">
        <v>12</v>
      </c>
      <c r="S366" s="170" t="s">
        <v>135</v>
      </c>
      <c r="T366" s="170" t="s">
        <v>381</v>
      </c>
      <c r="U366" s="170" t="s">
        <v>1463</v>
      </c>
      <c r="V366" s="170"/>
      <c r="W366" s="169"/>
      <c r="X366" s="169"/>
      <c r="Y366" s="169"/>
      <c r="Z366" s="93"/>
      <c r="AA366" s="93"/>
      <c r="AB366" s="93"/>
    </row>
    <row r="367" spans="1:262" x14ac:dyDescent="0.2">
      <c r="A367" s="195">
        <v>39990</v>
      </c>
      <c r="B367" s="183" t="s">
        <v>1753</v>
      </c>
      <c r="C367" s="183" t="s">
        <v>363</v>
      </c>
      <c r="D367" s="183" t="s">
        <v>140</v>
      </c>
      <c r="E367" s="183" t="s">
        <v>143</v>
      </c>
      <c r="F367" s="184">
        <v>35377</v>
      </c>
      <c r="G367" s="185">
        <v>1996</v>
      </c>
      <c r="H367" s="170" t="s">
        <v>1453</v>
      </c>
      <c r="I367" s="170" t="str">
        <f t="shared" si="20"/>
        <v>MI</v>
      </c>
      <c r="J367" s="170" t="str">
        <f t="shared" si="21"/>
        <v>ON</v>
      </c>
      <c r="K367" s="170" t="str">
        <f t="shared" si="22"/>
        <v>Midwest, Canada</v>
      </c>
      <c r="L367" s="170" t="str">
        <f>INDEX('State '!$A$1:$C$62,MATCH($I367,'State '!$B:$B,0),3)</f>
        <v>Midwest</v>
      </c>
      <c r="M367" s="170" t="str">
        <f>INDEX('State '!$A$1:$C$62,MATCH($J367,'State '!$B:$B,0),3)</f>
        <v>Canada</v>
      </c>
      <c r="N367" s="170"/>
      <c r="O367" s="177">
        <v>3.9</v>
      </c>
      <c r="P367" s="177">
        <v>0.2</v>
      </c>
      <c r="Q367" s="177">
        <v>50</v>
      </c>
      <c r="R367" s="176">
        <v>36</v>
      </c>
      <c r="S367" s="170" t="s">
        <v>135</v>
      </c>
      <c r="T367" s="170" t="s">
        <v>381</v>
      </c>
      <c r="U367" s="170" t="s">
        <v>1754</v>
      </c>
      <c r="V367" s="170"/>
      <c r="W367" s="169"/>
      <c r="X367" s="169"/>
      <c r="Y367" s="169"/>
      <c r="Z367" s="93"/>
      <c r="AA367" s="93"/>
      <c r="AB367" s="93"/>
    </row>
    <row r="368" spans="1:262" x14ac:dyDescent="0.2">
      <c r="A368" s="170">
        <v>39990</v>
      </c>
      <c r="B368" s="183" t="s">
        <v>1608</v>
      </c>
      <c r="C368" s="183" t="s">
        <v>363</v>
      </c>
      <c r="D368" s="183" t="s">
        <v>140</v>
      </c>
      <c r="E368" s="183" t="s">
        <v>143</v>
      </c>
      <c r="F368" s="184">
        <v>36100</v>
      </c>
      <c r="G368" s="185">
        <v>1998</v>
      </c>
      <c r="H368" s="170" t="s">
        <v>1609</v>
      </c>
      <c r="I368" s="170" t="str">
        <f t="shared" si="20"/>
        <v>MB</v>
      </c>
      <c r="J368" s="170" t="str">
        <f t="shared" si="21"/>
        <v>MI</v>
      </c>
      <c r="K368" s="170" t="str">
        <f t="shared" si="22"/>
        <v>Canada, Midwest</v>
      </c>
      <c r="L368" s="170" t="str">
        <f>INDEX('State '!$A$1:$C$62,MATCH($I368,'State '!$B:$B,0),3)</f>
        <v>Canada</v>
      </c>
      <c r="M368" s="170" t="str">
        <f>INDEX('State '!$A$1:$C$62,MATCH($J368,'State '!$B:$B,0),3)</f>
        <v>Midwest</v>
      </c>
      <c r="N368" s="170"/>
      <c r="O368" s="177">
        <v>122.8</v>
      </c>
      <c r="P368" s="177">
        <v>72</v>
      </c>
      <c r="Q368" s="177">
        <v>126</v>
      </c>
      <c r="R368" s="176">
        <v>36</v>
      </c>
      <c r="S368" s="170" t="s">
        <v>135</v>
      </c>
      <c r="T368" s="170" t="s">
        <v>381</v>
      </c>
      <c r="U368" s="170" t="s">
        <v>1610</v>
      </c>
      <c r="V368" s="170"/>
      <c r="W368" s="169"/>
      <c r="X368" s="169"/>
      <c r="Y368" s="169"/>
      <c r="Z368" s="93"/>
      <c r="AA368" s="93"/>
      <c r="AB368" s="93"/>
    </row>
    <row r="369" spans="1:262" x14ac:dyDescent="0.2">
      <c r="A369" s="170">
        <v>40683</v>
      </c>
      <c r="B369" s="171" t="s">
        <v>232</v>
      </c>
      <c r="C369" s="171" t="s">
        <v>232</v>
      </c>
      <c r="D369" s="171" t="s">
        <v>134</v>
      </c>
      <c r="E369" s="172" t="s">
        <v>143</v>
      </c>
      <c r="F369" s="173">
        <v>40612</v>
      </c>
      <c r="G369" s="174">
        <v>2011</v>
      </c>
      <c r="H369" s="170" t="s">
        <v>429</v>
      </c>
      <c r="I369" s="170" t="str">
        <f t="shared" si="20"/>
        <v>TX</v>
      </c>
      <c r="J369" s="170" t="str">
        <f t="shared" si="21"/>
        <v>LA</v>
      </c>
      <c r="K369" s="170" t="str">
        <f t="shared" si="22"/>
        <v>South Central</v>
      </c>
      <c r="L369" s="170" t="str">
        <f>INDEX('State '!$A$1:$C$62,MATCH($I369,'State '!$B:$B,0),3)</f>
        <v>South Central</v>
      </c>
      <c r="M369" s="170" t="str">
        <f>INDEX('State '!$A$1:$C$62,MATCH($J369,'State '!$B:$B,0),3)</f>
        <v>South Central</v>
      </c>
      <c r="N369" s="170"/>
      <c r="O369" s="177"/>
      <c r="P369" s="176">
        <v>69</v>
      </c>
      <c r="Q369" s="176">
        <v>2500</v>
      </c>
      <c r="R369" s="177">
        <v>42</v>
      </c>
      <c r="S369" s="178" t="s">
        <v>135</v>
      </c>
      <c r="T369" s="175" t="s">
        <v>381</v>
      </c>
      <c r="U369" s="179" t="s">
        <v>435</v>
      </c>
      <c r="V369" s="170" t="s">
        <v>2180</v>
      </c>
      <c r="W369" s="169"/>
      <c r="X369" s="169"/>
      <c r="Y369" s="169"/>
      <c r="Z369" s="93"/>
      <c r="AA369" s="93"/>
      <c r="AB369" s="93"/>
    </row>
    <row r="370" spans="1:262" ht="25.5" x14ac:dyDescent="0.2">
      <c r="A370" s="224">
        <v>44519</v>
      </c>
      <c r="B370" s="222" t="s">
        <v>2950</v>
      </c>
      <c r="C370" s="222" t="s">
        <v>1725</v>
      </c>
      <c r="D370" s="222" t="s">
        <v>140</v>
      </c>
      <c r="E370" s="222" t="s">
        <v>143</v>
      </c>
      <c r="F370" s="63">
        <v>44512</v>
      </c>
      <c r="G370" s="64">
        <v>2022</v>
      </c>
      <c r="H370" s="224" t="s">
        <v>0</v>
      </c>
      <c r="I370" s="224" t="str">
        <f t="shared" si="20"/>
        <v>LA</v>
      </c>
      <c r="J370" s="224" t="str">
        <f t="shared" si="21"/>
        <v>LA</v>
      </c>
      <c r="K370" s="230" t="str">
        <f t="shared" si="22"/>
        <v>South Central</v>
      </c>
      <c r="L370" s="224" t="str">
        <f>INDEX('State '!$A$1:$C$62,MATCH($I370,'State '!$B:$B,0),3)</f>
        <v>South Central</v>
      </c>
      <c r="M370" s="224" t="str">
        <f>INDEX('State '!$A$1:$C$62,MATCH($J370,'State '!$B:$B,0),3)</f>
        <v>South Central</v>
      </c>
      <c r="N370" s="224"/>
      <c r="O370" s="177">
        <v>200</v>
      </c>
      <c r="P370" s="177"/>
      <c r="Q370" s="164">
        <v>420</v>
      </c>
      <c r="R370" s="104"/>
      <c r="S370" s="224" t="s">
        <v>135</v>
      </c>
      <c r="T370" s="224" t="s">
        <v>381</v>
      </c>
      <c r="U370" s="224" t="s">
        <v>2951</v>
      </c>
      <c r="V370" s="224" t="s">
        <v>2177</v>
      </c>
      <c r="W370" s="222" t="s">
        <v>2952</v>
      </c>
      <c r="X370" s="222"/>
      <c r="Y370" s="155"/>
      <c r="Z370" s="93"/>
      <c r="AA370" s="93"/>
      <c r="AB370" s="93"/>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c r="ER370" s="19"/>
      <c r="ES370" s="19"/>
      <c r="ET370" s="19"/>
      <c r="EU370" s="19"/>
      <c r="EV370" s="19"/>
      <c r="EW370" s="19"/>
      <c r="EX370" s="19"/>
      <c r="EY370" s="19"/>
      <c r="EZ370" s="19"/>
      <c r="FA370" s="19"/>
      <c r="FB370" s="19"/>
      <c r="FC370" s="19"/>
      <c r="FD370" s="19"/>
      <c r="FE370" s="19"/>
      <c r="FF370" s="19"/>
      <c r="FG370" s="19"/>
      <c r="FH370" s="19"/>
      <c r="FI370" s="19"/>
      <c r="FJ370" s="19"/>
      <c r="FK370" s="19"/>
      <c r="FL370" s="19"/>
      <c r="FM370" s="19"/>
      <c r="FN370" s="19"/>
      <c r="FO370" s="19"/>
      <c r="FP370" s="19"/>
      <c r="FQ370" s="19"/>
      <c r="FR370" s="19"/>
      <c r="FS370" s="19"/>
      <c r="FT370" s="19"/>
      <c r="FU370" s="19"/>
      <c r="FV370" s="19"/>
      <c r="FW370" s="19"/>
      <c r="FX370" s="19"/>
      <c r="FY370" s="19"/>
      <c r="FZ370" s="19"/>
      <c r="GA370" s="19"/>
      <c r="GB370" s="19"/>
      <c r="GC370" s="19"/>
      <c r="GD370" s="19"/>
      <c r="GE370" s="19"/>
      <c r="GF370" s="19"/>
      <c r="GG370" s="19"/>
      <c r="GH370" s="19"/>
      <c r="GI370" s="19"/>
      <c r="GJ370" s="19"/>
      <c r="GK370" s="19"/>
      <c r="GL370" s="19"/>
      <c r="GM370" s="19"/>
      <c r="GN370" s="19"/>
      <c r="GO370" s="19"/>
      <c r="GP370" s="19"/>
      <c r="GQ370" s="19"/>
      <c r="GR370" s="19"/>
      <c r="GS370" s="19"/>
      <c r="GT370" s="19"/>
      <c r="GU370" s="19"/>
      <c r="GV370" s="19"/>
      <c r="GW370" s="19"/>
      <c r="GX370" s="19"/>
      <c r="GY370" s="19"/>
      <c r="GZ370" s="19"/>
      <c r="HA370" s="19"/>
      <c r="HB370" s="19"/>
      <c r="HC370" s="19"/>
      <c r="HD370" s="19"/>
      <c r="HE370" s="19"/>
      <c r="HF370" s="19"/>
      <c r="HG370" s="19"/>
      <c r="HH370" s="19"/>
      <c r="HI370" s="19"/>
      <c r="HJ370" s="19"/>
      <c r="HK370" s="19"/>
      <c r="HL370" s="19"/>
      <c r="HM370" s="19"/>
      <c r="HN370" s="19"/>
      <c r="HO370" s="19"/>
      <c r="HP370" s="19"/>
      <c r="HQ370" s="19"/>
      <c r="HR370" s="19"/>
      <c r="HS370" s="19"/>
      <c r="HT370" s="19"/>
      <c r="HU370" s="19"/>
      <c r="HV370" s="19"/>
      <c r="HW370" s="19"/>
      <c r="HX370" s="19"/>
      <c r="HY370" s="19"/>
      <c r="HZ370" s="19"/>
      <c r="IA370" s="19"/>
      <c r="IB370" s="19"/>
      <c r="IC370" s="19"/>
      <c r="ID370" s="19"/>
      <c r="IE370" s="19"/>
      <c r="IF370" s="19"/>
      <c r="IG370" s="19"/>
      <c r="IH370" s="19"/>
      <c r="II370" s="19"/>
      <c r="IJ370" s="19"/>
      <c r="IK370" s="19"/>
      <c r="IL370" s="19"/>
      <c r="IM370" s="19"/>
      <c r="IN370" s="19"/>
      <c r="IO370" s="19"/>
      <c r="IP370" s="19"/>
      <c r="IQ370" s="19"/>
      <c r="IR370" s="19"/>
      <c r="IS370" s="19"/>
      <c r="IT370" s="19"/>
      <c r="IU370" s="19"/>
      <c r="IV370" s="19"/>
      <c r="IW370" s="19"/>
      <c r="IX370" s="19"/>
      <c r="IY370" s="19"/>
      <c r="IZ370" s="19"/>
      <c r="JA370" s="19"/>
      <c r="JB370" s="19"/>
    </row>
    <row r="371" spans="1:262" x14ac:dyDescent="0.2">
      <c r="A371" s="170">
        <v>41615</v>
      </c>
      <c r="B371" s="171" t="s">
        <v>1805</v>
      </c>
      <c r="C371" s="171" t="s">
        <v>218</v>
      </c>
      <c r="D371" s="171" t="s">
        <v>140</v>
      </c>
      <c r="E371" s="172" t="s">
        <v>143</v>
      </c>
      <c r="F371" s="173">
        <v>41579</v>
      </c>
      <c r="G371" s="174">
        <v>2013</v>
      </c>
      <c r="H371" s="170" t="s">
        <v>55</v>
      </c>
      <c r="I371" s="170" t="str">
        <f t="shared" si="20"/>
        <v>DE</v>
      </c>
      <c r="J371" s="170" t="str">
        <f t="shared" si="21"/>
        <v>DE</v>
      </c>
      <c r="K371" s="170" t="str">
        <f t="shared" si="22"/>
        <v>Northeast</v>
      </c>
      <c r="L371" s="170" t="str">
        <f>INDEX('State '!$A$1:$C$62,MATCH($I371,'State '!$B:$B,0),3)</f>
        <v>Northeast</v>
      </c>
      <c r="M371" s="170" t="str">
        <f>INDEX('State '!$A$1:$C$62,MATCH($J371,'State '!$B:$B,0),3)</f>
        <v>Northeast</v>
      </c>
      <c r="N371" s="170"/>
      <c r="O371" s="177">
        <v>16.283000000000001</v>
      </c>
      <c r="P371" s="176">
        <v>11</v>
      </c>
      <c r="Q371" s="176">
        <v>15</v>
      </c>
      <c r="R371" s="177">
        <v>16</v>
      </c>
      <c r="S371" s="178" t="s">
        <v>135</v>
      </c>
      <c r="T371" s="175" t="s">
        <v>381</v>
      </c>
      <c r="U371" s="179" t="s">
        <v>1806</v>
      </c>
      <c r="V371" s="170"/>
      <c r="W371" s="169"/>
      <c r="X371" s="169"/>
      <c r="Y371" s="169"/>
      <c r="Z371" s="93"/>
      <c r="AA371" s="93"/>
      <c r="AB371" s="93"/>
    </row>
    <row r="372" spans="1:262" s="19" customFormat="1" x14ac:dyDescent="0.2">
      <c r="A372" s="170">
        <v>40389</v>
      </c>
      <c r="B372" s="183" t="s">
        <v>694</v>
      </c>
      <c r="C372" s="183" t="s">
        <v>272</v>
      </c>
      <c r="D372" s="183" t="s">
        <v>134</v>
      </c>
      <c r="E372" s="183" t="s">
        <v>143</v>
      </c>
      <c r="F372" s="184">
        <v>40035</v>
      </c>
      <c r="G372" s="185">
        <v>2009</v>
      </c>
      <c r="H372" s="170" t="s">
        <v>10</v>
      </c>
      <c r="I372" s="170" t="str">
        <f t="shared" si="20"/>
        <v>NY</v>
      </c>
      <c r="J372" s="170" t="str">
        <f t="shared" si="21"/>
        <v>NY</v>
      </c>
      <c r="K372" s="170" t="str">
        <f t="shared" si="22"/>
        <v>Northeast</v>
      </c>
      <c r="L372" s="170" t="str">
        <f>INDEX('State '!$A$1:$C$62,MATCH($I372,'State '!$B:$B,0),3)</f>
        <v>Northeast</v>
      </c>
      <c r="M372" s="170" t="str">
        <f>INDEX('State '!$A$1:$C$62,MATCH($J372,'State '!$B:$B,0),3)</f>
        <v>Northeast</v>
      </c>
      <c r="N372" s="170"/>
      <c r="O372" s="177">
        <v>4.5999999999999996</v>
      </c>
      <c r="P372" s="177">
        <v>3.7</v>
      </c>
      <c r="Q372" s="177">
        <v>400</v>
      </c>
      <c r="R372" s="176">
        <v>16</v>
      </c>
      <c r="S372" s="170" t="s">
        <v>135</v>
      </c>
      <c r="T372" s="170" t="s">
        <v>381</v>
      </c>
      <c r="U372" s="170" t="s">
        <v>695</v>
      </c>
      <c r="V372" s="170"/>
      <c r="W372" s="169"/>
      <c r="X372" s="169"/>
      <c r="Y372" s="169"/>
      <c r="AC372" s="93"/>
      <c r="AD372" s="93"/>
      <c r="AE372" s="93"/>
      <c r="AF372" s="93"/>
      <c r="AG372" s="93"/>
      <c r="AH372" s="93"/>
      <c r="AI372" s="93"/>
      <c r="AJ372" s="93"/>
      <c r="AK372" s="93"/>
      <c r="AL372" s="93"/>
      <c r="AM372" s="93"/>
      <c r="AN372" s="93"/>
      <c r="AO372" s="93"/>
      <c r="AP372" s="93"/>
      <c r="AQ372" s="93"/>
      <c r="AR372" s="93"/>
      <c r="AS372" s="93"/>
      <c r="AT372" s="93"/>
      <c r="AU372" s="93"/>
      <c r="AV372" s="93"/>
      <c r="AW372" s="93"/>
      <c r="AX372" s="93"/>
      <c r="AY372" s="93"/>
      <c r="AZ372" s="93"/>
      <c r="BA372" s="93"/>
      <c r="BB372" s="93"/>
      <c r="BC372" s="93"/>
      <c r="BD372" s="93"/>
      <c r="BE372" s="93"/>
      <c r="BF372" s="93"/>
      <c r="BG372" s="93"/>
      <c r="BH372" s="93"/>
      <c r="BI372" s="93"/>
      <c r="BJ372" s="93"/>
      <c r="BK372" s="93"/>
      <c r="BL372" s="93"/>
      <c r="BM372" s="93"/>
      <c r="BN372" s="93"/>
      <c r="BO372" s="93"/>
      <c r="BP372" s="93"/>
      <c r="BQ372" s="93"/>
      <c r="BR372" s="93"/>
      <c r="BS372" s="93"/>
      <c r="BT372" s="93"/>
      <c r="BU372" s="93"/>
      <c r="BV372" s="93"/>
      <c r="BW372" s="93"/>
      <c r="BX372" s="93"/>
      <c r="BY372" s="93"/>
      <c r="BZ372" s="93"/>
      <c r="CA372" s="93"/>
      <c r="CB372" s="93"/>
      <c r="CC372" s="93"/>
      <c r="CD372" s="93"/>
      <c r="CE372" s="93"/>
      <c r="CF372" s="93"/>
      <c r="CG372" s="93"/>
      <c r="CH372" s="93"/>
      <c r="CI372" s="93"/>
      <c r="CJ372" s="93"/>
      <c r="CK372" s="93"/>
      <c r="CL372" s="93"/>
      <c r="CM372" s="93"/>
      <c r="CN372" s="93"/>
      <c r="CO372" s="93"/>
      <c r="CP372" s="93"/>
      <c r="CQ372" s="93"/>
      <c r="CR372" s="93"/>
      <c r="CS372" s="93"/>
      <c r="CT372" s="93"/>
      <c r="CU372" s="93"/>
      <c r="CV372" s="93"/>
      <c r="CW372" s="93"/>
      <c r="CX372" s="93"/>
      <c r="CY372" s="93"/>
      <c r="CZ372" s="93"/>
      <c r="DA372" s="93"/>
      <c r="DB372" s="93"/>
      <c r="DC372" s="93"/>
      <c r="DD372" s="93"/>
      <c r="DE372" s="93"/>
      <c r="DF372" s="93"/>
      <c r="DG372" s="93"/>
      <c r="DH372" s="93"/>
      <c r="DI372" s="93"/>
      <c r="DJ372" s="93"/>
      <c r="DK372" s="93"/>
      <c r="DL372" s="93"/>
      <c r="DM372" s="93"/>
      <c r="DN372" s="93"/>
      <c r="DO372" s="93"/>
      <c r="DP372" s="93"/>
      <c r="DQ372" s="93"/>
      <c r="DR372" s="93"/>
      <c r="DS372" s="93"/>
      <c r="DT372" s="93"/>
      <c r="DU372" s="93"/>
      <c r="DV372" s="93"/>
      <c r="DW372" s="93"/>
      <c r="DX372" s="93"/>
      <c r="DY372" s="93"/>
      <c r="DZ372" s="93"/>
      <c r="EA372" s="93"/>
      <c r="EB372" s="93"/>
      <c r="EC372" s="93"/>
      <c r="ED372" s="93"/>
      <c r="EE372" s="93"/>
      <c r="EF372" s="93"/>
      <c r="EG372" s="93"/>
      <c r="EH372" s="93"/>
      <c r="EI372" s="93"/>
      <c r="EJ372" s="93"/>
      <c r="EK372" s="93"/>
      <c r="EL372" s="93"/>
      <c r="EM372" s="93"/>
      <c r="EN372" s="93"/>
      <c r="EO372" s="93"/>
      <c r="EP372" s="93"/>
      <c r="EQ372" s="93"/>
      <c r="ER372" s="93"/>
      <c r="ES372" s="93"/>
      <c r="ET372" s="93"/>
      <c r="EU372" s="93"/>
      <c r="EV372" s="93"/>
      <c r="EW372" s="93"/>
      <c r="EX372" s="93"/>
      <c r="EY372" s="93"/>
      <c r="EZ372" s="93"/>
      <c r="FA372" s="93"/>
      <c r="FB372" s="93"/>
      <c r="FC372" s="93"/>
      <c r="FD372" s="93"/>
      <c r="FE372" s="93"/>
      <c r="FF372" s="93"/>
      <c r="FG372" s="93"/>
      <c r="FH372" s="93"/>
      <c r="FI372" s="93"/>
      <c r="FJ372" s="93"/>
      <c r="FK372" s="93"/>
      <c r="FL372" s="93"/>
      <c r="FM372" s="93"/>
      <c r="FN372" s="93"/>
      <c r="FO372" s="93"/>
      <c r="FP372" s="93"/>
      <c r="FQ372" s="93"/>
      <c r="FR372" s="93"/>
      <c r="FS372" s="93"/>
      <c r="FT372" s="93"/>
      <c r="FU372" s="93"/>
      <c r="FV372" s="93"/>
      <c r="FW372" s="93"/>
      <c r="FX372" s="93"/>
      <c r="FY372" s="93"/>
      <c r="FZ372" s="93"/>
      <c r="GA372" s="93"/>
      <c r="GB372" s="93"/>
      <c r="GC372" s="93"/>
      <c r="GD372" s="93"/>
      <c r="GE372" s="93"/>
      <c r="GF372" s="93"/>
      <c r="GG372" s="93"/>
      <c r="GH372" s="93"/>
      <c r="GI372" s="93"/>
      <c r="GJ372" s="93"/>
      <c r="GK372" s="93"/>
      <c r="GL372" s="93"/>
      <c r="GM372" s="93"/>
      <c r="GN372" s="93"/>
      <c r="GO372" s="93"/>
      <c r="GP372" s="93"/>
      <c r="GQ372" s="93"/>
      <c r="GR372" s="93"/>
      <c r="GS372" s="93"/>
      <c r="GT372" s="93"/>
      <c r="GU372" s="93"/>
      <c r="GV372" s="93"/>
      <c r="GW372" s="93"/>
      <c r="GX372" s="93"/>
      <c r="GY372" s="93"/>
      <c r="GZ372" s="93"/>
      <c r="HA372" s="93"/>
      <c r="HB372" s="93"/>
      <c r="HC372" s="93"/>
      <c r="HD372" s="93"/>
      <c r="HE372" s="93"/>
      <c r="HF372" s="93"/>
      <c r="HG372" s="93"/>
      <c r="HH372" s="93"/>
      <c r="HI372" s="93"/>
      <c r="HJ372" s="93"/>
      <c r="HK372" s="93"/>
      <c r="HL372" s="93"/>
      <c r="HM372" s="93"/>
      <c r="HN372" s="93"/>
      <c r="HO372" s="93"/>
      <c r="HP372" s="93"/>
      <c r="HQ372" s="93"/>
      <c r="HR372" s="93"/>
      <c r="HS372" s="93"/>
      <c r="HT372" s="93"/>
      <c r="HU372" s="93"/>
      <c r="HV372" s="93"/>
      <c r="HW372" s="93"/>
      <c r="HX372" s="93"/>
      <c r="HY372" s="93"/>
      <c r="HZ372" s="93"/>
      <c r="IA372" s="93"/>
      <c r="IB372" s="93"/>
      <c r="IC372" s="93"/>
      <c r="ID372" s="93"/>
      <c r="IE372" s="93"/>
      <c r="IF372" s="93"/>
      <c r="IG372" s="93"/>
      <c r="IH372" s="93"/>
      <c r="II372" s="93"/>
      <c r="IJ372" s="93"/>
      <c r="IK372" s="93"/>
      <c r="IL372" s="93"/>
      <c r="IM372" s="93"/>
      <c r="IN372" s="93"/>
      <c r="IO372" s="93"/>
      <c r="IP372" s="93"/>
      <c r="IQ372" s="93"/>
      <c r="IR372" s="93"/>
      <c r="IS372" s="93"/>
      <c r="IT372" s="93"/>
      <c r="IU372" s="93"/>
      <c r="IV372" s="93"/>
      <c r="IW372" s="93"/>
      <c r="IX372" s="93"/>
      <c r="IY372" s="93"/>
      <c r="IZ372" s="93"/>
      <c r="JA372" s="93"/>
      <c r="JB372" s="93"/>
    </row>
    <row r="373" spans="1:262" s="19" customFormat="1" x14ac:dyDescent="0.2">
      <c r="A373" s="170">
        <v>39990</v>
      </c>
      <c r="B373" s="183" t="s">
        <v>1673</v>
      </c>
      <c r="C373" s="183" t="s">
        <v>239</v>
      </c>
      <c r="D373" s="183" t="s">
        <v>136</v>
      </c>
      <c r="E373" s="183" t="s">
        <v>143</v>
      </c>
      <c r="F373" s="184">
        <v>35751</v>
      </c>
      <c r="G373" s="185">
        <v>1997</v>
      </c>
      <c r="H373" s="170" t="s">
        <v>0</v>
      </c>
      <c r="I373" s="170" t="str">
        <f t="shared" si="20"/>
        <v>LA</v>
      </c>
      <c r="J373" s="170" t="str">
        <f t="shared" si="21"/>
        <v>LA</v>
      </c>
      <c r="K373" s="170" t="str">
        <f t="shared" si="22"/>
        <v>South Central</v>
      </c>
      <c r="L373" s="170" t="str">
        <f>INDEX('State '!$A$1:$C$62,MATCH($I373,'State '!$B:$B,0),3)</f>
        <v>South Central</v>
      </c>
      <c r="M373" s="170" t="str">
        <f>INDEX('State '!$A$1:$C$62,MATCH($J373,'State '!$B:$B,0),3)</f>
        <v>South Central</v>
      </c>
      <c r="N373" s="170"/>
      <c r="O373" s="177">
        <v>20.5</v>
      </c>
      <c r="P373" s="177">
        <v>16</v>
      </c>
      <c r="Q373" s="177">
        <v>735</v>
      </c>
      <c r="R373" s="176">
        <v>30</v>
      </c>
      <c r="S373" s="170" t="s">
        <v>135</v>
      </c>
      <c r="T373" s="170" t="s">
        <v>381</v>
      </c>
      <c r="U373" s="170" t="s">
        <v>1674</v>
      </c>
      <c r="V373" s="170"/>
      <c r="W373" s="169"/>
      <c r="X373" s="169"/>
      <c r="Y373" s="169"/>
    </row>
    <row r="374" spans="1:262" x14ac:dyDescent="0.2">
      <c r="A374" s="170">
        <v>39990</v>
      </c>
      <c r="B374" s="183" t="s">
        <v>1008</v>
      </c>
      <c r="C374" s="183" t="s">
        <v>239</v>
      </c>
      <c r="D374" s="183" t="s">
        <v>140</v>
      </c>
      <c r="E374" s="183" t="s">
        <v>143</v>
      </c>
      <c r="F374" s="184">
        <v>39066</v>
      </c>
      <c r="G374" s="185">
        <v>2006</v>
      </c>
      <c r="H374" s="170" t="s">
        <v>429</v>
      </c>
      <c r="I374" s="170" t="str">
        <f t="shared" si="20"/>
        <v>TX</v>
      </c>
      <c r="J374" s="170" t="str">
        <f t="shared" si="21"/>
        <v>LA</v>
      </c>
      <c r="K374" s="170" t="str">
        <f t="shared" si="22"/>
        <v>South Central</v>
      </c>
      <c r="L374" s="170" t="str">
        <f>INDEX('State '!$A$1:$C$62,MATCH($I374,'State '!$B:$B,0),3)</f>
        <v>South Central</v>
      </c>
      <c r="M374" s="170" t="str">
        <f>INDEX('State '!$A$1:$C$62,MATCH($J374,'State '!$B:$B,0),3)</f>
        <v>South Central</v>
      </c>
      <c r="N374" s="170"/>
      <c r="O374" s="177">
        <v>47.9</v>
      </c>
      <c r="P374" s="177">
        <v>20.5</v>
      </c>
      <c r="Q374" s="177">
        <v>122.4</v>
      </c>
      <c r="R374" s="176">
        <v>42</v>
      </c>
      <c r="S374" s="170" t="s">
        <v>135</v>
      </c>
      <c r="T374" s="170" t="s">
        <v>381</v>
      </c>
      <c r="U374" s="170" t="s">
        <v>1009</v>
      </c>
      <c r="V374" s="170"/>
      <c r="W374" s="169"/>
      <c r="X374" s="169"/>
      <c r="Y374" s="169"/>
      <c r="Z374" s="93"/>
      <c r="AA374" s="93"/>
      <c r="AB374" s="93"/>
    </row>
    <row r="375" spans="1:262" s="19" customFormat="1" x14ac:dyDescent="0.2">
      <c r="A375" s="170">
        <v>39990</v>
      </c>
      <c r="B375" s="183" t="s">
        <v>1606</v>
      </c>
      <c r="C375" s="183" t="s">
        <v>239</v>
      </c>
      <c r="D375" s="183" t="s">
        <v>140</v>
      </c>
      <c r="E375" s="183" t="s">
        <v>143</v>
      </c>
      <c r="F375" s="184">
        <v>36124</v>
      </c>
      <c r="G375" s="185">
        <v>1998</v>
      </c>
      <c r="H375" s="170" t="s">
        <v>513</v>
      </c>
      <c r="I375" s="170" t="str">
        <f t="shared" si="20"/>
        <v>AL</v>
      </c>
      <c r="J375" s="170" t="str">
        <f t="shared" si="21"/>
        <v>FL</v>
      </c>
      <c r="K375" s="170" t="str">
        <f t="shared" si="22"/>
        <v>South Central, Southeast</v>
      </c>
      <c r="L375" s="170" t="str">
        <f>INDEX('State '!$A$1:$C$62,MATCH($I375,'State '!$B:$B,0),3)</f>
        <v>South Central</v>
      </c>
      <c r="M375" s="170" t="str">
        <f>INDEX('State '!$A$1:$C$62,MATCH($J375,'State '!$B:$B,0),3)</f>
        <v>Southeast</v>
      </c>
      <c r="N375" s="170"/>
      <c r="O375" s="177">
        <v>0.6</v>
      </c>
      <c r="P375" s="177">
        <v>5</v>
      </c>
      <c r="Q375" s="177">
        <v>25</v>
      </c>
      <c r="R375" s="176">
        <v>10</v>
      </c>
      <c r="S375" s="170" t="s">
        <v>135</v>
      </c>
      <c r="T375" s="170" t="s">
        <v>381</v>
      </c>
      <c r="U375" s="170" t="s">
        <v>1607</v>
      </c>
      <c r="V375" s="170"/>
      <c r="W375" s="169"/>
      <c r="X375" s="169"/>
      <c r="Y375" s="169"/>
    </row>
    <row r="376" spans="1:262" x14ac:dyDescent="0.2">
      <c r="A376" s="170">
        <v>39990</v>
      </c>
      <c r="B376" s="183" t="s">
        <v>2069</v>
      </c>
      <c r="C376" s="183" t="s">
        <v>239</v>
      </c>
      <c r="D376" s="183" t="s">
        <v>140</v>
      </c>
      <c r="E376" s="183" t="s">
        <v>143</v>
      </c>
      <c r="F376" s="184">
        <v>39811</v>
      </c>
      <c r="G376" s="185">
        <v>2008</v>
      </c>
      <c r="H376" s="170" t="s">
        <v>14</v>
      </c>
      <c r="I376" s="170" t="str">
        <f t="shared" si="20"/>
        <v>MS</v>
      </c>
      <c r="J376" s="170" t="str">
        <f t="shared" si="21"/>
        <v>MS</v>
      </c>
      <c r="K376" s="170" t="str">
        <f t="shared" si="22"/>
        <v>South Central</v>
      </c>
      <c r="L376" s="170" t="str">
        <f>INDEX('State '!$A$1:$C$62,MATCH($I376,'State '!$B:$B,0),3)</f>
        <v>South Central</v>
      </c>
      <c r="M376" s="170" t="str">
        <f>INDEX('State '!$A$1:$C$62,MATCH($J376,'State '!$B:$B,0),3)</f>
        <v>South Central</v>
      </c>
      <c r="N376" s="170"/>
      <c r="O376" s="177">
        <v>25</v>
      </c>
      <c r="P376" s="177">
        <v>17.8</v>
      </c>
      <c r="Q376" s="177">
        <v>1000</v>
      </c>
      <c r="R376" s="176">
        <v>42</v>
      </c>
      <c r="S376" s="170" t="s">
        <v>135</v>
      </c>
      <c r="T376" s="170" t="s">
        <v>381</v>
      </c>
      <c r="U376" s="170" t="s">
        <v>786</v>
      </c>
      <c r="V376" s="170"/>
      <c r="W376" s="169"/>
      <c r="X376" s="169"/>
      <c r="Y376" s="169"/>
      <c r="Z376" s="93"/>
      <c r="AA376" s="93"/>
      <c r="AB376" s="93"/>
    </row>
    <row r="377" spans="1:262" s="19" customFormat="1" x14ac:dyDescent="0.2">
      <c r="A377" s="170">
        <v>39990</v>
      </c>
      <c r="B377" s="183" t="s">
        <v>1280</v>
      </c>
      <c r="C377" s="183" t="s">
        <v>239</v>
      </c>
      <c r="D377" s="183" t="s">
        <v>140</v>
      </c>
      <c r="E377" s="183" t="s">
        <v>143</v>
      </c>
      <c r="F377" s="184">
        <v>37561</v>
      </c>
      <c r="G377" s="185">
        <v>2002</v>
      </c>
      <c r="H377" s="170" t="s">
        <v>17</v>
      </c>
      <c r="I377" s="170" t="str">
        <f t="shared" si="20"/>
        <v>AL</v>
      </c>
      <c r="J377" s="170" t="str">
        <f t="shared" si="21"/>
        <v>AL</v>
      </c>
      <c r="K377" s="170" t="str">
        <f t="shared" si="22"/>
        <v>South Central</v>
      </c>
      <c r="L377" s="170" t="str">
        <f>INDEX('State '!$A$1:$C$62,MATCH($I377,'State '!$B:$B,0),3)</f>
        <v>South Central</v>
      </c>
      <c r="M377" s="170" t="str">
        <f>INDEX('State '!$A$1:$C$62,MATCH($J377,'State '!$B:$B,0),3)</f>
        <v>South Central</v>
      </c>
      <c r="N377" s="170"/>
      <c r="O377" s="177"/>
      <c r="P377" s="177">
        <v>29</v>
      </c>
      <c r="Q377" s="177">
        <v>236</v>
      </c>
      <c r="R377" s="176" t="s">
        <v>1822</v>
      </c>
      <c r="S377" s="170" t="s">
        <v>135</v>
      </c>
      <c r="T377" s="170" t="s">
        <v>381</v>
      </c>
      <c r="U377" s="170" t="s">
        <v>1281</v>
      </c>
      <c r="V377" s="170"/>
      <c r="W377" s="169"/>
      <c r="X377" s="169"/>
      <c r="Y377" s="169"/>
    </row>
    <row r="378" spans="1:262" s="19" customFormat="1" x14ac:dyDescent="0.2">
      <c r="A378" s="170">
        <v>39990</v>
      </c>
      <c r="B378" s="183" t="s">
        <v>758</v>
      </c>
      <c r="C378" s="183" t="s">
        <v>239</v>
      </c>
      <c r="D378" s="183" t="s">
        <v>140</v>
      </c>
      <c r="E378" s="183" t="s">
        <v>143</v>
      </c>
      <c r="F378" s="184">
        <v>39691</v>
      </c>
      <c r="G378" s="185">
        <v>2008</v>
      </c>
      <c r="H378" s="170" t="s">
        <v>483</v>
      </c>
      <c r="I378" s="170" t="str">
        <f t="shared" si="20"/>
        <v>MS</v>
      </c>
      <c r="J378" s="170" t="str">
        <f t="shared" si="21"/>
        <v>AL</v>
      </c>
      <c r="K378" s="170" t="str">
        <f t="shared" si="22"/>
        <v>South Central</v>
      </c>
      <c r="L378" s="170" t="str">
        <f>INDEX('State '!$A$1:$C$62,MATCH($I378,'State '!$B:$B,0),3)</f>
        <v>South Central</v>
      </c>
      <c r="M378" s="170" t="str">
        <f>INDEX('State '!$A$1:$C$62,MATCH($J378,'State '!$B:$B,0),3)</f>
        <v>South Central</v>
      </c>
      <c r="N378" s="170"/>
      <c r="O378" s="177">
        <v>22.99</v>
      </c>
      <c r="P378" s="177"/>
      <c r="Q378" s="177">
        <v>250</v>
      </c>
      <c r="R378" s="176"/>
      <c r="S378" s="170" t="s">
        <v>135</v>
      </c>
      <c r="T378" s="170" t="s">
        <v>381</v>
      </c>
      <c r="U378" s="170" t="s">
        <v>759</v>
      </c>
      <c r="V378" s="170"/>
      <c r="W378" s="169"/>
      <c r="X378" s="169"/>
      <c r="Y378" s="169"/>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c r="AY378" s="93"/>
      <c r="AZ378" s="93"/>
      <c r="BA378" s="93"/>
      <c r="BB378" s="93"/>
      <c r="BC378" s="93"/>
      <c r="BD378" s="93"/>
      <c r="BE378" s="93"/>
      <c r="BF378" s="93"/>
      <c r="BG378" s="93"/>
      <c r="BH378" s="93"/>
      <c r="BI378" s="93"/>
      <c r="BJ378" s="93"/>
      <c r="BK378" s="93"/>
      <c r="BL378" s="93"/>
      <c r="BM378" s="93"/>
      <c r="BN378" s="93"/>
      <c r="BO378" s="93"/>
      <c r="BP378" s="93"/>
      <c r="BQ378" s="93"/>
      <c r="BR378" s="93"/>
      <c r="BS378" s="93"/>
      <c r="BT378" s="93"/>
      <c r="BU378" s="93"/>
      <c r="BV378" s="93"/>
      <c r="BW378" s="93"/>
      <c r="BX378" s="93"/>
      <c r="BY378" s="93"/>
      <c r="BZ378" s="93"/>
      <c r="CA378" s="93"/>
      <c r="CB378" s="93"/>
      <c r="CC378" s="93"/>
      <c r="CD378" s="93"/>
      <c r="CE378" s="93"/>
      <c r="CF378" s="93"/>
      <c r="CG378" s="93"/>
      <c r="CH378" s="93"/>
      <c r="CI378" s="93"/>
      <c r="CJ378" s="93"/>
      <c r="CK378" s="93"/>
      <c r="CL378" s="93"/>
      <c r="CM378" s="93"/>
      <c r="CN378" s="93"/>
      <c r="CO378" s="93"/>
      <c r="CP378" s="93"/>
      <c r="CQ378" s="93"/>
      <c r="CR378" s="93"/>
      <c r="CS378" s="93"/>
      <c r="CT378" s="93"/>
      <c r="CU378" s="93"/>
      <c r="CV378" s="93"/>
      <c r="CW378" s="93"/>
      <c r="CX378" s="93"/>
      <c r="CY378" s="93"/>
      <c r="CZ378" s="93"/>
      <c r="DA378" s="93"/>
      <c r="DB378" s="93"/>
      <c r="DC378" s="93"/>
      <c r="DD378" s="93"/>
      <c r="DE378" s="93"/>
      <c r="DF378" s="93"/>
      <c r="DG378" s="93"/>
      <c r="DH378" s="93"/>
      <c r="DI378" s="93"/>
      <c r="DJ378" s="93"/>
      <c r="DK378" s="93"/>
      <c r="DL378" s="93"/>
      <c r="DM378" s="93"/>
      <c r="DN378" s="93"/>
      <c r="DO378" s="93"/>
      <c r="DP378" s="93"/>
      <c r="DQ378" s="93"/>
      <c r="DR378" s="93"/>
      <c r="DS378" s="93"/>
      <c r="DT378" s="93"/>
      <c r="DU378" s="93"/>
      <c r="DV378" s="93"/>
      <c r="DW378" s="93"/>
      <c r="DX378" s="93"/>
      <c r="DY378" s="93"/>
      <c r="DZ378" s="93"/>
      <c r="EA378" s="93"/>
      <c r="EB378" s="93"/>
      <c r="EC378" s="93"/>
      <c r="ED378" s="93"/>
      <c r="EE378" s="93"/>
      <c r="EF378" s="93"/>
      <c r="EG378" s="93"/>
      <c r="EH378" s="93"/>
      <c r="EI378" s="93"/>
      <c r="EJ378" s="93"/>
      <c r="EK378" s="93"/>
      <c r="EL378" s="93"/>
      <c r="EM378" s="93"/>
      <c r="EN378" s="93"/>
      <c r="EO378" s="93"/>
      <c r="EP378" s="93"/>
      <c r="EQ378" s="93"/>
      <c r="ER378" s="93"/>
      <c r="ES378" s="93"/>
      <c r="ET378" s="93"/>
      <c r="EU378" s="93"/>
      <c r="EV378" s="93"/>
      <c r="EW378" s="93"/>
      <c r="EX378" s="93"/>
      <c r="EY378" s="93"/>
      <c r="EZ378" s="93"/>
      <c r="FA378" s="93"/>
      <c r="FB378" s="93"/>
      <c r="FC378" s="93"/>
      <c r="FD378" s="93"/>
      <c r="FE378" s="93"/>
      <c r="FF378" s="93"/>
      <c r="FG378" s="93"/>
      <c r="FH378" s="93"/>
      <c r="FI378" s="93"/>
      <c r="FJ378" s="93"/>
      <c r="FK378" s="93"/>
      <c r="FL378" s="93"/>
      <c r="FM378" s="93"/>
      <c r="FN378" s="93"/>
      <c r="FO378" s="93"/>
      <c r="FP378" s="93"/>
      <c r="FQ378" s="93"/>
      <c r="FR378" s="93"/>
      <c r="FS378" s="93"/>
      <c r="FT378" s="93"/>
      <c r="FU378" s="93"/>
      <c r="FV378" s="93"/>
      <c r="FW378" s="93"/>
      <c r="FX378" s="93"/>
      <c r="FY378" s="93"/>
      <c r="FZ378" s="93"/>
      <c r="GA378" s="93"/>
      <c r="GB378" s="93"/>
      <c r="GC378" s="93"/>
      <c r="GD378" s="93"/>
      <c r="GE378" s="93"/>
      <c r="GF378" s="93"/>
      <c r="GG378" s="93"/>
      <c r="GH378" s="93"/>
      <c r="GI378" s="93"/>
      <c r="GJ378" s="93"/>
      <c r="GK378" s="93"/>
      <c r="GL378" s="93"/>
      <c r="GM378" s="93"/>
      <c r="GN378" s="93"/>
      <c r="GO378" s="93"/>
      <c r="GP378" s="93"/>
      <c r="GQ378" s="93"/>
      <c r="GR378" s="93"/>
      <c r="GS378" s="93"/>
      <c r="GT378" s="93"/>
      <c r="GU378" s="93"/>
      <c r="GV378" s="93"/>
      <c r="GW378" s="93"/>
      <c r="GX378" s="93"/>
      <c r="GY378" s="93"/>
      <c r="GZ378" s="93"/>
      <c r="HA378" s="93"/>
      <c r="HB378" s="93"/>
      <c r="HC378" s="93"/>
      <c r="HD378" s="93"/>
      <c r="HE378" s="93"/>
      <c r="HF378" s="93"/>
      <c r="HG378" s="93"/>
      <c r="HH378" s="93"/>
      <c r="HI378" s="93"/>
      <c r="HJ378" s="93"/>
      <c r="HK378" s="93"/>
      <c r="HL378" s="93"/>
      <c r="HM378" s="93"/>
      <c r="HN378" s="93"/>
      <c r="HO378" s="93"/>
      <c r="HP378" s="93"/>
      <c r="HQ378" s="93"/>
      <c r="HR378" s="93"/>
      <c r="HS378" s="93"/>
      <c r="HT378" s="93"/>
      <c r="HU378" s="93"/>
      <c r="HV378" s="93"/>
      <c r="HW378" s="93"/>
      <c r="HX378" s="93"/>
      <c r="HY378" s="93"/>
      <c r="HZ378" s="93"/>
      <c r="IA378" s="93"/>
      <c r="IB378" s="93"/>
      <c r="IC378" s="93"/>
      <c r="ID378" s="93"/>
      <c r="IE378" s="93"/>
      <c r="IF378" s="93"/>
      <c r="IG378" s="93"/>
      <c r="IH378" s="93"/>
      <c r="II378" s="93"/>
      <c r="IJ378" s="93"/>
      <c r="IK378" s="93"/>
      <c r="IL378" s="93"/>
      <c r="IM378" s="93"/>
      <c r="IN378" s="93"/>
      <c r="IO378" s="93"/>
      <c r="IP378" s="93"/>
      <c r="IQ378" s="93"/>
      <c r="IR378" s="93"/>
      <c r="IS378" s="93"/>
      <c r="IT378" s="93"/>
      <c r="IU378" s="93"/>
      <c r="IV378" s="93"/>
      <c r="IW378" s="93"/>
      <c r="IX378" s="93"/>
      <c r="IY378" s="93"/>
      <c r="IZ378" s="93"/>
      <c r="JA378" s="93"/>
      <c r="JB378" s="93"/>
    </row>
    <row r="379" spans="1:262" s="19" customFormat="1" x14ac:dyDescent="0.2">
      <c r="A379" s="170">
        <v>39990</v>
      </c>
      <c r="B379" s="183" t="s">
        <v>808</v>
      </c>
      <c r="C379" s="183" t="s">
        <v>239</v>
      </c>
      <c r="D379" s="183" t="s">
        <v>140</v>
      </c>
      <c r="E379" s="183" t="s">
        <v>143</v>
      </c>
      <c r="F379" s="184">
        <v>39600</v>
      </c>
      <c r="G379" s="185">
        <v>2008</v>
      </c>
      <c r="H379" s="170" t="s">
        <v>483</v>
      </c>
      <c r="I379" s="170" t="str">
        <f t="shared" si="20"/>
        <v>MS</v>
      </c>
      <c r="J379" s="170" t="str">
        <f t="shared" si="21"/>
        <v>AL</v>
      </c>
      <c r="K379" s="170" t="str">
        <f t="shared" si="22"/>
        <v>South Central</v>
      </c>
      <c r="L379" s="170" t="str">
        <f>INDEX('State '!$A$1:$C$62,MATCH($I379,'State '!$B:$B,0),3)</f>
        <v>South Central</v>
      </c>
      <c r="M379" s="170" t="str">
        <f>INDEX('State '!$A$1:$C$62,MATCH($J379,'State '!$B:$B,0),3)</f>
        <v>South Central</v>
      </c>
      <c r="N379" s="170"/>
      <c r="O379" s="177">
        <v>1296</v>
      </c>
      <c r="P379" s="177">
        <v>111</v>
      </c>
      <c r="Q379" s="177">
        <v>1272</v>
      </c>
      <c r="R379" s="176">
        <v>42</v>
      </c>
      <c r="S379" s="170" t="s">
        <v>135</v>
      </c>
      <c r="T379" s="170" t="s">
        <v>381</v>
      </c>
      <c r="U379" s="170" t="s">
        <v>809</v>
      </c>
      <c r="V379" s="170"/>
      <c r="W379" s="169"/>
      <c r="X379" s="169"/>
      <c r="Y379" s="169"/>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c r="AY379" s="93"/>
      <c r="AZ379" s="93"/>
      <c r="BA379" s="93"/>
      <c r="BB379" s="93"/>
      <c r="BC379" s="93"/>
      <c r="BD379" s="93"/>
      <c r="BE379" s="93"/>
      <c r="BF379" s="93"/>
      <c r="BG379" s="93"/>
      <c r="BH379" s="93"/>
      <c r="BI379" s="93"/>
      <c r="BJ379" s="93"/>
      <c r="BK379" s="93"/>
      <c r="BL379" s="93"/>
      <c r="BM379" s="93"/>
      <c r="BN379" s="93"/>
      <c r="BO379" s="93"/>
      <c r="BP379" s="93"/>
      <c r="BQ379" s="93"/>
      <c r="BR379" s="93"/>
      <c r="BS379" s="93"/>
      <c r="BT379" s="93"/>
      <c r="BU379" s="93"/>
      <c r="BV379" s="93"/>
      <c r="BW379" s="93"/>
      <c r="BX379" s="93"/>
      <c r="BY379" s="93"/>
      <c r="BZ379" s="93"/>
      <c r="CA379" s="93"/>
      <c r="CB379" s="93"/>
      <c r="CC379" s="93"/>
      <c r="CD379" s="93"/>
      <c r="CE379" s="93"/>
      <c r="CF379" s="93"/>
      <c r="CG379" s="93"/>
      <c r="CH379" s="93"/>
      <c r="CI379" s="93"/>
      <c r="CJ379" s="93"/>
      <c r="CK379" s="93"/>
      <c r="CL379" s="93"/>
      <c r="CM379" s="93"/>
      <c r="CN379" s="93"/>
      <c r="CO379" s="93"/>
      <c r="CP379" s="93"/>
      <c r="CQ379" s="93"/>
      <c r="CR379" s="93"/>
      <c r="CS379" s="93"/>
      <c r="CT379" s="93"/>
      <c r="CU379" s="93"/>
      <c r="CV379" s="93"/>
      <c r="CW379" s="93"/>
      <c r="CX379" s="93"/>
      <c r="CY379" s="93"/>
      <c r="CZ379" s="93"/>
      <c r="DA379" s="93"/>
      <c r="DB379" s="93"/>
      <c r="DC379" s="93"/>
      <c r="DD379" s="93"/>
      <c r="DE379" s="93"/>
      <c r="DF379" s="93"/>
      <c r="DG379" s="93"/>
      <c r="DH379" s="93"/>
      <c r="DI379" s="93"/>
      <c r="DJ379" s="93"/>
      <c r="DK379" s="93"/>
      <c r="DL379" s="93"/>
      <c r="DM379" s="93"/>
      <c r="DN379" s="93"/>
      <c r="DO379" s="93"/>
      <c r="DP379" s="93"/>
      <c r="DQ379" s="93"/>
      <c r="DR379" s="93"/>
      <c r="DS379" s="93"/>
      <c r="DT379" s="93"/>
      <c r="DU379" s="93"/>
      <c r="DV379" s="93"/>
      <c r="DW379" s="93"/>
      <c r="DX379" s="93"/>
      <c r="DY379" s="93"/>
      <c r="DZ379" s="93"/>
      <c r="EA379" s="93"/>
      <c r="EB379" s="93"/>
      <c r="EC379" s="93"/>
      <c r="ED379" s="93"/>
      <c r="EE379" s="93"/>
      <c r="EF379" s="93"/>
      <c r="EG379" s="93"/>
      <c r="EH379" s="93"/>
      <c r="EI379" s="93"/>
      <c r="EJ379" s="93"/>
      <c r="EK379" s="93"/>
      <c r="EL379" s="93"/>
      <c r="EM379" s="93"/>
      <c r="EN379" s="93"/>
      <c r="EO379" s="93"/>
      <c r="EP379" s="93"/>
      <c r="EQ379" s="93"/>
      <c r="ER379" s="93"/>
      <c r="ES379" s="93"/>
      <c r="ET379" s="93"/>
      <c r="EU379" s="93"/>
      <c r="EV379" s="93"/>
      <c r="EW379" s="93"/>
      <c r="EX379" s="93"/>
      <c r="EY379" s="93"/>
      <c r="EZ379" s="93"/>
      <c r="FA379" s="93"/>
      <c r="FB379" s="93"/>
      <c r="FC379" s="93"/>
      <c r="FD379" s="93"/>
      <c r="FE379" s="93"/>
      <c r="FF379" s="93"/>
      <c r="FG379" s="93"/>
      <c r="FH379" s="93"/>
      <c r="FI379" s="93"/>
      <c r="FJ379" s="93"/>
      <c r="FK379" s="93"/>
      <c r="FL379" s="93"/>
      <c r="FM379" s="93"/>
      <c r="FN379" s="93"/>
      <c r="FO379" s="93"/>
      <c r="FP379" s="93"/>
      <c r="FQ379" s="93"/>
      <c r="FR379" s="93"/>
      <c r="FS379" s="93"/>
      <c r="FT379" s="93"/>
      <c r="FU379" s="93"/>
      <c r="FV379" s="93"/>
      <c r="FW379" s="93"/>
      <c r="FX379" s="93"/>
      <c r="FY379" s="93"/>
      <c r="FZ379" s="93"/>
      <c r="GA379" s="93"/>
      <c r="GB379" s="93"/>
      <c r="GC379" s="93"/>
      <c r="GD379" s="93"/>
      <c r="GE379" s="93"/>
      <c r="GF379" s="93"/>
      <c r="GG379" s="93"/>
      <c r="GH379" s="93"/>
      <c r="GI379" s="93"/>
      <c r="GJ379" s="93"/>
      <c r="GK379" s="93"/>
      <c r="GL379" s="93"/>
      <c r="GM379" s="93"/>
      <c r="GN379" s="93"/>
      <c r="GO379" s="93"/>
      <c r="GP379" s="93"/>
      <c r="GQ379" s="93"/>
      <c r="GR379" s="93"/>
      <c r="GS379" s="93"/>
      <c r="GT379" s="93"/>
      <c r="GU379" s="93"/>
      <c r="GV379" s="93"/>
      <c r="GW379" s="93"/>
      <c r="GX379" s="93"/>
      <c r="GY379" s="93"/>
      <c r="GZ379" s="93"/>
      <c r="HA379" s="93"/>
      <c r="HB379" s="93"/>
      <c r="HC379" s="93"/>
      <c r="HD379" s="93"/>
      <c r="HE379" s="93"/>
      <c r="HF379" s="93"/>
      <c r="HG379" s="93"/>
      <c r="HH379" s="93"/>
      <c r="HI379" s="93"/>
      <c r="HJ379" s="93"/>
      <c r="HK379" s="93"/>
      <c r="HL379" s="93"/>
      <c r="HM379" s="93"/>
      <c r="HN379" s="93"/>
      <c r="HO379" s="93"/>
      <c r="HP379" s="93"/>
      <c r="HQ379" s="93"/>
      <c r="HR379" s="93"/>
      <c r="HS379" s="93"/>
      <c r="HT379" s="93"/>
      <c r="HU379" s="93"/>
      <c r="HV379" s="93"/>
      <c r="HW379" s="93"/>
      <c r="HX379" s="93"/>
      <c r="HY379" s="93"/>
      <c r="HZ379" s="93"/>
      <c r="IA379" s="93"/>
      <c r="IB379" s="93"/>
      <c r="IC379" s="93"/>
      <c r="ID379" s="93"/>
      <c r="IE379" s="93"/>
      <c r="IF379" s="93"/>
      <c r="IG379" s="93"/>
      <c r="IH379" s="93"/>
      <c r="II379" s="93"/>
      <c r="IJ379" s="93"/>
      <c r="IK379" s="93"/>
      <c r="IL379" s="93"/>
      <c r="IM379" s="93"/>
      <c r="IN379" s="93"/>
      <c r="IO379" s="93"/>
      <c r="IP379" s="93"/>
      <c r="IQ379" s="93"/>
      <c r="IR379" s="93"/>
      <c r="IS379" s="93"/>
      <c r="IT379" s="93"/>
      <c r="IU379" s="93"/>
      <c r="IV379" s="93"/>
      <c r="IW379" s="93"/>
      <c r="IX379" s="93"/>
      <c r="IY379" s="93"/>
      <c r="IZ379" s="93"/>
      <c r="JA379" s="93"/>
      <c r="JB379" s="93"/>
    </row>
    <row r="380" spans="1:262" s="19" customFormat="1" x14ac:dyDescent="0.2">
      <c r="A380" s="170">
        <v>40388</v>
      </c>
      <c r="B380" s="183" t="s">
        <v>779</v>
      </c>
      <c r="C380" s="183" t="s">
        <v>239</v>
      </c>
      <c r="D380" s="183" t="s">
        <v>140</v>
      </c>
      <c r="E380" s="183" t="s">
        <v>143</v>
      </c>
      <c r="F380" s="184">
        <v>39601</v>
      </c>
      <c r="G380" s="185">
        <v>2008</v>
      </c>
      <c r="H380" s="170" t="s">
        <v>780</v>
      </c>
      <c r="I380" s="170" t="str">
        <f t="shared" si="20"/>
        <v>LA</v>
      </c>
      <c r="J380" s="170" t="str">
        <f t="shared" si="21"/>
        <v>MS</v>
      </c>
      <c r="K380" s="170" t="str">
        <f t="shared" si="22"/>
        <v>South Central</v>
      </c>
      <c r="L380" s="170" t="str">
        <f>INDEX('State '!$A$1:$C$62,MATCH($I380,'State '!$B:$B,0),3)</f>
        <v>South Central</v>
      </c>
      <c r="M380" s="170" t="str">
        <f>INDEX('State '!$A$1:$C$62,MATCH($J380,'State '!$B:$B,0),3)</f>
        <v>South Central</v>
      </c>
      <c r="N380" s="170"/>
      <c r="O380" s="177">
        <v>961</v>
      </c>
      <c r="P380" s="177">
        <v>243</v>
      </c>
      <c r="Q380" s="177">
        <v>1700</v>
      </c>
      <c r="R380" s="176" t="s">
        <v>550</v>
      </c>
      <c r="S380" s="170" t="s">
        <v>135</v>
      </c>
      <c r="T380" s="170" t="s">
        <v>381</v>
      </c>
      <c r="U380" s="170" t="s">
        <v>781</v>
      </c>
      <c r="V380" s="170"/>
      <c r="W380" s="169"/>
      <c r="X380" s="169"/>
      <c r="Y380" s="169"/>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c r="AY380" s="93"/>
      <c r="AZ380" s="93"/>
      <c r="BA380" s="93"/>
      <c r="BB380" s="93"/>
      <c r="BC380" s="93"/>
      <c r="BD380" s="93"/>
      <c r="BE380" s="93"/>
      <c r="BF380" s="93"/>
      <c r="BG380" s="93"/>
      <c r="BH380" s="93"/>
      <c r="BI380" s="93"/>
      <c r="BJ380" s="93"/>
      <c r="BK380" s="93"/>
      <c r="BL380" s="93"/>
      <c r="BM380" s="93"/>
      <c r="BN380" s="93"/>
      <c r="BO380" s="93"/>
      <c r="BP380" s="93"/>
      <c r="BQ380" s="93"/>
      <c r="BR380" s="93"/>
      <c r="BS380" s="93"/>
      <c r="BT380" s="93"/>
      <c r="BU380" s="93"/>
      <c r="BV380" s="93"/>
      <c r="BW380" s="93"/>
      <c r="BX380" s="93"/>
      <c r="BY380" s="93"/>
      <c r="BZ380" s="93"/>
      <c r="CA380" s="93"/>
      <c r="CB380" s="93"/>
      <c r="CC380" s="93"/>
      <c r="CD380" s="93"/>
      <c r="CE380" s="93"/>
      <c r="CF380" s="93"/>
      <c r="CG380" s="93"/>
      <c r="CH380" s="93"/>
      <c r="CI380" s="93"/>
      <c r="CJ380" s="93"/>
      <c r="CK380" s="93"/>
      <c r="CL380" s="93"/>
      <c r="CM380" s="93"/>
      <c r="CN380" s="93"/>
      <c r="CO380" s="93"/>
      <c r="CP380" s="93"/>
      <c r="CQ380" s="93"/>
      <c r="CR380" s="93"/>
      <c r="CS380" s="93"/>
      <c r="CT380" s="93"/>
      <c r="CU380" s="93"/>
      <c r="CV380" s="93"/>
      <c r="CW380" s="93"/>
      <c r="CX380" s="93"/>
      <c r="CY380" s="93"/>
      <c r="CZ380" s="93"/>
      <c r="DA380" s="93"/>
      <c r="DB380" s="93"/>
      <c r="DC380" s="93"/>
      <c r="DD380" s="93"/>
      <c r="DE380" s="93"/>
      <c r="DF380" s="93"/>
      <c r="DG380" s="93"/>
      <c r="DH380" s="93"/>
      <c r="DI380" s="93"/>
      <c r="DJ380" s="93"/>
      <c r="DK380" s="93"/>
      <c r="DL380" s="93"/>
      <c r="DM380" s="93"/>
      <c r="DN380" s="93"/>
      <c r="DO380" s="93"/>
      <c r="DP380" s="93"/>
      <c r="DQ380" s="93"/>
      <c r="DR380" s="93"/>
      <c r="DS380" s="93"/>
      <c r="DT380" s="93"/>
      <c r="DU380" s="93"/>
      <c r="DV380" s="93"/>
      <c r="DW380" s="93"/>
      <c r="DX380" s="93"/>
      <c r="DY380" s="93"/>
      <c r="DZ380" s="93"/>
      <c r="EA380" s="93"/>
      <c r="EB380" s="93"/>
      <c r="EC380" s="93"/>
      <c r="ED380" s="93"/>
      <c r="EE380" s="93"/>
      <c r="EF380" s="93"/>
      <c r="EG380" s="93"/>
      <c r="EH380" s="93"/>
      <c r="EI380" s="93"/>
      <c r="EJ380" s="93"/>
      <c r="EK380" s="93"/>
      <c r="EL380" s="93"/>
      <c r="EM380" s="93"/>
      <c r="EN380" s="93"/>
      <c r="EO380" s="93"/>
      <c r="EP380" s="93"/>
      <c r="EQ380" s="93"/>
      <c r="ER380" s="93"/>
      <c r="ES380" s="93"/>
      <c r="ET380" s="93"/>
      <c r="EU380" s="93"/>
      <c r="EV380" s="93"/>
      <c r="EW380" s="93"/>
      <c r="EX380" s="93"/>
      <c r="EY380" s="93"/>
      <c r="EZ380" s="93"/>
      <c r="FA380" s="93"/>
      <c r="FB380" s="93"/>
      <c r="FC380" s="93"/>
      <c r="FD380" s="93"/>
      <c r="FE380" s="93"/>
      <c r="FF380" s="93"/>
      <c r="FG380" s="93"/>
      <c r="FH380" s="93"/>
      <c r="FI380" s="93"/>
      <c r="FJ380" s="93"/>
      <c r="FK380" s="93"/>
      <c r="FL380" s="93"/>
      <c r="FM380" s="93"/>
      <c r="FN380" s="93"/>
      <c r="FO380" s="93"/>
      <c r="FP380" s="93"/>
      <c r="FQ380" s="93"/>
      <c r="FR380" s="93"/>
      <c r="FS380" s="93"/>
      <c r="FT380" s="93"/>
      <c r="FU380" s="93"/>
      <c r="FV380" s="93"/>
      <c r="FW380" s="93"/>
      <c r="FX380" s="93"/>
      <c r="FY380" s="93"/>
      <c r="FZ380" s="93"/>
      <c r="GA380" s="93"/>
      <c r="GB380" s="93"/>
      <c r="GC380" s="93"/>
      <c r="GD380" s="93"/>
      <c r="GE380" s="93"/>
      <c r="GF380" s="93"/>
      <c r="GG380" s="93"/>
      <c r="GH380" s="93"/>
      <c r="GI380" s="93"/>
      <c r="GJ380" s="93"/>
      <c r="GK380" s="93"/>
      <c r="GL380" s="93"/>
      <c r="GM380" s="93"/>
      <c r="GN380" s="93"/>
      <c r="GO380" s="93"/>
      <c r="GP380" s="93"/>
      <c r="GQ380" s="93"/>
      <c r="GR380" s="93"/>
      <c r="GS380" s="93"/>
      <c r="GT380" s="93"/>
      <c r="GU380" s="93"/>
      <c r="GV380" s="93"/>
      <c r="GW380" s="93"/>
      <c r="GX380" s="93"/>
      <c r="GY380" s="93"/>
      <c r="GZ380" s="93"/>
      <c r="HA380" s="93"/>
      <c r="HB380" s="93"/>
      <c r="HC380" s="93"/>
      <c r="HD380" s="93"/>
      <c r="HE380" s="93"/>
      <c r="HF380" s="93"/>
      <c r="HG380" s="93"/>
      <c r="HH380" s="93"/>
      <c r="HI380" s="93"/>
      <c r="HJ380" s="93"/>
      <c r="HK380" s="93"/>
      <c r="HL380" s="93"/>
      <c r="HM380" s="93"/>
      <c r="HN380" s="93"/>
      <c r="HO380" s="93"/>
      <c r="HP380" s="93"/>
      <c r="HQ380" s="93"/>
      <c r="HR380" s="93"/>
      <c r="HS380" s="93"/>
      <c r="HT380" s="93"/>
      <c r="HU380" s="93"/>
      <c r="HV380" s="93"/>
      <c r="HW380" s="93"/>
      <c r="HX380" s="93"/>
      <c r="HY380" s="93"/>
      <c r="HZ380" s="93"/>
      <c r="IA380" s="93"/>
      <c r="IB380" s="93"/>
      <c r="IC380" s="93"/>
      <c r="ID380" s="93"/>
      <c r="IE380" s="93"/>
      <c r="IF380" s="93"/>
      <c r="IG380" s="93"/>
      <c r="IH380" s="93"/>
      <c r="II380" s="93"/>
      <c r="IJ380" s="93"/>
      <c r="IK380" s="93"/>
      <c r="IL380" s="93"/>
      <c r="IM380" s="93"/>
      <c r="IN380" s="93"/>
      <c r="IO380" s="93"/>
      <c r="IP380" s="93"/>
      <c r="IQ380" s="93"/>
      <c r="IR380" s="93"/>
      <c r="IS380" s="93"/>
      <c r="IT380" s="93"/>
      <c r="IU380" s="93"/>
      <c r="IV380" s="93"/>
      <c r="IW380" s="93"/>
      <c r="IX380" s="93"/>
      <c r="IY380" s="93"/>
      <c r="IZ380" s="93"/>
      <c r="JA380" s="93"/>
      <c r="JB380" s="93"/>
    </row>
    <row r="381" spans="1:262" s="19" customFormat="1" ht="25.5" x14ac:dyDescent="0.2">
      <c r="A381" s="170">
        <v>40367</v>
      </c>
      <c r="B381" s="183" t="s">
        <v>671</v>
      </c>
      <c r="C381" s="183" t="s">
        <v>267</v>
      </c>
      <c r="D381" s="183" t="s">
        <v>140</v>
      </c>
      <c r="E381" s="183" t="s">
        <v>143</v>
      </c>
      <c r="F381" s="184">
        <v>39869</v>
      </c>
      <c r="G381" s="185">
        <v>2009</v>
      </c>
      <c r="H381" s="170" t="s">
        <v>34</v>
      </c>
      <c r="I381" s="170" t="str">
        <f t="shared" si="20"/>
        <v>WI</v>
      </c>
      <c r="J381" s="170" t="str">
        <f t="shared" si="21"/>
        <v>WI</v>
      </c>
      <c r="K381" s="170" t="str">
        <f t="shared" si="22"/>
        <v>Midwest</v>
      </c>
      <c r="L381" s="170" t="str">
        <f>INDEX('State '!$A$1:$C$62,MATCH($I381,'State '!$B:$B,0),3)</f>
        <v>Midwest</v>
      </c>
      <c r="M381" s="170" t="str">
        <f>INDEX('State '!$A$1:$C$62,MATCH($J381,'State '!$B:$B,0),3)</f>
        <v>Midwest</v>
      </c>
      <c r="N381" s="170"/>
      <c r="O381" s="177">
        <v>350</v>
      </c>
      <c r="P381" s="177">
        <v>119</v>
      </c>
      <c r="Q381" s="177">
        <v>537.20000000000005</v>
      </c>
      <c r="R381" s="176" t="s">
        <v>3297</v>
      </c>
      <c r="S381" s="170" t="s">
        <v>135</v>
      </c>
      <c r="T381" s="170" t="s">
        <v>381</v>
      </c>
      <c r="U381" s="170" t="s">
        <v>672</v>
      </c>
      <c r="V381" s="170"/>
      <c r="W381" s="169"/>
      <c r="X381" s="169"/>
      <c r="Y381" s="169"/>
    </row>
    <row r="382" spans="1:262" x14ac:dyDescent="0.2">
      <c r="A382" s="170">
        <v>39990</v>
      </c>
      <c r="B382" s="183" t="s">
        <v>1294</v>
      </c>
      <c r="C382" s="183" t="s">
        <v>267</v>
      </c>
      <c r="D382" s="183" t="s">
        <v>136</v>
      </c>
      <c r="E382" s="183" t="s">
        <v>143</v>
      </c>
      <c r="F382" s="184">
        <v>37598</v>
      </c>
      <c r="G382" s="185">
        <v>2002</v>
      </c>
      <c r="H382" s="170" t="s">
        <v>1295</v>
      </c>
      <c r="I382" s="170" t="str">
        <f t="shared" si="20"/>
        <v>IL</v>
      </c>
      <c r="J382" s="170" t="str">
        <f t="shared" si="21"/>
        <v>WI</v>
      </c>
      <c r="K382" s="170" t="str">
        <f t="shared" si="22"/>
        <v>Midwest</v>
      </c>
      <c r="L382" s="170" t="str">
        <f>INDEX('State '!$A$1:$C$62,MATCH($I382,'State '!$B:$B,0),3)</f>
        <v>Midwest</v>
      </c>
      <c r="M382" s="170" t="str">
        <f>INDEX('State '!$A$1:$C$62,MATCH($J382,'State '!$B:$B,0),3)</f>
        <v>Midwest</v>
      </c>
      <c r="N382" s="170"/>
      <c r="O382" s="177">
        <v>237.8</v>
      </c>
      <c r="P382" s="177">
        <v>142</v>
      </c>
      <c r="Q382" s="177">
        <v>750</v>
      </c>
      <c r="R382" s="176" t="s">
        <v>578</v>
      </c>
      <c r="S382" s="170" t="s">
        <v>135</v>
      </c>
      <c r="T382" s="170" t="s">
        <v>381</v>
      </c>
      <c r="U382" s="170" t="s">
        <v>1296</v>
      </c>
      <c r="V382" s="170"/>
      <c r="W382" s="169"/>
      <c r="X382" s="169"/>
      <c r="Y382" s="169"/>
      <c r="Z382" s="93"/>
      <c r="AA382" s="93"/>
      <c r="AB382" s="93"/>
    </row>
    <row r="383" spans="1:262" ht="25.5" x14ac:dyDescent="0.2">
      <c r="A383" s="224">
        <v>43738</v>
      </c>
      <c r="B383" s="222" t="s">
        <v>2350</v>
      </c>
      <c r="C383" s="222" t="s">
        <v>2351</v>
      </c>
      <c r="D383" s="222" t="s">
        <v>136</v>
      </c>
      <c r="E383" s="111" t="s">
        <v>143</v>
      </c>
      <c r="F383" s="63">
        <v>43733</v>
      </c>
      <c r="G383" s="64">
        <v>2019</v>
      </c>
      <c r="H383" s="224" t="s">
        <v>6</v>
      </c>
      <c r="I383" s="224" t="str">
        <f t="shared" si="20"/>
        <v>TX</v>
      </c>
      <c r="J383" s="224" t="str">
        <f t="shared" si="21"/>
        <v>TX</v>
      </c>
      <c r="K383" s="230" t="str">
        <f t="shared" si="22"/>
        <v>South Central</v>
      </c>
      <c r="L383" s="224" t="str">
        <f>INDEX('State '!$A$1:$C$62,MATCH($I383,'State '!$B:$B,0),3)</f>
        <v>South Central</v>
      </c>
      <c r="M383" s="224" t="str">
        <f>INDEX('State '!$A$1:$C$62,MATCH($J383,'State '!$B:$B,0),3)</f>
        <v>South Central</v>
      </c>
      <c r="N383" s="224"/>
      <c r="O383" s="177">
        <v>1750</v>
      </c>
      <c r="P383" s="198">
        <v>497.5</v>
      </c>
      <c r="Q383" s="164">
        <v>1980</v>
      </c>
      <c r="R383" s="104" t="s">
        <v>550</v>
      </c>
      <c r="S383" s="224" t="s">
        <v>138</v>
      </c>
      <c r="T383" s="224"/>
      <c r="U383" s="224"/>
      <c r="V383" s="224" t="s">
        <v>2177</v>
      </c>
      <c r="W383" s="222" t="s">
        <v>2574</v>
      </c>
      <c r="X383" s="222"/>
      <c r="Y383" s="155" t="s">
        <v>2573</v>
      </c>
      <c r="Z383" s="93"/>
      <c r="AA383" s="93"/>
      <c r="AB383" s="93"/>
    </row>
    <row r="384" spans="1:262" ht="25.5" x14ac:dyDescent="0.2">
      <c r="A384" s="224">
        <v>43468</v>
      </c>
      <c r="B384" s="222" t="s">
        <v>2735</v>
      </c>
      <c r="C384" s="83" t="s">
        <v>1875</v>
      </c>
      <c r="D384" s="83" t="s">
        <v>1878</v>
      </c>
      <c r="E384" s="222" t="s">
        <v>143</v>
      </c>
      <c r="F384" s="63">
        <v>43466</v>
      </c>
      <c r="G384" s="64">
        <v>2019</v>
      </c>
      <c r="H384" s="224" t="s">
        <v>2157</v>
      </c>
      <c r="I384" s="224" t="str">
        <f t="shared" si="20"/>
        <v>MS</v>
      </c>
      <c r="J384" s="224" t="str">
        <f t="shared" si="21"/>
        <v>TX</v>
      </c>
      <c r="K384" s="230" t="str">
        <f t="shared" si="22"/>
        <v>South Central</v>
      </c>
      <c r="L384" s="224" t="str">
        <f>INDEX('State '!$A$1:$C$62,MATCH($I384,'State '!$B:$B,0),3)</f>
        <v>South Central</v>
      </c>
      <c r="M384" s="224" t="str">
        <f>INDEX('State '!$A$1:$C$62,MATCH($J384,'State '!$B:$B,0),3)</f>
        <v>South Central</v>
      </c>
      <c r="N384" s="224"/>
      <c r="O384" s="177">
        <v>197</v>
      </c>
      <c r="P384" s="198"/>
      <c r="Q384" s="164">
        <v>475</v>
      </c>
      <c r="R384" s="104"/>
      <c r="S384" s="224" t="s">
        <v>135</v>
      </c>
      <c r="T384" s="224" t="s">
        <v>381</v>
      </c>
      <c r="U384" s="224" t="s">
        <v>2158</v>
      </c>
      <c r="V384" s="224" t="s">
        <v>2180</v>
      </c>
      <c r="W384" s="222" t="s">
        <v>2425</v>
      </c>
      <c r="X384" s="222"/>
      <c r="Y384" s="155" t="s">
        <v>2494</v>
      </c>
      <c r="Z384" s="93"/>
      <c r="AA384" s="93"/>
      <c r="AB384" s="93"/>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c r="FD384" s="19"/>
      <c r="FE384" s="19"/>
      <c r="FF384" s="19"/>
      <c r="FG384" s="19"/>
      <c r="FH384" s="19"/>
      <c r="FI384" s="19"/>
      <c r="FJ384" s="19"/>
      <c r="FK384" s="19"/>
      <c r="FL384" s="19"/>
      <c r="FM384" s="19"/>
      <c r="FN384" s="19"/>
      <c r="FO384" s="19"/>
      <c r="FP384" s="19"/>
      <c r="FQ384" s="19"/>
      <c r="FR384" s="19"/>
      <c r="FS384" s="19"/>
      <c r="FT384" s="19"/>
      <c r="FU384" s="19"/>
      <c r="FV384" s="19"/>
      <c r="FW384" s="19"/>
      <c r="FX384" s="19"/>
      <c r="FY384" s="19"/>
      <c r="FZ384" s="19"/>
      <c r="GA384" s="19"/>
      <c r="GB384" s="19"/>
      <c r="GC384" s="19"/>
      <c r="GD384" s="19"/>
      <c r="GE384" s="19"/>
      <c r="GF384" s="19"/>
      <c r="GG384" s="19"/>
      <c r="GH384" s="19"/>
      <c r="GI384" s="19"/>
      <c r="GJ384" s="19"/>
      <c r="GK384" s="19"/>
      <c r="GL384" s="19"/>
      <c r="GM384" s="19"/>
      <c r="GN384" s="19"/>
      <c r="GO384" s="19"/>
      <c r="GP384" s="19"/>
      <c r="GQ384" s="19"/>
      <c r="GR384" s="19"/>
      <c r="GS384" s="19"/>
      <c r="GT384" s="19"/>
      <c r="GU384" s="19"/>
      <c r="GV384" s="19"/>
      <c r="GW384" s="19"/>
      <c r="GX384" s="19"/>
      <c r="GY384" s="19"/>
      <c r="GZ384" s="19"/>
      <c r="HA384" s="19"/>
      <c r="HB384" s="19"/>
      <c r="HC384" s="19"/>
      <c r="HD384" s="19"/>
      <c r="HE384" s="19"/>
      <c r="HF384" s="19"/>
      <c r="HG384" s="19"/>
      <c r="HH384" s="19"/>
      <c r="HI384" s="19"/>
      <c r="HJ384" s="19"/>
      <c r="HK384" s="19"/>
      <c r="HL384" s="19"/>
      <c r="HM384" s="19"/>
      <c r="HN384" s="19"/>
      <c r="HO384" s="19"/>
      <c r="HP384" s="19"/>
      <c r="HQ384" s="19"/>
      <c r="HR384" s="19"/>
      <c r="HS384" s="19"/>
      <c r="HT384" s="19"/>
      <c r="HU384" s="19"/>
      <c r="HV384" s="19"/>
      <c r="HW384" s="19"/>
      <c r="HX384" s="19"/>
      <c r="HY384" s="19"/>
      <c r="HZ384" s="19"/>
      <c r="IA384" s="19"/>
      <c r="IB384" s="19"/>
      <c r="IC384" s="19"/>
      <c r="ID384" s="19"/>
      <c r="IE384" s="19"/>
      <c r="IF384" s="19"/>
      <c r="IG384" s="19"/>
      <c r="IH384" s="19"/>
      <c r="II384" s="19"/>
      <c r="IJ384" s="19"/>
      <c r="IK384" s="19"/>
      <c r="IL384" s="19"/>
      <c r="IM384" s="19"/>
      <c r="IN384" s="19"/>
      <c r="IO384" s="19"/>
      <c r="IP384" s="19"/>
      <c r="IQ384" s="19"/>
      <c r="IR384" s="19"/>
      <c r="IS384" s="19"/>
      <c r="IT384" s="19"/>
      <c r="IU384" s="19"/>
      <c r="IV384" s="19"/>
      <c r="IW384" s="19"/>
      <c r="IX384" s="19"/>
      <c r="IY384" s="19"/>
      <c r="IZ384" s="19"/>
      <c r="JA384" s="19"/>
      <c r="JB384" s="19"/>
    </row>
    <row r="385" spans="1:262" x14ac:dyDescent="0.2">
      <c r="A385" s="170">
        <v>40367</v>
      </c>
      <c r="B385" s="183" t="s">
        <v>669</v>
      </c>
      <c r="C385" s="183" t="s">
        <v>210</v>
      </c>
      <c r="D385" s="183" t="s">
        <v>136</v>
      </c>
      <c r="E385" s="183" t="s">
        <v>143</v>
      </c>
      <c r="F385" s="184">
        <v>40036</v>
      </c>
      <c r="G385" s="185">
        <v>2009</v>
      </c>
      <c r="H385" s="170" t="s">
        <v>581</v>
      </c>
      <c r="I385" s="170" t="str">
        <f t="shared" si="20"/>
        <v>OK</v>
      </c>
      <c r="J385" s="170" t="str">
        <f t="shared" si="21"/>
        <v>LA</v>
      </c>
      <c r="K385" s="170" t="str">
        <f t="shared" si="22"/>
        <v>South Central</v>
      </c>
      <c r="L385" s="170" t="str">
        <f>INDEX('State '!$A$1:$C$62,MATCH($I385,'State '!$B:$B,0),3)</f>
        <v>South Central</v>
      </c>
      <c r="M385" s="170" t="str">
        <f>INDEX('State '!$A$1:$C$62,MATCH($J385,'State '!$B:$B,0),3)</f>
        <v>South Central</v>
      </c>
      <c r="N385" s="170"/>
      <c r="O385" s="177">
        <v>121</v>
      </c>
      <c r="P385" s="177">
        <v>353</v>
      </c>
      <c r="Q385" s="177">
        <v>1726</v>
      </c>
      <c r="R385" s="176">
        <v>42</v>
      </c>
      <c r="S385" s="170" t="s">
        <v>135</v>
      </c>
      <c r="T385" s="170" t="s">
        <v>381</v>
      </c>
      <c r="U385" s="170" t="s">
        <v>670</v>
      </c>
      <c r="V385" s="170"/>
      <c r="W385" s="169"/>
      <c r="X385" s="169"/>
      <c r="Y385" s="169"/>
      <c r="Z385" s="93"/>
      <c r="AA385" s="93"/>
      <c r="AB385" s="93"/>
    </row>
    <row r="386" spans="1:262" s="19" customFormat="1" x14ac:dyDescent="0.2">
      <c r="A386" s="170">
        <v>40380</v>
      </c>
      <c r="B386" s="171" t="s">
        <v>1755</v>
      </c>
      <c r="C386" s="171" t="s">
        <v>213</v>
      </c>
      <c r="D386" s="171" t="s">
        <v>136</v>
      </c>
      <c r="E386" s="172" t="s">
        <v>143</v>
      </c>
      <c r="F386" s="173">
        <v>40808</v>
      </c>
      <c r="G386" s="174">
        <v>2011</v>
      </c>
      <c r="H386" s="170" t="s">
        <v>14</v>
      </c>
      <c r="I386" s="170" t="str">
        <f t="shared" si="20"/>
        <v>MS</v>
      </c>
      <c r="J386" s="170" t="str">
        <f t="shared" si="21"/>
        <v>MS</v>
      </c>
      <c r="K386" s="170" t="str">
        <f t="shared" si="22"/>
        <v>South Central</v>
      </c>
      <c r="L386" s="170" t="str">
        <f>INDEX('State '!$A$1:$C$62,MATCH($I386,'State '!$B:$B,0),3)</f>
        <v>South Central</v>
      </c>
      <c r="M386" s="170" t="str">
        <f>INDEX('State '!$A$1:$C$62,MATCH($J386,'State '!$B:$B,0),3)</f>
        <v>South Central</v>
      </c>
      <c r="N386" s="170"/>
      <c r="O386" s="177">
        <v>10</v>
      </c>
      <c r="P386" s="176">
        <v>5.0199999999999996</v>
      </c>
      <c r="Q386" s="176">
        <v>1500</v>
      </c>
      <c r="R386" s="177">
        <v>36</v>
      </c>
      <c r="S386" s="178" t="s">
        <v>135</v>
      </c>
      <c r="T386" s="175" t="s">
        <v>381</v>
      </c>
      <c r="U386" s="179" t="s">
        <v>430</v>
      </c>
      <c r="V386" s="170"/>
      <c r="W386" s="169"/>
      <c r="X386" s="169"/>
      <c r="Y386" s="169"/>
    </row>
    <row r="387" spans="1:262" ht="25.5" x14ac:dyDescent="0.2">
      <c r="A387" s="170">
        <v>42604</v>
      </c>
      <c r="B387" s="183" t="s">
        <v>2159</v>
      </c>
      <c r="C387" s="183" t="s">
        <v>199</v>
      </c>
      <c r="D387" s="183" t="s">
        <v>1878</v>
      </c>
      <c r="E387" s="183" t="s">
        <v>143</v>
      </c>
      <c r="F387" s="184">
        <v>42647</v>
      </c>
      <c r="G387" s="185">
        <v>2016</v>
      </c>
      <c r="H387" s="170" t="s">
        <v>2161</v>
      </c>
      <c r="I387" s="170" t="str">
        <f t="shared" si="20"/>
        <v>PA</v>
      </c>
      <c r="J387" s="170" t="str">
        <f t="shared" si="21"/>
        <v>LA</v>
      </c>
      <c r="K387" s="170" t="str">
        <f t="shared" si="22"/>
        <v>Northeast, Midwest, South Central</v>
      </c>
      <c r="L387" s="170" t="str">
        <f>INDEX('State '!$A$1:$C$62,MATCH($I387,'State '!$B:$B,0),3)</f>
        <v>Northeast</v>
      </c>
      <c r="M387" s="170" t="str">
        <f>INDEX('State '!$A$1:$C$62,MATCH($J387,'State '!$B:$B,0),3)</f>
        <v>South Central</v>
      </c>
      <c r="N387" s="170" t="s">
        <v>9</v>
      </c>
      <c r="O387" s="177">
        <v>149.1</v>
      </c>
      <c r="P387" s="177"/>
      <c r="Q387" s="177">
        <v>250</v>
      </c>
      <c r="R387" s="176"/>
      <c r="S387" s="170" t="s">
        <v>135</v>
      </c>
      <c r="T387" s="170" t="s">
        <v>381</v>
      </c>
      <c r="U387" s="170" t="s">
        <v>2005</v>
      </c>
      <c r="V387" s="170" t="s">
        <v>2180</v>
      </c>
      <c r="W387" s="169"/>
      <c r="X387" s="169"/>
      <c r="Y387" s="169"/>
      <c r="Z387" s="93"/>
      <c r="AA387" s="93"/>
      <c r="AB387" s="93"/>
    </row>
    <row r="388" spans="1:262" ht="25.5" x14ac:dyDescent="0.2">
      <c r="A388" s="170">
        <v>43068</v>
      </c>
      <c r="B388" s="183" t="s">
        <v>2160</v>
      </c>
      <c r="C388" s="183" t="s">
        <v>199</v>
      </c>
      <c r="D388" s="183" t="s">
        <v>1878</v>
      </c>
      <c r="E388" s="183" t="s">
        <v>143</v>
      </c>
      <c r="F388" s="184">
        <v>42948</v>
      </c>
      <c r="G388" s="185">
        <v>2017</v>
      </c>
      <c r="H388" s="170" t="s">
        <v>2161</v>
      </c>
      <c r="I388" s="170" t="str">
        <f t="shared" si="20"/>
        <v>PA</v>
      </c>
      <c r="J388" s="170" t="str">
        <f t="shared" si="21"/>
        <v>LA</v>
      </c>
      <c r="K388" s="175" t="str">
        <f t="shared" si="22"/>
        <v>Northeast, Midwest, South Central</v>
      </c>
      <c r="L388" s="170" t="str">
        <f>INDEX('State '!$A$1:$C$62,MATCH($I388,'State '!$B:$B,0),3)</f>
        <v>Northeast</v>
      </c>
      <c r="M388" s="170" t="str">
        <f>INDEX('State '!$A$1:$C$62,MATCH($J388,'State '!$B:$B,0),3)</f>
        <v>South Central</v>
      </c>
      <c r="N388" s="170" t="s">
        <v>9</v>
      </c>
      <c r="O388" s="177">
        <v>26.5</v>
      </c>
      <c r="P388" s="177"/>
      <c r="Q388" s="177">
        <v>400</v>
      </c>
      <c r="R388" s="176"/>
      <c r="S388" s="170" t="s">
        <v>135</v>
      </c>
      <c r="T388" s="170" t="s">
        <v>381</v>
      </c>
      <c r="U388" s="170" t="s">
        <v>2005</v>
      </c>
      <c r="V388" s="170" t="s">
        <v>2180</v>
      </c>
      <c r="W388" s="169"/>
      <c r="X388" s="169"/>
      <c r="Y388" s="169"/>
      <c r="Z388" s="93"/>
      <c r="AA388" s="93"/>
      <c r="AB388" s="93"/>
    </row>
    <row r="389" spans="1:262" s="19" customFormat="1" x14ac:dyDescent="0.2">
      <c r="A389" s="170">
        <v>42619</v>
      </c>
      <c r="B389" s="183" t="s">
        <v>1932</v>
      </c>
      <c r="C389" s="183" t="s">
        <v>1875</v>
      </c>
      <c r="D389" s="183" t="s">
        <v>134</v>
      </c>
      <c r="E389" s="183" t="s">
        <v>143</v>
      </c>
      <c r="F389" s="184">
        <v>42736</v>
      </c>
      <c r="G389" s="185">
        <v>2017</v>
      </c>
      <c r="H389" s="170" t="s">
        <v>2348</v>
      </c>
      <c r="I389" s="170" t="str">
        <f t="shared" si="20"/>
        <v>MS</v>
      </c>
      <c r="J389" s="170" t="str">
        <f t="shared" si="21"/>
        <v>LA</v>
      </c>
      <c r="K389" s="175" t="str">
        <f t="shared" si="22"/>
        <v>South Central</v>
      </c>
      <c r="L389" s="170" t="str">
        <f>INDEX('State '!$A$1:$C$62,MATCH($I389,'State '!$B:$B,0),3)</f>
        <v>South Central</v>
      </c>
      <c r="M389" s="170" t="str">
        <f>INDEX('State '!$A$1:$C$62,MATCH($J389,'State '!$B:$B,0),3)</f>
        <v>South Central</v>
      </c>
      <c r="N389" s="170"/>
      <c r="O389" s="177">
        <v>278</v>
      </c>
      <c r="P389" s="177">
        <v>7</v>
      </c>
      <c r="Q389" s="177">
        <v>1200</v>
      </c>
      <c r="R389" s="176">
        <v>36</v>
      </c>
      <c r="S389" s="170" t="s">
        <v>135</v>
      </c>
      <c r="T389" s="170" t="s">
        <v>381</v>
      </c>
      <c r="U389" s="170" t="s">
        <v>2102</v>
      </c>
      <c r="V389" s="170" t="s">
        <v>2180</v>
      </c>
      <c r="W389" s="169" t="s">
        <v>2601</v>
      </c>
      <c r="X389" s="169"/>
      <c r="Y389" s="169"/>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c r="AY389" s="93"/>
      <c r="AZ389" s="93"/>
      <c r="BA389" s="93"/>
      <c r="BB389" s="93"/>
      <c r="BC389" s="93"/>
      <c r="BD389" s="93"/>
      <c r="BE389" s="93"/>
      <c r="BF389" s="93"/>
      <c r="BG389" s="93"/>
      <c r="BH389" s="93"/>
      <c r="BI389" s="93"/>
      <c r="BJ389" s="93"/>
      <c r="BK389" s="93"/>
      <c r="BL389" s="93"/>
      <c r="BM389" s="93"/>
      <c r="BN389" s="93"/>
      <c r="BO389" s="93"/>
      <c r="BP389" s="93"/>
      <c r="BQ389" s="93"/>
      <c r="BR389" s="93"/>
      <c r="BS389" s="93"/>
      <c r="BT389" s="93"/>
      <c r="BU389" s="93"/>
      <c r="BV389" s="93"/>
      <c r="BW389" s="93"/>
      <c r="BX389" s="93"/>
      <c r="BY389" s="93"/>
      <c r="BZ389" s="93"/>
      <c r="CA389" s="93"/>
      <c r="CB389" s="93"/>
      <c r="CC389" s="93"/>
      <c r="CD389" s="93"/>
      <c r="CE389" s="93"/>
      <c r="CF389" s="93"/>
      <c r="CG389" s="93"/>
      <c r="CH389" s="93"/>
      <c r="CI389" s="93"/>
      <c r="CJ389" s="93"/>
      <c r="CK389" s="93"/>
      <c r="CL389" s="93"/>
      <c r="CM389" s="93"/>
      <c r="CN389" s="93"/>
      <c r="CO389" s="93"/>
      <c r="CP389" s="93"/>
      <c r="CQ389" s="93"/>
      <c r="CR389" s="93"/>
      <c r="CS389" s="93"/>
      <c r="CT389" s="93"/>
      <c r="CU389" s="93"/>
      <c r="CV389" s="93"/>
      <c r="CW389" s="93"/>
      <c r="CX389" s="93"/>
      <c r="CY389" s="93"/>
      <c r="CZ389" s="93"/>
      <c r="DA389" s="93"/>
      <c r="DB389" s="93"/>
      <c r="DC389" s="93"/>
      <c r="DD389" s="93"/>
      <c r="DE389" s="93"/>
      <c r="DF389" s="93"/>
      <c r="DG389" s="93"/>
      <c r="DH389" s="93"/>
      <c r="DI389" s="93"/>
      <c r="DJ389" s="93"/>
      <c r="DK389" s="93"/>
      <c r="DL389" s="93"/>
      <c r="DM389" s="93"/>
      <c r="DN389" s="93"/>
      <c r="DO389" s="93"/>
      <c r="DP389" s="93"/>
      <c r="DQ389" s="93"/>
      <c r="DR389" s="93"/>
      <c r="DS389" s="93"/>
      <c r="DT389" s="93"/>
      <c r="DU389" s="93"/>
      <c r="DV389" s="93"/>
      <c r="DW389" s="93"/>
      <c r="DX389" s="93"/>
      <c r="DY389" s="93"/>
      <c r="DZ389" s="93"/>
      <c r="EA389" s="93"/>
      <c r="EB389" s="93"/>
      <c r="EC389" s="93"/>
      <c r="ED389" s="93"/>
      <c r="EE389" s="93"/>
      <c r="EF389" s="93"/>
      <c r="EG389" s="93"/>
      <c r="EH389" s="93"/>
      <c r="EI389" s="93"/>
      <c r="EJ389" s="93"/>
      <c r="EK389" s="93"/>
      <c r="EL389" s="93"/>
      <c r="EM389" s="93"/>
      <c r="EN389" s="93"/>
      <c r="EO389" s="93"/>
      <c r="EP389" s="93"/>
      <c r="EQ389" s="93"/>
      <c r="ER389" s="93"/>
      <c r="ES389" s="93"/>
      <c r="ET389" s="93"/>
      <c r="EU389" s="93"/>
      <c r="EV389" s="93"/>
      <c r="EW389" s="93"/>
      <c r="EX389" s="93"/>
      <c r="EY389" s="93"/>
      <c r="EZ389" s="93"/>
      <c r="FA389" s="93"/>
      <c r="FB389" s="93"/>
      <c r="FC389" s="93"/>
      <c r="FD389" s="93"/>
      <c r="FE389" s="93"/>
      <c r="FF389" s="93"/>
      <c r="FG389" s="93"/>
      <c r="FH389" s="93"/>
      <c r="FI389" s="93"/>
      <c r="FJ389" s="93"/>
      <c r="FK389" s="93"/>
      <c r="FL389" s="93"/>
      <c r="FM389" s="93"/>
      <c r="FN389" s="93"/>
      <c r="FO389" s="93"/>
      <c r="FP389" s="93"/>
      <c r="FQ389" s="93"/>
      <c r="FR389" s="93"/>
      <c r="FS389" s="93"/>
      <c r="FT389" s="93"/>
      <c r="FU389" s="93"/>
      <c r="FV389" s="93"/>
      <c r="FW389" s="93"/>
      <c r="FX389" s="93"/>
      <c r="FY389" s="93"/>
      <c r="FZ389" s="93"/>
      <c r="GA389" s="93"/>
      <c r="GB389" s="93"/>
      <c r="GC389" s="93"/>
      <c r="GD389" s="93"/>
      <c r="GE389" s="93"/>
      <c r="GF389" s="93"/>
      <c r="GG389" s="93"/>
      <c r="GH389" s="93"/>
      <c r="GI389" s="93"/>
      <c r="GJ389" s="93"/>
      <c r="GK389" s="93"/>
      <c r="GL389" s="93"/>
      <c r="GM389" s="93"/>
      <c r="GN389" s="93"/>
      <c r="GO389" s="93"/>
      <c r="GP389" s="93"/>
      <c r="GQ389" s="93"/>
      <c r="GR389" s="93"/>
      <c r="GS389" s="93"/>
      <c r="GT389" s="93"/>
      <c r="GU389" s="93"/>
      <c r="GV389" s="93"/>
      <c r="GW389" s="93"/>
      <c r="GX389" s="93"/>
      <c r="GY389" s="93"/>
      <c r="GZ389" s="93"/>
      <c r="HA389" s="93"/>
      <c r="HB389" s="93"/>
      <c r="HC389" s="93"/>
      <c r="HD389" s="93"/>
      <c r="HE389" s="93"/>
      <c r="HF389" s="93"/>
      <c r="HG389" s="93"/>
      <c r="HH389" s="93"/>
      <c r="HI389" s="93"/>
      <c r="HJ389" s="93"/>
      <c r="HK389" s="93"/>
      <c r="HL389" s="93"/>
      <c r="HM389" s="93"/>
      <c r="HN389" s="93"/>
      <c r="HO389" s="93"/>
      <c r="HP389" s="93"/>
      <c r="HQ389" s="93"/>
      <c r="HR389" s="93"/>
      <c r="HS389" s="93"/>
      <c r="HT389" s="93"/>
      <c r="HU389" s="93"/>
      <c r="HV389" s="93"/>
      <c r="HW389" s="93"/>
      <c r="HX389" s="93"/>
      <c r="HY389" s="93"/>
      <c r="HZ389" s="93"/>
      <c r="IA389" s="93"/>
      <c r="IB389" s="93"/>
      <c r="IC389" s="93"/>
      <c r="ID389" s="93"/>
      <c r="IE389" s="93"/>
      <c r="IF389" s="93"/>
      <c r="IG389" s="93"/>
      <c r="IH389" s="93"/>
      <c r="II389" s="93"/>
      <c r="IJ389" s="93"/>
      <c r="IK389" s="93"/>
      <c r="IL389" s="93"/>
      <c r="IM389" s="93"/>
      <c r="IN389" s="93"/>
      <c r="IO389" s="93"/>
      <c r="IP389" s="93"/>
      <c r="IQ389" s="93"/>
      <c r="IR389" s="93"/>
      <c r="IS389" s="93"/>
      <c r="IT389" s="93"/>
      <c r="IU389" s="93"/>
      <c r="IV389" s="93"/>
      <c r="IW389" s="93"/>
      <c r="IX389" s="93"/>
      <c r="IY389" s="93"/>
      <c r="IZ389" s="93"/>
      <c r="JA389" s="93"/>
      <c r="JB389" s="93"/>
    </row>
    <row r="390" spans="1:262" s="19" customFormat="1" x14ac:dyDescent="0.2">
      <c r="A390" s="224">
        <v>43640</v>
      </c>
      <c r="B390" s="222" t="s">
        <v>2335</v>
      </c>
      <c r="C390" s="222" t="s">
        <v>1955</v>
      </c>
      <c r="D390" s="222" t="s">
        <v>1878</v>
      </c>
      <c r="E390" s="222" t="s">
        <v>143</v>
      </c>
      <c r="F390" s="63">
        <v>43630</v>
      </c>
      <c r="G390" s="104">
        <v>2019</v>
      </c>
      <c r="H390" s="224" t="s">
        <v>1993</v>
      </c>
      <c r="I390" s="224" t="str">
        <f t="shared" si="20"/>
        <v>KY</v>
      </c>
      <c r="J390" s="224" t="str">
        <f t="shared" si="21"/>
        <v>LA</v>
      </c>
      <c r="K390" s="230" t="str">
        <f t="shared" si="22"/>
        <v>Midwest, South Central</v>
      </c>
      <c r="L390" s="224" t="str">
        <f>INDEX('State '!$A$1:$C$62,MATCH($I390,'State '!$B:$B,0),3)</f>
        <v>Midwest</v>
      </c>
      <c r="M390" s="224" t="str">
        <f>INDEX('State '!$A$1:$C$62,MATCH($J390,'State '!$B:$B,0),3)</f>
        <v>South Central</v>
      </c>
      <c r="N390" s="224"/>
      <c r="O390" s="177"/>
      <c r="P390" s="198"/>
      <c r="Q390" s="164">
        <v>875</v>
      </c>
      <c r="R390" s="104"/>
      <c r="S390" s="224" t="s">
        <v>135</v>
      </c>
      <c r="T390" s="224" t="s">
        <v>381</v>
      </c>
      <c r="U390" s="224" t="s">
        <v>2336</v>
      </c>
      <c r="V390" s="224" t="s">
        <v>2180</v>
      </c>
      <c r="W390" s="222"/>
      <c r="X390" s="222"/>
      <c r="Y390" s="155" t="s">
        <v>2504</v>
      </c>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c r="AY390" s="93"/>
      <c r="AZ390" s="93"/>
      <c r="BA390" s="93"/>
      <c r="BB390" s="93"/>
      <c r="BC390" s="93"/>
      <c r="BD390" s="93"/>
      <c r="BE390" s="93"/>
      <c r="BF390" s="93"/>
      <c r="BG390" s="93"/>
      <c r="BH390" s="93"/>
      <c r="BI390" s="93"/>
      <c r="BJ390" s="93"/>
      <c r="BK390" s="93"/>
      <c r="BL390" s="93"/>
      <c r="BM390" s="93"/>
      <c r="BN390" s="93"/>
      <c r="BO390" s="93"/>
      <c r="BP390" s="93"/>
      <c r="BQ390" s="93"/>
      <c r="BR390" s="93"/>
      <c r="BS390" s="93"/>
      <c r="BT390" s="93"/>
      <c r="BU390" s="93"/>
      <c r="BV390" s="93"/>
      <c r="BW390" s="93"/>
      <c r="BX390" s="93"/>
      <c r="BY390" s="93"/>
      <c r="BZ390" s="93"/>
      <c r="CA390" s="93"/>
      <c r="CB390" s="93"/>
      <c r="CC390" s="93"/>
      <c r="CD390" s="93"/>
      <c r="CE390" s="93"/>
      <c r="CF390" s="93"/>
      <c r="CG390" s="93"/>
      <c r="CH390" s="93"/>
      <c r="CI390" s="93"/>
      <c r="CJ390" s="93"/>
      <c r="CK390" s="93"/>
      <c r="CL390" s="93"/>
      <c r="CM390" s="93"/>
      <c r="CN390" s="93"/>
      <c r="CO390" s="93"/>
      <c r="CP390" s="93"/>
      <c r="CQ390" s="93"/>
      <c r="CR390" s="93"/>
      <c r="CS390" s="93"/>
      <c r="CT390" s="93"/>
      <c r="CU390" s="93"/>
      <c r="CV390" s="93"/>
      <c r="CW390" s="93"/>
      <c r="CX390" s="93"/>
      <c r="CY390" s="93"/>
      <c r="CZ390" s="93"/>
      <c r="DA390" s="93"/>
      <c r="DB390" s="93"/>
      <c r="DC390" s="93"/>
      <c r="DD390" s="93"/>
      <c r="DE390" s="93"/>
      <c r="DF390" s="93"/>
      <c r="DG390" s="93"/>
      <c r="DH390" s="93"/>
      <c r="DI390" s="93"/>
      <c r="DJ390" s="93"/>
      <c r="DK390" s="93"/>
      <c r="DL390" s="93"/>
      <c r="DM390" s="93"/>
      <c r="DN390" s="93"/>
      <c r="DO390" s="93"/>
      <c r="DP390" s="93"/>
      <c r="DQ390" s="93"/>
      <c r="DR390" s="93"/>
      <c r="DS390" s="93"/>
      <c r="DT390" s="93"/>
      <c r="DU390" s="93"/>
      <c r="DV390" s="93"/>
      <c r="DW390" s="93"/>
      <c r="DX390" s="93"/>
      <c r="DY390" s="93"/>
      <c r="DZ390" s="93"/>
      <c r="EA390" s="93"/>
      <c r="EB390" s="93"/>
      <c r="EC390" s="93"/>
      <c r="ED390" s="93"/>
      <c r="EE390" s="93"/>
      <c r="EF390" s="93"/>
      <c r="EG390" s="93"/>
      <c r="EH390" s="93"/>
      <c r="EI390" s="93"/>
      <c r="EJ390" s="93"/>
      <c r="EK390" s="93"/>
      <c r="EL390" s="93"/>
      <c r="EM390" s="93"/>
      <c r="EN390" s="93"/>
      <c r="EO390" s="93"/>
      <c r="EP390" s="93"/>
      <c r="EQ390" s="93"/>
      <c r="ER390" s="93"/>
      <c r="ES390" s="93"/>
      <c r="ET390" s="93"/>
      <c r="EU390" s="93"/>
      <c r="EV390" s="93"/>
      <c r="EW390" s="93"/>
      <c r="EX390" s="93"/>
      <c r="EY390" s="93"/>
      <c r="EZ390" s="93"/>
      <c r="FA390" s="93"/>
      <c r="FB390" s="93"/>
      <c r="FC390" s="93"/>
      <c r="FD390" s="93"/>
      <c r="FE390" s="93"/>
      <c r="FF390" s="93"/>
      <c r="FG390" s="93"/>
      <c r="FH390" s="93"/>
      <c r="FI390" s="93"/>
      <c r="FJ390" s="93"/>
      <c r="FK390" s="93"/>
      <c r="FL390" s="93"/>
      <c r="FM390" s="93"/>
      <c r="FN390" s="93"/>
      <c r="FO390" s="93"/>
      <c r="FP390" s="93"/>
      <c r="FQ390" s="93"/>
      <c r="FR390" s="93"/>
      <c r="FS390" s="93"/>
      <c r="FT390" s="93"/>
      <c r="FU390" s="93"/>
      <c r="FV390" s="93"/>
      <c r="FW390" s="93"/>
      <c r="FX390" s="93"/>
      <c r="FY390" s="93"/>
      <c r="FZ390" s="93"/>
      <c r="GA390" s="93"/>
      <c r="GB390" s="93"/>
      <c r="GC390" s="93"/>
      <c r="GD390" s="93"/>
      <c r="GE390" s="93"/>
      <c r="GF390" s="93"/>
      <c r="GG390" s="93"/>
      <c r="GH390" s="93"/>
      <c r="GI390" s="93"/>
      <c r="GJ390" s="93"/>
      <c r="GK390" s="93"/>
      <c r="GL390" s="93"/>
      <c r="GM390" s="93"/>
      <c r="GN390" s="93"/>
      <c r="GO390" s="93"/>
      <c r="GP390" s="93"/>
      <c r="GQ390" s="93"/>
      <c r="GR390" s="93"/>
      <c r="GS390" s="93"/>
      <c r="GT390" s="93"/>
      <c r="GU390" s="93"/>
      <c r="GV390" s="93"/>
      <c r="GW390" s="93"/>
      <c r="GX390" s="93"/>
      <c r="GY390" s="93"/>
      <c r="GZ390" s="93"/>
      <c r="HA390" s="93"/>
      <c r="HB390" s="93"/>
      <c r="HC390" s="93"/>
      <c r="HD390" s="93"/>
      <c r="HE390" s="93"/>
      <c r="HF390" s="93"/>
      <c r="HG390" s="93"/>
      <c r="HH390" s="93"/>
      <c r="HI390" s="93"/>
      <c r="HJ390" s="93"/>
      <c r="HK390" s="93"/>
      <c r="HL390" s="93"/>
      <c r="HM390" s="93"/>
      <c r="HN390" s="93"/>
      <c r="HO390" s="93"/>
      <c r="HP390" s="93"/>
      <c r="HQ390" s="93"/>
      <c r="HR390" s="93"/>
      <c r="HS390" s="93"/>
      <c r="HT390" s="93"/>
      <c r="HU390" s="93"/>
      <c r="HV390" s="93"/>
      <c r="HW390" s="93"/>
      <c r="HX390" s="93"/>
      <c r="HY390" s="93"/>
      <c r="HZ390" s="93"/>
      <c r="IA390" s="93"/>
      <c r="IB390" s="93"/>
      <c r="IC390" s="93"/>
      <c r="ID390" s="93"/>
      <c r="IE390" s="93"/>
      <c r="IF390" s="93"/>
      <c r="IG390" s="93"/>
      <c r="IH390" s="93"/>
      <c r="II390" s="93"/>
      <c r="IJ390" s="93"/>
      <c r="IK390" s="93"/>
      <c r="IL390" s="93"/>
      <c r="IM390" s="93"/>
      <c r="IN390" s="93"/>
      <c r="IO390" s="93"/>
      <c r="IP390" s="93"/>
      <c r="IQ390" s="93"/>
      <c r="IR390" s="93"/>
      <c r="IS390" s="93"/>
      <c r="IT390" s="93"/>
      <c r="IU390" s="93"/>
      <c r="IV390" s="93"/>
      <c r="IW390" s="93"/>
      <c r="IX390" s="93"/>
      <c r="IY390" s="93"/>
      <c r="IZ390" s="93"/>
      <c r="JA390" s="93"/>
      <c r="JB390" s="93"/>
    </row>
    <row r="391" spans="1:262" x14ac:dyDescent="0.2">
      <c r="A391" s="170">
        <v>39990</v>
      </c>
      <c r="B391" s="183" t="s">
        <v>835</v>
      </c>
      <c r="C391" s="183" t="s">
        <v>292</v>
      </c>
      <c r="D391" s="183" t="s">
        <v>134</v>
      </c>
      <c r="E391" s="183" t="s">
        <v>143</v>
      </c>
      <c r="F391" s="184">
        <v>39783</v>
      </c>
      <c r="G391" s="185">
        <v>2008</v>
      </c>
      <c r="H391" s="170" t="s">
        <v>18</v>
      </c>
      <c r="I391" s="170" t="str">
        <f t="shared" ref="I391:I422" si="23">LEFT($H391,2)</f>
        <v>FL</v>
      </c>
      <c r="J391" s="170" t="str">
        <f t="shared" ref="J391:J422" si="24">RIGHT($H391,2)</f>
        <v>FL</v>
      </c>
      <c r="K391" s="170" t="str">
        <f t="shared" ref="K391:K422" si="25">IF($L391=$M391,L391,CONCATENATE($L391,", ",IF(ISBLANK(N391),"",CONCATENATE(N391,", ")),$M391))</f>
        <v>Southeast</v>
      </c>
      <c r="L391" s="170" t="str">
        <f>INDEX('State '!$A$1:$C$62,MATCH($I391,'State '!$B:$B,0),3)</f>
        <v>Southeast</v>
      </c>
      <c r="M391" s="170" t="str">
        <f>INDEX('State '!$A$1:$C$62,MATCH($J391,'State '!$B:$B,0),3)</f>
        <v>Southeast</v>
      </c>
      <c r="N391" s="170"/>
      <c r="O391" s="177">
        <v>30</v>
      </c>
      <c r="P391" s="177">
        <v>28</v>
      </c>
      <c r="Q391" s="177">
        <v>200</v>
      </c>
      <c r="R391" s="176">
        <v>24</v>
      </c>
      <c r="S391" s="170" t="s">
        <v>138</v>
      </c>
      <c r="T391" s="170" t="s">
        <v>187</v>
      </c>
      <c r="U391" s="170" t="s">
        <v>382</v>
      </c>
      <c r="V391" s="170"/>
      <c r="W391" s="169"/>
      <c r="X391" s="169"/>
      <c r="Y391" s="169"/>
      <c r="Z391" s="93"/>
      <c r="AA391" s="93"/>
      <c r="AB391" s="93"/>
    </row>
    <row r="392" spans="1:262" s="19" customFormat="1" x14ac:dyDescent="0.2">
      <c r="A392" s="170">
        <v>39990</v>
      </c>
      <c r="B392" s="183" t="s">
        <v>1107</v>
      </c>
      <c r="C392" s="183" t="s">
        <v>242</v>
      </c>
      <c r="D392" s="183" t="s">
        <v>140</v>
      </c>
      <c r="E392" s="183" t="s">
        <v>143</v>
      </c>
      <c r="F392" s="184">
        <v>38322</v>
      </c>
      <c r="G392" s="185">
        <v>2004</v>
      </c>
      <c r="H392" s="170" t="s">
        <v>18</v>
      </c>
      <c r="I392" s="170" t="str">
        <f t="shared" si="23"/>
        <v>FL</v>
      </c>
      <c r="J392" s="170" t="str">
        <f t="shared" si="24"/>
        <v>FL</v>
      </c>
      <c r="K392" s="170" t="str">
        <f t="shared" si="25"/>
        <v>Southeast</v>
      </c>
      <c r="L392" s="170" t="str">
        <f>INDEX('State '!$A$1:$C$62,MATCH($I392,'State '!$B:$B,0),3)</f>
        <v>Southeast</v>
      </c>
      <c r="M392" s="170" t="str">
        <f>INDEX('State '!$A$1:$C$62,MATCH($J392,'State '!$B:$B,0),3)</f>
        <v>Southeast</v>
      </c>
      <c r="N392" s="170"/>
      <c r="O392" s="177">
        <v>13.6</v>
      </c>
      <c r="P392" s="177">
        <v>5</v>
      </c>
      <c r="Q392" s="177">
        <v>350</v>
      </c>
      <c r="R392" s="176">
        <v>30</v>
      </c>
      <c r="S392" s="170" t="s">
        <v>135</v>
      </c>
      <c r="T392" s="170" t="s">
        <v>381</v>
      </c>
      <c r="U392" s="170" t="s">
        <v>1108</v>
      </c>
      <c r="V392" s="170"/>
      <c r="W392" s="169"/>
      <c r="X392" s="169"/>
      <c r="Y392" s="169"/>
    </row>
    <row r="393" spans="1:262" x14ac:dyDescent="0.2">
      <c r="A393" s="170">
        <v>39990</v>
      </c>
      <c r="B393" s="183" t="s">
        <v>1282</v>
      </c>
      <c r="C393" s="183" t="s">
        <v>242</v>
      </c>
      <c r="D393" s="183" t="s">
        <v>136</v>
      </c>
      <c r="E393" s="183" t="s">
        <v>143</v>
      </c>
      <c r="F393" s="184">
        <v>37422</v>
      </c>
      <c r="G393" s="185">
        <v>2002</v>
      </c>
      <c r="H393" s="170" t="s">
        <v>1283</v>
      </c>
      <c r="I393" s="170" t="str">
        <f t="shared" si="23"/>
        <v>MS</v>
      </c>
      <c r="J393" s="170" t="str">
        <f t="shared" si="24"/>
        <v>FL</v>
      </c>
      <c r="K393" s="170" t="str">
        <f t="shared" si="25"/>
        <v>South Central, Southeast</v>
      </c>
      <c r="L393" s="170" t="str">
        <f>INDEX('State '!$A$1:$C$62,MATCH($I393,'State '!$B:$B,0),3)</f>
        <v>South Central</v>
      </c>
      <c r="M393" s="170" t="str">
        <f>INDEX('State '!$A$1:$C$62,MATCH($J393,'State '!$B:$B,0),3)</f>
        <v>Southeast</v>
      </c>
      <c r="N393" s="170"/>
      <c r="O393" s="177">
        <v>1257</v>
      </c>
      <c r="P393" s="177">
        <v>560</v>
      </c>
      <c r="Q393" s="177">
        <v>1130</v>
      </c>
      <c r="R393" s="176" t="s">
        <v>535</v>
      </c>
      <c r="S393" s="170" t="s">
        <v>135</v>
      </c>
      <c r="T393" s="170" t="s">
        <v>381</v>
      </c>
      <c r="U393" s="170" t="s">
        <v>1051</v>
      </c>
      <c r="V393" s="170"/>
      <c r="W393" s="169"/>
      <c r="X393" s="169"/>
      <c r="Y393" s="169"/>
      <c r="Z393" s="93"/>
      <c r="AA393" s="93"/>
      <c r="AB393" s="93"/>
    </row>
    <row r="394" spans="1:262" s="19" customFormat="1" x14ac:dyDescent="0.2">
      <c r="A394" s="170">
        <v>39990</v>
      </c>
      <c r="B394" s="183" t="s">
        <v>1050</v>
      </c>
      <c r="C394" s="183" t="s">
        <v>242</v>
      </c>
      <c r="D394" s="183" t="s">
        <v>134</v>
      </c>
      <c r="E394" s="183" t="s">
        <v>143</v>
      </c>
      <c r="F394" s="184">
        <v>38383</v>
      </c>
      <c r="G394" s="185">
        <v>2005</v>
      </c>
      <c r="H394" s="170" t="s">
        <v>18</v>
      </c>
      <c r="I394" s="170" t="str">
        <f t="shared" si="23"/>
        <v>FL</v>
      </c>
      <c r="J394" s="170" t="str">
        <f t="shared" si="24"/>
        <v>FL</v>
      </c>
      <c r="K394" s="170" t="str">
        <f t="shared" si="25"/>
        <v>Southeast</v>
      </c>
      <c r="L394" s="170" t="str">
        <f>INDEX('State '!$A$1:$C$62,MATCH($I394,'State '!$B:$B,0),3)</f>
        <v>Southeast</v>
      </c>
      <c r="M394" s="170" t="str">
        <f>INDEX('State '!$A$1:$C$62,MATCH($J394,'State '!$B:$B,0),3)</f>
        <v>Southeast</v>
      </c>
      <c r="N394" s="170"/>
      <c r="O394" s="177">
        <v>237</v>
      </c>
      <c r="P394" s="177">
        <v>110</v>
      </c>
      <c r="Q394" s="177">
        <v>175</v>
      </c>
      <c r="R394" s="176" t="s">
        <v>1822</v>
      </c>
      <c r="S394" s="170" t="s">
        <v>135</v>
      </c>
      <c r="T394" s="170" t="s">
        <v>381</v>
      </c>
      <c r="U394" s="170" t="s">
        <v>1051</v>
      </c>
      <c r="V394" s="170"/>
      <c r="W394" s="169"/>
      <c r="X394" s="169"/>
      <c r="Y394" s="169"/>
    </row>
    <row r="395" spans="1:262" s="19" customFormat="1" x14ac:dyDescent="0.2">
      <c r="A395" s="170">
        <v>39990</v>
      </c>
      <c r="B395" s="171" t="s">
        <v>778</v>
      </c>
      <c r="C395" s="171" t="s">
        <v>242</v>
      </c>
      <c r="D395" s="171" t="s">
        <v>134</v>
      </c>
      <c r="E395" s="172" t="s">
        <v>143</v>
      </c>
      <c r="F395" s="173">
        <v>39692</v>
      </c>
      <c r="G395" s="174">
        <v>2008</v>
      </c>
      <c r="H395" s="170" t="s">
        <v>18</v>
      </c>
      <c r="I395" s="170" t="str">
        <f t="shared" si="23"/>
        <v>FL</v>
      </c>
      <c r="J395" s="170" t="str">
        <f t="shared" si="24"/>
        <v>FL</v>
      </c>
      <c r="K395" s="170" t="str">
        <f t="shared" si="25"/>
        <v>Southeast</v>
      </c>
      <c r="L395" s="170" t="str">
        <f>INDEX('State '!$A$1:$C$62,MATCH($I395,'State '!$B:$B,0),3)</f>
        <v>Southeast</v>
      </c>
      <c r="M395" s="170" t="str">
        <f>INDEX('State '!$A$1:$C$62,MATCH($J395,'State '!$B:$B,0),3)</f>
        <v>Southeast</v>
      </c>
      <c r="N395" s="170"/>
      <c r="O395" s="177">
        <v>129</v>
      </c>
      <c r="P395" s="176">
        <v>34.299999999999997</v>
      </c>
      <c r="Q395" s="176">
        <v>185</v>
      </c>
      <c r="R395" s="177">
        <v>30</v>
      </c>
      <c r="S395" s="178" t="s">
        <v>135</v>
      </c>
      <c r="T395" s="175" t="s">
        <v>381</v>
      </c>
      <c r="U395" s="179" t="s">
        <v>777</v>
      </c>
      <c r="V395" s="170"/>
      <c r="W395" s="169"/>
      <c r="X395" s="169"/>
      <c r="Y395" s="169"/>
    </row>
    <row r="396" spans="1:262" x14ac:dyDescent="0.2">
      <c r="A396" s="170">
        <v>40367</v>
      </c>
      <c r="B396" s="171" t="s">
        <v>776</v>
      </c>
      <c r="C396" s="171" t="s">
        <v>242</v>
      </c>
      <c r="D396" s="171" t="s">
        <v>134</v>
      </c>
      <c r="E396" s="172" t="s">
        <v>143</v>
      </c>
      <c r="F396" s="173">
        <v>39681</v>
      </c>
      <c r="G396" s="174">
        <v>2008</v>
      </c>
      <c r="H396" s="170" t="s">
        <v>18</v>
      </c>
      <c r="I396" s="170" t="str">
        <f t="shared" si="23"/>
        <v>FL</v>
      </c>
      <c r="J396" s="170" t="str">
        <f t="shared" si="24"/>
        <v>FL</v>
      </c>
      <c r="K396" s="170" t="str">
        <f t="shared" si="25"/>
        <v>Southeast</v>
      </c>
      <c r="L396" s="170" t="str">
        <f>INDEX('State '!$A$1:$C$62,MATCH($I396,'State '!$B:$B,0),3)</f>
        <v>Southeast</v>
      </c>
      <c r="M396" s="170" t="str">
        <f>INDEX('State '!$A$1:$C$62,MATCH($J396,'State '!$B:$B,0),3)</f>
        <v>Southeast</v>
      </c>
      <c r="N396" s="170"/>
      <c r="O396" s="177">
        <v>112.3</v>
      </c>
      <c r="P396" s="176">
        <v>34.299999999999997</v>
      </c>
      <c r="Q396" s="176">
        <v>160</v>
      </c>
      <c r="R396" s="177">
        <v>30</v>
      </c>
      <c r="S396" s="178" t="s">
        <v>135</v>
      </c>
      <c r="T396" s="175" t="s">
        <v>381</v>
      </c>
      <c r="U396" s="179" t="s">
        <v>777</v>
      </c>
      <c r="V396" s="170"/>
      <c r="W396" s="169"/>
      <c r="X396" s="169"/>
      <c r="Y396" s="169"/>
      <c r="Z396" s="93"/>
      <c r="AA396" s="93"/>
      <c r="AB396" s="93"/>
    </row>
    <row r="397" spans="1:262" x14ac:dyDescent="0.2">
      <c r="A397" s="170">
        <v>39990</v>
      </c>
      <c r="B397" s="171" t="s">
        <v>774</v>
      </c>
      <c r="C397" s="171" t="s">
        <v>242</v>
      </c>
      <c r="D397" s="171" t="s">
        <v>140</v>
      </c>
      <c r="E397" s="172" t="s">
        <v>143</v>
      </c>
      <c r="F397" s="173">
        <v>39783</v>
      </c>
      <c r="G397" s="174">
        <v>2008</v>
      </c>
      <c r="H397" s="170" t="s">
        <v>513</v>
      </c>
      <c r="I397" s="170" t="str">
        <f t="shared" si="23"/>
        <v>AL</v>
      </c>
      <c r="J397" s="170" t="str">
        <f t="shared" si="24"/>
        <v>FL</v>
      </c>
      <c r="K397" s="170" t="str">
        <f t="shared" si="25"/>
        <v>South Central, Southeast</v>
      </c>
      <c r="L397" s="170" t="str">
        <f>INDEX('State '!$A$1:$C$62,MATCH($I397,'State '!$B:$B,0),3)</f>
        <v>South Central</v>
      </c>
      <c r="M397" s="170" t="str">
        <f>INDEX('State '!$A$1:$C$62,MATCH($J397,'State '!$B:$B,0),3)</f>
        <v>Southeast</v>
      </c>
      <c r="N397" s="170"/>
      <c r="O397" s="177">
        <v>117</v>
      </c>
      <c r="P397" s="176">
        <v>17.8</v>
      </c>
      <c r="Q397" s="176">
        <v>155</v>
      </c>
      <c r="R397" s="177">
        <v>20</v>
      </c>
      <c r="S397" s="178" t="s">
        <v>135</v>
      </c>
      <c r="T397" s="175" t="s">
        <v>381</v>
      </c>
      <c r="U397" s="179" t="s">
        <v>775</v>
      </c>
      <c r="V397" s="170"/>
      <c r="W397" s="169"/>
      <c r="X397" s="169"/>
      <c r="Y397" s="169"/>
      <c r="Z397" s="93"/>
      <c r="AA397" s="93"/>
      <c r="AB397" s="93"/>
    </row>
    <row r="398" spans="1:262" s="19" customFormat="1" x14ac:dyDescent="0.2">
      <c r="A398" s="170">
        <v>40828</v>
      </c>
      <c r="B398" s="171" t="s">
        <v>537</v>
      </c>
      <c r="C398" s="171" t="s">
        <v>242</v>
      </c>
      <c r="D398" s="171" t="s">
        <v>134</v>
      </c>
      <c r="E398" s="172" t="s">
        <v>143</v>
      </c>
      <c r="F398" s="173">
        <v>40634</v>
      </c>
      <c r="G398" s="174">
        <v>2011</v>
      </c>
      <c r="H398" s="170" t="s">
        <v>18</v>
      </c>
      <c r="I398" s="170" t="str">
        <f t="shared" si="23"/>
        <v>FL</v>
      </c>
      <c r="J398" s="170" t="str">
        <f t="shared" si="24"/>
        <v>FL</v>
      </c>
      <c r="K398" s="170" t="str">
        <f t="shared" si="25"/>
        <v>Southeast</v>
      </c>
      <c r="L398" s="170" t="str">
        <f>INDEX('State '!$A$1:$C$62,MATCH($I398,'State '!$B:$B,0),3)</f>
        <v>Southeast</v>
      </c>
      <c r="M398" s="170" t="str">
        <f>INDEX('State '!$A$1:$C$62,MATCH($J398,'State '!$B:$B,0),3)</f>
        <v>Southeast</v>
      </c>
      <c r="N398" s="170"/>
      <c r="O398" s="177">
        <v>50.8</v>
      </c>
      <c r="P398" s="176"/>
      <c r="Q398" s="176">
        <v>35</v>
      </c>
      <c r="R398" s="177"/>
      <c r="S398" s="178" t="s">
        <v>135</v>
      </c>
      <c r="T398" s="175" t="s">
        <v>381</v>
      </c>
      <c r="U398" s="179" t="s">
        <v>538</v>
      </c>
      <c r="V398" s="170"/>
      <c r="W398" s="169"/>
      <c r="X398" s="169"/>
      <c r="Y398" s="169"/>
    </row>
    <row r="399" spans="1:262" s="19" customFormat="1" ht="25.5" x14ac:dyDescent="0.2">
      <c r="A399" s="224">
        <v>43851</v>
      </c>
      <c r="B399" s="222" t="s">
        <v>3046</v>
      </c>
      <c r="C399" s="222" t="s">
        <v>2737</v>
      </c>
      <c r="D399" s="222" t="s">
        <v>136</v>
      </c>
      <c r="E399" s="222" t="s">
        <v>143</v>
      </c>
      <c r="F399" s="63">
        <v>44044</v>
      </c>
      <c r="G399" s="104">
        <v>2020</v>
      </c>
      <c r="H399" s="224" t="s">
        <v>3047</v>
      </c>
      <c r="I399" s="224" t="str">
        <f t="shared" si="23"/>
        <v>PA</v>
      </c>
      <c r="J399" s="224" t="str">
        <f t="shared" si="24"/>
        <v>WV</v>
      </c>
      <c r="K399" s="230" t="str">
        <f t="shared" si="25"/>
        <v>Northeast</v>
      </c>
      <c r="L399" s="224" t="str">
        <f>INDEX('State '!$A$1:$C$62,MATCH($I399,'State '!$B:$B,0),3)</f>
        <v>Northeast</v>
      </c>
      <c r="M399" s="224" t="str">
        <f>INDEX('State '!$A$1:$C$62,MATCH($J399,'State '!$B:$B,0),3)</f>
        <v>Northeast</v>
      </c>
      <c r="N399" s="224"/>
      <c r="O399" s="177">
        <v>555</v>
      </c>
      <c r="P399" s="177">
        <v>64</v>
      </c>
      <c r="Q399" s="164">
        <v>1600</v>
      </c>
      <c r="R399" s="104"/>
      <c r="S399" s="224" t="s">
        <v>135</v>
      </c>
      <c r="T399" s="224" t="s">
        <v>3048</v>
      </c>
      <c r="U399" s="224" t="s">
        <v>3049</v>
      </c>
      <c r="V399" s="224" t="s">
        <v>2180</v>
      </c>
      <c r="W399" s="222" t="s">
        <v>3050</v>
      </c>
      <c r="X399" s="222"/>
      <c r="Y399" s="166" t="s">
        <v>3062</v>
      </c>
      <c r="AC399" s="93"/>
      <c r="AD399" s="93"/>
      <c r="AE399" s="93"/>
      <c r="AF399" s="93"/>
      <c r="AG399" s="93"/>
      <c r="AH399" s="93"/>
      <c r="AI399" s="93"/>
      <c r="AJ399" s="93"/>
      <c r="AK399" s="93"/>
      <c r="AL399" s="93"/>
      <c r="AM399" s="93"/>
      <c r="AN399" s="93"/>
      <c r="AO399" s="93"/>
      <c r="AP399" s="93"/>
      <c r="AQ399" s="93"/>
      <c r="AR399" s="93"/>
      <c r="AS399" s="93"/>
      <c r="AT399" s="93"/>
      <c r="AU399" s="93"/>
      <c r="AV399" s="93"/>
      <c r="AW399" s="93"/>
      <c r="AX399" s="93"/>
      <c r="AY399" s="93"/>
      <c r="AZ399" s="93"/>
      <c r="BA399" s="93"/>
      <c r="BB399" s="93"/>
      <c r="BC399" s="93"/>
      <c r="BD399" s="93"/>
      <c r="BE399" s="93"/>
      <c r="BF399" s="93"/>
      <c r="BG399" s="93"/>
      <c r="BH399" s="93"/>
      <c r="BI399" s="93"/>
      <c r="BJ399" s="93"/>
      <c r="BK399" s="93"/>
      <c r="BL399" s="93"/>
      <c r="BM399" s="93"/>
      <c r="BN399" s="93"/>
      <c r="BO399" s="93"/>
      <c r="BP399" s="93"/>
      <c r="BQ399" s="93"/>
      <c r="BR399" s="93"/>
      <c r="BS399" s="93"/>
      <c r="BT399" s="93"/>
      <c r="BU399" s="93"/>
      <c r="BV399" s="93"/>
      <c r="BW399" s="93"/>
      <c r="BX399" s="93"/>
      <c r="BY399" s="93"/>
      <c r="BZ399" s="93"/>
      <c r="CA399" s="93"/>
      <c r="CB399" s="93"/>
      <c r="CC399" s="93"/>
      <c r="CD399" s="93"/>
      <c r="CE399" s="93"/>
      <c r="CF399" s="93"/>
      <c r="CG399" s="93"/>
      <c r="CH399" s="93"/>
      <c r="CI399" s="93"/>
      <c r="CJ399" s="93"/>
      <c r="CK399" s="93"/>
      <c r="CL399" s="93"/>
      <c r="CM399" s="93"/>
      <c r="CN399" s="93"/>
      <c r="CO399" s="93"/>
      <c r="CP399" s="93"/>
      <c r="CQ399" s="93"/>
      <c r="CR399" s="93"/>
      <c r="CS399" s="93"/>
      <c r="CT399" s="93"/>
      <c r="CU399" s="93"/>
      <c r="CV399" s="93"/>
      <c r="CW399" s="93"/>
      <c r="CX399" s="93"/>
      <c r="CY399" s="93"/>
      <c r="CZ399" s="93"/>
      <c r="DA399" s="93"/>
      <c r="DB399" s="93"/>
      <c r="DC399" s="93"/>
      <c r="DD399" s="93"/>
      <c r="DE399" s="93"/>
      <c r="DF399" s="93"/>
      <c r="DG399" s="93"/>
      <c r="DH399" s="93"/>
      <c r="DI399" s="93"/>
      <c r="DJ399" s="93"/>
      <c r="DK399" s="93"/>
      <c r="DL399" s="93"/>
      <c r="DM399" s="93"/>
      <c r="DN399" s="93"/>
      <c r="DO399" s="93"/>
      <c r="DP399" s="93"/>
      <c r="DQ399" s="93"/>
      <c r="DR399" s="93"/>
      <c r="DS399" s="93"/>
      <c r="DT399" s="93"/>
      <c r="DU399" s="93"/>
      <c r="DV399" s="93"/>
      <c r="DW399" s="93"/>
      <c r="DX399" s="93"/>
      <c r="DY399" s="93"/>
      <c r="DZ399" s="93"/>
      <c r="EA399" s="93"/>
      <c r="EB399" s="93"/>
      <c r="EC399" s="93"/>
      <c r="ED399" s="93"/>
      <c r="EE399" s="93"/>
      <c r="EF399" s="93"/>
      <c r="EG399" s="93"/>
      <c r="EH399" s="93"/>
      <c r="EI399" s="93"/>
      <c r="EJ399" s="93"/>
      <c r="EK399" s="93"/>
      <c r="EL399" s="93"/>
      <c r="EM399" s="93"/>
      <c r="EN399" s="93"/>
      <c r="EO399" s="93"/>
      <c r="EP399" s="93"/>
      <c r="EQ399" s="93"/>
      <c r="ER399" s="93"/>
      <c r="ES399" s="93"/>
      <c r="ET399" s="93"/>
      <c r="EU399" s="93"/>
      <c r="EV399" s="93"/>
      <c r="EW399" s="93"/>
      <c r="EX399" s="93"/>
      <c r="EY399" s="93"/>
      <c r="EZ399" s="93"/>
      <c r="FA399" s="93"/>
      <c r="FB399" s="93"/>
      <c r="FC399" s="93"/>
      <c r="FD399" s="93"/>
      <c r="FE399" s="93"/>
      <c r="FF399" s="93"/>
      <c r="FG399" s="93"/>
      <c r="FH399" s="93"/>
      <c r="FI399" s="93"/>
      <c r="FJ399" s="93"/>
      <c r="FK399" s="93"/>
      <c r="FL399" s="93"/>
      <c r="FM399" s="93"/>
      <c r="FN399" s="93"/>
      <c r="FO399" s="93"/>
      <c r="FP399" s="93"/>
      <c r="FQ399" s="93"/>
      <c r="FR399" s="93"/>
      <c r="FS399" s="93"/>
      <c r="FT399" s="93"/>
      <c r="FU399" s="93"/>
      <c r="FV399" s="93"/>
      <c r="FW399" s="93"/>
      <c r="FX399" s="93"/>
      <c r="FY399" s="93"/>
      <c r="FZ399" s="93"/>
      <c r="GA399" s="93"/>
      <c r="GB399" s="93"/>
      <c r="GC399" s="93"/>
      <c r="GD399" s="93"/>
      <c r="GE399" s="93"/>
      <c r="GF399" s="93"/>
      <c r="GG399" s="93"/>
      <c r="GH399" s="93"/>
      <c r="GI399" s="93"/>
      <c r="GJ399" s="93"/>
      <c r="GK399" s="93"/>
      <c r="GL399" s="93"/>
      <c r="GM399" s="93"/>
      <c r="GN399" s="93"/>
      <c r="GO399" s="93"/>
      <c r="GP399" s="93"/>
      <c r="GQ399" s="93"/>
      <c r="GR399" s="93"/>
      <c r="GS399" s="93"/>
      <c r="GT399" s="93"/>
      <c r="GU399" s="93"/>
      <c r="GV399" s="93"/>
      <c r="GW399" s="93"/>
      <c r="GX399" s="93"/>
      <c r="GY399" s="93"/>
      <c r="GZ399" s="93"/>
      <c r="HA399" s="93"/>
      <c r="HB399" s="93"/>
      <c r="HC399" s="93"/>
      <c r="HD399" s="93"/>
      <c r="HE399" s="93"/>
      <c r="HF399" s="93"/>
      <c r="HG399" s="93"/>
      <c r="HH399" s="93"/>
      <c r="HI399" s="93"/>
      <c r="HJ399" s="93"/>
      <c r="HK399" s="93"/>
      <c r="HL399" s="93"/>
      <c r="HM399" s="93"/>
      <c r="HN399" s="93"/>
      <c r="HO399" s="93"/>
      <c r="HP399" s="93"/>
      <c r="HQ399" s="93"/>
      <c r="HR399" s="93"/>
      <c r="HS399" s="93"/>
      <c r="HT399" s="93"/>
      <c r="HU399" s="93"/>
      <c r="HV399" s="93"/>
      <c r="HW399" s="93"/>
      <c r="HX399" s="93"/>
      <c r="HY399" s="93"/>
      <c r="HZ399" s="93"/>
      <c r="IA399" s="93"/>
      <c r="IB399" s="93"/>
      <c r="IC399" s="93"/>
      <c r="ID399" s="93"/>
      <c r="IE399" s="93"/>
      <c r="IF399" s="93"/>
      <c r="IG399" s="93"/>
      <c r="IH399" s="93"/>
      <c r="II399" s="93"/>
      <c r="IJ399" s="93"/>
      <c r="IK399" s="93"/>
      <c r="IL399" s="93"/>
      <c r="IM399" s="93"/>
      <c r="IN399" s="93"/>
      <c r="IO399" s="93"/>
      <c r="IP399" s="93"/>
      <c r="IQ399" s="93"/>
      <c r="IR399" s="93"/>
      <c r="IS399" s="93"/>
      <c r="IT399" s="93"/>
      <c r="IU399" s="93"/>
      <c r="IV399" s="93"/>
      <c r="IW399" s="93"/>
      <c r="IX399" s="93"/>
      <c r="IY399" s="93"/>
      <c r="IZ399" s="93"/>
      <c r="JA399" s="93"/>
      <c r="JB399" s="93"/>
    </row>
    <row r="400" spans="1:262" x14ac:dyDescent="0.2">
      <c r="A400" s="170">
        <v>40367</v>
      </c>
      <c r="B400" s="171" t="s">
        <v>680</v>
      </c>
      <c r="C400" s="223" t="s">
        <v>2699</v>
      </c>
      <c r="D400" s="171" t="s">
        <v>140</v>
      </c>
      <c r="E400" s="172" t="s">
        <v>143</v>
      </c>
      <c r="F400" s="173">
        <v>40148</v>
      </c>
      <c r="G400" s="174">
        <v>2009</v>
      </c>
      <c r="H400" s="170" t="s">
        <v>19</v>
      </c>
      <c r="I400" s="170" t="str">
        <f t="shared" si="23"/>
        <v>VA</v>
      </c>
      <c r="J400" s="170" t="str">
        <f t="shared" si="24"/>
        <v>VA</v>
      </c>
      <c r="K400" s="170" t="str">
        <f t="shared" si="25"/>
        <v>Northeast</v>
      </c>
      <c r="L400" s="170" t="str">
        <f>INDEX('State '!$A$1:$C$62,MATCH($I400,'State '!$B:$B,0),3)</f>
        <v>Northeast</v>
      </c>
      <c r="M400" s="170" t="str">
        <f>INDEX('State '!$A$1:$C$62,MATCH($J400,'State '!$B:$B,0),3)</f>
        <v>Northeast</v>
      </c>
      <c r="N400" s="170"/>
      <c r="O400" s="177">
        <v>146</v>
      </c>
      <c r="P400" s="176">
        <v>21</v>
      </c>
      <c r="Q400" s="176">
        <v>100</v>
      </c>
      <c r="R400" s="177">
        <v>16</v>
      </c>
      <c r="S400" s="178" t="s">
        <v>138</v>
      </c>
      <c r="T400" s="175" t="s">
        <v>187</v>
      </c>
      <c r="U400" s="179" t="s">
        <v>382</v>
      </c>
      <c r="V400" s="170"/>
      <c r="W400" s="169"/>
      <c r="X400" s="169"/>
      <c r="Y400" s="169"/>
      <c r="Z400" s="93"/>
      <c r="AA400" s="93"/>
      <c r="AB400" s="93"/>
    </row>
    <row r="401" spans="1:262" x14ac:dyDescent="0.2">
      <c r="A401" s="170">
        <v>41705</v>
      </c>
      <c r="B401" s="183" t="s">
        <v>1723</v>
      </c>
      <c r="C401" s="183" t="s">
        <v>1724</v>
      </c>
      <c r="D401" s="183" t="s">
        <v>140</v>
      </c>
      <c r="E401" s="183" t="s">
        <v>143</v>
      </c>
      <c r="F401" s="184">
        <v>41729</v>
      </c>
      <c r="G401" s="185">
        <v>2014</v>
      </c>
      <c r="H401" s="170" t="s">
        <v>10</v>
      </c>
      <c r="I401" s="170" t="str">
        <f t="shared" si="23"/>
        <v>NY</v>
      </c>
      <c r="J401" s="170" t="str">
        <f t="shared" si="24"/>
        <v>NY</v>
      </c>
      <c r="K401" s="170" t="str">
        <f t="shared" si="25"/>
        <v>Northeast</v>
      </c>
      <c r="L401" s="170" t="str">
        <f>INDEX('State '!$A$1:$C$62,MATCH($I401,'State '!$B:$B,0),3)</f>
        <v>Northeast</v>
      </c>
      <c r="M401" s="170" t="str">
        <f>INDEX('State '!$A$1:$C$62,MATCH($J401,'State '!$B:$B,0),3)</f>
        <v>Northeast</v>
      </c>
      <c r="N401" s="170"/>
      <c r="O401" s="177">
        <v>49</v>
      </c>
      <c r="P401" s="177"/>
      <c r="Q401" s="177">
        <v>107.5</v>
      </c>
      <c r="R401" s="176"/>
      <c r="S401" s="170" t="s">
        <v>135</v>
      </c>
      <c r="T401" s="170" t="s">
        <v>381</v>
      </c>
      <c r="U401" s="170" t="s">
        <v>1800</v>
      </c>
      <c r="V401" s="170"/>
      <c r="W401" s="169"/>
      <c r="X401" s="169"/>
      <c r="Y401" s="169"/>
      <c r="Z401" s="93"/>
      <c r="AA401" s="93"/>
      <c r="AB401" s="93"/>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c r="ER401" s="19"/>
      <c r="ES401" s="19"/>
      <c r="ET401" s="19"/>
      <c r="EU401" s="19"/>
      <c r="EV401" s="19"/>
      <c r="EW401" s="19"/>
      <c r="EX401" s="19"/>
      <c r="EY401" s="19"/>
      <c r="EZ401" s="19"/>
      <c r="FA401" s="19"/>
      <c r="FB401" s="19"/>
      <c r="FC401" s="19"/>
      <c r="FD401" s="19"/>
      <c r="FE401" s="19"/>
      <c r="FF401" s="19"/>
      <c r="FG401" s="19"/>
      <c r="FH401" s="19"/>
      <c r="FI401" s="19"/>
      <c r="FJ401" s="19"/>
      <c r="FK401" s="19"/>
      <c r="FL401" s="19"/>
      <c r="FM401" s="19"/>
      <c r="FN401" s="19"/>
      <c r="FO401" s="19"/>
      <c r="FP401" s="19"/>
      <c r="FQ401" s="19"/>
      <c r="FR401" s="19"/>
      <c r="FS401" s="19"/>
      <c r="FT401" s="19"/>
      <c r="FU401" s="19"/>
      <c r="FV401" s="19"/>
      <c r="FW401" s="19"/>
      <c r="FX401" s="19"/>
      <c r="FY401" s="19"/>
      <c r="FZ401" s="19"/>
      <c r="GA401" s="19"/>
      <c r="GB401" s="19"/>
      <c r="GC401" s="19"/>
      <c r="GD401" s="19"/>
      <c r="GE401" s="19"/>
      <c r="GF401" s="19"/>
      <c r="GG401" s="19"/>
      <c r="GH401" s="19"/>
      <c r="GI401" s="19"/>
      <c r="GJ401" s="19"/>
      <c r="GK401" s="19"/>
      <c r="GL401" s="19"/>
      <c r="GM401" s="19"/>
      <c r="GN401" s="19"/>
      <c r="GO401" s="19"/>
      <c r="GP401" s="19"/>
      <c r="GQ401" s="19"/>
      <c r="GR401" s="19"/>
      <c r="GS401" s="19"/>
      <c r="GT401" s="19"/>
      <c r="GU401" s="19"/>
      <c r="GV401" s="19"/>
      <c r="GW401" s="19"/>
      <c r="GX401" s="19"/>
      <c r="GY401" s="19"/>
      <c r="GZ401" s="19"/>
      <c r="HA401" s="19"/>
      <c r="HB401" s="19"/>
      <c r="HC401" s="19"/>
      <c r="HD401" s="19"/>
      <c r="HE401" s="19"/>
      <c r="HF401" s="19"/>
      <c r="HG401" s="19"/>
      <c r="HH401" s="19"/>
      <c r="HI401" s="19"/>
      <c r="HJ401" s="19"/>
      <c r="HK401" s="19"/>
      <c r="HL401" s="19"/>
      <c r="HM401" s="19"/>
      <c r="HN401" s="19"/>
      <c r="HO401" s="19"/>
      <c r="HP401" s="19"/>
      <c r="HQ401" s="19"/>
      <c r="HR401" s="19"/>
      <c r="HS401" s="19"/>
      <c r="HT401" s="19"/>
      <c r="HU401" s="19"/>
      <c r="HV401" s="19"/>
      <c r="HW401" s="19"/>
      <c r="HX401" s="19"/>
      <c r="HY401" s="19"/>
      <c r="HZ401" s="19"/>
      <c r="IA401" s="19"/>
      <c r="IB401" s="19"/>
      <c r="IC401" s="19"/>
      <c r="ID401" s="19"/>
      <c r="IE401" s="19"/>
      <c r="IF401" s="19"/>
      <c r="IG401" s="19"/>
      <c r="IH401" s="19"/>
      <c r="II401" s="19"/>
      <c r="IJ401" s="19"/>
      <c r="IK401" s="19"/>
      <c r="IL401" s="19"/>
      <c r="IM401" s="19"/>
      <c r="IN401" s="19"/>
      <c r="IO401" s="19"/>
      <c r="IP401" s="19"/>
      <c r="IQ401" s="19"/>
      <c r="IR401" s="19"/>
      <c r="IS401" s="19"/>
      <c r="IT401" s="19"/>
      <c r="IU401" s="19"/>
      <c r="IV401" s="19"/>
      <c r="IW401" s="19"/>
      <c r="IX401" s="19"/>
      <c r="IY401" s="19"/>
      <c r="IZ401" s="19"/>
      <c r="JA401" s="19"/>
      <c r="JB401" s="19"/>
    </row>
    <row r="402" spans="1:262" s="19" customFormat="1" x14ac:dyDescent="0.2">
      <c r="A402" s="170">
        <v>40589</v>
      </c>
      <c r="B402" s="183" t="s">
        <v>549</v>
      </c>
      <c r="C402" s="183" t="s">
        <v>243</v>
      </c>
      <c r="D402" s="183" t="s">
        <v>140</v>
      </c>
      <c r="E402" s="183" t="s">
        <v>143</v>
      </c>
      <c r="F402" s="184">
        <v>40193</v>
      </c>
      <c r="G402" s="185">
        <v>2010</v>
      </c>
      <c r="H402" s="170" t="s">
        <v>0</v>
      </c>
      <c r="I402" s="170" t="str">
        <f t="shared" si="23"/>
        <v>LA</v>
      </c>
      <c r="J402" s="170" t="str">
        <f t="shared" si="24"/>
        <v>LA</v>
      </c>
      <c r="K402" s="170" t="str">
        <f t="shared" si="25"/>
        <v>South Central</v>
      </c>
      <c r="L402" s="170" t="str">
        <f>INDEX('State '!$A$1:$C$62,MATCH($I402,'State '!$B:$B,0),3)</f>
        <v>South Central</v>
      </c>
      <c r="M402" s="170" t="str">
        <f>INDEX('State '!$A$1:$C$62,MATCH($J402,'State '!$B:$B,0),3)</f>
        <v>South Central</v>
      </c>
      <c r="N402" s="170"/>
      <c r="O402" s="177">
        <v>1053</v>
      </c>
      <c r="P402" s="177">
        <v>121</v>
      </c>
      <c r="Q402" s="177">
        <v>1100</v>
      </c>
      <c r="R402" s="176" t="s">
        <v>550</v>
      </c>
      <c r="S402" s="170" t="s">
        <v>138</v>
      </c>
      <c r="T402" s="170" t="s">
        <v>187</v>
      </c>
      <c r="U402" s="170" t="s">
        <v>382</v>
      </c>
      <c r="V402" s="170"/>
      <c r="W402" s="169"/>
      <c r="X402" s="169"/>
      <c r="Y402" s="169"/>
      <c r="AC402" s="93"/>
      <c r="AD402" s="93"/>
      <c r="AE402" s="93"/>
      <c r="AF402" s="93"/>
      <c r="AG402" s="93"/>
      <c r="AH402" s="93"/>
      <c r="AI402" s="93"/>
      <c r="AJ402" s="93"/>
      <c r="AK402" s="93"/>
      <c r="AL402" s="93"/>
      <c r="AM402" s="93"/>
      <c r="AN402" s="93"/>
      <c r="AO402" s="93"/>
      <c r="AP402" s="93"/>
      <c r="AQ402" s="93"/>
      <c r="AR402" s="93"/>
      <c r="AS402" s="93"/>
      <c r="AT402" s="93"/>
      <c r="AU402" s="93"/>
      <c r="AV402" s="93"/>
      <c r="AW402" s="93"/>
      <c r="AX402" s="93"/>
      <c r="AY402" s="93"/>
      <c r="AZ402" s="93"/>
      <c r="BA402" s="93"/>
      <c r="BB402" s="93"/>
      <c r="BC402" s="93"/>
      <c r="BD402" s="93"/>
      <c r="BE402" s="93"/>
      <c r="BF402" s="93"/>
      <c r="BG402" s="93"/>
      <c r="BH402" s="93"/>
      <c r="BI402" s="93"/>
      <c r="BJ402" s="93"/>
      <c r="BK402" s="93"/>
      <c r="BL402" s="93"/>
      <c r="BM402" s="93"/>
      <c r="BN402" s="93"/>
      <c r="BO402" s="93"/>
      <c r="BP402" s="93"/>
      <c r="BQ402" s="93"/>
      <c r="BR402" s="93"/>
      <c r="BS402" s="93"/>
      <c r="BT402" s="93"/>
      <c r="BU402" s="93"/>
      <c r="BV402" s="93"/>
      <c r="BW402" s="93"/>
      <c r="BX402" s="93"/>
      <c r="BY402" s="93"/>
      <c r="BZ402" s="93"/>
      <c r="CA402" s="93"/>
      <c r="CB402" s="93"/>
      <c r="CC402" s="93"/>
      <c r="CD402" s="93"/>
      <c r="CE402" s="93"/>
      <c r="CF402" s="93"/>
      <c r="CG402" s="93"/>
      <c r="CH402" s="93"/>
      <c r="CI402" s="93"/>
      <c r="CJ402" s="93"/>
      <c r="CK402" s="93"/>
      <c r="CL402" s="93"/>
      <c r="CM402" s="93"/>
      <c r="CN402" s="93"/>
      <c r="CO402" s="93"/>
      <c r="CP402" s="93"/>
      <c r="CQ402" s="93"/>
      <c r="CR402" s="93"/>
      <c r="CS402" s="93"/>
      <c r="CT402" s="93"/>
      <c r="CU402" s="93"/>
      <c r="CV402" s="93"/>
      <c r="CW402" s="93"/>
      <c r="CX402" s="93"/>
      <c r="CY402" s="93"/>
      <c r="CZ402" s="93"/>
      <c r="DA402" s="93"/>
      <c r="DB402" s="93"/>
      <c r="DC402" s="93"/>
      <c r="DD402" s="93"/>
      <c r="DE402" s="93"/>
      <c r="DF402" s="93"/>
      <c r="DG402" s="93"/>
      <c r="DH402" s="93"/>
      <c r="DI402" s="93"/>
      <c r="DJ402" s="93"/>
      <c r="DK402" s="93"/>
      <c r="DL402" s="93"/>
      <c r="DM402" s="93"/>
      <c r="DN402" s="93"/>
      <c r="DO402" s="93"/>
      <c r="DP402" s="93"/>
      <c r="DQ402" s="93"/>
      <c r="DR402" s="93"/>
      <c r="DS402" s="93"/>
      <c r="DT402" s="93"/>
      <c r="DU402" s="93"/>
      <c r="DV402" s="93"/>
      <c r="DW402" s="93"/>
      <c r="DX402" s="93"/>
      <c r="DY402" s="93"/>
      <c r="DZ402" s="93"/>
      <c r="EA402" s="93"/>
      <c r="EB402" s="93"/>
      <c r="EC402" s="93"/>
      <c r="ED402" s="93"/>
      <c r="EE402" s="93"/>
      <c r="EF402" s="93"/>
      <c r="EG402" s="93"/>
      <c r="EH402" s="93"/>
      <c r="EI402" s="93"/>
      <c r="EJ402" s="93"/>
      <c r="EK402" s="93"/>
      <c r="EL402" s="93"/>
      <c r="EM402" s="93"/>
      <c r="EN402" s="93"/>
      <c r="EO402" s="93"/>
      <c r="EP402" s="93"/>
      <c r="EQ402" s="93"/>
      <c r="ER402" s="93"/>
      <c r="ES402" s="93"/>
      <c r="ET402" s="93"/>
      <c r="EU402" s="93"/>
      <c r="EV402" s="93"/>
      <c r="EW402" s="93"/>
      <c r="EX402" s="93"/>
      <c r="EY402" s="93"/>
      <c r="EZ402" s="93"/>
      <c r="FA402" s="93"/>
      <c r="FB402" s="93"/>
      <c r="FC402" s="93"/>
      <c r="FD402" s="93"/>
      <c r="FE402" s="93"/>
      <c r="FF402" s="93"/>
      <c r="FG402" s="93"/>
      <c r="FH402" s="93"/>
      <c r="FI402" s="93"/>
      <c r="FJ402" s="93"/>
      <c r="FK402" s="93"/>
      <c r="FL402" s="93"/>
      <c r="FM402" s="93"/>
      <c r="FN402" s="93"/>
      <c r="FO402" s="93"/>
      <c r="FP402" s="93"/>
      <c r="FQ402" s="93"/>
      <c r="FR402" s="93"/>
      <c r="FS402" s="93"/>
      <c r="FT402" s="93"/>
      <c r="FU402" s="93"/>
      <c r="FV402" s="93"/>
      <c r="FW402" s="93"/>
      <c r="FX402" s="93"/>
      <c r="FY402" s="93"/>
      <c r="FZ402" s="93"/>
      <c r="GA402" s="93"/>
      <c r="GB402" s="93"/>
      <c r="GC402" s="93"/>
      <c r="GD402" s="93"/>
      <c r="GE402" s="93"/>
      <c r="GF402" s="93"/>
      <c r="GG402" s="93"/>
      <c r="GH402" s="93"/>
      <c r="GI402" s="93"/>
      <c r="GJ402" s="93"/>
      <c r="GK402" s="93"/>
      <c r="GL402" s="93"/>
      <c r="GM402" s="93"/>
      <c r="GN402" s="93"/>
      <c r="GO402" s="93"/>
      <c r="GP402" s="93"/>
      <c r="GQ402" s="93"/>
      <c r="GR402" s="93"/>
      <c r="GS402" s="93"/>
      <c r="GT402" s="93"/>
      <c r="GU402" s="93"/>
      <c r="GV402" s="93"/>
      <c r="GW402" s="93"/>
      <c r="GX402" s="93"/>
      <c r="GY402" s="93"/>
      <c r="GZ402" s="93"/>
      <c r="HA402" s="93"/>
      <c r="HB402" s="93"/>
      <c r="HC402" s="93"/>
      <c r="HD402" s="93"/>
      <c r="HE402" s="93"/>
      <c r="HF402" s="93"/>
      <c r="HG402" s="93"/>
      <c r="HH402" s="93"/>
      <c r="HI402" s="93"/>
      <c r="HJ402" s="93"/>
      <c r="HK402" s="93"/>
      <c r="HL402" s="93"/>
      <c r="HM402" s="93"/>
      <c r="HN402" s="93"/>
      <c r="HO402" s="93"/>
      <c r="HP402" s="93"/>
      <c r="HQ402" s="93"/>
      <c r="HR402" s="93"/>
      <c r="HS402" s="93"/>
      <c r="HT402" s="93"/>
      <c r="HU402" s="93"/>
      <c r="HV402" s="93"/>
      <c r="HW402" s="93"/>
      <c r="HX402" s="93"/>
      <c r="HY402" s="93"/>
      <c r="HZ402" s="93"/>
      <c r="IA402" s="93"/>
      <c r="IB402" s="93"/>
      <c r="IC402" s="93"/>
      <c r="ID402" s="93"/>
      <c r="IE402" s="93"/>
      <c r="IF402" s="93"/>
      <c r="IG402" s="93"/>
      <c r="IH402" s="93"/>
      <c r="II402" s="93"/>
      <c r="IJ402" s="93"/>
      <c r="IK402" s="93"/>
      <c r="IL402" s="93"/>
      <c r="IM402" s="93"/>
      <c r="IN402" s="93"/>
      <c r="IO402" s="93"/>
      <c r="IP402" s="93"/>
      <c r="IQ402" s="93"/>
      <c r="IR402" s="93"/>
      <c r="IS402" s="93"/>
      <c r="IT402" s="93"/>
      <c r="IU402" s="93"/>
      <c r="IV402" s="93"/>
      <c r="IW402" s="93"/>
      <c r="IX402" s="93"/>
      <c r="IY402" s="93"/>
      <c r="IZ402" s="93"/>
      <c r="JA402" s="93"/>
      <c r="JB402" s="93"/>
    </row>
    <row r="403" spans="1:262" x14ac:dyDescent="0.2">
      <c r="A403" s="170">
        <v>40388</v>
      </c>
      <c r="B403" s="183" t="s">
        <v>613</v>
      </c>
      <c r="C403" s="183" t="s">
        <v>239</v>
      </c>
      <c r="D403" s="183" t="s">
        <v>140</v>
      </c>
      <c r="E403" s="183" t="s">
        <v>143</v>
      </c>
      <c r="F403" s="184">
        <v>40476</v>
      </c>
      <c r="G403" s="185">
        <v>2010</v>
      </c>
      <c r="H403" s="170" t="s">
        <v>462</v>
      </c>
      <c r="I403" s="170" t="str">
        <f t="shared" si="23"/>
        <v>TX</v>
      </c>
      <c r="J403" s="170" t="str">
        <f t="shared" si="24"/>
        <v>MS</v>
      </c>
      <c r="K403" s="170" t="str">
        <f t="shared" si="25"/>
        <v>South Central</v>
      </c>
      <c r="L403" s="170" t="str">
        <f>INDEX('State '!$A$1:$C$62,MATCH($I403,'State '!$B:$B,0),3)</f>
        <v>South Central</v>
      </c>
      <c r="M403" s="170" t="str">
        <f>INDEX('State '!$A$1:$C$62,MATCH($J403,'State '!$B:$B,0),3)</f>
        <v>South Central</v>
      </c>
      <c r="N403" s="170"/>
      <c r="O403" s="177">
        <v>161</v>
      </c>
      <c r="P403" s="177"/>
      <c r="Q403" s="177">
        <v>556</v>
      </c>
      <c r="R403" s="176"/>
      <c r="S403" s="170" t="s">
        <v>135</v>
      </c>
      <c r="T403" s="170" t="s">
        <v>381</v>
      </c>
      <c r="U403" s="170" t="s">
        <v>614</v>
      </c>
      <c r="V403" s="170"/>
      <c r="W403" s="169"/>
      <c r="X403" s="169"/>
      <c r="Y403" s="169"/>
      <c r="Z403" s="93"/>
      <c r="AA403" s="93"/>
      <c r="AB403" s="93"/>
    </row>
    <row r="404" spans="1:262" s="19" customFormat="1" x14ac:dyDescent="0.2">
      <c r="A404" s="170">
        <v>39990</v>
      </c>
      <c r="B404" s="171" t="s">
        <v>981</v>
      </c>
      <c r="C404" s="171" t="s">
        <v>310</v>
      </c>
      <c r="D404" s="171" t="s">
        <v>136</v>
      </c>
      <c r="E404" s="172" t="s">
        <v>143</v>
      </c>
      <c r="F404" s="173">
        <v>39052</v>
      </c>
      <c r="G404" s="174">
        <v>2006</v>
      </c>
      <c r="H404" s="170" t="s">
        <v>49</v>
      </c>
      <c r="I404" s="170" t="str">
        <f t="shared" si="23"/>
        <v>IN</v>
      </c>
      <c r="J404" s="170" t="str">
        <f t="shared" si="24"/>
        <v>IN</v>
      </c>
      <c r="K404" s="170" t="str">
        <f t="shared" si="25"/>
        <v>Midwest</v>
      </c>
      <c r="L404" s="170" t="str">
        <f>INDEX('State '!$A$1:$C$62,MATCH($I404,'State '!$B:$B,0),3)</f>
        <v>Midwest</v>
      </c>
      <c r="M404" s="170" t="str">
        <f>INDEX('State '!$A$1:$C$62,MATCH($J404,'State '!$B:$B,0),3)</f>
        <v>Midwest</v>
      </c>
      <c r="N404" s="170"/>
      <c r="O404" s="177">
        <v>17</v>
      </c>
      <c r="P404" s="176">
        <v>25</v>
      </c>
      <c r="Q404" s="176">
        <v>80</v>
      </c>
      <c r="R404" s="177">
        <v>16</v>
      </c>
      <c r="S404" s="178" t="s">
        <v>138</v>
      </c>
      <c r="T404" s="175" t="s">
        <v>187</v>
      </c>
      <c r="U404" s="179" t="s">
        <v>382</v>
      </c>
      <c r="V404" s="170"/>
      <c r="W404" s="169"/>
      <c r="X404" s="169"/>
      <c r="Y404" s="169"/>
      <c r="AC404" s="93"/>
      <c r="AD404" s="93"/>
      <c r="AE404" s="93"/>
      <c r="AF404" s="93"/>
      <c r="AG404" s="93"/>
      <c r="AH404" s="93"/>
      <c r="AI404" s="93"/>
      <c r="AJ404" s="93"/>
      <c r="AK404" s="93"/>
      <c r="AL404" s="93"/>
      <c r="AM404" s="93"/>
      <c r="AN404" s="93"/>
      <c r="AO404" s="93"/>
      <c r="AP404" s="93"/>
      <c r="AQ404" s="93"/>
      <c r="AR404" s="93"/>
      <c r="AS404" s="93"/>
      <c r="AT404" s="93"/>
      <c r="AU404" s="93"/>
      <c r="AV404" s="93"/>
      <c r="AW404" s="93"/>
      <c r="AX404" s="93"/>
      <c r="AY404" s="93"/>
      <c r="AZ404" s="93"/>
      <c r="BA404" s="93"/>
      <c r="BB404" s="93"/>
      <c r="BC404" s="93"/>
      <c r="BD404" s="93"/>
      <c r="BE404" s="93"/>
      <c r="BF404" s="93"/>
      <c r="BG404" s="93"/>
      <c r="BH404" s="93"/>
      <c r="BI404" s="93"/>
      <c r="BJ404" s="93"/>
      <c r="BK404" s="93"/>
      <c r="BL404" s="93"/>
      <c r="BM404" s="93"/>
      <c r="BN404" s="93"/>
      <c r="BO404" s="93"/>
      <c r="BP404" s="93"/>
      <c r="BQ404" s="93"/>
      <c r="BR404" s="93"/>
      <c r="BS404" s="93"/>
      <c r="BT404" s="93"/>
      <c r="BU404" s="93"/>
      <c r="BV404" s="93"/>
      <c r="BW404" s="93"/>
      <c r="BX404" s="93"/>
      <c r="BY404" s="93"/>
      <c r="BZ404" s="93"/>
      <c r="CA404" s="93"/>
      <c r="CB404" s="93"/>
      <c r="CC404" s="93"/>
      <c r="CD404" s="93"/>
      <c r="CE404" s="93"/>
      <c r="CF404" s="93"/>
      <c r="CG404" s="93"/>
      <c r="CH404" s="93"/>
      <c r="CI404" s="93"/>
      <c r="CJ404" s="93"/>
      <c r="CK404" s="93"/>
      <c r="CL404" s="93"/>
      <c r="CM404" s="93"/>
      <c r="CN404" s="93"/>
      <c r="CO404" s="93"/>
      <c r="CP404" s="93"/>
      <c r="CQ404" s="93"/>
      <c r="CR404" s="93"/>
      <c r="CS404" s="93"/>
      <c r="CT404" s="93"/>
      <c r="CU404" s="93"/>
      <c r="CV404" s="93"/>
      <c r="CW404" s="93"/>
      <c r="CX404" s="93"/>
      <c r="CY404" s="93"/>
      <c r="CZ404" s="93"/>
      <c r="DA404" s="93"/>
      <c r="DB404" s="93"/>
      <c r="DC404" s="93"/>
      <c r="DD404" s="93"/>
      <c r="DE404" s="93"/>
      <c r="DF404" s="93"/>
      <c r="DG404" s="93"/>
      <c r="DH404" s="93"/>
      <c r="DI404" s="93"/>
      <c r="DJ404" s="93"/>
      <c r="DK404" s="93"/>
      <c r="DL404" s="93"/>
      <c r="DM404" s="93"/>
      <c r="DN404" s="93"/>
      <c r="DO404" s="93"/>
      <c r="DP404" s="93"/>
      <c r="DQ404" s="93"/>
      <c r="DR404" s="93"/>
      <c r="DS404" s="93"/>
      <c r="DT404" s="93"/>
      <c r="DU404" s="93"/>
      <c r="DV404" s="93"/>
      <c r="DW404" s="93"/>
      <c r="DX404" s="93"/>
      <c r="DY404" s="93"/>
      <c r="DZ404" s="93"/>
      <c r="EA404" s="93"/>
      <c r="EB404" s="93"/>
      <c r="EC404" s="93"/>
      <c r="ED404" s="93"/>
      <c r="EE404" s="93"/>
      <c r="EF404" s="93"/>
      <c r="EG404" s="93"/>
      <c r="EH404" s="93"/>
      <c r="EI404" s="93"/>
      <c r="EJ404" s="93"/>
      <c r="EK404" s="93"/>
      <c r="EL404" s="93"/>
      <c r="EM404" s="93"/>
      <c r="EN404" s="93"/>
      <c r="EO404" s="93"/>
      <c r="EP404" s="93"/>
      <c r="EQ404" s="93"/>
      <c r="ER404" s="93"/>
      <c r="ES404" s="93"/>
      <c r="ET404" s="93"/>
      <c r="EU404" s="93"/>
      <c r="EV404" s="93"/>
      <c r="EW404" s="93"/>
      <c r="EX404" s="93"/>
      <c r="EY404" s="93"/>
      <c r="EZ404" s="93"/>
      <c r="FA404" s="93"/>
      <c r="FB404" s="93"/>
      <c r="FC404" s="93"/>
      <c r="FD404" s="93"/>
      <c r="FE404" s="93"/>
      <c r="FF404" s="93"/>
      <c r="FG404" s="93"/>
      <c r="FH404" s="93"/>
      <c r="FI404" s="93"/>
      <c r="FJ404" s="93"/>
      <c r="FK404" s="93"/>
      <c r="FL404" s="93"/>
      <c r="FM404" s="93"/>
      <c r="FN404" s="93"/>
      <c r="FO404" s="93"/>
      <c r="FP404" s="93"/>
      <c r="FQ404" s="93"/>
      <c r="FR404" s="93"/>
      <c r="FS404" s="93"/>
      <c r="FT404" s="93"/>
      <c r="FU404" s="93"/>
      <c r="FV404" s="93"/>
      <c r="FW404" s="93"/>
      <c r="FX404" s="93"/>
      <c r="FY404" s="93"/>
      <c r="FZ404" s="93"/>
      <c r="GA404" s="93"/>
      <c r="GB404" s="93"/>
      <c r="GC404" s="93"/>
      <c r="GD404" s="93"/>
      <c r="GE404" s="93"/>
      <c r="GF404" s="93"/>
      <c r="GG404" s="93"/>
      <c r="GH404" s="93"/>
      <c r="GI404" s="93"/>
      <c r="GJ404" s="93"/>
      <c r="GK404" s="93"/>
      <c r="GL404" s="93"/>
      <c r="GM404" s="93"/>
      <c r="GN404" s="93"/>
      <c r="GO404" s="93"/>
      <c r="GP404" s="93"/>
      <c r="GQ404" s="93"/>
      <c r="GR404" s="93"/>
      <c r="GS404" s="93"/>
      <c r="GT404" s="93"/>
      <c r="GU404" s="93"/>
      <c r="GV404" s="93"/>
      <c r="GW404" s="93"/>
      <c r="GX404" s="93"/>
      <c r="GY404" s="93"/>
      <c r="GZ404" s="93"/>
      <c r="HA404" s="93"/>
      <c r="HB404" s="93"/>
      <c r="HC404" s="93"/>
      <c r="HD404" s="93"/>
      <c r="HE404" s="93"/>
      <c r="HF404" s="93"/>
      <c r="HG404" s="93"/>
      <c r="HH404" s="93"/>
      <c r="HI404" s="93"/>
      <c r="HJ404" s="93"/>
      <c r="HK404" s="93"/>
      <c r="HL404" s="93"/>
      <c r="HM404" s="93"/>
      <c r="HN404" s="93"/>
      <c r="HO404" s="93"/>
      <c r="HP404" s="93"/>
      <c r="HQ404" s="93"/>
      <c r="HR404" s="93"/>
      <c r="HS404" s="93"/>
      <c r="HT404" s="93"/>
      <c r="HU404" s="93"/>
      <c r="HV404" s="93"/>
      <c r="HW404" s="93"/>
      <c r="HX404" s="93"/>
      <c r="HY404" s="93"/>
      <c r="HZ404" s="93"/>
      <c r="IA404" s="93"/>
      <c r="IB404" s="93"/>
      <c r="IC404" s="93"/>
      <c r="ID404" s="93"/>
      <c r="IE404" s="93"/>
      <c r="IF404" s="93"/>
      <c r="IG404" s="93"/>
      <c r="IH404" s="93"/>
      <c r="II404" s="93"/>
      <c r="IJ404" s="93"/>
      <c r="IK404" s="93"/>
      <c r="IL404" s="93"/>
      <c r="IM404" s="93"/>
      <c r="IN404" s="93"/>
      <c r="IO404" s="93"/>
      <c r="IP404" s="93"/>
      <c r="IQ404" s="93"/>
      <c r="IR404" s="93"/>
      <c r="IS404" s="93"/>
      <c r="IT404" s="93"/>
      <c r="IU404" s="93"/>
      <c r="IV404" s="93"/>
      <c r="IW404" s="93"/>
      <c r="IX404" s="93"/>
      <c r="IY404" s="93"/>
      <c r="IZ404" s="93"/>
      <c r="JA404" s="93"/>
      <c r="JB404" s="93"/>
    </row>
    <row r="405" spans="1:262" x14ac:dyDescent="0.2">
      <c r="A405" s="170">
        <v>40248</v>
      </c>
      <c r="B405" s="171" t="s">
        <v>626</v>
      </c>
      <c r="C405" s="171" t="s">
        <v>234</v>
      </c>
      <c r="D405" s="171" t="s">
        <v>134</v>
      </c>
      <c r="E405" s="172" t="s">
        <v>143</v>
      </c>
      <c r="F405" s="173">
        <v>39824</v>
      </c>
      <c r="G405" s="174">
        <v>2009</v>
      </c>
      <c r="H405" s="170" t="s">
        <v>627</v>
      </c>
      <c r="I405" s="170" t="str">
        <f t="shared" si="23"/>
        <v>AL</v>
      </c>
      <c r="J405" s="170" t="str">
        <f t="shared" si="24"/>
        <v>MS</v>
      </c>
      <c r="K405" s="170" t="str">
        <f t="shared" si="25"/>
        <v>South Central</v>
      </c>
      <c r="L405" s="170" t="str">
        <f>INDEX('State '!$A$1:$C$62,MATCH($I405,'State '!$B:$B,0),3)</f>
        <v>South Central</v>
      </c>
      <c r="M405" s="170" t="str">
        <f>INDEX('State '!$A$1:$C$62,MATCH($J405,'State '!$B:$B,0),3)</f>
        <v>South Central</v>
      </c>
      <c r="N405" s="170"/>
      <c r="O405" s="177">
        <v>22.5</v>
      </c>
      <c r="P405" s="176">
        <v>11</v>
      </c>
      <c r="Q405" s="176">
        <v>175</v>
      </c>
      <c r="R405" s="177">
        <v>16</v>
      </c>
      <c r="S405" s="178" t="s">
        <v>135</v>
      </c>
      <c r="T405" s="175" t="s">
        <v>381</v>
      </c>
      <c r="U405" s="179" t="s">
        <v>628</v>
      </c>
      <c r="V405" s="170"/>
      <c r="W405" s="169"/>
      <c r="X405" s="169"/>
      <c r="Y405" s="169"/>
      <c r="Z405" s="93"/>
      <c r="AA405" s="93"/>
      <c r="AB405" s="93"/>
    </row>
    <row r="406" spans="1:262" s="19" customFormat="1" x14ac:dyDescent="0.2">
      <c r="A406" s="170">
        <v>41704</v>
      </c>
      <c r="B406" s="183" t="s">
        <v>1826</v>
      </c>
      <c r="C406" s="183" t="s">
        <v>258</v>
      </c>
      <c r="D406" s="183" t="s">
        <v>134</v>
      </c>
      <c r="E406" s="183" t="s">
        <v>143</v>
      </c>
      <c r="F406" s="184">
        <v>41709</v>
      </c>
      <c r="G406" s="185">
        <v>2014</v>
      </c>
      <c r="H406" s="170" t="s">
        <v>25</v>
      </c>
      <c r="I406" s="170" t="str">
        <f t="shared" si="23"/>
        <v>CO</v>
      </c>
      <c r="J406" s="170" t="str">
        <f t="shared" si="24"/>
        <v>CO</v>
      </c>
      <c r="K406" s="170" t="str">
        <f t="shared" si="25"/>
        <v>Mountain</v>
      </c>
      <c r="L406" s="170" t="str">
        <f>INDEX('State '!$A$1:$C$62,MATCH($I406,'State '!$B:$B,0),3)</f>
        <v>Mountain</v>
      </c>
      <c r="M406" s="170" t="str">
        <f>INDEX('State '!$A$1:$C$62,MATCH($J406,'State '!$B:$B,0),3)</f>
        <v>Mountain</v>
      </c>
      <c r="N406" s="170"/>
      <c r="O406" s="177">
        <v>25</v>
      </c>
      <c r="P406" s="177">
        <v>7.75</v>
      </c>
      <c r="Q406" s="177">
        <v>225</v>
      </c>
      <c r="R406" s="176">
        <v>24</v>
      </c>
      <c r="S406" s="170" t="s">
        <v>135</v>
      </c>
      <c r="T406" s="170" t="s">
        <v>381</v>
      </c>
      <c r="U406" s="170" t="s">
        <v>1827</v>
      </c>
      <c r="V406" s="170"/>
      <c r="W406" s="169"/>
      <c r="X406" s="169"/>
      <c r="Y406" s="169"/>
    </row>
    <row r="407" spans="1:262" s="19" customFormat="1" ht="25.5" x14ac:dyDescent="0.2">
      <c r="A407" s="224">
        <v>43756</v>
      </c>
      <c r="B407" s="222" t="s">
        <v>2758</v>
      </c>
      <c r="C407" s="222" t="s">
        <v>258</v>
      </c>
      <c r="D407" s="222" t="s">
        <v>140</v>
      </c>
      <c r="E407" s="222" t="s">
        <v>143</v>
      </c>
      <c r="F407" s="63">
        <v>43668</v>
      </c>
      <c r="G407" s="104">
        <v>2019</v>
      </c>
      <c r="H407" s="224" t="s">
        <v>25</v>
      </c>
      <c r="I407" s="224" t="str">
        <f t="shared" si="23"/>
        <v>CO</v>
      </c>
      <c r="J407" s="224" t="str">
        <f t="shared" si="24"/>
        <v>CO</v>
      </c>
      <c r="K407" s="230" t="str">
        <f t="shared" si="25"/>
        <v>Mountain</v>
      </c>
      <c r="L407" s="224" t="str">
        <f>INDEX('State '!$A$1:$C$62,MATCH($I407,'State '!$B:$B,0),3)</f>
        <v>Mountain</v>
      </c>
      <c r="M407" s="224" t="str">
        <f>INDEX('State '!$A$1:$C$62,MATCH($J407,'State '!$B:$B,0),3)</f>
        <v>Mountain</v>
      </c>
      <c r="N407" s="224"/>
      <c r="O407" s="177">
        <v>26.6</v>
      </c>
      <c r="P407" s="198">
        <v>10</v>
      </c>
      <c r="Q407" s="164">
        <v>410</v>
      </c>
      <c r="R407" s="104">
        <v>24</v>
      </c>
      <c r="S407" s="224" t="s">
        <v>135</v>
      </c>
      <c r="T407" s="224" t="s">
        <v>381</v>
      </c>
      <c r="U407" s="224" t="s">
        <v>2759</v>
      </c>
      <c r="V407" s="224" t="s">
        <v>2177</v>
      </c>
      <c r="W407" s="222" t="s">
        <v>2760</v>
      </c>
      <c r="X407" s="222"/>
      <c r="Y407" s="155"/>
    </row>
    <row r="408" spans="1:262" x14ac:dyDescent="0.2">
      <c r="A408" s="195">
        <v>39990</v>
      </c>
      <c r="B408" s="183" t="s">
        <v>1694</v>
      </c>
      <c r="C408" s="183" t="s">
        <v>277</v>
      </c>
      <c r="D408" s="183" t="s">
        <v>134</v>
      </c>
      <c r="E408" s="183" t="s">
        <v>143</v>
      </c>
      <c r="F408" s="184">
        <v>35779</v>
      </c>
      <c r="G408" s="185">
        <v>1997</v>
      </c>
      <c r="H408" s="170" t="s">
        <v>29</v>
      </c>
      <c r="I408" s="170" t="str">
        <f t="shared" si="23"/>
        <v>WY</v>
      </c>
      <c r="J408" s="170" t="str">
        <f t="shared" si="24"/>
        <v>WY</v>
      </c>
      <c r="K408" s="170" t="str">
        <f t="shared" si="25"/>
        <v>Mountain</v>
      </c>
      <c r="L408" s="170" t="str">
        <f>INDEX('State '!$A$1:$C$62,MATCH($I408,'State '!$B:$B,0),3)</f>
        <v>Mountain</v>
      </c>
      <c r="M408" s="170" t="str">
        <f>INDEX('State '!$A$1:$C$62,MATCH($J408,'State '!$B:$B,0),3)</f>
        <v>Mountain</v>
      </c>
      <c r="N408" s="170"/>
      <c r="O408" s="177">
        <v>2.6</v>
      </c>
      <c r="P408" s="177">
        <v>71</v>
      </c>
      <c r="Q408" s="177">
        <v>45</v>
      </c>
      <c r="R408" s="176"/>
      <c r="S408" s="170" t="s">
        <v>135</v>
      </c>
      <c r="T408" s="170" t="s">
        <v>381</v>
      </c>
      <c r="U408" s="170" t="s">
        <v>1695</v>
      </c>
      <c r="V408" s="170"/>
      <c r="W408" s="169"/>
      <c r="X408" s="169"/>
      <c r="Y408" s="169"/>
      <c r="Z408" s="93"/>
      <c r="AA408" s="93"/>
      <c r="AB408" s="93"/>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c r="ER408" s="19"/>
      <c r="ES408" s="19"/>
      <c r="ET408" s="19"/>
      <c r="EU408" s="19"/>
      <c r="EV408" s="19"/>
      <c r="EW408" s="19"/>
      <c r="EX408" s="19"/>
      <c r="EY408" s="19"/>
      <c r="EZ408" s="19"/>
      <c r="FA408" s="19"/>
      <c r="FB408" s="19"/>
      <c r="FC408" s="19"/>
      <c r="FD408" s="19"/>
      <c r="FE408" s="19"/>
      <c r="FF408" s="19"/>
      <c r="FG408" s="19"/>
      <c r="FH408" s="19"/>
      <c r="FI408" s="19"/>
      <c r="FJ408" s="19"/>
      <c r="FK408" s="19"/>
      <c r="FL408" s="19"/>
      <c r="FM408" s="19"/>
      <c r="FN408" s="19"/>
      <c r="FO408" s="19"/>
      <c r="FP408" s="19"/>
      <c r="FQ408" s="19"/>
      <c r="FR408" s="19"/>
      <c r="FS408" s="19"/>
      <c r="FT408" s="19"/>
      <c r="FU408" s="19"/>
      <c r="FV408" s="19"/>
      <c r="FW408" s="19"/>
      <c r="FX408" s="19"/>
      <c r="FY408" s="19"/>
      <c r="FZ408" s="19"/>
      <c r="GA408" s="19"/>
      <c r="GB408" s="19"/>
      <c r="GC408" s="19"/>
      <c r="GD408" s="19"/>
      <c r="GE408" s="19"/>
      <c r="GF408" s="19"/>
      <c r="GG408" s="19"/>
      <c r="GH408" s="19"/>
      <c r="GI408" s="19"/>
      <c r="GJ408" s="19"/>
      <c r="GK408" s="19"/>
      <c r="GL408" s="19"/>
      <c r="GM408" s="19"/>
      <c r="GN408" s="19"/>
      <c r="GO408" s="19"/>
      <c r="GP408" s="19"/>
      <c r="GQ408" s="19"/>
      <c r="GR408" s="19"/>
      <c r="GS408" s="19"/>
      <c r="GT408" s="19"/>
      <c r="GU408" s="19"/>
      <c r="GV408" s="19"/>
      <c r="GW408" s="19"/>
      <c r="GX408" s="19"/>
      <c r="GY408" s="19"/>
      <c r="GZ408" s="19"/>
      <c r="HA408" s="19"/>
      <c r="HB408" s="19"/>
      <c r="HC408" s="19"/>
      <c r="HD408" s="19"/>
      <c r="HE408" s="19"/>
      <c r="HF408" s="19"/>
      <c r="HG408" s="19"/>
      <c r="HH408" s="19"/>
      <c r="HI408" s="19"/>
      <c r="HJ408" s="19"/>
      <c r="HK408" s="19"/>
      <c r="HL408" s="19"/>
      <c r="HM408" s="19"/>
      <c r="HN408" s="19"/>
      <c r="HO408" s="19"/>
      <c r="HP408" s="19"/>
      <c r="HQ408" s="19"/>
      <c r="HR408" s="19"/>
      <c r="HS408" s="19"/>
      <c r="HT408" s="19"/>
      <c r="HU408" s="19"/>
      <c r="HV408" s="19"/>
      <c r="HW408" s="19"/>
      <c r="HX408" s="19"/>
      <c r="HY408" s="19"/>
      <c r="HZ408" s="19"/>
      <c r="IA408" s="19"/>
      <c r="IB408" s="19"/>
      <c r="IC408" s="19"/>
      <c r="ID408" s="19"/>
      <c r="IE408" s="19"/>
      <c r="IF408" s="19"/>
      <c r="IG408" s="19"/>
      <c r="IH408" s="19"/>
      <c r="II408" s="19"/>
      <c r="IJ408" s="19"/>
      <c r="IK408" s="19"/>
      <c r="IL408" s="19"/>
      <c r="IM408" s="19"/>
      <c r="IN408" s="19"/>
      <c r="IO408" s="19"/>
      <c r="IP408" s="19"/>
      <c r="IQ408" s="19"/>
      <c r="IR408" s="19"/>
      <c r="IS408" s="19"/>
      <c r="IT408" s="19"/>
      <c r="IU408" s="19"/>
      <c r="IV408" s="19"/>
      <c r="IW408" s="19"/>
      <c r="IX408" s="19"/>
      <c r="IY408" s="19"/>
      <c r="IZ408" s="19"/>
      <c r="JA408" s="19"/>
      <c r="JB408" s="19"/>
    </row>
    <row r="409" spans="1:262" x14ac:dyDescent="0.2">
      <c r="A409" s="170">
        <v>42900</v>
      </c>
      <c r="B409" s="183" t="s">
        <v>1924</v>
      </c>
      <c r="C409" s="183" t="s">
        <v>1875</v>
      </c>
      <c r="D409" s="183" t="s">
        <v>140</v>
      </c>
      <c r="E409" s="183" t="s">
        <v>143</v>
      </c>
      <c r="F409" s="184">
        <v>42893</v>
      </c>
      <c r="G409" s="185">
        <v>2017</v>
      </c>
      <c r="H409" s="170" t="s">
        <v>17</v>
      </c>
      <c r="I409" s="170" t="str">
        <f t="shared" si="23"/>
        <v>AL</v>
      </c>
      <c r="J409" s="170" t="str">
        <f t="shared" si="24"/>
        <v>AL</v>
      </c>
      <c r="K409" s="175" t="str">
        <f t="shared" si="25"/>
        <v>South Central</v>
      </c>
      <c r="L409" s="170" t="str">
        <f>INDEX('State '!$A$1:$C$62,MATCH($I409,'State '!$B:$B,0),3)</f>
        <v>South Central</v>
      </c>
      <c r="M409" s="170" t="str">
        <f>INDEX('State '!$A$1:$C$62,MATCH($J409,'State '!$B:$B,0),3)</f>
        <v>South Central</v>
      </c>
      <c r="N409" s="170"/>
      <c r="O409" s="177">
        <v>300</v>
      </c>
      <c r="P409" s="177">
        <v>20</v>
      </c>
      <c r="Q409" s="177">
        <v>818</v>
      </c>
      <c r="R409" s="176" t="s">
        <v>1226</v>
      </c>
      <c r="S409" s="170" t="s">
        <v>135</v>
      </c>
      <c r="T409" s="170" t="s">
        <v>381</v>
      </c>
      <c r="U409" s="170" t="s">
        <v>1921</v>
      </c>
      <c r="V409" s="170" t="s">
        <v>2177</v>
      </c>
      <c r="W409" s="169"/>
      <c r="X409" s="169"/>
      <c r="Y409" s="169"/>
      <c r="Z409" s="93"/>
      <c r="AA409" s="93"/>
      <c r="AB409" s="93"/>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c r="ER409" s="19"/>
      <c r="ES409" s="19"/>
      <c r="ET409" s="19"/>
      <c r="EU409" s="19"/>
      <c r="EV409" s="19"/>
      <c r="EW409" s="19"/>
      <c r="EX409" s="19"/>
      <c r="EY409" s="19"/>
      <c r="EZ409" s="19"/>
      <c r="FA409" s="19"/>
      <c r="FB409" s="19"/>
      <c r="FC409" s="19"/>
      <c r="FD409" s="19"/>
      <c r="FE409" s="19"/>
      <c r="FF409" s="19"/>
      <c r="FG409" s="19"/>
      <c r="FH409" s="19"/>
      <c r="FI409" s="19"/>
      <c r="FJ409" s="19"/>
      <c r="FK409" s="19"/>
      <c r="FL409" s="19"/>
      <c r="FM409" s="19"/>
      <c r="FN409" s="19"/>
      <c r="FO409" s="19"/>
      <c r="FP409" s="19"/>
      <c r="FQ409" s="19"/>
      <c r="FR409" s="19"/>
      <c r="FS409" s="19"/>
      <c r="FT409" s="19"/>
      <c r="FU409" s="19"/>
      <c r="FV409" s="19"/>
      <c r="FW409" s="19"/>
      <c r="FX409" s="19"/>
      <c r="FY409" s="19"/>
      <c r="FZ409" s="19"/>
      <c r="GA409" s="19"/>
      <c r="GB409" s="19"/>
      <c r="GC409" s="19"/>
      <c r="GD409" s="19"/>
      <c r="GE409" s="19"/>
      <c r="GF409" s="19"/>
      <c r="GG409" s="19"/>
      <c r="GH409" s="19"/>
      <c r="GI409" s="19"/>
      <c r="GJ409" s="19"/>
      <c r="GK409" s="19"/>
      <c r="GL409" s="19"/>
      <c r="GM409" s="19"/>
      <c r="GN409" s="19"/>
      <c r="GO409" s="19"/>
      <c r="GP409" s="19"/>
      <c r="GQ409" s="19"/>
      <c r="GR409" s="19"/>
      <c r="GS409" s="19"/>
      <c r="GT409" s="19"/>
      <c r="GU409" s="19"/>
      <c r="GV409" s="19"/>
      <c r="GW409" s="19"/>
      <c r="GX409" s="19"/>
      <c r="GY409" s="19"/>
      <c r="GZ409" s="19"/>
      <c r="HA409" s="19"/>
      <c r="HB409" s="19"/>
      <c r="HC409" s="19"/>
      <c r="HD409" s="19"/>
      <c r="HE409" s="19"/>
      <c r="HF409" s="19"/>
      <c r="HG409" s="19"/>
      <c r="HH409" s="19"/>
      <c r="HI409" s="19"/>
      <c r="HJ409" s="19"/>
      <c r="HK409" s="19"/>
      <c r="HL409" s="19"/>
      <c r="HM409" s="19"/>
      <c r="HN409" s="19"/>
      <c r="HO409" s="19"/>
      <c r="HP409" s="19"/>
      <c r="HQ409" s="19"/>
      <c r="HR409" s="19"/>
      <c r="HS409" s="19"/>
      <c r="HT409" s="19"/>
      <c r="HU409" s="19"/>
      <c r="HV409" s="19"/>
      <c r="HW409" s="19"/>
      <c r="HX409" s="19"/>
      <c r="HY409" s="19"/>
      <c r="HZ409" s="19"/>
      <c r="IA409" s="19"/>
      <c r="IB409" s="19"/>
      <c r="IC409" s="19"/>
      <c r="ID409" s="19"/>
      <c r="IE409" s="19"/>
      <c r="IF409" s="19"/>
      <c r="IG409" s="19"/>
      <c r="IH409" s="19"/>
      <c r="II409" s="19"/>
      <c r="IJ409" s="19"/>
      <c r="IK409" s="19"/>
      <c r="IL409" s="19"/>
      <c r="IM409" s="19"/>
      <c r="IN409" s="19"/>
      <c r="IO409" s="19"/>
      <c r="IP409" s="19"/>
      <c r="IQ409" s="19"/>
      <c r="IR409" s="19"/>
      <c r="IS409" s="19"/>
      <c r="IT409" s="19"/>
      <c r="IU409" s="19"/>
      <c r="IV409" s="19"/>
      <c r="IW409" s="19"/>
      <c r="IX409" s="19"/>
      <c r="IY409" s="19"/>
      <c r="IZ409" s="19"/>
      <c r="JA409" s="19"/>
      <c r="JB409" s="19"/>
    </row>
    <row r="410" spans="1:262" s="19" customFormat="1" x14ac:dyDescent="0.2">
      <c r="A410" s="224">
        <v>43934</v>
      </c>
      <c r="B410" s="222" t="s">
        <v>1922</v>
      </c>
      <c r="C410" s="222" t="s">
        <v>1875</v>
      </c>
      <c r="D410" s="222" t="s">
        <v>140</v>
      </c>
      <c r="E410" s="111" t="s">
        <v>143</v>
      </c>
      <c r="F410" s="63">
        <v>43934</v>
      </c>
      <c r="G410" s="64">
        <v>2020</v>
      </c>
      <c r="H410" s="224" t="s">
        <v>17</v>
      </c>
      <c r="I410" s="224" t="str">
        <f t="shared" si="23"/>
        <v>AL</v>
      </c>
      <c r="J410" s="224" t="str">
        <f t="shared" si="24"/>
        <v>AL</v>
      </c>
      <c r="K410" s="230" t="str">
        <f t="shared" si="25"/>
        <v>South Central</v>
      </c>
      <c r="L410" s="224" t="str">
        <f>INDEX('State '!$A$1:$C$62,MATCH($I410,'State '!$B:$B,0),3)</f>
        <v>South Central</v>
      </c>
      <c r="M410" s="224" t="str">
        <f>INDEX('State '!$A$1:$C$62,MATCH($J410,'State '!$B:$B,0),3)</f>
        <v>South Central</v>
      </c>
      <c r="N410" s="224"/>
      <c r="O410" s="177">
        <v>60</v>
      </c>
      <c r="P410" s="177">
        <v>11</v>
      </c>
      <c r="Q410" s="164">
        <v>206</v>
      </c>
      <c r="R410" s="104">
        <v>42</v>
      </c>
      <c r="S410" s="224" t="s">
        <v>135</v>
      </c>
      <c r="T410" s="224" t="s">
        <v>381</v>
      </c>
      <c r="U410" s="224" t="s">
        <v>1921</v>
      </c>
      <c r="V410" s="224" t="s">
        <v>2177</v>
      </c>
      <c r="W410" s="222"/>
      <c r="X410" s="222"/>
      <c r="Y410" s="225"/>
    </row>
    <row r="411" spans="1:262" x14ac:dyDescent="0.2">
      <c r="A411" s="170">
        <v>39990</v>
      </c>
      <c r="B411" s="183" t="s">
        <v>1419</v>
      </c>
      <c r="C411" s="183" t="s">
        <v>359</v>
      </c>
      <c r="D411" s="183" t="s">
        <v>134</v>
      </c>
      <c r="E411" s="183" t="s">
        <v>143</v>
      </c>
      <c r="F411" s="184">
        <v>37196</v>
      </c>
      <c r="G411" s="185">
        <v>2001</v>
      </c>
      <c r="H411" s="170" t="s">
        <v>6</v>
      </c>
      <c r="I411" s="170" t="str">
        <f t="shared" si="23"/>
        <v>TX</v>
      </c>
      <c r="J411" s="170" t="str">
        <f t="shared" si="24"/>
        <v>TX</v>
      </c>
      <c r="K411" s="170" t="str">
        <f t="shared" si="25"/>
        <v>South Central</v>
      </c>
      <c r="L411" s="170" t="str">
        <f>INDEX('State '!$A$1:$C$62,MATCH($I411,'State '!$B:$B,0),3)</f>
        <v>South Central</v>
      </c>
      <c r="M411" s="170" t="str">
        <f>INDEX('State '!$A$1:$C$62,MATCH($J411,'State '!$B:$B,0),3)</f>
        <v>South Central</v>
      </c>
      <c r="N411" s="170"/>
      <c r="O411" s="177">
        <v>6.5</v>
      </c>
      <c r="P411" s="177">
        <v>16</v>
      </c>
      <c r="Q411" s="177">
        <v>300</v>
      </c>
      <c r="R411" s="176">
        <v>20</v>
      </c>
      <c r="S411" s="170" t="s">
        <v>138</v>
      </c>
      <c r="T411" s="170" t="s">
        <v>187</v>
      </c>
      <c r="U411" s="170" t="s">
        <v>382</v>
      </c>
      <c r="V411" s="170"/>
      <c r="W411" s="169"/>
      <c r="X411" s="169"/>
      <c r="Y411" s="169"/>
      <c r="Z411" s="93"/>
      <c r="AA411" s="93"/>
      <c r="AB411" s="93"/>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c r="ER411" s="19"/>
      <c r="ES411" s="19"/>
      <c r="ET411" s="19"/>
      <c r="EU411" s="19"/>
      <c r="EV411" s="19"/>
      <c r="EW411" s="19"/>
      <c r="EX411" s="19"/>
      <c r="EY411" s="19"/>
      <c r="EZ411" s="19"/>
      <c r="FA411" s="19"/>
      <c r="FB411" s="19"/>
      <c r="FC411" s="19"/>
      <c r="FD411" s="19"/>
      <c r="FE411" s="19"/>
      <c r="FF411" s="19"/>
      <c r="FG411" s="19"/>
      <c r="FH411" s="19"/>
      <c r="FI411" s="19"/>
      <c r="FJ411" s="19"/>
      <c r="FK411" s="19"/>
      <c r="FL411" s="19"/>
      <c r="FM411" s="19"/>
      <c r="FN411" s="19"/>
      <c r="FO411" s="19"/>
      <c r="FP411" s="19"/>
      <c r="FQ411" s="19"/>
      <c r="FR411" s="19"/>
      <c r="FS411" s="19"/>
      <c r="FT411" s="19"/>
      <c r="FU411" s="19"/>
      <c r="FV411" s="19"/>
      <c r="FW411" s="19"/>
      <c r="FX411" s="19"/>
      <c r="FY411" s="19"/>
      <c r="FZ411" s="19"/>
      <c r="GA411" s="19"/>
      <c r="GB411" s="19"/>
      <c r="GC411" s="19"/>
      <c r="GD411" s="19"/>
      <c r="GE411" s="19"/>
      <c r="GF411" s="19"/>
      <c r="GG411" s="19"/>
      <c r="GH411" s="19"/>
      <c r="GI411" s="19"/>
      <c r="GJ411" s="19"/>
      <c r="GK411" s="19"/>
      <c r="GL411" s="19"/>
      <c r="GM411" s="19"/>
      <c r="GN411" s="19"/>
      <c r="GO411" s="19"/>
      <c r="GP411" s="19"/>
      <c r="GQ411" s="19"/>
      <c r="GR411" s="19"/>
      <c r="GS411" s="19"/>
      <c r="GT411" s="19"/>
      <c r="GU411" s="19"/>
      <c r="GV411" s="19"/>
      <c r="GW411" s="19"/>
      <c r="GX411" s="19"/>
      <c r="GY411" s="19"/>
      <c r="GZ411" s="19"/>
      <c r="HA411" s="19"/>
      <c r="HB411" s="19"/>
      <c r="HC411" s="19"/>
      <c r="HD411" s="19"/>
      <c r="HE411" s="19"/>
      <c r="HF411" s="19"/>
      <c r="HG411" s="19"/>
      <c r="HH411" s="19"/>
      <c r="HI411" s="19"/>
      <c r="HJ411" s="19"/>
      <c r="HK411" s="19"/>
      <c r="HL411" s="19"/>
      <c r="HM411" s="19"/>
      <c r="HN411" s="19"/>
      <c r="HO411" s="19"/>
      <c r="HP411" s="19"/>
      <c r="HQ411" s="19"/>
      <c r="HR411" s="19"/>
      <c r="HS411" s="19"/>
      <c r="HT411" s="19"/>
      <c r="HU411" s="19"/>
      <c r="HV411" s="19"/>
      <c r="HW411" s="19"/>
      <c r="HX411" s="19"/>
      <c r="HY411" s="19"/>
      <c r="HZ411" s="19"/>
      <c r="IA411" s="19"/>
      <c r="IB411" s="19"/>
      <c r="IC411" s="19"/>
      <c r="ID411" s="19"/>
      <c r="IE411" s="19"/>
      <c r="IF411" s="19"/>
      <c r="IG411" s="19"/>
      <c r="IH411" s="19"/>
      <c r="II411" s="19"/>
      <c r="IJ411" s="19"/>
      <c r="IK411" s="19"/>
      <c r="IL411" s="19"/>
      <c r="IM411" s="19"/>
      <c r="IN411" s="19"/>
      <c r="IO411" s="19"/>
      <c r="IP411" s="19"/>
      <c r="IQ411" s="19"/>
      <c r="IR411" s="19"/>
      <c r="IS411" s="19"/>
      <c r="IT411" s="19"/>
      <c r="IU411" s="19"/>
      <c r="IV411" s="19"/>
      <c r="IW411" s="19"/>
      <c r="IX411" s="19"/>
      <c r="IY411" s="19"/>
      <c r="IZ411" s="19"/>
      <c r="JA411" s="19"/>
      <c r="JB411" s="19"/>
    </row>
    <row r="412" spans="1:262" x14ac:dyDescent="0.2">
      <c r="A412" s="170">
        <v>39990</v>
      </c>
      <c r="B412" s="171" t="s">
        <v>744</v>
      </c>
      <c r="C412" s="171" t="s">
        <v>280</v>
      </c>
      <c r="D412" s="171" t="s">
        <v>136</v>
      </c>
      <c r="E412" s="172" t="s">
        <v>143</v>
      </c>
      <c r="F412" s="173">
        <v>39794</v>
      </c>
      <c r="G412" s="174">
        <v>2008</v>
      </c>
      <c r="H412" s="170" t="s">
        <v>29</v>
      </c>
      <c r="I412" s="170" t="str">
        <f t="shared" si="23"/>
        <v>WY</v>
      </c>
      <c r="J412" s="170" t="str">
        <f t="shared" si="24"/>
        <v>WY</v>
      </c>
      <c r="K412" s="170" t="str">
        <f t="shared" si="25"/>
        <v>Mountain</v>
      </c>
      <c r="L412" s="170" t="str">
        <f>INDEX('State '!$A$1:$C$62,MATCH($I412,'State '!$B:$B,0),3)</f>
        <v>Mountain</v>
      </c>
      <c r="M412" s="170" t="str">
        <f>INDEX('State '!$A$1:$C$62,MATCH($J412,'State '!$B:$B,0),3)</f>
        <v>Mountain</v>
      </c>
      <c r="N412" s="170"/>
      <c r="O412" s="177">
        <v>20</v>
      </c>
      <c r="P412" s="176">
        <v>49.75</v>
      </c>
      <c r="Q412" s="176">
        <v>5.81</v>
      </c>
      <c r="R412" s="177">
        <v>6</v>
      </c>
      <c r="S412" s="178" t="s">
        <v>138</v>
      </c>
      <c r="T412" s="175" t="s">
        <v>187</v>
      </c>
      <c r="U412" s="179" t="s">
        <v>382</v>
      </c>
      <c r="V412" s="170"/>
      <c r="W412" s="169"/>
      <c r="X412" s="169"/>
      <c r="Y412" s="169"/>
      <c r="Z412" s="93"/>
      <c r="AA412" s="93"/>
      <c r="AB412" s="93"/>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c r="ER412" s="19"/>
      <c r="ES412" s="19"/>
      <c r="ET412" s="19"/>
      <c r="EU412" s="19"/>
      <c r="EV412" s="19"/>
      <c r="EW412" s="19"/>
      <c r="EX412" s="19"/>
      <c r="EY412" s="19"/>
      <c r="EZ412" s="19"/>
      <c r="FA412" s="19"/>
      <c r="FB412" s="19"/>
      <c r="FC412" s="19"/>
      <c r="FD412" s="19"/>
      <c r="FE412" s="19"/>
      <c r="FF412" s="19"/>
      <c r="FG412" s="19"/>
      <c r="FH412" s="19"/>
      <c r="FI412" s="19"/>
      <c r="FJ412" s="19"/>
      <c r="FK412" s="19"/>
      <c r="FL412" s="19"/>
      <c r="FM412" s="19"/>
      <c r="FN412" s="19"/>
      <c r="FO412" s="19"/>
      <c r="FP412" s="19"/>
      <c r="FQ412" s="19"/>
      <c r="FR412" s="19"/>
      <c r="FS412" s="19"/>
      <c r="FT412" s="19"/>
      <c r="FU412" s="19"/>
      <c r="FV412" s="19"/>
      <c r="FW412" s="19"/>
      <c r="FX412" s="19"/>
      <c r="FY412" s="19"/>
      <c r="FZ412" s="19"/>
      <c r="GA412" s="19"/>
      <c r="GB412" s="19"/>
      <c r="GC412" s="19"/>
      <c r="GD412" s="19"/>
      <c r="GE412" s="19"/>
      <c r="GF412" s="19"/>
      <c r="GG412" s="19"/>
      <c r="GH412" s="19"/>
      <c r="GI412" s="19"/>
      <c r="GJ412" s="19"/>
      <c r="GK412" s="19"/>
      <c r="GL412" s="19"/>
      <c r="GM412" s="19"/>
      <c r="GN412" s="19"/>
      <c r="GO412" s="19"/>
      <c r="GP412" s="19"/>
      <c r="GQ412" s="19"/>
      <c r="GR412" s="19"/>
      <c r="GS412" s="19"/>
      <c r="GT412" s="19"/>
      <c r="GU412" s="19"/>
      <c r="GV412" s="19"/>
      <c r="GW412" s="19"/>
      <c r="GX412" s="19"/>
      <c r="GY412" s="19"/>
      <c r="GZ412" s="19"/>
      <c r="HA412" s="19"/>
      <c r="HB412" s="19"/>
      <c r="HC412" s="19"/>
      <c r="HD412" s="19"/>
      <c r="HE412" s="19"/>
      <c r="HF412" s="19"/>
      <c r="HG412" s="19"/>
      <c r="HH412" s="19"/>
      <c r="HI412" s="19"/>
      <c r="HJ412" s="19"/>
      <c r="HK412" s="19"/>
      <c r="HL412" s="19"/>
      <c r="HM412" s="19"/>
      <c r="HN412" s="19"/>
      <c r="HO412" s="19"/>
      <c r="HP412" s="19"/>
      <c r="HQ412" s="19"/>
      <c r="HR412" s="19"/>
      <c r="HS412" s="19"/>
      <c r="HT412" s="19"/>
      <c r="HU412" s="19"/>
      <c r="HV412" s="19"/>
      <c r="HW412" s="19"/>
      <c r="HX412" s="19"/>
      <c r="HY412" s="19"/>
      <c r="HZ412" s="19"/>
      <c r="IA412" s="19"/>
      <c r="IB412" s="19"/>
      <c r="IC412" s="19"/>
      <c r="ID412" s="19"/>
      <c r="IE412" s="19"/>
      <c r="IF412" s="19"/>
      <c r="IG412" s="19"/>
      <c r="IH412" s="19"/>
      <c r="II412" s="19"/>
      <c r="IJ412" s="19"/>
      <c r="IK412" s="19"/>
      <c r="IL412" s="19"/>
      <c r="IM412" s="19"/>
      <c r="IN412" s="19"/>
      <c r="IO412" s="19"/>
      <c r="IP412" s="19"/>
      <c r="IQ412" s="19"/>
      <c r="IR412" s="19"/>
      <c r="IS412" s="19"/>
      <c r="IT412" s="19"/>
      <c r="IU412" s="19"/>
      <c r="IV412" s="19"/>
      <c r="IW412" s="19"/>
      <c r="IX412" s="19"/>
      <c r="IY412" s="19"/>
      <c r="IZ412" s="19"/>
      <c r="JA412" s="19"/>
      <c r="JB412" s="19"/>
    </row>
    <row r="413" spans="1:262" s="19" customFormat="1" x14ac:dyDescent="0.2">
      <c r="A413" s="170">
        <v>39990</v>
      </c>
      <c r="B413" s="183" t="s">
        <v>1076</v>
      </c>
      <c r="C413" s="183" t="s">
        <v>320</v>
      </c>
      <c r="D413" s="183" t="s">
        <v>134</v>
      </c>
      <c r="E413" s="183" t="s">
        <v>143</v>
      </c>
      <c r="F413" s="184">
        <v>38473</v>
      </c>
      <c r="G413" s="185">
        <v>2005</v>
      </c>
      <c r="H413" s="170" t="s">
        <v>28</v>
      </c>
      <c r="I413" s="170" t="str">
        <f t="shared" si="23"/>
        <v>IL</v>
      </c>
      <c r="J413" s="170" t="str">
        <f t="shared" si="24"/>
        <v>IL</v>
      </c>
      <c r="K413" s="170" t="str">
        <f t="shared" si="25"/>
        <v>Midwest</v>
      </c>
      <c r="L413" s="170" t="str">
        <f>INDEX('State '!$A$1:$C$62,MATCH($I413,'State '!$B:$B,0),3)</f>
        <v>Midwest</v>
      </c>
      <c r="M413" s="170" t="str">
        <f>INDEX('State '!$A$1:$C$62,MATCH($J413,'State '!$B:$B,0),3)</f>
        <v>Midwest</v>
      </c>
      <c r="N413" s="170"/>
      <c r="O413" s="177">
        <v>18.02</v>
      </c>
      <c r="P413" s="177">
        <v>3.6</v>
      </c>
      <c r="Q413" s="177">
        <v>134</v>
      </c>
      <c r="R413" s="176">
        <v>20</v>
      </c>
      <c r="S413" s="170" t="s">
        <v>135</v>
      </c>
      <c r="T413" s="170" t="s">
        <v>381</v>
      </c>
      <c r="U413" s="170" t="s">
        <v>1077</v>
      </c>
      <c r="V413" s="170"/>
      <c r="W413" s="169"/>
      <c r="X413" s="169"/>
      <c r="Y413" s="169"/>
    </row>
    <row r="414" spans="1:262" x14ac:dyDescent="0.2">
      <c r="A414" s="170">
        <v>40588</v>
      </c>
      <c r="B414" s="171" t="s">
        <v>499</v>
      </c>
      <c r="C414" s="171" t="s">
        <v>199</v>
      </c>
      <c r="D414" s="171" t="s">
        <v>134</v>
      </c>
      <c r="E414" s="172" t="s">
        <v>143</v>
      </c>
      <c r="F414" s="173">
        <v>40709</v>
      </c>
      <c r="G414" s="174">
        <v>2011</v>
      </c>
      <c r="H414" s="170" t="s">
        <v>2208</v>
      </c>
      <c r="I414" s="170" t="str">
        <f t="shared" si="23"/>
        <v>TX</v>
      </c>
      <c r="J414" s="170" t="str">
        <f t="shared" si="24"/>
        <v>AR</v>
      </c>
      <c r="K414" s="170" t="str">
        <f t="shared" si="25"/>
        <v>South Central</v>
      </c>
      <c r="L414" s="170" t="str">
        <f>INDEX('State '!$A$1:$C$62,MATCH($I414,'State '!$B:$B,0),3)</f>
        <v>South Central</v>
      </c>
      <c r="M414" s="170" t="str">
        <f>INDEX('State '!$A$1:$C$62,MATCH($J414,'State '!$B:$B,0),3)</f>
        <v>South Central</v>
      </c>
      <c r="N414" s="170"/>
      <c r="O414" s="177">
        <v>38.124000000000002</v>
      </c>
      <c r="P414" s="176">
        <v>8.4</v>
      </c>
      <c r="Q414" s="176">
        <v>112</v>
      </c>
      <c r="R414" s="177">
        <v>16</v>
      </c>
      <c r="S414" s="178" t="s">
        <v>135</v>
      </c>
      <c r="T414" s="175" t="s">
        <v>381</v>
      </c>
      <c r="U414" s="179" t="s">
        <v>500</v>
      </c>
      <c r="V414" s="170"/>
      <c r="W414" s="169"/>
      <c r="X414" s="169"/>
      <c r="Y414" s="169"/>
      <c r="Z414" s="93"/>
      <c r="AA414" s="93"/>
      <c r="AB414" s="93"/>
    </row>
    <row r="415" spans="1:262" s="19" customFormat="1" x14ac:dyDescent="0.2">
      <c r="A415" s="170">
        <v>39990</v>
      </c>
      <c r="B415" s="183" t="s">
        <v>1458</v>
      </c>
      <c r="C415" s="183" t="s">
        <v>287</v>
      </c>
      <c r="D415" s="183" t="s">
        <v>134</v>
      </c>
      <c r="E415" s="183" t="s">
        <v>143</v>
      </c>
      <c r="F415" s="184">
        <v>36891</v>
      </c>
      <c r="G415" s="185">
        <v>2000</v>
      </c>
      <c r="H415" s="170" t="s">
        <v>1311</v>
      </c>
      <c r="I415" s="170" t="str">
        <f t="shared" si="23"/>
        <v>OR</v>
      </c>
      <c r="J415" s="170" t="str">
        <f t="shared" si="24"/>
        <v>NV</v>
      </c>
      <c r="K415" s="170" t="str">
        <f t="shared" si="25"/>
        <v>Pacific, Mountain</v>
      </c>
      <c r="L415" s="170" t="str">
        <f>INDEX('State '!$A$1:$C$62,MATCH($I415,'State '!$B:$B,0),3)</f>
        <v>Pacific</v>
      </c>
      <c r="M415" s="170" t="str">
        <f>INDEX('State '!$A$1:$C$62,MATCH($J415,'State '!$B:$B,0),3)</f>
        <v>Mountain</v>
      </c>
      <c r="N415" s="170"/>
      <c r="O415" s="177">
        <v>10.199999999999999</v>
      </c>
      <c r="P415" s="177">
        <v>16.399999999999999</v>
      </c>
      <c r="Q415" s="177">
        <v>10</v>
      </c>
      <c r="R415" s="176">
        <v>16</v>
      </c>
      <c r="S415" s="170" t="s">
        <v>135</v>
      </c>
      <c r="T415" s="170" t="s">
        <v>381</v>
      </c>
      <c r="U415" s="170" t="s">
        <v>1459</v>
      </c>
      <c r="V415" s="170"/>
      <c r="W415" s="169"/>
      <c r="X415" s="169"/>
      <c r="Y415" s="169"/>
    </row>
    <row r="416" spans="1:262" x14ac:dyDescent="0.2">
      <c r="A416" s="170">
        <v>39990</v>
      </c>
      <c r="B416" s="183" t="s">
        <v>1209</v>
      </c>
      <c r="C416" s="183" t="s">
        <v>339</v>
      </c>
      <c r="D416" s="183" t="s">
        <v>136</v>
      </c>
      <c r="E416" s="183" t="s">
        <v>143</v>
      </c>
      <c r="F416" s="184">
        <v>37895</v>
      </c>
      <c r="G416" s="185">
        <v>2003</v>
      </c>
      <c r="H416" s="170" t="s">
        <v>30</v>
      </c>
      <c r="I416" s="170" t="str">
        <f t="shared" si="23"/>
        <v>MN</v>
      </c>
      <c r="J416" s="170" t="str">
        <f t="shared" si="24"/>
        <v>MN</v>
      </c>
      <c r="K416" s="170" t="str">
        <f t="shared" si="25"/>
        <v>Midwest</v>
      </c>
      <c r="L416" s="170" t="str">
        <f>INDEX('State '!$A$1:$C$62,MATCH($I416,'State '!$B:$B,0),3)</f>
        <v>Midwest</v>
      </c>
      <c r="M416" s="170" t="str">
        <f>INDEX('State '!$A$1:$C$62,MATCH($J416,'State '!$B:$B,0),3)</f>
        <v>Midwest</v>
      </c>
      <c r="N416" s="170"/>
      <c r="O416" s="177">
        <v>27</v>
      </c>
      <c r="P416" s="177">
        <v>89</v>
      </c>
      <c r="Q416" s="177">
        <v>60</v>
      </c>
      <c r="R416" s="176" t="s">
        <v>719</v>
      </c>
      <c r="S416" s="170" t="s">
        <v>138</v>
      </c>
      <c r="T416" s="170" t="s">
        <v>187</v>
      </c>
      <c r="U416" s="170" t="s">
        <v>382</v>
      </c>
      <c r="V416" s="170"/>
      <c r="W416" s="169"/>
      <c r="X416" s="169"/>
      <c r="Y416" s="169"/>
      <c r="Z416" s="93"/>
      <c r="AA416" s="93"/>
      <c r="AB416" s="93"/>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c r="ER416" s="19"/>
      <c r="ES416" s="19"/>
      <c r="ET416" s="19"/>
      <c r="EU416" s="19"/>
      <c r="EV416" s="19"/>
      <c r="EW416" s="19"/>
      <c r="EX416" s="19"/>
      <c r="EY416" s="19"/>
      <c r="EZ416" s="19"/>
      <c r="FA416" s="19"/>
      <c r="FB416" s="19"/>
      <c r="FC416" s="19"/>
      <c r="FD416" s="19"/>
      <c r="FE416" s="19"/>
      <c r="FF416" s="19"/>
      <c r="FG416" s="19"/>
      <c r="FH416" s="19"/>
      <c r="FI416" s="19"/>
      <c r="FJ416" s="19"/>
      <c r="FK416" s="19"/>
      <c r="FL416" s="19"/>
      <c r="FM416" s="19"/>
      <c r="FN416" s="19"/>
      <c r="FO416" s="19"/>
      <c r="FP416" s="19"/>
      <c r="FQ416" s="19"/>
      <c r="FR416" s="19"/>
      <c r="FS416" s="19"/>
      <c r="FT416" s="19"/>
      <c r="FU416" s="19"/>
      <c r="FV416" s="19"/>
      <c r="FW416" s="19"/>
      <c r="FX416" s="19"/>
      <c r="FY416" s="19"/>
      <c r="FZ416" s="19"/>
      <c r="GA416" s="19"/>
      <c r="GB416" s="19"/>
      <c r="GC416" s="19"/>
      <c r="GD416" s="19"/>
      <c r="GE416" s="19"/>
      <c r="GF416" s="19"/>
      <c r="GG416" s="19"/>
      <c r="GH416" s="19"/>
      <c r="GI416" s="19"/>
      <c r="GJ416" s="19"/>
      <c r="GK416" s="19"/>
      <c r="GL416" s="19"/>
      <c r="GM416" s="19"/>
      <c r="GN416" s="19"/>
      <c r="GO416" s="19"/>
      <c r="GP416" s="19"/>
      <c r="GQ416" s="19"/>
      <c r="GR416" s="19"/>
      <c r="GS416" s="19"/>
      <c r="GT416" s="19"/>
      <c r="GU416" s="19"/>
      <c r="GV416" s="19"/>
      <c r="GW416" s="19"/>
      <c r="GX416" s="19"/>
      <c r="GY416" s="19"/>
      <c r="GZ416" s="19"/>
      <c r="HA416" s="19"/>
      <c r="HB416" s="19"/>
      <c r="HC416" s="19"/>
      <c r="HD416" s="19"/>
      <c r="HE416" s="19"/>
      <c r="HF416" s="19"/>
      <c r="HG416" s="19"/>
      <c r="HH416" s="19"/>
      <c r="HI416" s="19"/>
      <c r="HJ416" s="19"/>
      <c r="HK416" s="19"/>
      <c r="HL416" s="19"/>
      <c r="HM416" s="19"/>
      <c r="HN416" s="19"/>
      <c r="HO416" s="19"/>
      <c r="HP416" s="19"/>
      <c r="HQ416" s="19"/>
      <c r="HR416" s="19"/>
      <c r="HS416" s="19"/>
      <c r="HT416" s="19"/>
      <c r="HU416" s="19"/>
      <c r="HV416" s="19"/>
      <c r="HW416" s="19"/>
      <c r="HX416" s="19"/>
      <c r="HY416" s="19"/>
      <c r="HZ416" s="19"/>
      <c r="IA416" s="19"/>
      <c r="IB416" s="19"/>
      <c r="IC416" s="19"/>
      <c r="ID416" s="19"/>
      <c r="IE416" s="19"/>
      <c r="IF416" s="19"/>
      <c r="IG416" s="19"/>
      <c r="IH416" s="19"/>
      <c r="II416" s="19"/>
      <c r="IJ416" s="19"/>
      <c r="IK416" s="19"/>
      <c r="IL416" s="19"/>
      <c r="IM416" s="19"/>
      <c r="IN416" s="19"/>
      <c r="IO416" s="19"/>
      <c r="IP416" s="19"/>
      <c r="IQ416" s="19"/>
      <c r="IR416" s="19"/>
      <c r="IS416" s="19"/>
      <c r="IT416" s="19"/>
      <c r="IU416" s="19"/>
      <c r="IV416" s="19"/>
      <c r="IW416" s="19"/>
      <c r="IX416" s="19"/>
      <c r="IY416" s="19"/>
      <c r="IZ416" s="19"/>
      <c r="JA416" s="19"/>
      <c r="JB416" s="19"/>
    </row>
    <row r="417" spans="1:262" s="19" customFormat="1" x14ac:dyDescent="0.2">
      <c r="A417" s="170">
        <v>39990</v>
      </c>
      <c r="B417" s="183" t="s">
        <v>1510</v>
      </c>
      <c r="C417" s="183" t="s">
        <v>366</v>
      </c>
      <c r="D417" s="183" t="s">
        <v>140</v>
      </c>
      <c r="E417" s="183" t="s">
        <v>143</v>
      </c>
      <c r="F417" s="184">
        <v>36475</v>
      </c>
      <c r="G417" s="185">
        <v>1999</v>
      </c>
      <c r="H417" s="170" t="s">
        <v>845</v>
      </c>
      <c r="I417" s="170" t="str">
        <f t="shared" si="23"/>
        <v>QU</v>
      </c>
      <c r="J417" s="170" t="str">
        <f t="shared" si="24"/>
        <v>VT</v>
      </c>
      <c r="K417" s="170" t="str">
        <f t="shared" si="25"/>
        <v>Canada, Northeast</v>
      </c>
      <c r="L417" s="170" t="str">
        <f>INDEX('State '!$A$1:$C$62,MATCH($I417,'State '!$B:$B,0),3)</f>
        <v>Canada</v>
      </c>
      <c r="M417" s="170" t="str">
        <f>INDEX('State '!$A$1:$C$62,MATCH($J417,'State '!$B:$B,0),3)</f>
        <v>Northeast</v>
      </c>
      <c r="N417" s="170"/>
      <c r="O417" s="177">
        <v>3</v>
      </c>
      <c r="P417" s="177">
        <v>190</v>
      </c>
      <c r="Q417" s="177">
        <v>9.1999999999999993</v>
      </c>
      <c r="R417" s="176" t="s">
        <v>3290</v>
      </c>
      <c r="S417" s="170" t="s">
        <v>135</v>
      </c>
      <c r="T417" s="170" t="s">
        <v>381</v>
      </c>
      <c r="U417" s="170" t="s">
        <v>1511</v>
      </c>
      <c r="V417" s="170"/>
      <c r="W417" s="169"/>
      <c r="X417" s="169"/>
      <c r="Y417" s="169"/>
    </row>
    <row r="418" spans="1:262" ht="25.5" x14ac:dyDescent="0.2">
      <c r="A418" s="170">
        <v>43123</v>
      </c>
      <c r="B418" s="183" t="s">
        <v>2324</v>
      </c>
      <c r="C418" s="183" t="s">
        <v>2105</v>
      </c>
      <c r="D418" s="183" t="s">
        <v>136</v>
      </c>
      <c r="E418" s="172" t="s">
        <v>143</v>
      </c>
      <c r="F418" s="184">
        <v>43070</v>
      </c>
      <c r="G418" s="176">
        <v>2017</v>
      </c>
      <c r="H418" s="170" t="s">
        <v>6</v>
      </c>
      <c r="I418" s="170" t="str">
        <f t="shared" si="23"/>
        <v>TX</v>
      </c>
      <c r="J418" s="170" t="str">
        <f t="shared" si="24"/>
        <v>TX</v>
      </c>
      <c r="K418" s="175" t="str">
        <f t="shared" si="25"/>
        <v>South Central</v>
      </c>
      <c r="L418" s="170" t="str">
        <f>INDEX('State '!$A$1:$C$62,MATCH($I418,'State '!$B:$B,0),3)</f>
        <v>South Central</v>
      </c>
      <c r="M418" s="170" t="str">
        <f>INDEX('State '!$A$1:$C$62,MATCH($J418,'State '!$B:$B,0),3)</f>
        <v>South Central</v>
      </c>
      <c r="N418" s="170"/>
      <c r="O418" s="177"/>
      <c r="P418" s="177">
        <v>200</v>
      </c>
      <c r="Q418" s="177">
        <v>600</v>
      </c>
      <c r="R418" s="176">
        <v>30</v>
      </c>
      <c r="S418" s="170" t="s">
        <v>138</v>
      </c>
      <c r="T418" s="170" t="s">
        <v>381</v>
      </c>
      <c r="U418" s="170" t="s">
        <v>2077</v>
      </c>
      <c r="V418" s="170" t="s">
        <v>2177</v>
      </c>
      <c r="W418" s="169" t="s">
        <v>2719</v>
      </c>
      <c r="X418" s="169"/>
      <c r="Y418" s="169"/>
      <c r="Z418" s="93"/>
      <c r="AA418" s="93"/>
      <c r="AB418" s="93"/>
    </row>
    <row r="419" spans="1:262" s="19" customFormat="1" ht="38.25" x14ac:dyDescent="0.2">
      <c r="A419" s="170">
        <v>43291</v>
      </c>
      <c r="B419" s="183" t="s">
        <v>2323</v>
      </c>
      <c r="C419" s="183" t="s">
        <v>2324</v>
      </c>
      <c r="D419" s="183" t="s">
        <v>136</v>
      </c>
      <c r="E419" s="183" t="s">
        <v>143</v>
      </c>
      <c r="F419" s="184">
        <v>43250</v>
      </c>
      <c r="G419" s="176">
        <v>2018</v>
      </c>
      <c r="H419" s="170" t="s">
        <v>2325</v>
      </c>
      <c r="I419" s="170" t="str">
        <f t="shared" si="23"/>
        <v>TX</v>
      </c>
      <c r="J419" s="170" t="str">
        <f t="shared" si="24"/>
        <v>MX</v>
      </c>
      <c r="K419" s="175" t="str">
        <f t="shared" si="25"/>
        <v>South Central, Mexico</v>
      </c>
      <c r="L419" s="170" t="str">
        <f>INDEX('State '!$A$1:$C$62,MATCH($I419,'State '!$B:$B,0),3)</f>
        <v>South Central</v>
      </c>
      <c r="M419" s="170" t="str">
        <f>INDEX('State '!$A$1:$C$62,MATCH($J419,'State '!$B:$B,0),3)</f>
        <v>Mexico</v>
      </c>
      <c r="N419" s="170"/>
      <c r="O419" s="177">
        <v>13.8</v>
      </c>
      <c r="P419" s="177">
        <v>1</v>
      </c>
      <c r="Q419" s="177">
        <v>1120</v>
      </c>
      <c r="R419" s="176">
        <v>36</v>
      </c>
      <c r="S419" s="170" t="s">
        <v>135</v>
      </c>
      <c r="T419" s="170" t="s">
        <v>381</v>
      </c>
      <c r="U419" s="170" t="s">
        <v>2326</v>
      </c>
      <c r="V419" s="170" t="s">
        <v>2180</v>
      </c>
      <c r="W419" s="169" t="s">
        <v>2585</v>
      </c>
      <c r="X419" s="169"/>
      <c r="Y419" s="169"/>
      <c r="AC419" s="93"/>
      <c r="AD419" s="93"/>
      <c r="AE419" s="93"/>
      <c r="AF419" s="93"/>
      <c r="AG419" s="93"/>
      <c r="AH419" s="93"/>
      <c r="AI419" s="93"/>
      <c r="AJ419" s="93"/>
      <c r="AK419" s="93"/>
      <c r="AL419" s="93"/>
      <c r="AM419" s="93"/>
      <c r="AN419" s="93"/>
      <c r="AO419" s="93"/>
      <c r="AP419" s="93"/>
      <c r="AQ419" s="93"/>
      <c r="AR419" s="93"/>
      <c r="AS419" s="93"/>
      <c r="AT419" s="93"/>
      <c r="AU419" s="93"/>
      <c r="AV419" s="93"/>
      <c r="AW419" s="93"/>
      <c r="AX419" s="93"/>
      <c r="AY419" s="93"/>
      <c r="AZ419" s="93"/>
      <c r="BA419" s="93"/>
      <c r="BB419" s="93"/>
      <c r="BC419" s="93"/>
      <c r="BD419" s="93"/>
      <c r="BE419" s="93"/>
      <c r="BF419" s="93"/>
      <c r="BG419" s="93"/>
      <c r="BH419" s="93"/>
      <c r="BI419" s="93"/>
      <c r="BJ419" s="93"/>
      <c r="BK419" s="93"/>
      <c r="BL419" s="93"/>
      <c r="BM419" s="93"/>
      <c r="BN419" s="93"/>
      <c r="BO419" s="93"/>
      <c r="BP419" s="93"/>
      <c r="BQ419" s="93"/>
      <c r="BR419" s="93"/>
      <c r="BS419" s="93"/>
      <c r="BT419" s="93"/>
      <c r="BU419" s="93"/>
      <c r="BV419" s="93"/>
      <c r="BW419" s="93"/>
      <c r="BX419" s="93"/>
      <c r="BY419" s="93"/>
      <c r="BZ419" s="93"/>
      <c r="CA419" s="93"/>
      <c r="CB419" s="93"/>
      <c r="CC419" s="93"/>
      <c r="CD419" s="93"/>
      <c r="CE419" s="93"/>
      <c r="CF419" s="93"/>
      <c r="CG419" s="93"/>
      <c r="CH419" s="93"/>
      <c r="CI419" s="93"/>
      <c r="CJ419" s="93"/>
      <c r="CK419" s="93"/>
      <c r="CL419" s="93"/>
      <c r="CM419" s="93"/>
      <c r="CN419" s="93"/>
      <c r="CO419" s="93"/>
      <c r="CP419" s="93"/>
      <c r="CQ419" s="93"/>
      <c r="CR419" s="93"/>
      <c r="CS419" s="93"/>
      <c r="CT419" s="93"/>
      <c r="CU419" s="93"/>
      <c r="CV419" s="93"/>
      <c r="CW419" s="93"/>
      <c r="CX419" s="93"/>
      <c r="CY419" s="93"/>
      <c r="CZ419" s="93"/>
      <c r="DA419" s="93"/>
      <c r="DB419" s="93"/>
      <c r="DC419" s="93"/>
      <c r="DD419" s="93"/>
      <c r="DE419" s="93"/>
      <c r="DF419" s="93"/>
      <c r="DG419" s="93"/>
      <c r="DH419" s="93"/>
      <c r="DI419" s="93"/>
      <c r="DJ419" s="93"/>
      <c r="DK419" s="93"/>
      <c r="DL419" s="93"/>
      <c r="DM419" s="93"/>
      <c r="DN419" s="93"/>
      <c r="DO419" s="93"/>
      <c r="DP419" s="93"/>
      <c r="DQ419" s="93"/>
      <c r="DR419" s="93"/>
      <c r="DS419" s="93"/>
      <c r="DT419" s="93"/>
      <c r="DU419" s="93"/>
      <c r="DV419" s="93"/>
      <c r="DW419" s="93"/>
      <c r="DX419" s="93"/>
      <c r="DY419" s="93"/>
      <c r="DZ419" s="93"/>
      <c r="EA419" s="93"/>
      <c r="EB419" s="93"/>
      <c r="EC419" s="93"/>
      <c r="ED419" s="93"/>
      <c r="EE419" s="93"/>
      <c r="EF419" s="93"/>
      <c r="EG419" s="93"/>
      <c r="EH419" s="93"/>
      <c r="EI419" s="93"/>
      <c r="EJ419" s="93"/>
      <c r="EK419" s="93"/>
      <c r="EL419" s="93"/>
      <c r="EM419" s="93"/>
      <c r="EN419" s="93"/>
      <c r="EO419" s="93"/>
      <c r="EP419" s="93"/>
      <c r="EQ419" s="93"/>
      <c r="ER419" s="93"/>
      <c r="ES419" s="93"/>
      <c r="ET419" s="93"/>
      <c r="EU419" s="93"/>
      <c r="EV419" s="93"/>
      <c r="EW419" s="93"/>
      <c r="EX419" s="93"/>
      <c r="EY419" s="93"/>
      <c r="EZ419" s="93"/>
      <c r="FA419" s="93"/>
      <c r="FB419" s="93"/>
      <c r="FC419" s="93"/>
      <c r="FD419" s="93"/>
      <c r="FE419" s="93"/>
      <c r="FF419" s="93"/>
      <c r="FG419" s="93"/>
      <c r="FH419" s="93"/>
      <c r="FI419" s="93"/>
      <c r="FJ419" s="93"/>
      <c r="FK419" s="93"/>
      <c r="FL419" s="93"/>
      <c r="FM419" s="93"/>
      <c r="FN419" s="93"/>
      <c r="FO419" s="93"/>
      <c r="FP419" s="93"/>
      <c r="FQ419" s="93"/>
      <c r="FR419" s="93"/>
      <c r="FS419" s="93"/>
      <c r="FT419" s="93"/>
      <c r="FU419" s="93"/>
      <c r="FV419" s="93"/>
      <c r="FW419" s="93"/>
      <c r="FX419" s="93"/>
      <c r="FY419" s="93"/>
      <c r="FZ419" s="93"/>
      <c r="GA419" s="93"/>
      <c r="GB419" s="93"/>
      <c r="GC419" s="93"/>
      <c r="GD419" s="93"/>
      <c r="GE419" s="93"/>
      <c r="GF419" s="93"/>
      <c r="GG419" s="93"/>
      <c r="GH419" s="93"/>
      <c r="GI419" s="93"/>
      <c r="GJ419" s="93"/>
      <c r="GK419" s="93"/>
      <c r="GL419" s="93"/>
      <c r="GM419" s="93"/>
      <c r="GN419" s="93"/>
      <c r="GO419" s="93"/>
      <c r="GP419" s="93"/>
      <c r="GQ419" s="93"/>
      <c r="GR419" s="93"/>
      <c r="GS419" s="93"/>
      <c r="GT419" s="93"/>
      <c r="GU419" s="93"/>
      <c r="GV419" s="93"/>
      <c r="GW419" s="93"/>
      <c r="GX419" s="93"/>
      <c r="GY419" s="93"/>
      <c r="GZ419" s="93"/>
      <c r="HA419" s="93"/>
      <c r="HB419" s="93"/>
      <c r="HC419" s="93"/>
      <c r="HD419" s="93"/>
      <c r="HE419" s="93"/>
      <c r="HF419" s="93"/>
      <c r="HG419" s="93"/>
      <c r="HH419" s="93"/>
      <c r="HI419" s="93"/>
      <c r="HJ419" s="93"/>
      <c r="HK419" s="93"/>
      <c r="HL419" s="93"/>
      <c r="HM419" s="93"/>
      <c r="HN419" s="93"/>
      <c r="HO419" s="93"/>
      <c r="HP419" s="93"/>
      <c r="HQ419" s="93"/>
      <c r="HR419" s="93"/>
      <c r="HS419" s="93"/>
      <c r="HT419" s="93"/>
      <c r="HU419" s="93"/>
      <c r="HV419" s="93"/>
      <c r="HW419" s="93"/>
      <c r="HX419" s="93"/>
      <c r="HY419" s="93"/>
      <c r="HZ419" s="93"/>
      <c r="IA419" s="93"/>
      <c r="IB419" s="93"/>
      <c r="IC419" s="93"/>
      <c r="ID419" s="93"/>
      <c r="IE419" s="93"/>
      <c r="IF419" s="93"/>
      <c r="IG419" s="93"/>
      <c r="IH419" s="93"/>
      <c r="II419" s="93"/>
      <c r="IJ419" s="93"/>
      <c r="IK419" s="93"/>
      <c r="IL419" s="93"/>
      <c r="IM419" s="93"/>
      <c r="IN419" s="93"/>
      <c r="IO419" s="93"/>
      <c r="IP419" s="93"/>
      <c r="IQ419" s="93"/>
      <c r="IR419" s="93"/>
      <c r="IS419" s="93"/>
      <c r="IT419" s="93"/>
      <c r="IU419" s="93"/>
      <c r="IV419" s="93"/>
      <c r="IW419" s="93"/>
      <c r="IX419" s="93"/>
      <c r="IY419" s="93"/>
      <c r="IZ419" s="93"/>
      <c r="JA419" s="93"/>
      <c r="JB419" s="93"/>
    </row>
    <row r="420" spans="1:262" s="19" customFormat="1" ht="25.5" x14ac:dyDescent="0.2">
      <c r="A420" s="224">
        <v>44078</v>
      </c>
      <c r="B420" s="222" t="s">
        <v>2747</v>
      </c>
      <c r="C420" s="222" t="s">
        <v>239</v>
      </c>
      <c r="D420" s="222" t="s">
        <v>136</v>
      </c>
      <c r="E420" s="222" t="s">
        <v>143</v>
      </c>
      <c r="F420" s="63">
        <v>44068</v>
      </c>
      <c r="G420" s="64">
        <v>2020</v>
      </c>
      <c r="H420" s="224" t="s">
        <v>2748</v>
      </c>
      <c r="I420" s="224" t="str">
        <f t="shared" si="23"/>
        <v>LA</v>
      </c>
      <c r="J420" s="224" t="str">
        <f t="shared" si="24"/>
        <v>TX</v>
      </c>
      <c r="K420" s="230" t="str">
        <f t="shared" si="25"/>
        <v>South Central</v>
      </c>
      <c r="L420" s="224" t="str">
        <f>INDEX('State '!$A$1:$C$62,MATCH($I420,'State '!$B:$B,0),3)</f>
        <v>South Central</v>
      </c>
      <c r="M420" s="224" t="str">
        <f>INDEX('State '!$A$1:$C$62,MATCH($J420,'State '!$B:$B,0),3)</f>
        <v>South Central</v>
      </c>
      <c r="N420" s="224"/>
      <c r="O420" s="177"/>
      <c r="P420" s="177">
        <v>22</v>
      </c>
      <c r="Q420" s="164">
        <v>500</v>
      </c>
      <c r="R420" s="104">
        <v>30</v>
      </c>
      <c r="S420" s="224" t="s">
        <v>135</v>
      </c>
      <c r="T420" s="224" t="s">
        <v>381</v>
      </c>
      <c r="U420" s="224" t="s">
        <v>2749</v>
      </c>
      <c r="V420" s="224" t="s">
        <v>2180</v>
      </c>
      <c r="W420" s="222" t="s">
        <v>2750</v>
      </c>
      <c r="X420" s="222"/>
      <c r="Y420" s="225"/>
      <c r="AC420" s="93"/>
      <c r="AD420" s="93"/>
      <c r="AE420" s="93"/>
      <c r="AF420" s="93"/>
      <c r="AG420" s="93"/>
      <c r="AH420" s="93"/>
      <c r="AI420" s="93"/>
      <c r="AJ420" s="93"/>
      <c r="AK420" s="93"/>
      <c r="AL420" s="93"/>
      <c r="AM420" s="93"/>
      <c r="AN420" s="93"/>
      <c r="AO420" s="93"/>
      <c r="AP420" s="93"/>
      <c r="AQ420" s="93"/>
      <c r="AR420" s="93"/>
      <c r="AS420" s="93"/>
      <c r="AT420" s="93"/>
      <c r="AU420" s="93"/>
      <c r="AV420" s="93"/>
      <c r="AW420" s="93"/>
      <c r="AX420" s="93"/>
      <c r="AY420" s="93"/>
      <c r="AZ420" s="93"/>
      <c r="BA420" s="93"/>
      <c r="BB420" s="93"/>
      <c r="BC420" s="93"/>
      <c r="BD420" s="93"/>
      <c r="BE420" s="93"/>
      <c r="BF420" s="93"/>
      <c r="BG420" s="93"/>
      <c r="BH420" s="93"/>
      <c r="BI420" s="93"/>
      <c r="BJ420" s="93"/>
      <c r="BK420" s="93"/>
      <c r="BL420" s="93"/>
      <c r="BM420" s="93"/>
      <c r="BN420" s="93"/>
      <c r="BO420" s="93"/>
      <c r="BP420" s="93"/>
      <c r="BQ420" s="93"/>
      <c r="BR420" s="93"/>
      <c r="BS420" s="93"/>
      <c r="BT420" s="93"/>
      <c r="BU420" s="93"/>
      <c r="BV420" s="93"/>
      <c r="BW420" s="93"/>
      <c r="BX420" s="93"/>
      <c r="BY420" s="93"/>
      <c r="BZ420" s="93"/>
      <c r="CA420" s="93"/>
      <c r="CB420" s="93"/>
      <c r="CC420" s="93"/>
      <c r="CD420" s="93"/>
      <c r="CE420" s="93"/>
      <c r="CF420" s="93"/>
      <c r="CG420" s="93"/>
      <c r="CH420" s="93"/>
      <c r="CI420" s="93"/>
      <c r="CJ420" s="93"/>
      <c r="CK420" s="93"/>
      <c r="CL420" s="93"/>
      <c r="CM420" s="93"/>
      <c r="CN420" s="93"/>
      <c r="CO420" s="93"/>
      <c r="CP420" s="93"/>
      <c r="CQ420" s="93"/>
      <c r="CR420" s="93"/>
      <c r="CS420" s="93"/>
      <c r="CT420" s="93"/>
      <c r="CU420" s="93"/>
      <c r="CV420" s="93"/>
      <c r="CW420" s="93"/>
      <c r="CX420" s="93"/>
      <c r="CY420" s="93"/>
      <c r="CZ420" s="93"/>
      <c r="DA420" s="93"/>
      <c r="DB420" s="93"/>
      <c r="DC420" s="93"/>
      <c r="DD420" s="93"/>
      <c r="DE420" s="93"/>
      <c r="DF420" s="93"/>
      <c r="DG420" s="93"/>
      <c r="DH420" s="93"/>
      <c r="DI420" s="93"/>
      <c r="DJ420" s="93"/>
      <c r="DK420" s="93"/>
      <c r="DL420" s="93"/>
      <c r="DM420" s="93"/>
      <c r="DN420" s="93"/>
      <c r="DO420" s="93"/>
      <c r="DP420" s="93"/>
      <c r="DQ420" s="93"/>
      <c r="DR420" s="93"/>
      <c r="DS420" s="93"/>
      <c r="DT420" s="93"/>
      <c r="DU420" s="93"/>
      <c r="DV420" s="93"/>
      <c r="DW420" s="93"/>
      <c r="DX420" s="93"/>
      <c r="DY420" s="93"/>
      <c r="DZ420" s="93"/>
      <c r="EA420" s="93"/>
      <c r="EB420" s="93"/>
      <c r="EC420" s="93"/>
      <c r="ED420" s="93"/>
      <c r="EE420" s="93"/>
      <c r="EF420" s="93"/>
      <c r="EG420" s="93"/>
      <c r="EH420" s="93"/>
      <c r="EI420" s="93"/>
      <c r="EJ420" s="93"/>
      <c r="EK420" s="93"/>
      <c r="EL420" s="93"/>
      <c r="EM420" s="93"/>
      <c r="EN420" s="93"/>
      <c r="EO420" s="93"/>
      <c r="EP420" s="93"/>
      <c r="EQ420" s="93"/>
      <c r="ER420" s="93"/>
      <c r="ES420" s="93"/>
      <c r="ET420" s="93"/>
      <c r="EU420" s="93"/>
      <c r="EV420" s="93"/>
      <c r="EW420" s="93"/>
      <c r="EX420" s="93"/>
      <c r="EY420" s="93"/>
      <c r="EZ420" s="93"/>
      <c r="FA420" s="93"/>
      <c r="FB420" s="93"/>
      <c r="FC420" s="93"/>
      <c r="FD420" s="93"/>
      <c r="FE420" s="93"/>
      <c r="FF420" s="93"/>
      <c r="FG420" s="93"/>
      <c r="FH420" s="93"/>
      <c r="FI420" s="93"/>
      <c r="FJ420" s="93"/>
      <c r="FK420" s="93"/>
      <c r="FL420" s="93"/>
      <c r="FM420" s="93"/>
      <c r="FN420" s="93"/>
      <c r="FO420" s="93"/>
      <c r="FP420" s="93"/>
      <c r="FQ420" s="93"/>
      <c r="FR420" s="93"/>
      <c r="FS420" s="93"/>
      <c r="FT420" s="93"/>
      <c r="FU420" s="93"/>
      <c r="FV420" s="93"/>
      <c r="FW420" s="93"/>
      <c r="FX420" s="93"/>
      <c r="FY420" s="93"/>
      <c r="FZ420" s="93"/>
      <c r="GA420" s="93"/>
      <c r="GB420" s="93"/>
      <c r="GC420" s="93"/>
      <c r="GD420" s="93"/>
      <c r="GE420" s="93"/>
      <c r="GF420" s="93"/>
      <c r="GG420" s="93"/>
      <c r="GH420" s="93"/>
      <c r="GI420" s="93"/>
      <c r="GJ420" s="93"/>
      <c r="GK420" s="93"/>
      <c r="GL420" s="93"/>
      <c r="GM420" s="93"/>
      <c r="GN420" s="93"/>
      <c r="GO420" s="93"/>
      <c r="GP420" s="93"/>
      <c r="GQ420" s="93"/>
      <c r="GR420" s="93"/>
      <c r="GS420" s="93"/>
      <c r="GT420" s="93"/>
      <c r="GU420" s="93"/>
      <c r="GV420" s="93"/>
      <c r="GW420" s="93"/>
      <c r="GX420" s="93"/>
      <c r="GY420" s="93"/>
      <c r="GZ420" s="93"/>
      <c r="HA420" s="93"/>
      <c r="HB420" s="93"/>
      <c r="HC420" s="93"/>
      <c r="HD420" s="93"/>
      <c r="HE420" s="93"/>
      <c r="HF420" s="93"/>
      <c r="HG420" s="93"/>
      <c r="HH420" s="93"/>
      <c r="HI420" s="93"/>
      <c r="HJ420" s="93"/>
      <c r="HK420" s="93"/>
      <c r="HL420" s="93"/>
      <c r="HM420" s="93"/>
      <c r="HN420" s="93"/>
      <c r="HO420" s="93"/>
      <c r="HP420" s="93"/>
      <c r="HQ420" s="93"/>
      <c r="HR420" s="93"/>
      <c r="HS420" s="93"/>
      <c r="HT420" s="93"/>
      <c r="HU420" s="93"/>
      <c r="HV420" s="93"/>
      <c r="HW420" s="93"/>
      <c r="HX420" s="93"/>
      <c r="HY420" s="93"/>
      <c r="HZ420" s="93"/>
      <c r="IA420" s="93"/>
      <c r="IB420" s="93"/>
      <c r="IC420" s="93"/>
      <c r="ID420" s="93"/>
      <c r="IE420" s="93"/>
      <c r="IF420" s="93"/>
      <c r="IG420" s="93"/>
      <c r="IH420" s="93"/>
      <c r="II420" s="93"/>
      <c r="IJ420" s="93"/>
      <c r="IK420" s="93"/>
      <c r="IL420" s="93"/>
      <c r="IM420" s="93"/>
      <c r="IN420" s="93"/>
      <c r="IO420" s="93"/>
      <c r="IP420" s="93"/>
      <c r="IQ420" s="93"/>
      <c r="IR420" s="93"/>
      <c r="IS420" s="93"/>
      <c r="IT420" s="93"/>
      <c r="IU420" s="93"/>
      <c r="IV420" s="93"/>
      <c r="IW420" s="93"/>
      <c r="IX420" s="93"/>
      <c r="IY420" s="93"/>
      <c r="IZ420" s="93"/>
      <c r="JA420" s="93"/>
      <c r="JB420" s="93"/>
    </row>
    <row r="421" spans="1:262" s="19" customFormat="1" x14ac:dyDescent="0.2">
      <c r="A421" s="170">
        <v>41221</v>
      </c>
      <c r="B421" s="171" t="s">
        <v>427</v>
      </c>
      <c r="C421" s="171" t="s">
        <v>229</v>
      </c>
      <c r="D421" s="171" t="s">
        <v>140</v>
      </c>
      <c r="E421" s="172" t="s">
        <v>143</v>
      </c>
      <c r="F421" s="173">
        <v>41227</v>
      </c>
      <c r="G421" s="174">
        <v>2012</v>
      </c>
      <c r="H421" s="170" t="s">
        <v>7</v>
      </c>
      <c r="I421" s="170" t="str">
        <f t="shared" si="23"/>
        <v>PA</v>
      </c>
      <c r="J421" s="170" t="str">
        <f t="shared" si="24"/>
        <v>PA</v>
      </c>
      <c r="K421" s="170" t="str">
        <f t="shared" si="25"/>
        <v>Northeast</v>
      </c>
      <c r="L421" s="170" t="str">
        <f>INDEX('State '!$A$1:$C$62,MATCH($I421,'State '!$B:$B,0),3)</f>
        <v>Northeast</v>
      </c>
      <c r="M421" s="170" t="str">
        <f>INDEX('State '!$A$1:$C$62,MATCH($J421,'State '!$B:$B,0),3)</f>
        <v>Northeast</v>
      </c>
      <c r="N421" s="170"/>
      <c r="O421" s="177"/>
      <c r="P421" s="176">
        <v>39</v>
      </c>
      <c r="Q421" s="176">
        <v>555</v>
      </c>
      <c r="R421" s="177">
        <v>30</v>
      </c>
      <c r="S421" s="178" t="s">
        <v>135</v>
      </c>
      <c r="T421" s="175" t="s">
        <v>381</v>
      </c>
      <c r="U421" s="179" t="s">
        <v>428</v>
      </c>
      <c r="V421" s="170"/>
      <c r="W421" s="169"/>
      <c r="X421" s="169"/>
      <c r="Y421" s="169"/>
    </row>
    <row r="422" spans="1:262" x14ac:dyDescent="0.2">
      <c r="A422" s="224">
        <v>44313</v>
      </c>
      <c r="B422" s="222" t="s">
        <v>1832</v>
      </c>
      <c r="C422" s="222" t="s">
        <v>1833</v>
      </c>
      <c r="D422" s="222" t="s">
        <v>134</v>
      </c>
      <c r="E422" s="222" t="s">
        <v>2377</v>
      </c>
      <c r="F422" s="63"/>
      <c r="G422" s="64" t="s">
        <v>382</v>
      </c>
      <c r="H422" s="224" t="s">
        <v>1834</v>
      </c>
      <c r="I422" s="224" t="str">
        <f t="shared" si="23"/>
        <v>KY</v>
      </c>
      <c r="J422" s="224" t="str">
        <f t="shared" si="24"/>
        <v>TN</v>
      </c>
      <c r="K422" s="230" t="str">
        <f t="shared" si="25"/>
        <v>Midwest</v>
      </c>
      <c r="L422" s="224" t="str">
        <f>INDEX('State '!$A$1:$C$62,MATCH($I422,'State '!$B:$B,0),3)</f>
        <v>Midwest</v>
      </c>
      <c r="M422" s="224" t="str">
        <f>INDEX('State '!$A$1:$C$62,MATCH($J422,'State '!$B:$B,0),3)</f>
        <v>Midwest</v>
      </c>
      <c r="N422" s="224"/>
      <c r="O422" s="163"/>
      <c r="P422" s="120">
        <v>23</v>
      </c>
      <c r="Q422" s="164">
        <v>52</v>
      </c>
      <c r="R422" s="104">
        <v>12</v>
      </c>
      <c r="S422" s="224" t="s">
        <v>135</v>
      </c>
      <c r="T422" s="224" t="s">
        <v>381</v>
      </c>
      <c r="U422" s="224" t="s">
        <v>2055</v>
      </c>
      <c r="V422" s="224" t="s">
        <v>2180</v>
      </c>
      <c r="W422" s="222"/>
      <c r="X422" s="222"/>
      <c r="Y422" s="225"/>
      <c r="Z422" s="93"/>
      <c r="AA422" s="93"/>
      <c r="AB422" s="93"/>
    </row>
    <row r="423" spans="1:262" x14ac:dyDescent="0.2">
      <c r="A423" s="170">
        <v>39990</v>
      </c>
      <c r="B423" s="171" t="s">
        <v>1631</v>
      </c>
      <c r="C423" s="183" t="s">
        <v>206</v>
      </c>
      <c r="D423" s="171" t="s">
        <v>140</v>
      </c>
      <c r="E423" s="183" t="s">
        <v>143</v>
      </c>
      <c r="F423" s="184">
        <v>36100</v>
      </c>
      <c r="G423" s="185">
        <v>1998</v>
      </c>
      <c r="H423" s="170" t="s">
        <v>52</v>
      </c>
      <c r="I423" s="170" t="str">
        <f t="shared" ref="I423:I454" si="26">LEFT($H423,2)</f>
        <v>TN</v>
      </c>
      <c r="J423" s="170" t="str">
        <f t="shared" ref="J423:J454" si="27">RIGHT($H423,2)</f>
        <v>TN</v>
      </c>
      <c r="K423" s="170" t="str">
        <f t="shared" ref="K423:K454" si="28">IF($L423=$M423,L423,CONCATENATE($L423,", ",IF(ISBLANK(N423),"",CONCATENATE(N423,", ")),$M423))</f>
        <v>Midwest</v>
      </c>
      <c r="L423" s="170" t="str">
        <f>INDEX('State '!$A$1:$C$62,MATCH($I423,'State '!$B:$B,0),3)</f>
        <v>Midwest</v>
      </c>
      <c r="M423" s="170" t="str">
        <f>INDEX('State '!$A$1:$C$62,MATCH($J423,'State '!$B:$B,0),3)</f>
        <v>Midwest</v>
      </c>
      <c r="N423" s="170"/>
      <c r="O423" s="177">
        <v>6</v>
      </c>
      <c r="P423" s="177">
        <v>10</v>
      </c>
      <c r="Q423" s="176">
        <v>10</v>
      </c>
      <c r="R423" s="176">
        <v>8</v>
      </c>
      <c r="S423" s="170" t="s">
        <v>138</v>
      </c>
      <c r="T423" s="170" t="s">
        <v>187</v>
      </c>
      <c r="U423" s="170" t="s">
        <v>382</v>
      </c>
      <c r="V423" s="170"/>
      <c r="W423" s="169"/>
      <c r="X423" s="169"/>
      <c r="Y423" s="169"/>
      <c r="Z423" s="93"/>
      <c r="AA423" s="93"/>
      <c r="AB423" s="93"/>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c r="ER423" s="19"/>
      <c r="ES423" s="19"/>
      <c r="ET423" s="19"/>
      <c r="EU423" s="19"/>
      <c r="EV423" s="19"/>
      <c r="EW423" s="19"/>
      <c r="EX423" s="19"/>
      <c r="EY423" s="19"/>
      <c r="EZ423" s="19"/>
      <c r="FA423" s="19"/>
      <c r="FB423" s="19"/>
      <c r="FC423" s="19"/>
      <c r="FD423" s="19"/>
      <c r="FE423" s="19"/>
      <c r="FF423" s="19"/>
      <c r="FG423" s="19"/>
      <c r="FH423" s="19"/>
      <c r="FI423" s="19"/>
      <c r="FJ423" s="19"/>
      <c r="FK423" s="19"/>
      <c r="FL423" s="19"/>
      <c r="FM423" s="19"/>
      <c r="FN423" s="19"/>
      <c r="FO423" s="19"/>
      <c r="FP423" s="19"/>
      <c r="FQ423" s="19"/>
      <c r="FR423" s="19"/>
      <c r="FS423" s="19"/>
      <c r="FT423" s="19"/>
      <c r="FU423" s="19"/>
      <c r="FV423" s="19"/>
      <c r="FW423" s="19"/>
      <c r="FX423" s="19"/>
      <c r="FY423" s="19"/>
      <c r="FZ423" s="19"/>
      <c r="GA423" s="19"/>
      <c r="GB423" s="19"/>
      <c r="GC423" s="19"/>
      <c r="GD423" s="19"/>
      <c r="GE423" s="19"/>
      <c r="GF423" s="19"/>
      <c r="GG423" s="19"/>
      <c r="GH423" s="19"/>
      <c r="GI423" s="19"/>
      <c r="GJ423" s="19"/>
      <c r="GK423" s="19"/>
      <c r="GL423" s="19"/>
      <c r="GM423" s="19"/>
      <c r="GN423" s="19"/>
      <c r="GO423" s="19"/>
      <c r="GP423" s="19"/>
      <c r="GQ423" s="19"/>
      <c r="GR423" s="19"/>
      <c r="GS423" s="19"/>
      <c r="GT423" s="19"/>
      <c r="GU423" s="19"/>
      <c r="GV423" s="19"/>
      <c r="GW423" s="19"/>
      <c r="GX423" s="19"/>
      <c r="GY423" s="19"/>
      <c r="GZ423" s="19"/>
      <c r="HA423" s="19"/>
      <c r="HB423" s="19"/>
      <c r="HC423" s="19"/>
      <c r="HD423" s="19"/>
      <c r="HE423" s="19"/>
      <c r="HF423" s="19"/>
      <c r="HG423" s="19"/>
      <c r="HH423" s="19"/>
      <c r="HI423" s="19"/>
      <c r="HJ423" s="19"/>
      <c r="HK423" s="19"/>
      <c r="HL423" s="19"/>
      <c r="HM423" s="19"/>
      <c r="HN423" s="19"/>
      <c r="HO423" s="19"/>
      <c r="HP423" s="19"/>
      <c r="HQ423" s="19"/>
      <c r="HR423" s="19"/>
      <c r="HS423" s="19"/>
      <c r="HT423" s="19"/>
      <c r="HU423" s="19"/>
      <c r="HV423" s="19"/>
      <c r="HW423" s="19"/>
      <c r="HX423" s="19"/>
      <c r="HY423" s="19"/>
      <c r="HZ423" s="19"/>
      <c r="IA423" s="19"/>
      <c r="IB423" s="19"/>
      <c r="IC423" s="19"/>
      <c r="ID423" s="19"/>
      <c r="IE423" s="19"/>
      <c r="IF423" s="19"/>
      <c r="IG423" s="19"/>
      <c r="IH423" s="19"/>
      <c r="II423" s="19"/>
      <c r="IJ423" s="19"/>
      <c r="IK423" s="19"/>
      <c r="IL423" s="19"/>
      <c r="IM423" s="19"/>
      <c r="IN423" s="19"/>
      <c r="IO423" s="19"/>
      <c r="IP423" s="19"/>
      <c r="IQ423" s="19"/>
      <c r="IR423" s="19"/>
      <c r="IS423" s="19"/>
      <c r="IT423" s="19"/>
      <c r="IU423" s="19"/>
      <c r="IV423" s="19"/>
      <c r="IW423" s="19"/>
      <c r="IX423" s="19"/>
      <c r="IY423" s="19"/>
      <c r="IZ423" s="19"/>
      <c r="JA423" s="19"/>
      <c r="JB423" s="19"/>
    </row>
    <row r="424" spans="1:262" x14ac:dyDescent="0.2">
      <c r="A424" s="170">
        <v>39990</v>
      </c>
      <c r="B424" s="183" t="s">
        <v>1372</v>
      </c>
      <c r="C424" s="183" t="s">
        <v>206</v>
      </c>
      <c r="D424" s="183" t="s">
        <v>136</v>
      </c>
      <c r="E424" s="183" t="s">
        <v>143</v>
      </c>
      <c r="F424" s="184">
        <v>36982</v>
      </c>
      <c r="G424" s="185">
        <v>2001</v>
      </c>
      <c r="H424" s="170" t="s">
        <v>52</v>
      </c>
      <c r="I424" s="170" t="str">
        <f t="shared" si="26"/>
        <v>TN</v>
      </c>
      <c r="J424" s="170" t="str">
        <f t="shared" si="27"/>
        <v>TN</v>
      </c>
      <c r="K424" s="170" t="str">
        <f t="shared" si="28"/>
        <v>Midwest</v>
      </c>
      <c r="L424" s="170" t="str">
        <f>INDEX('State '!$A$1:$C$62,MATCH($I424,'State '!$B:$B,0),3)</f>
        <v>Midwest</v>
      </c>
      <c r="M424" s="170" t="str">
        <f>INDEX('State '!$A$1:$C$62,MATCH($J424,'State '!$B:$B,0),3)</f>
        <v>Midwest</v>
      </c>
      <c r="N424" s="170"/>
      <c r="O424" s="177">
        <v>6</v>
      </c>
      <c r="P424" s="177">
        <v>30</v>
      </c>
      <c r="Q424" s="177">
        <v>25</v>
      </c>
      <c r="R424" s="176">
        <v>8</v>
      </c>
      <c r="S424" s="170" t="s">
        <v>138</v>
      </c>
      <c r="T424" s="170" t="s">
        <v>187</v>
      </c>
      <c r="U424" s="170" t="s">
        <v>382</v>
      </c>
      <c r="V424" s="170"/>
      <c r="W424" s="169"/>
      <c r="X424" s="169"/>
      <c r="Y424" s="169"/>
      <c r="Z424" s="93"/>
      <c r="AA424" s="93"/>
      <c r="AB424" s="93"/>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c r="ER424" s="19"/>
      <c r="ES424" s="19"/>
      <c r="ET424" s="19"/>
      <c r="EU424" s="19"/>
      <c r="EV424" s="19"/>
      <c r="EW424" s="19"/>
      <c r="EX424" s="19"/>
      <c r="EY424" s="19"/>
      <c r="EZ424" s="19"/>
      <c r="FA424" s="19"/>
      <c r="FB424" s="19"/>
      <c r="FC424" s="19"/>
      <c r="FD424" s="19"/>
      <c r="FE424" s="19"/>
      <c r="FF424" s="19"/>
      <c r="FG424" s="19"/>
      <c r="FH424" s="19"/>
      <c r="FI424" s="19"/>
      <c r="FJ424" s="19"/>
      <c r="FK424" s="19"/>
      <c r="FL424" s="19"/>
      <c r="FM424" s="19"/>
      <c r="FN424" s="19"/>
      <c r="FO424" s="19"/>
      <c r="FP424" s="19"/>
      <c r="FQ424" s="19"/>
      <c r="FR424" s="19"/>
      <c r="FS424" s="19"/>
      <c r="FT424" s="19"/>
      <c r="FU424" s="19"/>
      <c r="FV424" s="19"/>
      <c r="FW424" s="19"/>
      <c r="FX424" s="19"/>
      <c r="FY424" s="19"/>
      <c r="FZ424" s="19"/>
      <c r="GA424" s="19"/>
      <c r="GB424" s="19"/>
      <c r="GC424" s="19"/>
      <c r="GD424" s="19"/>
      <c r="GE424" s="19"/>
      <c r="GF424" s="19"/>
      <c r="GG424" s="19"/>
      <c r="GH424" s="19"/>
      <c r="GI424" s="19"/>
      <c r="GJ424" s="19"/>
      <c r="GK424" s="19"/>
      <c r="GL424" s="19"/>
      <c r="GM424" s="19"/>
      <c r="GN424" s="19"/>
      <c r="GO424" s="19"/>
      <c r="GP424" s="19"/>
      <c r="GQ424" s="19"/>
      <c r="GR424" s="19"/>
      <c r="GS424" s="19"/>
      <c r="GT424" s="19"/>
      <c r="GU424" s="19"/>
      <c r="GV424" s="19"/>
      <c r="GW424" s="19"/>
      <c r="GX424" s="19"/>
      <c r="GY424" s="19"/>
      <c r="GZ424" s="19"/>
      <c r="HA424" s="19"/>
      <c r="HB424" s="19"/>
      <c r="HC424" s="19"/>
      <c r="HD424" s="19"/>
      <c r="HE424" s="19"/>
      <c r="HF424" s="19"/>
      <c r="HG424" s="19"/>
      <c r="HH424" s="19"/>
      <c r="HI424" s="19"/>
      <c r="HJ424" s="19"/>
      <c r="HK424" s="19"/>
      <c r="HL424" s="19"/>
      <c r="HM424" s="19"/>
      <c r="HN424" s="19"/>
      <c r="HO424" s="19"/>
      <c r="HP424" s="19"/>
      <c r="HQ424" s="19"/>
      <c r="HR424" s="19"/>
      <c r="HS424" s="19"/>
      <c r="HT424" s="19"/>
      <c r="HU424" s="19"/>
      <c r="HV424" s="19"/>
      <c r="HW424" s="19"/>
      <c r="HX424" s="19"/>
      <c r="HY424" s="19"/>
      <c r="HZ424" s="19"/>
      <c r="IA424" s="19"/>
      <c r="IB424" s="19"/>
      <c r="IC424" s="19"/>
      <c r="ID424" s="19"/>
      <c r="IE424" s="19"/>
      <c r="IF424" s="19"/>
      <c r="IG424" s="19"/>
      <c r="IH424" s="19"/>
      <c r="II424" s="19"/>
      <c r="IJ424" s="19"/>
      <c r="IK424" s="19"/>
      <c r="IL424" s="19"/>
      <c r="IM424" s="19"/>
      <c r="IN424" s="19"/>
      <c r="IO424" s="19"/>
      <c r="IP424" s="19"/>
      <c r="IQ424" s="19"/>
      <c r="IR424" s="19"/>
      <c r="IS424" s="19"/>
      <c r="IT424" s="19"/>
      <c r="IU424" s="19"/>
      <c r="IV424" s="19"/>
      <c r="IW424" s="19"/>
      <c r="IX424" s="19"/>
      <c r="IY424" s="19"/>
      <c r="IZ424" s="19"/>
      <c r="JA424" s="19"/>
      <c r="JB424" s="19"/>
    </row>
    <row r="425" spans="1:262" s="19" customFormat="1" x14ac:dyDescent="0.2">
      <c r="A425" s="170">
        <v>40248</v>
      </c>
      <c r="B425" s="183" t="s">
        <v>1845</v>
      </c>
      <c r="C425" s="183" t="s">
        <v>205</v>
      </c>
      <c r="D425" s="183" t="s">
        <v>140</v>
      </c>
      <c r="E425" s="183" t="s">
        <v>143</v>
      </c>
      <c r="F425" s="184">
        <v>39767</v>
      </c>
      <c r="G425" s="185">
        <v>2008</v>
      </c>
      <c r="H425" s="170" t="s">
        <v>764</v>
      </c>
      <c r="I425" s="170" t="str">
        <f t="shared" si="26"/>
        <v>NY</v>
      </c>
      <c r="J425" s="170" t="str">
        <f t="shared" si="27"/>
        <v>CT</v>
      </c>
      <c r="K425" s="170" t="str">
        <f t="shared" si="28"/>
        <v>Northeast</v>
      </c>
      <c r="L425" s="170" t="str">
        <f>INDEX('State '!$A$1:$C$62,MATCH($I425,'State '!$B:$B,0),3)</f>
        <v>Northeast</v>
      </c>
      <c r="M425" s="170" t="str">
        <f>INDEX('State '!$A$1:$C$62,MATCH($J425,'State '!$B:$B,0),3)</f>
        <v>Northeast</v>
      </c>
      <c r="N425" s="170"/>
      <c r="O425" s="177">
        <v>58</v>
      </c>
      <c r="P425" s="177">
        <v>1.6</v>
      </c>
      <c r="Q425" s="177">
        <v>95</v>
      </c>
      <c r="R425" s="176">
        <v>36</v>
      </c>
      <c r="S425" s="170" t="s">
        <v>135</v>
      </c>
      <c r="T425" s="170" t="s">
        <v>381</v>
      </c>
      <c r="U425" s="170" t="s">
        <v>675</v>
      </c>
      <c r="V425" s="170"/>
      <c r="W425" s="169"/>
      <c r="X425" s="169"/>
      <c r="Y425" s="169"/>
      <c r="AC425" s="93"/>
      <c r="AD425" s="93"/>
      <c r="AE425" s="93"/>
      <c r="AF425" s="93"/>
      <c r="AG425" s="93"/>
      <c r="AH425" s="93"/>
      <c r="AI425" s="93"/>
      <c r="AJ425" s="93"/>
      <c r="AK425" s="93"/>
      <c r="AL425" s="93"/>
      <c r="AM425" s="93"/>
      <c r="AN425" s="93"/>
      <c r="AO425" s="93"/>
      <c r="AP425" s="93"/>
      <c r="AQ425" s="93"/>
      <c r="AR425" s="93"/>
      <c r="AS425" s="93"/>
      <c r="AT425" s="93"/>
      <c r="AU425" s="93"/>
      <c r="AV425" s="93"/>
      <c r="AW425" s="93"/>
      <c r="AX425" s="93"/>
      <c r="AY425" s="93"/>
      <c r="AZ425" s="93"/>
      <c r="BA425" s="93"/>
      <c r="BB425" s="93"/>
      <c r="BC425" s="93"/>
      <c r="BD425" s="93"/>
      <c r="BE425" s="93"/>
      <c r="BF425" s="93"/>
      <c r="BG425" s="93"/>
      <c r="BH425" s="93"/>
      <c r="BI425" s="93"/>
      <c r="BJ425" s="93"/>
      <c r="BK425" s="93"/>
      <c r="BL425" s="93"/>
      <c r="BM425" s="93"/>
      <c r="BN425" s="93"/>
      <c r="BO425" s="93"/>
      <c r="BP425" s="93"/>
      <c r="BQ425" s="93"/>
      <c r="BR425" s="93"/>
      <c r="BS425" s="93"/>
      <c r="BT425" s="93"/>
      <c r="BU425" s="93"/>
      <c r="BV425" s="93"/>
      <c r="BW425" s="93"/>
      <c r="BX425" s="93"/>
      <c r="BY425" s="93"/>
      <c r="BZ425" s="93"/>
      <c r="CA425" s="93"/>
      <c r="CB425" s="93"/>
      <c r="CC425" s="93"/>
      <c r="CD425" s="93"/>
      <c r="CE425" s="93"/>
      <c r="CF425" s="93"/>
      <c r="CG425" s="93"/>
      <c r="CH425" s="93"/>
      <c r="CI425" s="93"/>
      <c r="CJ425" s="93"/>
      <c r="CK425" s="93"/>
      <c r="CL425" s="93"/>
      <c r="CM425" s="93"/>
      <c r="CN425" s="93"/>
      <c r="CO425" s="93"/>
      <c r="CP425" s="93"/>
      <c r="CQ425" s="93"/>
      <c r="CR425" s="93"/>
      <c r="CS425" s="93"/>
      <c r="CT425" s="93"/>
      <c r="CU425" s="93"/>
      <c r="CV425" s="93"/>
      <c r="CW425" s="93"/>
      <c r="CX425" s="93"/>
      <c r="CY425" s="93"/>
      <c r="CZ425" s="93"/>
      <c r="DA425" s="93"/>
      <c r="DB425" s="93"/>
      <c r="DC425" s="93"/>
      <c r="DD425" s="93"/>
      <c r="DE425" s="93"/>
      <c r="DF425" s="93"/>
      <c r="DG425" s="93"/>
      <c r="DH425" s="93"/>
      <c r="DI425" s="93"/>
      <c r="DJ425" s="93"/>
      <c r="DK425" s="93"/>
      <c r="DL425" s="93"/>
      <c r="DM425" s="93"/>
      <c r="DN425" s="93"/>
      <c r="DO425" s="93"/>
      <c r="DP425" s="93"/>
      <c r="DQ425" s="93"/>
      <c r="DR425" s="93"/>
      <c r="DS425" s="93"/>
      <c r="DT425" s="93"/>
      <c r="DU425" s="93"/>
      <c r="DV425" s="93"/>
      <c r="DW425" s="93"/>
      <c r="DX425" s="93"/>
      <c r="DY425" s="93"/>
      <c r="DZ425" s="93"/>
      <c r="EA425" s="93"/>
      <c r="EB425" s="93"/>
      <c r="EC425" s="93"/>
      <c r="ED425" s="93"/>
      <c r="EE425" s="93"/>
      <c r="EF425" s="93"/>
      <c r="EG425" s="93"/>
      <c r="EH425" s="93"/>
      <c r="EI425" s="93"/>
      <c r="EJ425" s="93"/>
      <c r="EK425" s="93"/>
      <c r="EL425" s="93"/>
      <c r="EM425" s="93"/>
      <c r="EN425" s="93"/>
      <c r="EO425" s="93"/>
      <c r="EP425" s="93"/>
      <c r="EQ425" s="93"/>
      <c r="ER425" s="93"/>
      <c r="ES425" s="93"/>
      <c r="ET425" s="93"/>
      <c r="EU425" s="93"/>
      <c r="EV425" s="93"/>
      <c r="EW425" s="93"/>
      <c r="EX425" s="93"/>
      <c r="EY425" s="93"/>
      <c r="EZ425" s="93"/>
      <c r="FA425" s="93"/>
      <c r="FB425" s="93"/>
      <c r="FC425" s="93"/>
      <c r="FD425" s="93"/>
      <c r="FE425" s="93"/>
      <c r="FF425" s="93"/>
      <c r="FG425" s="93"/>
      <c r="FH425" s="93"/>
      <c r="FI425" s="93"/>
      <c r="FJ425" s="93"/>
      <c r="FK425" s="93"/>
      <c r="FL425" s="93"/>
      <c r="FM425" s="93"/>
      <c r="FN425" s="93"/>
      <c r="FO425" s="93"/>
      <c r="FP425" s="93"/>
      <c r="FQ425" s="93"/>
      <c r="FR425" s="93"/>
      <c r="FS425" s="93"/>
      <c r="FT425" s="93"/>
      <c r="FU425" s="93"/>
      <c r="FV425" s="93"/>
      <c r="FW425" s="93"/>
      <c r="FX425" s="93"/>
      <c r="FY425" s="93"/>
      <c r="FZ425" s="93"/>
      <c r="GA425" s="93"/>
      <c r="GB425" s="93"/>
      <c r="GC425" s="93"/>
      <c r="GD425" s="93"/>
      <c r="GE425" s="93"/>
      <c r="GF425" s="93"/>
      <c r="GG425" s="93"/>
      <c r="GH425" s="93"/>
      <c r="GI425" s="93"/>
      <c r="GJ425" s="93"/>
      <c r="GK425" s="93"/>
      <c r="GL425" s="93"/>
      <c r="GM425" s="93"/>
      <c r="GN425" s="93"/>
      <c r="GO425" s="93"/>
      <c r="GP425" s="93"/>
      <c r="GQ425" s="93"/>
      <c r="GR425" s="93"/>
      <c r="GS425" s="93"/>
      <c r="GT425" s="93"/>
      <c r="GU425" s="93"/>
      <c r="GV425" s="93"/>
      <c r="GW425" s="93"/>
      <c r="GX425" s="93"/>
      <c r="GY425" s="93"/>
      <c r="GZ425" s="93"/>
      <c r="HA425" s="93"/>
      <c r="HB425" s="93"/>
      <c r="HC425" s="93"/>
      <c r="HD425" s="93"/>
      <c r="HE425" s="93"/>
      <c r="HF425" s="93"/>
      <c r="HG425" s="93"/>
      <c r="HH425" s="93"/>
      <c r="HI425" s="93"/>
      <c r="HJ425" s="93"/>
      <c r="HK425" s="93"/>
      <c r="HL425" s="93"/>
      <c r="HM425" s="93"/>
      <c r="HN425" s="93"/>
      <c r="HO425" s="93"/>
      <c r="HP425" s="93"/>
      <c r="HQ425" s="93"/>
      <c r="HR425" s="93"/>
      <c r="HS425" s="93"/>
      <c r="HT425" s="93"/>
      <c r="HU425" s="93"/>
      <c r="HV425" s="93"/>
      <c r="HW425" s="93"/>
      <c r="HX425" s="93"/>
      <c r="HY425" s="93"/>
      <c r="HZ425" s="93"/>
      <c r="IA425" s="93"/>
      <c r="IB425" s="93"/>
      <c r="IC425" s="93"/>
      <c r="ID425" s="93"/>
      <c r="IE425" s="93"/>
      <c r="IF425" s="93"/>
      <c r="IG425" s="93"/>
      <c r="IH425" s="93"/>
      <c r="II425" s="93"/>
      <c r="IJ425" s="93"/>
      <c r="IK425" s="93"/>
      <c r="IL425" s="93"/>
      <c r="IM425" s="93"/>
      <c r="IN425" s="93"/>
      <c r="IO425" s="93"/>
      <c r="IP425" s="93"/>
      <c r="IQ425" s="93"/>
      <c r="IR425" s="93"/>
      <c r="IS425" s="93"/>
      <c r="IT425" s="93"/>
      <c r="IU425" s="93"/>
      <c r="IV425" s="93"/>
      <c r="IW425" s="93"/>
      <c r="IX425" s="93"/>
      <c r="IY425" s="93"/>
      <c r="IZ425" s="93"/>
      <c r="JA425" s="93"/>
      <c r="JB425" s="93"/>
    </row>
    <row r="426" spans="1:262" x14ac:dyDescent="0.2">
      <c r="A426" s="170">
        <v>40367</v>
      </c>
      <c r="B426" s="171" t="s">
        <v>1846</v>
      </c>
      <c r="C426" s="171" t="s">
        <v>205</v>
      </c>
      <c r="D426" s="171" t="s">
        <v>140</v>
      </c>
      <c r="E426" s="172" t="s">
        <v>143</v>
      </c>
      <c r="F426" s="173">
        <v>39827</v>
      </c>
      <c r="G426" s="174">
        <v>2009</v>
      </c>
      <c r="H426" s="170" t="s">
        <v>35</v>
      </c>
      <c r="I426" s="170" t="str">
        <f t="shared" si="26"/>
        <v>CT</v>
      </c>
      <c r="J426" s="170" t="str">
        <f t="shared" si="27"/>
        <v>CT</v>
      </c>
      <c r="K426" s="170" t="str">
        <f t="shared" si="28"/>
        <v>Northeast</v>
      </c>
      <c r="L426" s="170" t="str">
        <f>INDEX('State '!$A$1:$C$62,MATCH($I426,'State '!$B:$B,0),3)</f>
        <v>Northeast</v>
      </c>
      <c r="M426" s="170" t="str">
        <f>INDEX('State '!$A$1:$C$62,MATCH($J426,'State '!$B:$B,0),3)</f>
        <v>Northeast</v>
      </c>
      <c r="N426" s="170"/>
      <c r="O426" s="177">
        <v>41.7</v>
      </c>
      <c r="P426" s="176"/>
      <c r="Q426" s="176">
        <v>80</v>
      </c>
      <c r="R426" s="177"/>
      <c r="S426" s="178" t="s">
        <v>135</v>
      </c>
      <c r="T426" s="175" t="s">
        <v>381</v>
      </c>
      <c r="U426" s="179" t="s">
        <v>675</v>
      </c>
      <c r="V426" s="170"/>
      <c r="W426" s="169"/>
      <c r="X426" s="169"/>
      <c r="Y426" s="169"/>
      <c r="Z426" s="93"/>
      <c r="AA426" s="93"/>
      <c r="AB426" s="93"/>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19"/>
      <c r="FI426" s="19"/>
      <c r="FJ426" s="19"/>
      <c r="FK426" s="19"/>
      <c r="FL426" s="19"/>
      <c r="FM426" s="19"/>
      <c r="FN426" s="19"/>
      <c r="FO426" s="19"/>
      <c r="FP426" s="19"/>
      <c r="FQ426" s="19"/>
      <c r="FR426" s="19"/>
      <c r="FS426" s="19"/>
      <c r="FT426" s="19"/>
      <c r="FU426" s="19"/>
      <c r="FV426" s="19"/>
      <c r="FW426" s="19"/>
      <c r="FX426" s="19"/>
      <c r="FY426" s="19"/>
      <c r="FZ426" s="19"/>
      <c r="GA426" s="19"/>
      <c r="GB426" s="19"/>
      <c r="GC426" s="19"/>
      <c r="GD426" s="19"/>
      <c r="GE426" s="19"/>
      <c r="GF426" s="19"/>
      <c r="GG426" s="19"/>
      <c r="GH426" s="19"/>
      <c r="GI426" s="19"/>
      <c r="GJ426" s="19"/>
      <c r="GK426" s="19"/>
      <c r="GL426" s="19"/>
      <c r="GM426" s="19"/>
      <c r="GN426" s="19"/>
      <c r="GO426" s="19"/>
      <c r="GP426" s="19"/>
      <c r="GQ426" s="19"/>
      <c r="GR426" s="19"/>
      <c r="GS426" s="19"/>
      <c r="GT426" s="19"/>
      <c r="GU426" s="19"/>
      <c r="GV426" s="19"/>
      <c r="GW426" s="19"/>
      <c r="GX426" s="19"/>
      <c r="GY426" s="19"/>
      <c r="GZ426" s="19"/>
      <c r="HA426" s="19"/>
      <c r="HB426" s="19"/>
      <c r="HC426" s="19"/>
      <c r="HD426" s="19"/>
      <c r="HE426" s="19"/>
      <c r="HF426" s="19"/>
      <c r="HG426" s="19"/>
      <c r="HH426" s="19"/>
      <c r="HI426" s="19"/>
      <c r="HJ426" s="19"/>
      <c r="HK426" s="19"/>
      <c r="HL426" s="19"/>
      <c r="HM426" s="19"/>
      <c r="HN426" s="19"/>
      <c r="HO426" s="19"/>
      <c r="HP426" s="19"/>
      <c r="HQ426" s="19"/>
      <c r="HR426" s="19"/>
      <c r="HS426" s="19"/>
      <c r="HT426" s="19"/>
      <c r="HU426" s="19"/>
      <c r="HV426" s="19"/>
      <c r="HW426" s="19"/>
      <c r="HX426" s="19"/>
      <c r="HY426" s="19"/>
      <c r="HZ426" s="19"/>
      <c r="IA426" s="19"/>
      <c r="IB426" s="19"/>
      <c r="IC426" s="19"/>
      <c r="ID426" s="19"/>
      <c r="IE426" s="19"/>
      <c r="IF426" s="19"/>
      <c r="IG426" s="19"/>
      <c r="IH426" s="19"/>
      <c r="II426" s="19"/>
      <c r="IJ426" s="19"/>
      <c r="IK426" s="19"/>
      <c r="IL426" s="19"/>
      <c r="IM426" s="19"/>
      <c r="IN426" s="19"/>
      <c r="IO426" s="19"/>
      <c r="IP426" s="19"/>
      <c r="IQ426" s="19"/>
      <c r="IR426" s="19"/>
      <c r="IS426" s="19"/>
      <c r="IT426" s="19"/>
      <c r="IU426" s="19"/>
      <c r="IV426" s="19"/>
      <c r="IW426" s="19"/>
      <c r="IX426" s="19"/>
      <c r="IY426" s="19"/>
      <c r="IZ426" s="19"/>
      <c r="JA426" s="19"/>
      <c r="JB426" s="19"/>
    </row>
    <row r="427" spans="1:262" s="19" customFormat="1" x14ac:dyDescent="0.2">
      <c r="A427" s="170">
        <v>40367</v>
      </c>
      <c r="B427" s="171" t="s">
        <v>1847</v>
      </c>
      <c r="C427" s="171" t="s">
        <v>205</v>
      </c>
      <c r="D427" s="171" t="s">
        <v>140</v>
      </c>
      <c r="E427" s="172" t="s">
        <v>143</v>
      </c>
      <c r="F427" s="173">
        <v>40118</v>
      </c>
      <c r="G427" s="174">
        <v>2009</v>
      </c>
      <c r="H427" s="170" t="s">
        <v>10</v>
      </c>
      <c r="I427" s="170" t="str">
        <f t="shared" si="26"/>
        <v>NY</v>
      </c>
      <c r="J427" s="170" t="str">
        <f t="shared" si="27"/>
        <v>NY</v>
      </c>
      <c r="K427" s="170" t="str">
        <f t="shared" si="28"/>
        <v>Northeast</v>
      </c>
      <c r="L427" s="170" t="str">
        <f>INDEX('State '!$A$1:$C$62,MATCH($I427,'State '!$B:$B,0),3)</f>
        <v>Northeast</v>
      </c>
      <c r="M427" s="170" t="str">
        <f>INDEX('State '!$A$1:$C$62,MATCH($J427,'State '!$B:$B,0),3)</f>
        <v>Northeast</v>
      </c>
      <c r="N427" s="170"/>
      <c r="O427" s="177">
        <v>24.1</v>
      </c>
      <c r="P427" s="176"/>
      <c r="Q427" s="176">
        <v>25</v>
      </c>
      <c r="R427" s="177">
        <v>16</v>
      </c>
      <c r="S427" s="178" t="s">
        <v>135</v>
      </c>
      <c r="T427" s="175" t="s">
        <v>381</v>
      </c>
      <c r="U427" s="179" t="s">
        <v>675</v>
      </c>
      <c r="V427" s="170"/>
      <c r="W427" s="169"/>
      <c r="X427" s="169"/>
      <c r="Y427" s="169"/>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c r="AY427" s="93"/>
      <c r="AZ427" s="93"/>
      <c r="BA427" s="93"/>
      <c r="BB427" s="93"/>
      <c r="BC427" s="93"/>
      <c r="BD427" s="93"/>
      <c r="BE427" s="93"/>
      <c r="BF427" s="93"/>
      <c r="BG427" s="93"/>
      <c r="BH427" s="93"/>
      <c r="BI427" s="93"/>
      <c r="BJ427" s="93"/>
      <c r="BK427" s="93"/>
      <c r="BL427" s="93"/>
      <c r="BM427" s="93"/>
      <c r="BN427" s="93"/>
      <c r="BO427" s="93"/>
      <c r="BP427" s="93"/>
      <c r="BQ427" s="93"/>
      <c r="BR427" s="93"/>
      <c r="BS427" s="93"/>
      <c r="BT427" s="93"/>
      <c r="BU427" s="93"/>
      <c r="BV427" s="93"/>
      <c r="BW427" s="93"/>
      <c r="BX427" s="93"/>
      <c r="BY427" s="93"/>
      <c r="BZ427" s="93"/>
      <c r="CA427" s="93"/>
      <c r="CB427" s="93"/>
      <c r="CC427" s="93"/>
      <c r="CD427" s="93"/>
      <c r="CE427" s="93"/>
      <c r="CF427" s="93"/>
      <c r="CG427" s="93"/>
      <c r="CH427" s="93"/>
      <c r="CI427" s="93"/>
      <c r="CJ427" s="93"/>
      <c r="CK427" s="93"/>
      <c r="CL427" s="93"/>
      <c r="CM427" s="93"/>
      <c r="CN427" s="93"/>
      <c r="CO427" s="93"/>
      <c r="CP427" s="93"/>
      <c r="CQ427" s="93"/>
      <c r="CR427" s="93"/>
      <c r="CS427" s="93"/>
      <c r="CT427" s="93"/>
      <c r="CU427" s="93"/>
      <c r="CV427" s="93"/>
      <c r="CW427" s="93"/>
      <c r="CX427" s="93"/>
      <c r="CY427" s="93"/>
      <c r="CZ427" s="93"/>
      <c r="DA427" s="93"/>
      <c r="DB427" s="93"/>
      <c r="DC427" s="93"/>
      <c r="DD427" s="93"/>
      <c r="DE427" s="93"/>
      <c r="DF427" s="93"/>
      <c r="DG427" s="93"/>
      <c r="DH427" s="93"/>
      <c r="DI427" s="93"/>
      <c r="DJ427" s="93"/>
      <c r="DK427" s="93"/>
      <c r="DL427" s="93"/>
      <c r="DM427" s="93"/>
      <c r="DN427" s="93"/>
      <c r="DO427" s="93"/>
      <c r="DP427" s="93"/>
      <c r="DQ427" s="93"/>
      <c r="DR427" s="93"/>
      <c r="DS427" s="93"/>
      <c r="DT427" s="93"/>
      <c r="DU427" s="93"/>
      <c r="DV427" s="93"/>
      <c r="DW427" s="93"/>
      <c r="DX427" s="93"/>
      <c r="DY427" s="93"/>
      <c r="DZ427" s="93"/>
      <c r="EA427" s="93"/>
      <c r="EB427" s="93"/>
      <c r="EC427" s="93"/>
      <c r="ED427" s="93"/>
      <c r="EE427" s="93"/>
      <c r="EF427" s="93"/>
      <c r="EG427" s="93"/>
      <c r="EH427" s="93"/>
      <c r="EI427" s="93"/>
      <c r="EJ427" s="93"/>
      <c r="EK427" s="93"/>
      <c r="EL427" s="93"/>
      <c r="EM427" s="93"/>
      <c r="EN427" s="93"/>
      <c r="EO427" s="93"/>
      <c r="EP427" s="93"/>
      <c r="EQ427" s="93"/>
      <c r="ER427" s="93"/>
      <c r="ES427" s="93"/>
      <c r="ET427" s="93"/>
      <c r="EU427" s="93"/>
      <c r="EV427" s="93"/>
      <c r="EW427" s="93"/>
      <c r="EX427" s="93"/>
      <c r="EY427" s="93"/>
      <c r="EZ427" s="93"/>
      <c r="FA427" s="93"/>
      <c r="FB427" s="93"/>
      <c r="FC427" s="93"/>
      <c r="FD427" s="93"/>
      <c r="FE427" s="93"/>
      <c r="FF427" s="93"/>
      <c r="FG427" s="93"/>
      <c r="FH427" s="93"/>
      <c r="FI427" s="93"/>
      <c r="FJ427" s="93"/>
      <c r="FK427" s="93"/>
      <c r="FL427" s="93"/>
      <c r="FM427" s="93"/>
      <c r="FN427" s="93"/>
      <c r="FO427" s="93"/>
      <c r="FP427" s="93"/>
      <c r="FQ427" s="93"/>
      <c r="FR427" s="93"/>
      <c r="FS427" s="93"/>
      <c r="FT427" s="93"/>
      <c r="FU427" s="93"/>
      <c r="FV427" s="93"/>
      <c r="FW427" s="93"/>
      <c r="FX427" s="93"/>
      <c r="FY427" s="93"/>
      <c r="FZ427" s="93"/>
      <c r="GA427" s="93"/>
      <c r="GB427" s="93"/>
      <c r="GC427" s="93"/>
      <c r="GD427" s="93"/>
      <c r="GE427" s="93"/>
      <c r="GF427" s="93"/>
      <c r="GG427" s="93"/>
      <c r="GH427" s="93"/>
      <c r="GI427" s="93"/>
      <c r="GJ427" s="93"/>
      <c r="GK427" s="93"/>
      <c r="GL427" s="93"/>
      <c r="GM427" s="93"/>
      <c r="GN427" s="93"/>
      <c r="GO427" s="93"/>
      <c r="GP427" s="93"/>
      <c r="GQ427" s="93"/>
      <c r="GR427" s="93"/>
      <c r="GS427" s="93"/>
      <c r="GT427" s="93"/>
      <c r="GU427" s="93"/>
      <c r="GV427" s="93"/>
      <c r="GW427" s="93"/>
      <c r="GX427" s="93"/>
      <c r="GY427" s="93"/>
      <c r="GZ427" s="93"/>
      <c r="HA427" s="93"/>
      <c r="HB427" s="93"/>
      <c r="HC427" s="93"/>
      <c r="HD427" s="93"/>
      <c r="HE427" s="93"/>
      <c r="HF427" s="93"/>
      <c r="HG427" s="93"/>
      <c r="HH427" s="93"/>
      <c r="HI427" s="93"/>
      <c r="HJ427" s="93"/>
      <c r="HK427" s="93"/>
      <c r="HL427" s="93"/>
      <c r="HM427" s="93"/>
      <c r="HN427" s="93"/>
      <c r="HO427" s="93"/>
      <c r="HP427" s="93"/>
      <c r="HQ427" s="93"/>
      <c r="HR427" s="93"/>
      <c r="HS427" s="93"/>
      <c r="HT427" s="93"/>
      <c r="HU427" s="93"/>
      <c r="HV427" s="93"/>
      <c r="HW427" s="93"/>
      <c r="HX427" s="93"/>
      <c r="HY427" s="93"/>
      <c r="HZ427" s="93"/>
      <c r="IA427" s="93"/>
      <c r="IB427" s="93"/>
      <c r="IC427" s="93"/>
      <c r="ID427" s="93"/>
      <c r="IE427" s="93"/>
      <c r="IF427" s="93"/>
      <c r="IG427" s="93"/>
      <c r="IH427" s="93"/>
      <c r="II427" s="93"/>
      <c r="IJ427" s="93"/>
      <c r="IK427" s="93"/>
      <c r="IL427" s="93"/>
      <c r="IM427" s="93"/>
      <c r="IN427" s="93"/>
      <c r="IO427" s="93"/>
      <c r="IP427" s="93"/>
      <c r="IQ427" s="93"/>
      <c r="IR427" s="93"/>
      <c r="IS427" s="93"/>
      <c r="IT427" s="93"/>
      <c r="IU427" s="93"/>
      <c r="IV427" s="93"/>
      <c r="IW427" s="93"/>
      <c r="IX427" s="93"/>
      <c r="IY427" s="93"/>
      <c r="IZ427" s="93"/>
      <c r="JA427" s="93"/>
      <c r="JB427" s="93"/>
    </row>
    <row r="428" spans="1:262" s="19" customFormat="1" x14ac:dyDescent="0.2">
      <c r="A428" s="170">
        <v>39990</v>
      </c>
      <c r="B428" s="183" t="s">
        <v>1143</v>
      </c>
      <c r="C428" s="183" t="s">
        <v>205</v>
      </c>
      <c r="D428" s="183" t="s">
        <v>134</v>
      </c>
      <c r="E428" s="183" t="s">
        <v>143</v>
      </c>
      <c r="F428" s="184">
        <v>38022</v>
      </c>
      <c r="G428" s="185">
        <v>2004</v>
      </c>
      <c r="H428" s="170" t="s">
        <v>1144</v>
      </c>
      <c r="I428" s="170" t="str">
        <f t="shared" si="26"/>
        <v>ON</v>
      </c>
      <c r="J428" s="170" t="str">
        <f t="shared" si="27"/>
        <v>NY</v>
      </c>
      <c r="K428" s="170" t="str">
        <f t="shared" si="28"/>
        <v>Canada, Northeast</v>
      </c>
      <c r="L428" s="170" t="str">
        <f>INDEX('State '!$A$1:$C$62,MATCH($I428,'State '!$B:$B,0),3)</f>
        <v>Canada</v>
      </c>
      <c r="M428" s="170" t="str">
        <f>INDEX('State '!$A$1:$C$62,MATCH($J428,'State '!$B:$B,0),3)</f>
        <v>Northeast</v>
      </c>
      <c r="N428" s="170"/>
      <c r="O428" s="177">
        <v>334</v>
      </c>
      <c r="P428" s="177">
        <v>36.5</v>
      </c>
      <c r="Q428" s="177">
        <v>230</v>
      </c>
      <c r="R428" s="176">
        <v>24</v>
      </c>
      <c r="S428" s="170" t="s">
        <v>135</v>
      </c>
      <c r="T428" s="170" t="s">
        <v>381</v>
      </c>
      <c r="U428" s="170" t="s">
        <v>1145</v>
      </c>
      <c r="V428" s="170"/>
      <c r="W428" s="169"/>
      <c r="X428" s="169"/>
      <c r="Y428" s="169"/>
      <c r="AC428" s="93"/>
      <c r="AD428" s="93"/>
      <c r="AE428" s="93"/>
      <c r="AF428" s="93"/>
      <c r="AG428" s="93"/>
      <c r="AH428" s="93"/>
      <c r="AI428" s="93"/>
      <c r="AJ428" s="93"/>
      <c r="AK428" s="93"/>
      <c r="AL428" s="93"/>
      <c r="AM428" s="93"/>
      <c r="AN428" s="93"/>
      <c r="AO428" s="93"/>
      <c r="AP428" s="93"/>
      <c r="AQ428" s="93"/>
      <c r="AR428" s="93"/>
      <c r="AS428" s="93"/>
      <c r="AT428" s="93"/>
      <c r="AU428" s="93"/>
      <c r="AV428" s="93"/>
      <c r="AW428" s="93"/>
      <c r="AX428" s="93"/>
      <c r="AY428" s="93"/>
      <c r="AZ428" s="93"/>
      <c r="BA428" s="93"/>
      <c r="BB428" s="93"/>
      <c r="BC428" s="93"/>
      <c r="BD428" s="93"/>
      <c r="BE428" s="93"/>
      <c r="BF428" s="93"/>
      <c r="BG428" s="93"/>
      <c r="BH428" s="93"/>
      <c r="BI428" s="93"/>
      <c r="BJ428" s="93"/>
      <c r="BK428" s="93"/>
      <c r="BL428" s="93"/>
      <c r="BM428" s="93"/>
      <c r="BN428" s="93"/>
      <c r="BO428" s="93"/>
      <c r="BP428" s="93"/>
      <c r="BQ428" s="93"/>
      <c r="BR428" s="93"/>
      <c r="BS428" s="93"/>
      <c r="BT428" s="93"/>
      <c r="BU428" s="93"/>
      <c r="BV428" s="93"/>
      <c r="BW428" s="93"/>
      <c r="BX428" s="93"/>
      <c r="BY428" s="93"/>
      <c r="BZ428" s="93"/>
      <c r="CA428" s="93"/>
      <c r="CB428" s="93"/>
      <c r="CC428" s="93"/>
      <c r="CD428" s="93"/>
      <c r="CE428" s="93"/>
      <c r="CF428" s="93"/>
      <c r="CG428" s="93"/>
      <c r="CH428" s="93"/>
      <c r="CI428" s="93"/>
      <c r="CJ428" s="93"/>
      <c r="CK428" s="93"/>
      <c r="CL428" s="93"/>
      <c r="CM428" s="93"/>
      <c r="CN428" s="93"/>
      <c r="CO428" s="93"/>
      <c r="CP428" s="93"/>
      <c r="CQ428" s="93"/>
      <c r="CR428" s="93"/>
      <c r="CS428" s="93"/>
      <c r="CT428" s="93"/>
      <c r="CU428" s="93"/>
      <c r="CV428" s="93"/>
      <c r="CW428" s="93"/>
      <c r="CX428" s="93"/>
      <c r="CY428" s="93"/>
      <c r="CZ428" s="93"/>
      <c r="DA428" s="93"/>
      <c r="DB428" s="93"/>
      <c r="DC428" s="93"/>
      <c r="DD428" s="93"/>
      <c r="DE428" s="93"/>
      <c r="DF428" s="93"/>
      <c r="DG428" s="93"/>
      <c r="DH428" s="93"/>
      <c r="DI428" s="93"/>
      <c r="DJ428" s="93"/>
      <c r="DK428" s="93"/>
      <c r="DL428" s="93"/>
      <c r="DM428" s="93"/>
      <c r="DN428" s="93"/>
      <c r="DO428" s="93"/>
      <c r="DP428" s="93"/>
      <c r="DQ428" s="93"/>
      <c r="DR428" s="93"/>
      <c r="DS428" s="93"/>
      <c r="DT428" s="93"/>
      <c r="DU428" s="93"/>
      <c r="DV428" s="93"/>
      <c r="DW428" s="93"/>
      <c r="DX428" s="93"/>
      <c r="DY428" s="93"/>
      <c r="DZ428" s="93"/>
      <c r="EA428" s="93"/>
      <c r="EB428" s="93"/>
      <c r="EC428" s="93"/>
      <c r="ED428" s="93"/>
      <c r="EE428" s="93"/>
      <c r="EF428" s="93"/>
      <c r="EG428" s="93"/>
      <c r="EH428" s="93"/>
      <c r="EI428" s="93"/>
      <c r="EJ428" s="93"/>
      <c r="EK428" s="93"/>
      <c r="EL428" s="93"/>
      <c r="EM428" s="93"/>
      <c r="EN428" s="93"/>
      <c r="EO428" s="93"/>
      <c r="EP428" s="93"/>
      <c r="EQ428" s="93"/>
      <c r="ER428" s="93"/>
      <c r="ES428" s="93"/>
      <c r="ET428" s="93"/>
      <c r="EU428" s="93"/>
      <c r="EV428" s="93"/>
      <c r="EW428" s="93"/>
      <c r="EX428" s="93"/>
      <c r="EY428" s="93"/>
      <c r="EZ428" s="93"/>
      <c r="FA428" s="93"/>
      <c r="FB428" s="93"/>
      <c r="FC428" s="93"/>
      <c r="FD428" s="93"/>
      <c r="FE428" s="93"/>
      <c r="FF428" s="93"/>
      <c r="FG428" s="93"/>
      <c r="FH428" s="93"/>
      <c r="FI428" s="93"/>
      <c r="FJ428" s="93"/>
      <c r="FK428" s="93"/>
      <c r="FL428" s="93"/>
      <c r="FM428" s="93"/>
      <c r="FN428" s="93"/>
      <c r="FO428" s="93"/>
      <c r="FP428" s="93"/>
      <c r="FQ428" s="93"/>
      <c r="FR428" s="93"/>
      <c r="FS428" s="93"/>
      <c r="FT428" s="93"/>
      <c r="FU428" s="93"/>
      <c r="FV428" s="93"/>
      <c r="FW428" s="93"/>
      <c r="FX428" s="93"/>
      <c r="FY428" s="93"/>
      <c r="FZ428" s="93"/>
      <c r="GA428" s="93"/>
      <c r="GB428" s="93"/>
      <c r="GC428" s="93"/>
      <c r="GD428" s="93"/>
      <c r="GE428" s="93"/>
      <c r="GF428" s="93"/>
      <c r="GG428" s="93"/>
      <c r="GH428" s="93"/>
      <c r="GI428" s="93"/>
      <c r="GJ428" s="93"/>
      <c r="GK428" s="93"/>
      <c r="GL428" s="93"/>
      <c r="GM428" s="93"/>
      <c r="GN428" s="93"/>
      <c r="GO428" s="93"/>
      <c r="GP428" s="93"/>
      <c r="GQ428" s="93"/>
      <c r="GR428" s="93"/>
      <c r="GS428" s="93"/>
      <c r="GT428" s="93"/>
      <c r="GU428" s="93"/>
      <c r="GV428" s="93"/>
      <c r="GW428" s="93"/>
      <c r="GX428" s="93"/>
      <c r="GY428" s="93"/>
      <c r="GZ428" s="93"/>
      <c r="HA428" s="93"/>
      <c r="HB428" s="93"/>
      <c r="HC428" s="93"/>
      <c r="HD428" s="93"/>
      <c r="HE428" s="93"/>
      <c r="HF428" s="93"/>
      <c r="HG428" s="93"/>
      <c r="HH428" s="93"/>
      <c r="HI428" s="93"/>
      <c r="HJ428" s="93"/>
      <c r="HK428" s="93"/>
      <c r="HL428" s="93"/>
      <c r="HM428" s="93"/>
      <c r="HN428" s="93"/>
      <c r="HO428" s="93"/>
      <c r="HP428" s="93"/>
      <c r="HQ428" s="93"/>
      <c r="HR428" s="93"/>
      <c r="HS428" s="93"/>
      <c r="HT428" s="93"/>
      <c r="HU428" s="93"/>
      <c r="HV428" s="93"/>
      <c r="HW428" s="93"/>
      <c r="HX428" s="93"/>
      <c r="HY428" s="93"/>
      <c r="HZ428" s="93"/>
      <c r="IA428" s="93"/>
      <c r="IB428" s="93"/>
      <c r="IC428" s="93"/>
      <c r="ID428" s="93"/>
      <c r="IE428" s="93"/>
      <c r="IF428" s="93"/>
      <c r="IG428" s="93"/>
      <c r="IH428" s="93"/>
      <c r="II428" s="93"/>
      <c r="IJ428" s="93"/>
      <c r="IK428" s="93"/>
      <c r="IL428" s="93"/>
      <c r="IM428" s="93"/>
      <c r="IN428" s="93"/>
      <c r="IO428" s="93"/>
      <c r="IP428" s="93"/>
      <c r="IQ428" s="93"/>
      <c r="IR428" s="93"/>
      <c r="IS428" s="93"/>
      <c r="IT428" s="93"/>
      <c r="IU428" s="93"/>
      <c r="IV428" s="93"/>
      <c r="IW428" s="93"/>
      <c r="IX428" s="93"/>
      <c r="IY428" s="93"/>
      <c r="IZ428" s="93"/>
      <c r="JA428" s="93"/>
      <c r="JB428" s="93"/>
    </row>
    <row r="429" spans="1:262" s="19" customFormat="1" x14ac:dyDescent="0.2">
      <c r="A429" s="170">
        <v>39990</v>
      </c>
      <c r="B429" s="183" t="s">
        <v>1604</v>
      </c>
      <c r="C429" s="183" t="s">
        <v>205</v>
      </c>
      <c r="D429" s="183" t="s">
        <v>140</v>
      </c>
      <c r="E429" s="183" t="s">
        <v>143</v>
      </c>
      <c r="F429" s="184">
        <v>36100</v>
      </c>
      <c r="G429" s="185">
        <v>1998</v>
      </c>
      <c r="H429" s="170" t="s">
        <v>827</v>
      </c>
      <c r="I429" s="170" t="str">
        <f t="shared" si="26"/>
        <v>ON</v>
      </c>
      <c r="J429" s="170" t="str">
        <f t="shared" si="27"/>
        <v>NY</v>
      </c>
      <c r="K429" s="170" t="str">
        <f t="shared" si="28"/>
        <v>Canada, Northeast</v>
      </c>
      <c r="L429" s="170" t="str">
        <f>INDEX('State '!$A$1:$C$62,MATCH($I429,'State '!$B:$B,0),3)</f>
        <v>Canada</v>
      </c>
      <c r="M429" s="170" t="str">
        <f>INDEX('State '!$A$1:$C$62,MATCH($J429,'State '!$B:$B,0),3)</f>
        <v>Northeast</v>
      </c>
      <c r="N429" s="170"/>
      <c r="O429" s="177">
        <v>22</v>
      </c>
      <c r="P429" s="177"/>
      <c r="Q429" s="177">
        <v>35</v>
      </c>
      <c r="R429" s="176"/>
      <c r="S429" s="170" t="s">
        <v>135</v>
      </c>
      <c r="T429" s="170" t="s">
        <v>381</v>
      </c>
      <c r="U429" s="170" t="s">
        <v>1605</v>
      </c>
      <c r="V429" s="170"/>
      <c r="W429" s="169"/>
      <c r="X429" s="169"/>
      <c r="Y429" s="169"/>
    </row>
    <row r="430" spans="1:262" s="19" customFormat="1" x14ac:dyDescent="0.2">
      <c r="A430" s="170">
        <v>39990</v>
      </c>
      <c r="B430" s="171" t="s">
        <v>1996</v>
      </c>
      <c r="C430" s="171" t="s">
        <v>205</v>
      </c>
      <c r="D430" s="171" t="s">
        <v>140</v>
      </c>
      <c r="E430" s="172" t="s">
        <v>143</v>
      </c>
      <c r="F430" s="173">
        <v>39757</v>
      </c>
      <c r="G430" s="174">
        <v>2008</v>
      </c>
      <c r="H430" s="170" t="s">
        <v>760</v>
      </c>
      <c r="I430" s="170" t="str">
        <f t="shared" si="26"/>
        <v>CT</v>
      </c>
      <c r="J430" s="170" t="str">
        <f t="shared" si="27"/>
        <v>NY</v>
      </c>
      <c r="K430" s="170" t="str">
        <f t="shared" si="28"/>
        <v>Northeast</v>
      </c>
      <c r="L430" s="170" t="str">
        <f>INDEX('State '!$A$1:$C$62,MATCH($I430,'State '!$B:$B,0),3)</f>
        <v>Northeast</v>
      </c>
      <c r="M430" s="170" t="str">
        <f>INDEX('State '!$A$1:$C$62,MATCH($J430,'State '!$B:$B,0),3)</f>
        <v>Northeast</v>
      </c>
      <c r="N430" s="170"/>
      <c r="O430" s="177">
        <v>41.6</v>
      </c>
      <c r="P430" s="176"/>
      <c r="Q430" s="176">
        <v>100</v>
      </c>
      <c r="R430" s="177"/>
      <c r="S430" s="178" t="s">
        <v>135</v>
      </c>
      <c r="T430" s="175" t="s">
        <v>381</v>
      </c>
      <c r="U430" s="179" t="s">
        <v>761</v>
      </c>
      <c r="V430" s="170"/>
      <c r="W430" s="169"/>
      <c r="X430" s="169"/>
      <c r="Y430" s="169"/>
    </row>
    <row r="431" spans="1:262" x14ac:dyDescent="0.2">
      <c r="A431" s="224">
        <v>43756</v>
      </c>
      <c r="B431" s="222" t="s">
        <v>2332</v>
      </c>
      <c r="C431" s="222" t="s">
        <v>2333</v>
      </c>
      <c r="D431" s="222" t="s">
        <v>136</v>
      </c>
      <c r="E431" s="222" t="s">
        <v>2377</v>
      </c>
      <c r="F431" s="63"/>
      <c r="G431" s="104"/>
      <c r="H431" s="224" t="s">
        <v>2334</v>
      </c>
      <c r="I431" s="224" t="str">
        <f t="shared" si="26"/>
        <v>WA</v>
      </c>
      <c r="J431" s="224" t="str">
        <f t="shared" si="27"/>
        <v>BC</v>
      </c>
      <c r="K431" s="230" t="str">
        <f t="shared" si="28"/>
        <v>Pacific, Canada</v>
      </c>
      <c r="L431" s="224" t="str">
        <f>INDEX('State '!$A$1:$C$62,MATCH($I431,'State '!$B:$B,0),3)</f>
        <v>Pacific</v>
      </c>
      <c r="M431" s="224" t="str">
        <f>INDEX('State '!$A$1:$C$62,MATCH($J431,'State '!$B:$B,0),3)</f>
        <v>Canada</v>
      </c>
      <c r="N431" s="224"/>
      <c r="O431" s="177"/>
      <c r="P431" s="198">
        <v>81</v>
      </c>
      <c r="Q431" s="164">
        <v>700</v>
      </c>
      <c r="R431" s="104">
        <v>36</v>
      </c>
      <c r="S431" s="224" t="s">
        <v>135</v>
      </c>
      <c r="T431" s="224"/>
      <c r="U431" s="224"/>
      <c r="V431" s="224" t="s">
        <v>2180</v>
      </c>
      <c r="W431" s="222" t="s">
        <v>2896</v>
      </c>
      <c r="X431" s="222"/>
      <c r="Y431" s="225"/>
      <c r="Z431" s="93"/>
      <c r="AA431" s="93"/>
      <c r="AB431" s="93"/>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c r="FD431" s="19"/>
      <c r="FE431" s="19"/>
      <c r="FF431" s="19"/>
      <c r="FG431" s="19"/>
      <c r="FH431" s="19"/>
      <c r="FI431" s="19"/>
      <c r="FJ431" s="19"/>
      <c r="FK431" s="19"/>
      <c r="FL431" s="19"/>
      <c r="FM431" s="19"/>
      <c r="FN431" s="19"/>
      <c r="FO431" s="19"/>
      <c r="FP431" s="19"/>
      <c r="FQ431" s="19"/>
      <c r="FR431" s="19"/>
      <c r="FS431" s="19"/>
      <c r="FT431" s="19"/>
      <c r="FU431" s="19"/>
      <c r="FV431" s="19"/>
      <c r="FW431" s="19"/>
      <c r="FX431" s="19"/>
      <c r="FY431" s="19"/>
      <c r="FZ431" s="19"/>
      <c r="GA431" s="19"/>
      <c r="GB431" s="19"/>
      <c r="GC431" s="19"/>
      <c r="GD431" s="19"/>
      <c r="GE431" s="19"/>
      <c r="GF431" s="19"/>
      <c r="GG431" s="19"/>
      <c r="GH431" s="19"/>
      <c r="GI431" s="19"/>
      <c r="GJ431" s="19"/>
      <c r="GK431" s="19"/>
      <c r="GL431" s="19"/>
      <c r="GM431" s="19"/>
      <c r="GN431" s="19"/>
      <c r="GO431" s="19"/>
      <c r="GP431" s="19"/>
      <c r="GQ431" s="19"/>
      <c r="GR431" s="19"/>
      <c r="GS431" s="19"/>
      <c r="GT431" s="19"/>
      <c r="GU431" s="19"/>
      <c r="GV431" s="19"/>
      <c r="GW431" s="19"/>
      <c r="GX431" s="19"/>
      <c r="GY431" s="19"/>
      <c r="GZ431" s="19"/>
      <c r="HA431" s="19"/>
      <c r="HB431" s="19"/>
      <c r="HC431" s="19"/>
      <c r="HD431" s="19"/>
      <c r="HE431" s="19"/>
      <c r="HF431" s="19"/>
      <c r="HG431" s="19"/>
      <c r="HH431" s="19"/>
      <c r="HI431" s="19"/>
      <c r="HJ431" s="19"/>
      <c r="HK431" s="19"/>
      <c r="HL431" s="19"/>
      <c r="HM431" s="19"/>
      <c r="HN431" s="19"/>
      <c r="HO431" s="19"/>
      <c r="HP431" s="19"/>
      <c r="HQ431" s="19"/>
      <c r="HR431" s="19"/>
      <c r="HS431" s="19"/>
      <c r="HT431" s="19"/>
      <c r="HU431" s="19"/>
      <c r="HV431" s="19"/>
      <c r="HW431" s="19"/>
      <c r="HX431" s="19"/>
      <c r="HY431" s="19"/>
      <c r="HZ431" s="19"/>
      <c r="IA431" s="19"/>
      <c r="IB431" s="19"/>
      <c r="IC431" s="19"/>
      <c r="ID431" s="19"/>
      <c r="IE431" s="19"/>
      <c r="IF431" s="19"/>
      <c r="IG431" s="19"/>
      <c r="IH431" s="19"/>
      <c r="II431" s="19"/>
      <c r="IJ431" s="19"/>
      <c r="IK431" s="19"/>
      <c r="IL431" s="19"/>
      <c r="IM431" s="19"/>
      <c r="IN431" s="19"/>
      <c r="IO431" s="19"/>
      <c r="IP431" s="19"/>
      <c r="IQ431" s="19"/>
      <c r="IR431" s="19"/>
      <c r="IS431" s="19"/>
      <c r="IT431" s="19"/>
      <c r="IU431" s="19"/>
      <c r="IV431" s="19"/>
      <c r="IW431" s="19"/>
      <c r="IX431" s="19"/>
      <c r="IY431" s="19"/>
      <c r="IZ431" s="19"/>
      <c r="JA431" s="19"/>
      <c r="JB431" s="19"/>
    </row>
    <row r="432" spans="1:262" x14ac:dyDescent="0.2">
      <c r="A432" s="195">
        <v>39990</v>
      </c>
      <c r="B432" s="183" t="s">
        <v>1653</v>
      </c>
      <c r="C432" s="183" t="s">
        <v>375</v>
      </c>
      <c r="D432" s="183" t="s">
        <v>140</v>
      </c>
      <c r="E432" s="183" t="s">
        <v>143</v>
      </c>
      <c r="F432" s="184">
        <v>35735</v>
      </c>
      <c r="G432" s="185">
        <v>1997</v>
      </c>
      <c r="H432" s="170" t="s">
        <v>1476</v>
      </c>
      <c r="I432" s="170" t="str">
        <f t="shared" si="26"/>
        <v>SK</v>
      </c>
      <c r="J432" s="170" t="str">
        <f t="shared" si="27"/>
        <v>ND</v>
      </c>
      <c r="K432" s="170" t="str">
        <f t="shared" si="28"/>
        <v>Canada, Mountain</v>
      </c>
      <c r="L432" s="170" t="str">
        <f>INDEX('State '!$A$1:$C$62,MATCH($I432,'State '!$B:$B,0),3)</f>
        <v>Canada</v>
      </c>
      <c r="M432" s="170" t="str">
        <f>INDEX('State '!$A$1:$C$62,MATCH($J432,'State '!$B:$B,0),3)</f>
        <v>Mountain</v>
      </c>
      <c r="N432" s="170"/>
      <c r="O432" s="177">
        <v>1.3</v>
      </c>
      <c r="P432" s="177">
        <v>1.2</v>
      </c>
      <c r="Q432" s="177">
        <v>3.3</v>
      </c>
      <c r="R432" s="176">
        <v>8</v>
      </c>
      <c r="S432" s="170" t="s">
        <v>135</v>
      </c>
      <c r="T432" s="170" t="s">
        <v>381</v>
      </c>
      <c r="U432" s="170" t="s">
        <v>1654</v>
      </c>
      <c r="V432" s="170"/>
      <c r="W432" s="169"/>
      <c r="X432" s="169"/>
      <c r="Y432" s="169"/>
      <c r="Z432" s="93"/>
      <c r="AA432" s="93"/>
      <c r="AB432" s="93"/>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c r="FD432" s="19"/>
      <c r="FE432" s="19"/>
      <c r="FF432" s="19"/>
      <c r="FG432" s="19"/>
      <c r="FH432" s="19"/>
      <c r="FI432" s="19"/>
      <c r="FJ432" s="19"/>
      <c r="FK432" s="19"/>
      <c r="FL432" s="19"/>
      <c r="FM432" s="19"/>
      <c r="FN432" s="19"/>
      <c r="FO432" s="19"/>
      <c r="FP432" s="19"/>
      <c r="FQ432" s="19"/>
      <c r="FR432" s="19"/>
      <c r="FS432" s="19"/>
      <c r="FT432" s="19"/>
      <c r="FU432" s="19"/>
      <c r="FV432" s="19"/>
      <c r="FW432" s="19"/>
      <c r="FX432" s="19"/>
      <c r="FY432" s="19"/>
      <c r="FZ432" s="19"/>
      <c r="GA432" s="19"/>
      <c r="GB432" s="19"/>
      <c r="GC432" s="19"/>
      <c r="GD432" s="19"/>
      <c r="GE432" s="19"/>
      <c r="GF432" s="19"/>
      <c r="GG432" s="19"/>
      <c r="GH432" s="19"/>
      <c r="GI432" s="19"/>
      <c r="GJ432" s="19"/>
      <c r="GK432" s="19"/>
      <c r="GL432" s="19"/>
      <c r="GM432" s="19"/>
      <c r="GN432" s="19"/>
      <c r="GO432" s="19"/>
      <c r="GP432" s="19"/>
      <c r="GQ432" s="19"/>
      <c r="GR432" s="19"/>
      <c r="GS432" s="19"/>
      <c r="GT432" s="19"/>
      <c r="GU432" s="19"/>
      <c r="GV432" s="19"/>
      <c r="GW432" s="19"/>
      <c r="GX432" s="19"/>
      <c r="GY432" s="19"/>
      <c r="GZ432" s="19"/>
      <c r="HA432" s="19"/>
      <c r="HB432" s="19"/>
      <c r="HC432" s="19"/>
      <c r="HD432" s="19"/>
      <c r="HE432" s="19"/>
      <c r="HF432" s="19"/>
      <c r="HG432" s="19"/>
      <c r="HH432" s="19"/>
      <c r="HI432" s="19"/>
      <c r="HJ432" s="19"/>
      <c r="HK432" s="19"/>
      <c r="HL432" s="19"/>
      <c r="HM432" s="19"/>
      <c r="HN432" s="19"/>
      <c r="HO432" s="19"/>
      <c r="HP432" s="19"/>
      <c r="HQ432" s="19"/>
      <c r="HR432" s="19"/>
      <c r="HS432" s="19"/>
      <c r="HT432" s="19"/>
      <c r="HU432" s="19"/>
      <c r="HV432" s="19"/>
      <c r="HW432" s="19"/>
      <c r="HX432" s="19"/>
      <c r="HY432" s="19"/>
      <c r="HZ432" s="19"/>
      <c r="IA432" s="19"/>
      <c r="IB432" s="19"/>
      <c r="IC432" s="19"/>
      <c r="ID432" s="19"/>
      <c r="IE432" s="19"/>
      <c r="IF432" s="19"/>
      <c r="IG432" s="19"/>
      <c r="IH432" s="19"/>
      <c r="II432" s="19"/>
      <c r="IJ432" s="19"/>
      <c r="IK432" s="19"/>
      <c r="IL432" s="19"/>
      <c r="IM432" s="19"/>
      <c r="IN432" s="19"/>
      <c r="IO432" s="19"/>
      <c r="IP432" s="19"/>
      <c r="IQ432" s="19"/>
      <c r="IR432" s="19"/>
      <c r="IS432" s="19"/>
      <c r="IT432" s="19"/>
      <c r="IU432" s="19"/>
      <c r="IV432" s="19"/>
      <c r="IW432" s="19"/>
      <c r="IX432" s="19"/>
      <c r="IY432" s="19"/>
      <c r="IZ432" s="19"/>
      <c r="JA432" s="19"/>
      <c r="JB432" s="19"/>
    </row>
    <row r="433" spans="1:262" x14ac:dyDescent="0.2">
      <c r="A433" s="170">
        <v>42921</v>
      </c>
      <c r="B433" s="183" t="s">
        <v>2031</v>
      </c>
      <c r="C433" s="171" t="s">
        <v>235</v>
      </c>
      <c r="D433" s="183" t="s">
        <v>140</v>
      </c>
      <c r="E433" s="183" t="s">
        <v>143</v>
      </c>
      <c r="F433" s="184">
        <v>42887</v>
      </c>
      <c r="G433" s="185">
        <v>2017</v>
      </c>
      <c r="H433" s="170" t="s">
        <v>18</v>
      </c>
      <c r="I433" s="170" t="str">
        <f t="shared" si="26"/>
        <v>FL</v>
      </c>
      <c r="J433" s="170" t="str">
        <f t="shared" si="27"/>
        <v>FL</v>
      </c>
      <c r="K433" s="175" t="str">
        <f t="shared" si="28"/>
        <v>Southeast</v>
      </c>
      <c r="L433" s="170" t="str">
        <f>INDEX('State '!$A$1:$C$62,MATCH($I433,'State '!$B:$B,0),3)</f>
        <v>Southeast</v>
      </c>
      <c r="M433" s="170" t="str">
        <f>INDEX('State '!$A$1:$C$62,MATCH($J433,'State '!$B:$B,0),3)</f>
        <v>Southeast</v>
      </c>
      <c r="N433" s="170"/>
      <c r="O433" s="177">
        <v>46.5</v>
      </c>
      <c r="P433" s="177">
        <v>9</v>
      </c>
      <c r="Q433" s="177">
        <v>15</v>
      </c>
      <c r="R433" s="176" t="s">
        <v>1762</v>
      </c>
      <c r="S433" s="170" t="s">
        <v>135</v>
      </c>
      <c r="T433" s="170" t="s">
        <v>381</v>
      </c>
      <c r="U433" s="170" t="s">
        <v>2032</v>
      </c>
      <c r="V433" s="170" t="s">
        <v>2177</v>
      </c>
      <c r="W433" s="169"/>
      <c r="X433" s="169"/>
      <c r="Y433" s="169"/>
      <c r="Z433" s="93"/>
      <c r="AA433" s="93"/>
      <c r="AB433" s="93"/>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c r="FD433" s="19"/>
      <c r="FE433" s="19"/>
      <c r="FF433" s="19"/>
      <c r="FG433" s="19"/>
      <c r="FH433" s="19"/>
      <c r="FI433" s="19"/>
      <c r="FJ433" s="19"/>
      <c r="FK433" s="19"/>
      <c r="FL433" s="19"/>
      <c r="FM433" s="19"/>
      <c r="FN433" s="19"/>
      <c r="FO433" s="19"/>
      <c r="FP433" s="19"/>
      <c r="FQ433" s="19"/>
      <c r="FR433" s="19"/>
      <c r="FS433" s="19"/>
      <c r="FT433" s="19"/>
      <c r="FU433" s="19"/>
      <c r="FV433" s="19"/>
      <c r="FW433" s="19"/>
      <c r="FX433" s="19"/>
      <c r="FY433" s="19"/>
      <c r="FZ433" s="19"/>
      <c r="GA433" s="19"/>
      <c r="GB433" s="19"/>
      <c r="GC433" s="19"/>
      <c r="GD433" s="19"/>
      <c r="GE433" s="19"/>
      <c r="GF433" s="19"/>
      <c r="GG433" s="19"/>
      <c r="GH433" s="19"/>
      <c r="GI433" s="19"/>
      <c r="GJ433" s="19"/>
      <c r="GK433" s="19"/>
      <c r="GL433" s="19"/>
      <c r="GM433" s="19"/>
      <c r="GN433" s="19"/>
      <c r="GO433" s="19"/>
      <c r="GP433" s="19"/>
      <c r="GQ433" s="19"/>
      <c r="GR433" s="19"/>
      <c r="GS433" s="19"/>
      <c r="GT433" s="19"/>
      <c r="GU433" s="19"/>
      <c r="GV433" s="19"/>
      <c r="GW433" s="19"/>
      <c r="GX433" s="19"/>
      <c r="GY433" s="19"/>
      <c r="GZ433" s="19"/>
      <c r="HA433" s="19"/>
      <c r="HB433" s="19"/>
      <c r="HC433" s="19"/>
      <c r="HD433" s="19"/>
      <c r="HE433" s="19"/>
      <c r="HF433" s="19"/>
      <c r="HG433" s="19"/>
      <c r="HH433" s="19"/>
      <c r="HI433" s="19"/>
      <c r="HJ433" s="19"/>
      <c r="HK433" s="19"/>
      <c r="HL433" s="19"/>
      <c r="HM433" s="19"/>
      <c r="HN433" s="19"/>
      <c r="HO433" s="19"/>
      <c r="HP433" s="19"/>
      <c r="HQ433" s="19"/>
      <c r="HR433" s="19"/>
      <c r="HS433" s="19"/>
      <c r="HT433" s="19"/>
      <c r="HU433" s="19"/>
      <c r="HV433" s="19"/>
      <c r="HW433" s="19"/>
      <c r="HX433" s="19"/>
      <c r="HY433" s="19"/>
      <c r="HZ433" s="19"/>
      <c r="IA433" s="19"/>
      <c r="IB433" s="19"/>
      <c r="IC433" s="19"/>
      <c r="ID433" s="19"/>
      <c r="IE433" s="19"/>
      <c r="IF433" s="19"/>
      <c r="IG433" s="19"/>
      <c r="IH433" s="19"/>
      <c r="II433" s="19"/>
      <c r="IJ433" s="19"/>
      <c r="IK433" s="19"/>
      <c r="IL433" s="19"/>
      <c r="IM433" s="19"/>
      <c r="IN433" s="19"/>
      <c r="IO433" s="19"/>
      <c r="IP433" s="19"/>
      <c r="IQ433" s="19"/>
      <c r="IR433" s="19"/>
      <c r="IS433" s="19"/>
      <c r="IT433" s="19"/>
      <c r="IU433" s="19"/>
      <c r="IV433" s="19"/>
      <c r="IW433" s="19"/>
      <c r="IX433" s="19"/>
      <c r="IY433" s="19"/>
      <c r="IZ433" s="19"/>
      <c r="JA433" s="19"/>
      <c r="JB433" s="19"/>
    </row>
    <row r="434" spans="1:262" x14ac:dyDescent="0.2">
      <c r="A434" s="170">
        <v>39990</v>
      </c>
      <c r="B434" s="183" t="s">
        <v>826</v>
      </c>
      <c r="C434" s="183" t="s">
        <v>289</v>
      </c>
      <c r="D434" s="183" t="s">
        <v>140</v>
      </c>
      <c r="E434" s="183" t="s">
        <v>143</v>
      </c>
      <c r="F434" s="184">
        <v>39692</v>
      </c>
      <c r="G434" s="185">
        <v>2008</v>
      </c>
      <c r="H434" s="170" t="s">
        <v>41</v>
      </c>
      <c r="I434" s="170" t="str">
        <f t="shared" si="26"/>
        <v>MI</v>
      </c>
      <c r="J434" s="170" t="str">
        <f t="shared" si="27"/>
        <v>MI</v>
      </c>
      <c r="K434" s="170" t="str">
        <f t="shared" si="28"/>
        <v>Midwest</v>
      </c>
      <c r="L434" s="170" t="str">
        <f>INDEX('State '!$A$1:$C$62,MATCH($I434,'State '!$B:$B,0),3)</f>
        <v>Midwest</v>
      </c>
      <c r="M434" s="170" t="str">
        <f>INDEX('State '!$A$1:$C$62,MATCH($J434,'State '!$B:$B,0),3)</f>
        <v>Midwest</v>
      </c>
      <c r="N434" s="170"/>
      <c r="O434" s="177">
        <v>80</v>
      </c>
      <c r="P434" s="177">
        <v>16</v>
      </c>
      <c r="Q434" s="177">
        <v>120</v>
      </c>
      <c r="R434" s="176">
        <v>30</v>
      </c>
      <c r="S434" s="170" t="s">
        <v>138</v>
      </c>
      <c r="T434" s="170" t="s">
        <v>187</v>
      </c>
      <c r="U434" s="170" t="s">
        <v>382</v>
      </c>
      <c r="V434" s="170"/>
      <c r="W434" s="169"/>
      <c r="X434" s="169"/>
      <c r="Y434" s="169"/>
      <c r="Z434" s="93"/>
      <c r="AA434" s="93"/>
      <c r="AB434" s="93"/>
    </row>
    <row r="435" spans="1:262" s="19" customFormat="1" x14ac:dyDescent="0.2">
      <c r="A435" s="170">
        <v>41523</v>
      </c>
      <c r="B435" s="171" t="s">
        <v>1904</v>
      </c>
      <c r="C435" s="171" t="s">
        <v>263</v>
      </c>
      <c r="D435" s="171" t="s">
        <v>140</v>
      </c>
      <c r="E435" s="172" t="s">
        <v>143</v>
      </c>
      <c r="F435" s="173">
        <v>41522</v>
      </c>
      <c r="G435" s="174">
        <v>2013</v>
      </c>
      <c r="H435" s="170" t="s">
        <v>21</v>
      </c>
      <c r="I435" s="170" t="str">
        <f t="shared" si="26"/>
        <v>UT</v>
      </c>
      <c r="J435" s="170" t="str">
        <f t="shared" si="27"/>
        <v>UT</v>
      </c>
      <c r="K435" s="170" t="str">
        <f t="shared" si="28"/>
        <v>Mountain</v>
      </c>
      <c r="L435" s="170" t="str">
        <f>INDEX('State '!$A$1:$C$62,MATCH($I435,'State '!$B:$B,0),3)</f>
        <v>Mountain</v>
      </c>
      <c r="M435" s="170" t="str">
        <f>INDEX('State '!$A$1:$C$62,MATCH($J435,'State '!$B:$B,0),3)</f>
        <v>Mountain</v>
      </c>
      <c r="N435" s="170"/>
      <c r="O435" s="177">
        <v>14.8</v>
      </c>
      <c r="P435" s="176">
        <v>14.7</v>
      </c>
      <c r="Q435" s="176">
        <v>62</v>
      </c>
      <c r="R435" s="177">
        <v>16</v>
      </c>
      <c r="S435" s="178" t="s">
        <v>135</v>
      </c>
      <c r="T435" s="175" t="s">
        <v>381</v>
      </c>
      <c r="U435" s="179" t="s">
        <v>1905</v>
      </c>
      <c r="V435" s="170"/>
      <c r="W435" s="169"/>
      <c r="X435" s="169"/>
      <c r="Y435" s="169"/>
    </row>
    <row r="436" spans="1:262" x14ac:dyDescent="0.2">
      <c r="A436" s="170">
        <v>40388</v>
      </c>
      <c r="B436" s="171" t="s">
        <v>505</v>
      </c>
      <c r="C436" s="171" t="s">
        <v>234</v>
      </c>
      <c r="D436" s="171" t="s">
        <v>140</v>
      </c>
      <c r="E436" s="172" t="s">
        <v>143</v>
      </c>
      <c r="F436" s="173">
        <v>40695</v>
      </c>
      <c r="G436" s="174">
        <v>2011</v>
      </c>
      <c r="H436" s="170" t="s">
        <v>780</v>
      </c>
      <c r="I436" s="170" t="str">
        <f t="shared" si="26"/>
        <v>LA</v>
      </c>
      <c r="J436" s="170" t="str">
        <f t="shared" si="27"/>
        <v>MS</v>
      </c>
      <c r="K436" s="170" t="str">
        <f t="shared" si="28"/>
        <v>South Central</v>
      </c>
      <c r="L436" s="170" t="str">
        <f>INDEX('State '!$A$1:$C$62,MATCH($I436,'State '!$B:$B,0),3)</f>
        <v>South Central</v>
      </c>
      <c r="M436" s="170" t="str">
        <f>INDEX('State '!$A$1:$C$62,MATCH($J436,'State '!$B:$B,0),3)</f>
        <v>South Central</v>
      </c>
      <c r="N436" s="170"/>
      <c r="O436" s="177">
        <v>69</v>
      </c>
      <c r="P436" s="176"/>
      <c r="Q436" s="176">
        <v>360</v>
      </c>
      <c r="R436" s="177" t="s">
        <v>463</v>
      </c>
      <c r="S436" s="178" t="s">
        <v>135</v>
      </c>
      <c r="T436" s="175" t="s">
        <v>381</v>
      </c>
      <c r="U436" s="179" t="s">
        <v>506</v>
      </c>
      <c r="V436" s="170"/>
      <c r="W436" s="169"/>
      <c r="X436" s="169"/>
      <c r="Y436" s="169"/>
      <c r="Z436" s="93"/>
      <c r="AA436" s="93"/>
      <c r="AB436" s="93"/>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c r="FD436" s="19"/>
      <c r="FE436" s="19"/>
      <c r="FF436" s="19"/>
      <c r="FG436" s="19"/>
      <c r="FH436" s="19"/>
      <c r="FI436" s="19"/>
      <c r="FJ436" s="19"/>
      <c r="FK436" s="19"/>
      <c r="FL436" s="19"/>
      <c r="FM436" s="19"/>
      <c r="FN436" s="19"/>
      <c r="FO436" s="19"/>
      <c r="FP436" s="19"/>
      <c r="FQ436" s="19"/>
      <c r="FR436" s="19"/>
      <c r="FS436" s="19"/>
      <c r="FT436" s="19"/>
      <c r="FU436" s="19"/>
      <c r="FV436" s="19"/>
      <c r="FW436" s="19"/>
      <c r="FX436" s="19"/>
      <c r="FY436" s="19"/>
      <c r="FZ436" s="19"/>
      <c r="GA436" s="19"/>
      <c r="GB436" s="19"/>
      <c r="GC436" s="19"/>
      <c r="GD436" s="19"/>
      <c r="GE436" s="19"/>
      <c r="GF436" s="19"/>
      <c r="GG436" s="19"/>
      <c r="GH436" s="19"/>
      <c r="GI436" s="19"/>
      <c r="GJ436" s="19"/>
      <c r="GK436" s="19"/>
      <c r="GL436" s="19"/>
      <c r="GM436" s="19"/>
      <c r="GN436" s="19"/>
      <c r="GO436" s="19"/>
      <c r="GP436" s="19"/>
      <c r="GQ436" s="19"/>
      <c r="GR436" s="19"/>
      <c r="GS436" s="19"/>
      <c r="GT436" s="19"/>
      <c r="GU436" s="19"/>
      <c r="GV436" s="19"/>
      <c r="GW436" s="19"/>
      <c r="GX436" s="19"/>
      <c r="GY436" s="19"/>
      <c r="GZ436" s="19"/>
      <c r="HA436" s="19"/>
      <c r="HB436" s="19"/>
      <c r="HC436" s="19"/>
      <c r="HD436" s="19"/>
      <c r="HE436" s="19"/>
      <c r="HF436" s="19"/>
      <c r="HG436" s="19"/>
      <c r="HH436" s="19"/>
      <c r="HI436" s="19"/>
      <c r="HJ436" s="19"/>
      <c r="HK436" s="19"/>
      <c r="HL436" s="19"/>
      <c r="HM436" s="19"/>
      <c r="HN436" s="19"/>
      <c r="HO436" s="19"/>
      <c r="HP436" s="19"/>
      <c r="HQ436" s="19"/>
      <c r="HR436" s="19"/>
      <c r="HS436" s="19"/>
      <c r="HT436" s="19"/>
      <c r="HU436" s="19"/>
      <c r="HV436" s="19"/>
      <c r="HW436" s="19"/>
      <c r="HX436" s="19"/>
      <c r="HY436" s="19"/>
      <c r="HZ436" s="19"/>
      <c r="IA436" s="19"/>
      <c r="IB436" s="19"/>
      <c r="IC436" s="19"/>
      <c r="ID436" s="19"/>
      <c r="IE436" s="19"/>
      <c r="IF436" s="19"/>
      <c r="IG436" s="19"/>
      <c r="IH436" s="19"/>
      <c r="II436" s="19"/>
      <c r="IJ436" s="19"/>
      <c r="IK436" s="19"/>
      <c r="IL436" s="19"/>
      <c r="IM436" s="19"/>
      <c r="IN436" s="19"/>
      <c r="IO436" s="19"/>
      <c r="IP436" s="19"/>
      <c r="IQ436" s="19"/>
      <c r="IR436" s="19"/>
      <c r="IS436" s="19"/>
      <c r="IT436" s="19"/>
      <c r="IU436" s="19"/>
      <c r="IV436" s="19"/>
      <c r="IW436" s="19"/>
      <c r="IX436" s="19"/>
      <c r="IY436" s="19"/>
      <c r="IZ436" s="19"/>
      <c r="JA436" s="19"/>
      <c r="JB436" s="19"/>
    </row>
    <row r="437" spans="1:262" s="19" customFormat="1" ht="38.25" x14ac:dyDescent="0.2">
      <c r="A437" s="224">
        <v>43756</v>
      </c>
      <c r="B437" s="222" t="s">
        <v>2522</v>
      </c>
      <c r="C437" s="83" t="s">
        <v>1725</v>
      </c>
      <c r="D437" s="222" t="s">
        <v>140</v>
      </c>
      <c r="E437" s="222" t="s">
        <v>2377</v>
      </c>
      <c r="F437" s="63"/>
      <c r="G437" s="64"/>
      <c r="H437" s="224" t="s">
        <v>2523</v>
      </c>
      <c r="I437" s="224" t="str">
        <f t="shared" si="26"/>
        <v>MB</v>
      </c>
      <c r="J437" s="224" t="str">
        <f t="shared" si="27"/>
        <v>IL</v>
      </c>
      <c r="K437" s="230" t="str">
        <f t="shared" si="28"/>
        <v>Canada, Midwest</v>
      </c>
      <c r="L437" s="224" t="str">
        <f>INDEX('State '!$A$1:$C$62,MATCH($I437,'State '!$B:$B,0),3)</f>
        <v>Canada</v>
      </c>
      <c r="M437" s="224" t="str">
        <f>INDEX('State '!$A$1:$C$62,MATCH($J437,'State '!$B:$B,0),3)</f>
        <v>Midwest</v>
      </c>
      <c r="N437" s="224"/>
      <c r="O437" s="177"/>
      <c r="P437" s="198"/>
      <c r="Q437" s="164">
        <v>2200</v>
      </c>
      <c r="R437" s="104"/>
      <c r="S437" s="224" t="s">
        <v>135</v>
      </c>
      <c r="T437" s="224" t="s">
        <v>381</v>
      </c>
      <c r="U437" s="224"/>
      <c r="V437" s="224" t="s">
        <v>2180</v>
      </c>
      <c r="W437" s="222" t="s">
        <v>2578</v>
      </c>
      <c r="X437" s="222"/>
      <c r="Y437" s="225"/>
    </row>
    <row r="438" spans="1:262" x14ac:dyDescent="0.2">
      <c r="A438" s="170">
        <v>41151</v>
      </c>
      <c r="B438" s="183" t="s">
        <v>1756</v>
      </c>
      <c r="C438" s="183" t="s">
        <v>1757</v>
      </c>
      <c r="D438" s="183" t="s">
        <v>136</v>
      </c>
      <c r="E438" s="183" t="s">
        <v>143</v>
      </c>
      <c r="F438" s="184">
        <v>40963</v>
      </c>
      <c r="G438" s="185">
        <v>2012</v>
      </c>
      <c r="H438" s="170" t="s">
        <v>34</v>
      </c>
      <c r="I438" s="170" t="str">
        <f t="shared" si="26"/>
        <v>WI</v>
      </c>
      <c r="J438" s="170" t="str">
        <f t="shared" si="27"/>
        <v>WI</v>
      </c>
      <c r="K438" s="170" t="str">
        <f t="shared" si="28"/>
        <v>Midwest</v>
      </c>
      <c r="L438" s="170" t="str">
        <f>INDEX('State '!$A$1:$C$62,MATCH($I438,'State '!$B:$B,0),3)</f>
        <v>Midwest</v>
      </c>
      <c r="M438" s="170" t="str">
        <f>INDEX('State '!$A$1:$C$62,MATCH($J438,'State '!$B:$B,0),3)</f>
        <v>Midwest</v>
      </c>
      <c r="N438" s="170"/>
      <c r="O438" s="177">
        <v>22</v>
      </c>
      <c r="P438" s="177">
        <v>13.7</v>
      </c>
      <c r="Q438" s="177"/>
      <c r="R438" s="176"/>
      <c r="S438" s="170" t="s">
        <v>138</v>
      </c>
      <c r="T438" s="170" t="s">
        <v>187</v>
      </c>
      <c r="U438" s="170" t="s">
        <v>382</v>
      </c>
      <c r="V438" s="170"/>
      <c r="W438" s="169"/>
      <c r="X438" s="169"/>
      <c r="Y438" s="169"/>
      <c r="Z438" s="93"/>
      <c r="AA438" s="93"/>
      <c r="AB438" s="93"/>
    </row>
    <row r="439" spans="1:262" s="19" customFormat="1" x14ac:dyDescent="0.2">
      <c r="A439" s="170">
        <v>42045</v>
      </c>
      <c r="B439" s="183" t="s">
        <v>1988</v>
      </c>
      <c r="C439" s="183" t="s">
        <v>324</v>
      </c>
      <c r="D439" s="183" t="s">
        <v>136</v>
      </c>
      <c r="E439" s="183" t="s">
        <v>143</v>
      </c>
      <c r="F439" s="184">
        <v>42042</v>
      </c>
      <c r="G439" s="185">
        <v>2015</v>
      </c>
      <c r="H439" s="170" t="s">
        <v>47</v>
      </c>
      <c r="I439" s="170" t="str">
        <f t="shared" si="26"/>
        <v>GM</v>
      </c>
      <c r="J439" s="170" t="str">
        <f t="shared" si="27"/>
        <v>GM</v>
      </c>
      <c r="K439" s="170" t="str">
        <f t="shared" si="28"/>
        <v>Gulf of Mexico</v>
      </c>
      <c r="L439" s="170" t="str">
        <f>INDEX('State '!$A$1:$C$62,MATCH($I439,'State '!$B:$B,0),3)</f>
        <v>Gulf of Mexico</v>
      </c>
      <c r="M439" s="170" t="str">
        <f>INDEX('State '!$A$1:$C$62,MATCH($J439,'State '!$B:$B,0),3)</f>
        <v>Gulf of Mexico</v>
      </c>
      <c r="N439" s="170"/>
      <c r="O439" s="177">
        <v>126</v>
      </c>
      <c r="P439" s="177">
        <v>20</v>
      </c>
      <c r="Q439" s="177">
        <v>405</v>
      </c>
      <c r="R439" s="176" t="s">
        <v>3293</v>
      </c>
      <c r="S439" s="170" t="s">
        <v>135</v>
      </c>
      <c r="T439" s="170" t="s">
        <v>381</v>
      </c>
      <c r="U439" s="170" t="s">
        <v>1989</v>
      </c>
      <c r="V439" s="170" t="s">
        <v>2177</v>
      </c>
      <c r="W439" s="169"/>
      <c r="X439" s="169"/>
      <c r="Y439" s="169"/>
    </row>
    <row r="440" spans="1:262" s="19" customFormat="1" x14ac:dyDescent="0.2">
      <c r="A440" s="170">
        <v>39990</v>
      </c>
      <c r="B440" s="183" t="s">
        <v>922</v>
      </c>
      <c r="C440" s="183" t="s">
        <v>303</v>
      </c>
      <c r="D440" s="183" t="s">
        <v>134</v>
      </c>
      <c r="E440" s="183" t="s">
        <v>143</v>
      </c>
      <c r="F440" s="184">
        <v>39203</v>
      </c>
      <c r="G440" s="185">
        <v>2007</v>
      </c>
      <c r="H440" s="170" t="s">
        <v>2</v>
      </c>
      <c r="I440" s="170" t="str">
        <f t="shared" si="26"/>
        <v>OR</v>
      </c>
      <c r="J440" s="170" t="str">
        <f t="shared" si="27"/>
        <v>OR</v>
      </c>
      <c r="K440" s="170" t="str">
        <f t="shared" si="28"/>
        <v>Pacific</v>
      </c>
      <c r="L440" s="170" t="str">
        <f>INDEX('State '!$A$1:$C$62,MATCH($I440,'State '!$B:$B,0),3)</f>
        <v>Pacific</v>
      </c>
      <c r="M440" s="170" t="str">
        <f>INDEX('State '!$A$1:$C$62,MATCH($J440,'State '!$B:$B,0),3)</f>
        <v>Pacific</v>
      </c>
      <c r="N440" s="170"/>
      <c r="O440" s="177">
        <v>0.5</v>
      </c>
      <c r="P440" s="177">
        <v>0.1</v>
      </c>
      <c r="Q440" s="177"/>
      <c r="R440" s="176">
        <v>20</v>
      </c>
      <c r="S440" s="170" t="s">
        <v>135</v>
      </c>
      <c r="T440" s="170" t="s">
        <v>381</v>
      </c>
      <c r="U440" s="170" t="s">
        <v>923</v>
      </c>
      <c r="V440" s="170"/>
      <c r="W440" s="169"/>
      <c r="X440" s="169"/>
      <c r="Y440" s="169"/>
    </row>
    <row r="441" spans="1:262" x14ac:dyDescent="0.2">
      <c r="A441" s="170">
        <v>43199</v>
      </c>
      <c r="B441" s="171" t="s">
        <v>2084</v>
      </c>
      <c r="C441" s="171" t="s">
        <v>283</v>
      </c>
      <c r="D441" s="171" t="s">
        <v>140</v>
      </c>
      <c r="E441" s="172" t="s">
        <v>143</v>
      </c>
      <c r="F441" s="173">
        <v>42815</v>
      </c>
      <c r="G441" s="185">
        <v>2017</v>
      </c>
      <c r="H441" s="170" t="s">
        <v>959</v>
      </c>
      <c r="I441" s="170" t="str">
        <f t="shared" si="26"/>
        <v>VA</v>
      </c>
      <c r="J441" s="170" t="str">
        <f t="shared" si="27"/>
        <v>MD</v>
      </c>
      <c r="K441" s="175" t="str">
        <f t="shared" si="28"/>
        <v>Northeast</v>
      </c>
      <c r="L441" s="170" t="str">
        <f>INDEX('State '!$A$1:$C$62,MATCH($I441,'State '!$B:$B,0),3)</f>
        <v>Northeast</v>
      </c>
      <c r="M441" s="170" t="str">
        <f>INDEX('State '!$A$1:$C$62,MATCH($J441,'State '!$B:$B,0),3)</f>
        <v>Northeast</v>
      </c>
      <c r="N441" s="170"/>
      <c r="O441" s="177">
        <v>37</v>
      </c>
      <c r="P441" s="176"/>
      <c r="Q441" s="176">
        <v>107</v>
      </c>
      <c r="R441" s="177"/>
      <c r="S441" s="178" t="s">
        <v>135</v>
      </c>
      <c r="T441" s="175" t="s">
        <v>381</v>
      </c>
      <c r="U441" s="179" t="s">
        <v>2085</v>
      </c>
      <c r="V441" s="170" t="s">
        <v>2180</v>
      </c>
      <c r="W441" s="169"/>
      <c r="X441" s="169"/>
      <c r="Y441" s="169"/>
      <c r="Z441" s="93"/>
      <c r="AA441" s="93"/>
      <c r="AB441" s="93"/>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c r="FD441" s="19"/>
      <c r="FE441" s="19"/>
      <c r="FF441" s="19"/>
      <c r="FG441" s="19"/>
      <c r="FH441" s="19"/>
      <c r="FI441" s="19"/>
      <c r="FJ441" s="19"/>
      <c r="FK441" s="19"/>
      <c r="FL441" s="19"/>
      <c r="FM441" s="19"/>
      <c r="FN441" s="19"/>
      <c r="FO441" s="19"/>
      <c r="FP441" s="19"/>
      <c r="FQ441" s="19"/>
      <c r="FR441" s="19"/>
      <c r="FS441" s="19"/>
      <c r="FT441" s="19"/>
      <c r="FU441" s="19"/>
      <c r="FV441" s="19"/>
      <c r="FW441" s="19"/>
      <c r="FX441" s="19"/>
      <c r="FY441" s="19"/>
      <c r="FZ441" s="19"/>
      <c r="GA441" s="19"/>
      <c r="GB441" s="19"/>
      <c r="GC441" s="19"/>
      <c r="GD441" s="19"/>
      <c r="GE441" s="19"/>
      <c r="GF441" s="19"/>
      <c r="GG441" s="19"/>
      <c r="GH441" s="19"/>
      <c r="GI441" s="19"/>
      <c r="GJ441" s="19"/>
      <c r="GK441" s="19"/>
      <c r="GL441" s="19"/>
      <c r="GM441" s="19"/>
      <c r="GN441" s="19"/>
      <c r="GO441" s="19"/>
      <c r="GP441" s="19"/>
      <c r="GQ441" s="19"/>
      <c r="GR441" s="19"/>
      <c r="GS441" s="19"/>
      <c r="GT441" s="19"/>
      <c r="GU441" s="19"/>
      <c r="GV441" s="19"/>
      <c r="GW441" s="19"/>
      <c r="GX441" s="19"/>
      <c r="GY441" s="19"/>
      <c r="GZ441" s="19"/>
      <c r="HA441" s="19"/>
      <c r="HB441" s="19"/>
      <c r="HC441" s="19"/>
      <c r="HD441" s="19"/>
      <c r="HE441" s="19"/>
      <c r="HF441" s="19"/>
      <c r="HG441" s="19"/>
      <c r="HH441" s="19"/>
      <c r="HI441" s="19"/>
      <c r="HJ441" s="19"/>
      <c r="HK441" s="19"/>
      <c r="HL441" s="19"/>
      <c r="HM441" s="19"/>
      <c r="HN441" s="19"/>
      <c r="HO441" s="19"/>
      <c r="HP441" s="19"/>
      <c r="HQ441" s="19"/>
      <c r="HR441" s="19"/>
      <c r="HS441" s="19"/>
      <c r="HT441" s="19"/>
      <c r="HU441" s="19"/>
      <c r="HV441" s="19"/>
      <c r="HW441" s="19"/>
      <c r="HX441" s="19"/>
      <c r="HY441" s="19"/>
      <c r="HZ441" s="19"/>
      <c r="IA441" s="19"/>
      <c r="IB441" s="19"/>
      <c r="IC441" s="19"/>
      <c r="ID441" s="19"/>
      <c r="IE441" s="19"/>
      <c r="IF441" s="19"/>
      <c r="IG441" s="19"/>
      <c r="IH441" s="19"/>
      <c r="II441" s="19"/>
      <c r="IJ441" s="19"/>
      <c r="IK441" s="19"/>
      <c r="IL441" s="19"/>
      <c r="IM441" s="19"/>
      <c r="IN441" s="19"/>
      <c r="IO441" s="19"/>
      <c r="IP441" s="19"/>
      <c r="IQ441" s="19"/>
      <c r="IR441" s="19"/>
      <c r="IS441" s="19"/>
      <c r="IT441" s="19"/>
      <c r="IU441" s="19"/>
      <c r="IV441" s="19"/>
      <c r="IW441" s="19"/>
      <c r="IX441" s="19"/>
      <c r="IY441" s="19"/>
      <c r="IZ441" s="19"/>
      <c r="JA441" s="19"/>
      <c r="JB441" s="19"/>
    </row>
    <row r="442" spans="1:262" x14ac:dyDescent="0.2">
      <c r="A442" s="170">
        <v>40367</v>
      </c>
      <c r="B442" s="183" t="s">
        <v>641</v>
      </c>
      <c r="C442" s="183" t="s">
        <v>264</v>
      </c>
      <c r="D442" s="183" t="s">
        <v>134</v>
      </c>
      <c r="E442" s="183" t="s">
        <v>143</v>
      </c>
      <c r="F442" s="184">
        <v>40057</v>
      </c>
      <c r="G442" s="185">
        <v>2009</v>
      </c>
      <c r="H442" s="170" t="s">
        <v>22</v>
      </c>
      <c r="I442" s="170" t="str">
        <f t="shared" si="26"/>
        <v>GA</v>
      </c>
      <c r="J442" s="170" t="str">
        <f t="shared" si="27"/>
        <v>GA</v>
      </c>
      <c r="K442" s="170" t="str">
        <f t="shared" si="28"/>
        <v>Southeast</v>
      </c>
      <c r="L442" s="170" t="str">
        <f>INDEX('State '!$A$1:$C$62,MATCH($I442,'State '!$B:$B,0),3)</f>
        <v>Southeast</v>
      </c>
      <c r="M442" s="170" t="str">
        <f>INDEX('State '!$A$1:$C$62,MATCH($J442,'State '!$B:$B,0),3)</f>
        <v>Southeast</v>
      </c>
      <c r="N442" s="170"/>
      <c r="O442" s="177">
        <v>5.5</v>
      </c>
      <c r="P442" s="177">
        <v>12.5</v>
      </c>
      <c r="Q442" s="177">
        <v>14</v>
      </c>
      <c r="R442" s="176"/>
      <c r="S442" s="170" t="s">
        <v>138</v>
      </c>
      <c r="T442" s="170" t="s">
        <v>187</v>
      </c>
      <c r="U442" s="170" t="s">
        <v>382</v>
      </c>
      <c r="V442" s="170"/>
      <c r="W442" s="169"/>
      <c r="X442" s="169"/>
      <c r="Y442" s="169"/>
      <c r="Z442" s="93"/>
      <c r="AA442" s="93"/>
      <c r="AB442" s="93"/>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c r="FD442" s="19"/>
      <c r="FE442" s="19"/>
      <c r="FF442" s="19"/>
      <c r="FG442" s="19"/>
      <c r="FH442" s="19"/>
      <c r="FI442" s="19"/>
      <c r="FJ442" s="19"/>
      <c r="FK442" s="19"/>
      <c r="FL442" s="19"/>
      <c r="FM442" s="19"/>
      <c r="FN442" s="19"/>
      <c r="FO442" s="19"/>
      <c r="FP442" s="19"/>
      <c r="FQ442" s="19"/>
      <c r="FR442" s="19"/>
      <c r="FS442" s="19"/>
      <c r="FT442" s="19"/>
      <c r="FU442" s="19"/>
      <c r="FV442" s="19"/>
      <c r="FW442" s="19"/>
      <c r="FX442" s="19"/>
      <c r="FY442" s="19"/>
      <c r="FZ442" s="19"/>
      <c r="GA442" s="19"/>
      <c r="GB442" s="19"/>
      <c r="GC442" s="19"/>
      <c r="GD442" s="19"/>
      <c r="GE442" s="19"/>
      <c r="GF442" s="19"/>
      <c r="GG442" s="19"/>
      <c r="GH442" s="19"/>
      <c r="GI442" s="19"/>
      <c r="GJ442" s="19"/>
      <c r="GK442" s="19"/>
      <c r="GL442" s="19"/>
      <c r="GM442" s="19"/>
      <c r="GN442" s="19"/>
      <c r="GO442" s="19"/>
      <c r="GP442" s="19"/>
      <c r="GQ442" s="19"/>
      <c r="GR442" s="19"/>
      <c r="GS442" s="19"/>
      <c r="GT442" s="19"/>
      <c r="GU442" s="19"/>
      <c r="GV442" s="19"/>
      <c r="GW442" s="19"/>
      <c r="GX442" s="19"/>
      <c r="GY442" s="19"/>
      <c r="GZ442" s="19"/>
      <c r="HA442" s="19"/>
      <c r="HB442" s="19"/>
      <c r="HC442" s="19"/>
      <c r="HD442" s="19"/>
      <c r="HE442" s="19"/>
      <c r="HF442" s="19"/>
      <c r="HG442" s="19"/>
      <c r="HH442" s="19"/>
      <c r="HI442" s="19"/>
      <c r="HJ442" s="19"/>
      <c r="HK442" s="19"/>
      <c r="HL442" s="19"/>
      <c r="HM442" s="19"/>
      <c r="HN442" s="19"/>
      <c r="HO442" s="19"/>
      <c r="HP442" s="19"/>
      <c r="HQ442" s="19"/>
      <c r="HR442" s="19"/>
      <c r="HS442" s="19"/>
      <c r="HT442" s="19"/>
      <c r="HU442" s="19"/>
      <c r="HV442" s="19"/>
      <c r="HW442" s="19"/>
      <c r="HX442" s="19"/>
      <c r="HY442" s="19"/>
      <c r="HZ442" s="19"/>
      <c r="IA442" s="19"/>
      <c r="IB442" s="19"/>
      <c r="IC442" s="19"/>
      <c r="ID442" s="19"/>
      <c r="IE442" s="19"/>
      <c r="IF442" s="19"/>
      <c r="IG442" s="19"/>
      <c r="IH442" s="19"/>
      <c r="II442" s="19"/>
      <c r="IJ442" s="19"/>
      <c r="IK442" s="19"/>
      <c r="IL442" s="19"/>
      <c r="IM442" s="19"/>
      <c r="IN442" s="19"/>
      <c r="IO442" s="19"/>
      <c r="IP442" s="19"/>
      <c r="IQ442" s="19"/>
      <c r="IR442" s="19"/>
      <c r="IS442" s="19"/>
      <c r="IT442" s="19"/>
      <c r="IU442" s="19"/>
      <c r="IV442" s="19"/>
      <c r="IW442" s="19"/>
      <c r="IX442" s="19"/>
      <c r="IY442" s="19"/>
      <c r="IZ442" s="19"/>
      <c r="JA442" s="19"/>
      <c r="JB442" s="19"/>
    </row>
    <row r="443" spans="1:262" s="19" customFormat="1" x14ac:dyDescent="0.2">
      <c r="A443" s="170">
        <v>40367</v>
      </c>
      <c r="B443" s="171" t="s">
        <v>702</v>
      </c>
      <c r="C443" s="171" t="s">
        <v>275</v>
      </c>
      <c r="D443" s="171" t="s">
        <v>136</v>
      </c>
      <c r="E443" s="172" t="s">
        <v>143</v>
      </c>
      <c r="F443" s="173">
        <v>39985</v>
      </c>
      <c r="G443" s="174">
        <v>2009</v>
      </c>
      <c r="H443" s="170" t="s">
        <v>0</v>
      </c>
      <c r="I443" s="170" t="str">
        <f t="shared" si="26"/>
        <v>LA</v>
      </c>
      <c r="J443" s="170" t="str">
        <f t="shared" si="27"/>
        <v>LA</v>
      </c>
      <c r="K443" s="170" t="str">
        <f t="shared" si="28"/>
        <v>South Central</v>
      </c>
      <c r="L443" s="170" t="str">
        <f>INDEX('State '!$A$1:$C$62,MATCH($I443,'State '!$B:$B,0),3)</f>
        <v>South Central</v>
      </c>
      <c r="M443" s="170" t="str">
        <f>INDEX('State '!$A$1:$C$62,MATCH($J443,'State '!$B:$B,0),3)</f>
        <v>South Central</v>
      </c>
      <c r="N443" s="170"/>
      <c r="O443" s="177">
        <v>1000</v>
      </c>
      <c r="P443" s="176">
        <v>132</v>
      </c>
      <c r="Q443" s="176">
        <v>2130</v>
      </c>
      <c r="R443" s="177" t="s">
        <v>3280</v>
      </c>
      <c r="S443" s="178" t="s">
        <v>135</v>
      </c>
      <c r="T443" s="175" t="s">
        <v>381</v>
      </c>
      <c r="U443" s="179" t="s">
        <v>703</v>
      </c>
      <c r="V443" s="170"/>
      <c r="W443" s="169"/>
      <c r="X443" s="169"/>
      <c r="Y443" s="169"/>
      <c r="AC443" s="93"/>
      <c r="AD443" s="93"/>
      <c r="AE443" s="93"/>
      <c r="AF443" s="93"/>
      <c r="AG443" s="93"/>
      <c r="AH443" s="93"/>
      <c r="AI443" s="93"/>
      <c r="AJ443" s="93"/>
      <c r="AK443" s="93"/>
      <c r="AL443" s="93"/>
      <c r="AM443" s="93"/>
      <c r="AN443" s="93"/>
      <c r="AO443" s="93"/>
      <c r="AP443" s="93"/>
      <c r="AQ443" s="93"/>
      <c r="AR443" s="93"/>
      <c r="AS443" s="93"/>
      <c r="AT443" s="93"/>
      <c r="AU443" s="93"/>
      <c r="AV443" s="93"/>
      <c r="AW443" s="93"/>
      <c r="AX443" s="93"/>
      <c r="AY443" s="93"/>
      <c r="AZ443" s="93"/>
      <c r="BA443" s="93"/>
      <c r="BB443" s="93"/>
      <c r="BC443" s="93"/>
      <c r="BD443" s="93"/>
      <c r="BE443" s="93"/>
      <c r="BF443" s="93"/>
      <c r="BG443" s="93"/>
      <c r="BH443" s="93"/>
      <c r="BI443" s="93"/>
      <c r="BJ443" s="93"/>
      <c r="BK443" s="93"/>
      <c r="BL443" s="93"/>
      <c r="BM443" s="93"/>
      <c r="BN443" s="93"/>
      <c r="BO443" s="93"/>
      <c r="BP443" s="93"/>
      <c r="BQ443" s="93"/>
      <c r="BR443" s="93"/>
      <c r="BS443" s="93"/>
      <c r="BT443" s="93"/>
      <c r="BU443" s="93"/>
      <c r="BV443" s="93"/>
      <c r="BW443" s="93"/>
      <c r="BX443" s="93"/>
      <c r="BY443" s="93"/>
      <c r="BZ443" s="93"/>
      <c r="CA443" s="93"/>
      <c r="CB443" s="93"/>
      <c r="CC443" s="93"/>
      <c r="CD443" s="93"/>
      <c r="CE443" s="93"/>
      <c r="CF443" s="93"/>
      <c r="CG443" s="93"/>
      <c r="CH443" s="93"/>
      <c r="CI443" s="93"/>
      <c r="CJ443" s="93"/>
      <c r="CK443" s="93"/>
      <c r="CL443" s="93"/>
      <c r="CM443" s="93"/>
      <c r="CN443" s="93"/>
      <c r="CO443" s="93"/>
      <c r="CP443" s="93"/>
      <c r="CQ443" s="93"/>
      <c r="CR443" s="93"/>
      <c r="CS443" s="93"/>
      <c r="CT443" s="93"/>
      <c r="CU443" s="93"/>
      <c r="CV443" s="93"/>
      <c r="CW443" s="93"/>
      <c r="CX443" s="93"/>
      <c r="CY443" s="93"/>
      <c r="CZ443" s="93"/>
      <c r="DA443" s="93"/>
      <c r="DB443" s="93"/>
      <c r="DC443" s="93"/>
      <c r="DD443" s="93"/>
      <c r="DE443" s="93"/>
      <c r="DF443" s="93"/>
      <c r="DG443" s="93"/>
      <c r="DH443" s="93"/>
      <c r="DI443" s="93"/>
      <c r="DJ443" s="93"/>
      <c r="DK443" s="93"/>
      <c r="DL443" s="93"/>
      <c r="DM443" s="93"/>
      <c r="DN443" s="93"/>
      <c r="DO443" s="93"/>
      <c r="DP443" s="93"/>
      <c r="DQ443" s="93"/>
      <c r="DR443" s="93"/>
      <c r="DS443" s="93"/>
      <c r="DT443" s="93"/>
      <c r="DU443" s="93"/>
      <c r="DV443" s="93"/>
      <c r="DW443" s="93"/>
      <c r="DX443" s="93"/>
      <c r="DY443" s="93"/>
      <c r="DZ443" s="93"/>
      <c r="EA443" s="93"/>
      <c r="EB443" s="93"/>
      <c r="EC443" s="93"/>
      <c r="ED443" s="93"/>
      <c r="EE443" s="93"/>
      <c r="EF443" s="93"/>
      <c r="EG443" s="93"/>
      <c r="EH443" s="93"/>
      <c r="EI443" s="93"/>
      <c r="EJ443" s="93"/>
      <c r="EK443" s="93"/>
      <c r="EL443" s="93"/>
      <c r="EM443" s="93"/>
      <c r="EN443" s="93"/>
      <c r="EO443" s="93"/>
      <c r="EP443" s="93"/>
      <c r="EQ443" s="93"/>
      <c r="ER443" s="93"/>
      <c r="ES443" s="93"/>
      <c r="ET443" s="93"/>
      <c r="EU443" s="93"/>
      <c r="EV443" s="93"/>
      <c r="EW443" s="93"/>
      <c r="EX443" s="93"/>
      <c r="EY443" s="93"/>
      <c r="EZ443" s="93"/>
      <c r="FA443" s="93"/>
      <c r="FB443" s="93"/>
      <c r="FC443" s="93"/>
      <c r="FD443" s="93"/>
      <c r="FE443" s="93"/>
      <c r="FF443" s="93"/>
      <c r="FG443" s="93"/>
      <c r="FH443" s="93"/>
      <c r="FI443" s="93"/>
      <c r="FJ443" s="93"/>
      <c r="FK443" s="93"/>
      <c r="FL443" s="93"/>
      <c r="FM443" s="93"/>
      <c r="FN443" s="93"/>
      <c r="FO443" s="93"/>
      <c r="FP443" s="93"/>
      <c r="FQ443" s="93"/>
      <c r="FR443" s="93"/>
      <c r="FS443" s="93"/>
      <c r="FT443" s="93"/>
      <c r="FU443" s="93"/>
      <c r="FV443" s="93"/>
      <c r="FW443" s="93"/>
      <c r="FX443" s="93"/>
      <c r="FY443" s="93"/>
      <c r="FZ443" s="93"/>
      <c r="GA443" s="93"/>
      <c r="GB443" s="93"/>
      <c r="GC443" s="93"/>
      <c r="GD443" s="93"/>
      <c r="GE443" s="93"/>
      <c r="GF443" s="93"/>
      <c r="GG443" s="93"/>
      <c r="GH443" s="93"/>
      <c r="GI443" s="93"/>
      <c r="GJ443" s="93"/>
      <c r="GK443" s="93"/>
      <c r="GL443" s="93"/>
      <c r="GM443" s="93"/>
      <c r="GN443" s="93"/>
      <c r="GO443" s="93"/>
      <c r="GP443" s="93"/>
      <c r="GQ443" s="93"/>
      <c r="GR443" s="93"/>
      <c r="GS443" s="93"/>
      <c r="GT443" s="93"/>
      <c r="GU443" s="93"/>
      <c r="GV443" s="93"/>
      <c r="GW443" s="93"/>
      <c r="GX443" s="93"/>
      <c r="GY443" s="93"/>
      <c r="GZ443" s="93"/>
      <c r="HA443" s="93"/>
      <c r="HB443" s="93"/>
      <c r="HC443" s="93"/>
      <c r="HD443" s="93"/>
      <c r="HE443" s="93"/>
      <c r="HF443" s="93"/>
      <c r="HG443" s="93"/>
      <c r="HH443" s="93"/>
      <c r="HI443" s="93"/>
      <c r="HJ443" s="93"/>
      <c r="HK443" s="93"/>
      <c r="HL443" s="93"/>
      <c r="HM443" s="93"/>
      <c r="HN443" s="93"/>
      <c r="HO443" s="93"/>
      <c r="HP443" s="93"/>
      <c r="HQ443" s="93"/>
      <c r="HR443" s="93"/>
      <c r="HS443" s="93"/>
      <c r="HT443" s="93"/>
      <c r="HU443" s="93"/>
      <c r="HV443" s="93"/>
      <c r="HW443" s="93"/>
      <c r="HX443" s="93"/>
      <c r="HY443" s="93"/>
      <c r="HZ443" s="93"/>
      <c r="IA443" s="93"/>
      <c r="IB443" s="93"/>
      <c r="IC443" s="93"/>
      <c r="ID443" s="93"/>
      <c r="IE443" s="93"/>
      <c r="IF443" s="93"/>
      <c r="IG443" s="93"/>
      <c r="IH443" s="93"/>
      <c r="II443" s="93"/>
      <c r="IJ443" s="93"/>
      <c r="IK443" s="93"/>
      <c r="IL443" s="93"/>
      <c r="IM443" s="93"/>
      <c r="IN443" s="93"/>
      <c r="IO443" s="93"/>
      <c r="IP443" s="93"/>
      <c r="IQ443" s="93"/>
      <c r="IR443" s="93"/>
      <c r="IS443" s="93"/>
      <c r="IT443" s="93"/>
      <c r="IU443" s="93"/>
      <c r="IV443" s="93"/>
      <c r="IW443" s="93"/>
      <c r="IX443" s="93"/>
      <c r="IY443" s="93"/>
      <c r="IZ443" s="93"/>
      <c r="JA443" s="93"/>
      <c r="JB443" s="93"/>
    </row>
    <row r="444" spans="1:262" s="19" customFormat="1" x14ac:dyDescent="0.2">
      <c r="A444" s="170">
        <v>39990</v>
      </c>
      <c r="B444" s="183" t="s">
        <v>1470</v>
      </c>
      <c r="C444" s="183" t="s">
        <v>364</v>
      </c>
      <c r="D444" s="183" t="s">
        <v>136</v>
      </c>
      <c r="E444" s="183" t="s">
        <v>143</v>
      </c>
      <c r="F444" s="184">
        <v>36822</v>
      </c>
      <c r="G444" s="185">
        <v>2000</v>
      </c>
      <c r="H444" s="170" t="s">
        <v>6</v>
      </c>
      <c r="I444" s="170" t="str">
        <f t="shared" si="26"/>
        <v>TX</v>
      </c>
      <c r="J444" s="170" t="str">
        <f t="shared" si="27"/>
        <v>TX</v>
      </c>
      <c r="K444" s="170" t="str">
        <f t="shared" si="28"/>
        <v>South Central</v>
      </c>
      <c r="L444" s="170" t="str">
        <f>INDEX('State '!$A$1:$C$62,MATCH($I444,'State '!$B:$B,0),3)</f>
        <v>South Central</v>
      </c>
      <c r="M444" s="170" t="str">
        <f>INDEX('State '!$A$1:$C$62,MATCH($J444,'State '!$B:$B,0),3)</f>
        <v>South Central</v>
      </c>
      <c r="N444" s="170"/>
      <c r="O444" s="177">
        <v>45</v>
      </c>
      <c r="P444" s="177">
        <v>102.5</v>
      </c>
      <c r="Q444" s="177">
        <v>300</v>
      </c>
      <c r="R444" s="176">
        <v>24</v>
      </c>
      <c r="S444" s="170" t="s">
        <v>138</v>
      </c>
      <c r="T444" s="170" t="s">
        <v>187</v>
      </c>
      <c r="U444" s="170" t="s">
        <v>382</v>
      </c>
      <c r="V444" s="170"/>
      <c r="W444" s="169"/>
      <c r="X444" s="169"/>
      <c r="Y444" s="169"/>
    </row>
    <row r="445" spans="1:262" x14ac:dyDescent="0.2">
      <c r="A445" s="170">
        <v>39990</v>
      </c>
      <c r="B445" s="183" t="s">
        <v>1464</v>
      </c>
      <c r="C445" s="183" t="s">
        <v>364</v>
      </c>
      <c r="D445" s="183" t="s">
        <v>140</v>
      </c>
      <c r="E445" s="183" t="s">
        <v>143</v>
      </c>
      <c r="F445" s="184">
        <v>36822</v>
      </c>
      <c r="G445" s="185">
        <v>2000</v>
      </c>
      <c r="H445" s="170" t="s">
        <v>408</v>
      </c>
      <c r="I445" s="170" t="str">
        <f t="shared" si="26"/>
        <v>TX</v>
      </c>
      <c r="J445" s="170" t="str">
        <f t="shared" si="27"/>
        <v>MX</v>
      </c>
      <c r="K445" s="170" t="str">
        <f t="shared" si="28"/>
        <v>South Central, Mexico</v>
      </c>
      <c r="L445" s="170" t="str">
        <f>INDEX('State '!$A$1:$C$62,MATCH($I445,'State '!$B:$B,0),3)</f>
        <v>South Central</v>
      </c>
      <c r="M445" s="170" t="str">
        <f>INDEX('State '!$A$1:$C$62,MATCH($J445,'State '!$B:$B,0),3)</f>
        <v>Mexico</v>
      </c>
      <c r="N445" s="170"/>
      <c r="O445" s="177">
        <v>0.2</v>
      </c>
      <c r="P445" s="177">
        <v>0.3</v>
      </c>
      <c r="Q445" s="177">
        <v>300</v>
      </c>
      <c r="R445" s="176">
        <v>24</v>
      </c>
      <c r="S445" s="170" t="s">
        <v>135</v>
      </c>
      <c r="T445" s="170" t="s">
        <v>381</v>
      </c>
      <c r="U445" s="170" t="s">
        <v>1465</v>
      </c>
      <c r="V445" s="170"/>
      <c r="W445" s="169"/>
      <c r="X445" s="169"/>
      <c r="Y445" s="169"/>
      <c r="Z445" s="93"/>
      <c r="AA445" s="93"/>
      <c r="AB445" s="93"/>
    </row>
    <row r="446" spans="1:262" x14ac:dyDescent="0.2">
      <c r="A446" s="170">
        <v>42045</v>
      </c>
      <c r="B446" s="171" t="s">
        <v>1984</v>
      </c>
      <c r="C446" s="171" t="s">
        <v>231</v>
      </c>
      <c r="D446" s="171" t="s">
        <v>140</v>
      </c>
      <c r="E446" s="172" t="s">
        <v>143</v>
      </c>
      <c r="F446" s="173">
        <v>42005</v>
      </c>
      <c r="G446" s="174">
        <v>2015</v>
      </c>
      <c r="H446" s="170" t="s">
        <v>52</v>
      </c>
      <c r="I446" s="170" t="str">
        <f t="shared" si="26"/>
        <v>TN</v>
      </c>
      <c r="J446" s="170" t="str">
        <f t="shared" si="27"/>
        <v>TN</v>
      </c>
      <c r="K446" s="170" t="str">
        <f t="shared" si="28"/>
        <v>Midwest</v>
      </c>
      <c r="L446" s="170" t="str">
        <f>INDEX('State '!$A$1:$C$62,MATCH($I446,'State '!$B:$B,0),3)</f>
        <v>Midwest</v>
      </c>
      <c r="M446" s="170" t="str">
        <f>INDEX('State '!$A$1:$C$62,MATCH($J446,'State '!$B:$B,0),3)</f>
        <v>Midwest</v>
      </c>
      <c r="N446" s="170"/>
      <c r="O446" s="177">
        <v>113.5</v>
      </c>
      <c r="P446" s="176">
        <v>15.6</v>
      </c>
      <c r="Q446" s="176">
        <v>61</v>
      </c>
      <c r="R446" s="177">
        <v>16</v>
      </c>
      <c r="S446" s="178" t="s">
        <v>135</v>
      </c>
      <c r="T446" s="175" t="s">
        <v>381</v>
      </c>
      <c r="U446" s="179" t="s">
        <v>1808</v>
      </c>
      <c r="V446" s="170" t="s">
        <v>2177</v>
      </c>
      <c r="W446" s="169"/>
      <c r="X446" s="169"/>
      <c r="Y446" s="169"/>
      <c r="Z446" s="93"/>
      <c r="AA446" s="93"/>
      <c r="AB446" s="93"/>
    </row>
    <row r="447" spans="1:262" s="19" customFormat="1" x14ac:dyDescent="0.2">
      <c r="A447" s="170">
        <v>39990</v>
      </c>
      <c r="B447" s="171" t="s">
        <v>789</v>
      </c>
      <c r="C447" s="171" t="s">
        <v>221</v>
      </c>
      <c r="D447" s="171" t="s">
        <v>140</v>
      </c>
      <c r="E447" s="172" t="s">
        <v>143</v>
      </c>
      <c r="F447" s="173">
        <v>39759</v>
      </c>
      <c r="G447" s="174">
        <v>2008</v>
      </c>
      <c r="H447" s="170" t="s">
        <v>24</v>
      </c>
      <c r="I447" s="170" t="str">
        <f t="shared" si="26"/>
        <v>NE</v>
      </c>
      <c r="J447" s="170" t="str">
        <f t="shared" si="27"/>
        <v>NE</v>
      </c>
      <c r="K447" s="170" t="str">
        <f t="shared" si="28"/>
        <v>Mountain</v>
      </c>
      <c r="L447" s="170" t="str">
        <f>INDEX('State '!$A$1:$C$62,MATCH($I447,'State '!$B:$B,0),3)</f>
        <v>Mountain</v>
      </c>
      <c r="M447" s="170" t="str">
        <f>INDEX('State '!$A$1:$C$62,MATCH($J447,'State '!$B:$B,0),3)</f>
        <v>Mountain</v>
      </c>
      <c r="N447" s="170"/>
      <c r="O447" s="177">
        <v>23</v>
      </c>
      <c r="P447" s="176">
        <v>26</v>
      </c>
      <c r="Q447" s="176">
        <v>22</v>
      </c>
      <c r="R447" s="177" t="s">
        <v>719</v>
      </c>
      <c r="S447" s="178" t="s">
        <v>135</v>
      </c>
      <c r="T447" s="175" t="s">
        <v>381</v>
      </c>
      <c r="U447" s="179" t="s">
        <v>382</v>
      </c>
      <c r="V447" s="170"/>
      <c r="W447" s="169"/>
      <c r="X447" s="169"/>
      <c r="Y447" s="169"/>
      <c r="AC447" s="93"/>
      <c r="AD447" s="93"/>
      <c r="AE447" s="93"/>
      <c r="AF447" s="93"/>
      <c r="AG447" s="93"/>
      <c r="AH447" s="93"/>
      <c r="AI447" s="93"/>
      <c r="AJ447" s="93"/>
      <c r="AK447" s="93"/>
      <c r="AL447" s="93"/>
      <c r="AM447" s="93"/>
      <c r="AN447" s="93"/>
      <c r="AO447" s="93"/>
      <c r="AP447" s="93"/>
      <c r="AQ447" s="93"/>
      <c r="AR447" s="93"/>
      <c r="AS447" s="93"/>
      <c r="AT447" s="93"/>
      <c r="AU447" s="93"/>
      <c r="AV447" s="93"/>
      <c r="AW447" s="93"/>
      <c r="AX447" s="93"/>
      <c r="AY447" s="93"/>
      <c r="AZ447" s="93"/>
      <c r="BA447" s="93"/>
      <c r="BB447" s="93"/>
      <c r="BC447" s="93"/>
      <c r="BD447" s="93"/>
      <c r="BE447" s="93"/>
      <c r="BF447" s="93"/>
      <c r="BG447" s="93"/>
      <c r="BH447" s="93"/>
      <c r="BI447" s="93"/>
      <c r="BJ447" s="93"/>
      <c r="BK447" s="93"/>
      <c r="BL447" s="93"/>
      <c r="BM447" s="93"/>
      <c r="BN447" s="93"/>
      <c r="BO447" s="93"/>
      <c r="BP447" s="93"/>
      <c r="BQ447" s="93"/>
      <c r="BR447" s="93"/>
      <c r="BS447" s="93"/>
      <c r="BT447" s="93"/>
      <c r="BU447" s="93"/>
      <c r="BV447" s="93"/>
      <c r="BW447" s="93"/>
      <c r="BX447" s="93"/>
      <c r="BY447" s="93"/>
      <c r="BZ447" s="93"/>
      <c r="CA447" s="93"/>
      <c r="CB447" s="93"/>
      <c r="CC447" s="93"/>
      <c r="CD447" s="93"/>
      <c r="CE447" s="93"/>
      <c r="CF447" s="93"/>
      <c r="CG447" s="93"/>
      <c r="CH447" s="93"/>
      <c r="CI447" s="93"/>
      <c r="CJ447" s="93"/>
      <c r="CK447" s="93"/>
      <c r="CL447" s="93"/>
      <c r="CM447" s="93"/>
      <c r="CN447" s="93"/>
      <c r="CO447" s="93"/>
      <c r="CP447" s="93"/>
      <c r="CQ447" s="93"/>
      <c r="CR447" s="93"/>
      <c r="CS447" s="93"/>
      <c r="CT447" s="93"/>
      <c r="CU447" s="93"/>
      <c r="CV447" s="93"/>
      <c r="CW447" s="93"/>
      <c r="CX447" s="93"/>
      <c r="CY447" s="93"/>
      <c r="CZ447" s="93"/>
      <c r="DA447" s="93"/>
      <c r="DB447" s="93"/>
      <c r="DC447" s="93"/>
      <c r="DD447" s="93"/>
      <c r="DE447" s="93"/>
      <c r="DF447" s="93"/>
      <c r="DG447" s="93"/>
      <c r="DH447" s="93"/>
      <c r="DI447" s="93"/>
      <c r="DJ447" s="93"/>
      <c r="DK447" s="93"/>
      <c r="DL447" s="93"/>
      <c r="DM447" s="93"/>
      <c r="DN447" s="93"/>
      <c r="DO447" s="93"/>
      <c r="DP447" s="93"/>
      <c r="DQ447" s="93"/>
      <c r="DR447" s="93"/>
      <c r="DS447" s="93"/>
      <c r="DT447" s="93"/>
      <c r="DU447" s="93"/>
      <c r="DV447" s="93"/>
      <c r="DW447" s="93"/>
      <c r="DX447" s="93"/>
      <c r="DY447" s="93"/>
      <c r="DZ447" s="93"/>
      <c r="EA447" s="93"/>
      <c r="EB447" s="93"/>
      <c r="EC447" s="93"/>
      <c r="ED447" s="93"/>
      <c r="EE447" s="93"/>
      <c r="EF447" s="93"/>
      <c r="EG447" s="93"/>
      <c r="EH447" s="93"/>
      <c r="EI447" s="93"/>
      <c r="EJ447" s="93"/>
      <c r="EK447" s="93"/>
      <c r="EL447" s="93"/>
      <c r="EM447" s="93"/>
      <c r="EN447" s="93"/>
      <c r="EO447" s="93"/>
      <c r="EP447" s="93"/>
      <c r="EQ447" s="93"/>
      <c r="ER447" s="93"/>
      <c r="ES447" s="93"/>
      <c r="ET447" s="93"/>
      <c r="EU447" s="93"/>
      <c r="EV447" s="93"/>
      <c r="EW447" s="93"/>
      <c r="EX447" s="93"/>
      <c r="EY447" s="93"/>
      <c r="EZ447" s="93"/>
      <c r="FA447" s="93"/>
      <c r="FB447" s="93"/>
      <c r="FC447" s="93"/>
      <c r="FD447" s="93"/>
      <c r="FE447" s="93"/>
      <c r="FF447" s="93"/>
      <c r="FG447" s="93"/>
      <c r="FH447" s="93"/>
      <c r="FI447" s="93"/>
      <c r="FJ447" s="93"/>
      <c r="FK447" s="93"/>
      <c r="FL447" s="93"/>
      <c r="FM447" s="93"/>
      <c r="FN447" s="93"/>
      <c r="FO447" s="93"/>
      <c r="FP447" s="93"/>
      <c r="FQ447" s="93"/>
      <c r="FR447" s="93"/>
      <c r="FS447" s="93"/>
      <c r="FT447" s="93"/>
      <c r="FU447" s="93"/>
      <c r="FV447" s="93"/>
      <c r="FW447" s="93"/>
      <c r="FX447" s="93"/>
      <c r="FY447" s="93"/>
      <c r="FZ447" s="93"/>
      <c r="GA447" s="93"/>
      <c r="GB447" s="93"/>
      <c r="GC447" s="93"/>
      <c r="GD447" s="93"/>
      <c r="GE447" s="93"/>
      <c r="GF447" s="93"/>
      <c r="GG447" s="93"/>
      <c r="GH447" s="93"/>
      <c r="GI447" s="93"/>
      <c r="GJ447" s="93"/>
      <c r="GK447" s="93"/>
      <c r="GL447" s="93"/>
      <c r="GM447" s="93"/>
      <c r="GN447" s="93"/>
      <c r="GO447" s="93"/>
      <c r="GP447" s="93"/>
      <c r="GQ447" s="93"/>
      <c r="GR447" s="93"/>
      <c r="GS447" s="93"/>
      <c r="GT447" s="93"/>
      <c r="GU447" s="93"/>
      <c r="GV447" s="93"/>
      <c r="GW447" s="93"/>
      <c r="GX447" s="93"/>
      <c r="GY447" s="93"/>
      <c r="GZ447" s="93"/>
      <c r="HA447" s="93"/>
      <c r="HB447" s="93"/>
      <c r="HC447" s="93"/>
      <c r="HD447" s="93"/>
      <c r="HE447" s="93"/>
      <c r="HF447" s="93"/>
      <c r="HG447" s="93"/>
      <c r="HH447" s="93"/>
      <c r="HI447" s="93"/>
      <c r="HJ447" s="93"/>
      <c r="HK447" s="93"/>
      <c r="HL447" s="93"/>
      <c r="HM447" s="93"/>
      <c r="HN447" s="93"/>
      <c r="HO447" s="93"/>
      <c r="HP447" s="93"/>
      <c r="HQ447" s="93"/>
      <c r="HR447" s="93"/>
      <c r="HS447" s="93"/>
      <c r="HT447" s="93"/>
      <c r="HU447" s="93"/>
      <c r="HV447" s="93"/>
      <c r="HW447" s="93"/>
      <c r="HX447" s="93"/>
      <c r="HY447" s="93"/>
      <c r="HZ447" s="93"/>
      <c r="IA447" s="93"/>
      <c r="IB447" s="93"/>
      <c r="IC447" s="93"/>
      <c r="ID447" s="93"/>
      <c r="IE447" s="93"/>
      <c r="IF447" s="93"/>
      <c r="IG447" s="93"/>
      <c r="IH447" s="93"/>
      <c r="II447" s="93"/>
      <c r="IJ447" s="93"/>
      <c r="IK447" s="93"/>
      <c r="IL447" s="93"/>
      <c r="IM447" s="93"/>
      <c r="IN447" s="93"/>
      <c r="IO447" s="93"/>
      <c r="IP447" s="93"/>
      <c r="IQ447" s="93"/>
      <c r="IR447" s="93"/>
      <c r="IS447" s="93"/>
      <c r="IT447" s="93"/>
      <c r="IU447" s="93"/>
      <c r="IV447" s="93"/>
      <c r="IW447" s="93"/>
      <c r="IX447" s="93"/>
      <c r="IY447" s="93"/>
      <c r="IZ447" s="93"/>
      <c r="JA447" s="93"/>
      <c r="JB447" s="93"/>
    </row>
    <row r="448" spans="1:262" x14ac:dyDescent="0.2">
      <c r="A448" s="170">
        <v>43131</v>
      </c>
      <c r="B448" s="171" t="s">
        <v>2384</v>
      </c>
      <c r="C448" s="171" t="s">
        <v>2385</v>
      </c>
      <c r="D448" s="171" t="s">
        <v>140</v>
      </c>
      <c r="E448" s="172" t="s">
        <v>143</v>
      </c>
      <c r="F448" s="173">
        <v>43151</v>
      </c>
      <c r="G448" s="174">
        <v>2018</v>
      </c>
      <c r="H448" s="170" t="s">
        <v>408</v>
      </c>
      <c r="I448" s="170" t="str">
        <f t="shared" si="26"/>
        <v>TX</v>
      </c>
      <c r="J448" s="170" t="str">
        <f t="shared" si="27"/>
        <v>MX</v>
      </c>
      <c r="K448" s="175" t="str">
        <f t="shared" si="28"/>
        <v>South Central, Mexico</v>
      </c>
      <c r="L448" s="170" t="str">
        <f>INDEX('State '!$A$1:$C$62,MATCH($I448,'State '!$B:$B,0),3)</f>
        <v>South Central</v>
      </c>
      <c r="M448" s="170" t="str">
        <f>INDEX('State '!$A$1:$C$62,MATCH($J448,'State '!$B:$B,0),3)</f>
        <v>Mexico</v>
      </c>
      <c r="N448" s="170"/>
      <c r="O448" s="177"/>
      <c r="P448" s="176">
        <v>0.26</v>
      </c>
      <c r="Q448" s="176">
        <v>150</v>
      </c>
      <c r="R448" s="177">
        <v>24</v>
      </c>
      <c r="S448" s="178" t="s">
        <v>135</v>
      </c>
      <c r="T448" s="175" t="s">
        <v>381</v>
      </c>
      <c r="U448" s="179" t="s">
        <v>2383</v>
      </c>
      <c r="V448" s="175" t="s">
        <v>2180</v>
      </c>
      <c r="W448" s="169" t="s">
        <v>2210</v>
      </c>
      <c r="X448" s="169"/>
      <c r="Y448" s="169"/>
      <c r="Z448" s="93"/>
      <c r="AA448" s="93"/>
      <c r="AB448" s="93"/>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c r="FJ448" s="19"/>
      <c r="FK448" s="19"/>
      <c r="FL448" s="19"/>
      <c r="FM448" s="19"/>
      <c r="FN448" s="19"/>
      <c r="FO448" s="19"/>
      <c r="FP448" s="19"/>
      <c r="FQ448" s="19"/>
      <c r="FR448" s="19"/>
      <c r="FS448" s="19"/>
      <c r="FT448" s="19"/>
      <c r="FU448" s="19"/>
      <c r="FV448" s="19"/>
      <c r="FW448" s="19"/>
      <c r="FX448" s="19"/>
      <c r="FY448" s="19"/>
      <c r="FZ448" s="19"/>
      <c r="GA448" s="19"/>
      <c r="GB448" s="19"/>
      <c r="GC448" s="19"/>
      <c r="GD448" s="19"/>
      <c r="GE448" s="19"/>
      <c r="GF448" s="19"/>
      <c r="GG448" s="19"/>
      <c r="GH448" s="19"/>
      <c r="GI448" s="19"/>
      <c r="GJ448" s="19"/>
      <c r="GK448" s="19"/>
      <c r="GL448" s="19"/>
      <c r="GM448" s="19"/>
      <c r="GN448" s="19"/>
      <c r="GO448" s="19"/>
      <c r="GP448" s="19"/>
      <c r="GQ448" s="19"/>
      <c r="GR448" s="19"/>
      <c r="GS448" s="19"/>
      <c r="GT448" s="19"/>
      <c r="GU448" s="19"/>
      <c r="GV448" s="19"/>
      <c r="GW448" s="19"/>
      <c r="GX448" s="19"/>
      <c r="GY448" s="19"/>
      <c r="GZ448" s="19"/>
      <c r="HA448" s="19"/>
      <c r="HB448" s="19"/>
      <c r="HC448" s="19"/>
      <c r="HD448" s="19"/>
      <c r="HE448" s="19"/>
      <c r="HF448" s="19"/>
      <c r="HG448" s="19"/>
      <c r="HH448" s="19"/>
      <c r="HI448" s="19"/>
      <c r="HJ448" s="19"/>
      <c r="HK448" s="19"/>
      <c r="HL448" s="19"/>
      <c r="HM448" s="19"/>
      <c r="HN448" s="19"/>
      <c r="HO448" s="19"/>
      <c r="HP448" s="19"/>
      <c r="HQ448" s="19"/>
      <c r="HR448" s="19"/>
      <c r="HS448" s="19"/>
      <c r="HT448" s="19"/>
      <c r="HU448" s="19"/>
      <c r="HV448" s="19"/>
      <c r="HW448" s="19"/>
      <c r="HX448" s="19"/>
      <c r="HY448" s="19"/>
      <c r="HZ448" s="19"/>
      <c r="IA448" s="19"/>
      <c r="IB448" s="19"/>
      <c r="IC448" s="19"/>
      <c r="ID448" s="19"/>
      <c r="IE448" s="19"/>
      <c r="IF448" s="19"/>
      <c r="IG448" s="19"/>
      <c r="IH448" s="19"/>
      <c r="II448" s="19"/>
      <c r="IJ448" s="19"/>
      <c r="IK448" s="19"/>
      <c r="IL448" s="19"/>
      <c r="IM448" s="19"/>
      <c r="IN448" s="19"/>
      <c r="IO448" s="19"/>
      <c r="IP448" s="19"/>
      <c r="IQ448" s="19"/>
      <c r="IR448" s="19"/>
      <c r="IS448" s="19"/>
      <c r="IT448" s="19"/>
      <c r="IU448" s="19"/>
      <c r="IV448" s="19"/>
      <c r="IW448" s="19"/>
      <c r="IX448" s="19"/>
      <c r="IY448" s="19"/>
      <c r="IZ448" s="19"/>
      <c r="JA448" s="19"/>
      <c r="JB448" s="19"/>
    </row>
    <row r="449" spans="1:262" x14ac:dyDescent="0.2">
      <c r="A449" s="170">
        <v>39990</v>
      </c>
      <c r="B449" s="171" t="s">
        <v>934</v>
      </c>
      <c r="C449" s="171" t="s">
        <v>305</v>
      </c>
      <c r="D449" s="171" t="s">
        <v>136</v>
      </c>
      <c r="E449" s="172" t="s">
        <v>143</v>
      </c>
      <c r="F449" s="173">
        <v>39436</v>
      </c>
      <c r="G449" s="174">
        <v>2007</v>
      </c>
      <c r="H449" s="170" t="s">
        <v>28</v>
      </c>
      <c r="I449" s="170" t="str">
        <f t="shared" si="26"/>
        <v>IL</v>
      </c>
      <c r="J449" s="170" t="str">
        <f t="shared" si="27"/>
        <v>IL</v>
      </c>
      <c r="K449" s="170" t="str">
        <f t="shared" si="28"/>
        <v>Midwest</v>
      </c>
      <c r="L449" s="170" t="str">
        <f>INDEX('State '!$A$1:$C$62,MATCH($I449,'State '!$B:$B,0),3)</f>
        <v>Midwest</v>
      </c>
      <c r="M449" s="170" t="str">
        <f>INDEX('State '!$A$1:$C$62,MATCH($J449,'State '!$B:$B,0),3)</f>
        <v>Midwest</v>
      </c>
      <c r="N449" s="170"/>
      <c r="O449" s="177">
        <v>13.3</v>
      </c>
      <c r="P449" s="176">
        <v>3.1</v>
      </c>
      <c r="Q449" s="176">
        <v>360</v>
      </c>
      <c r="R449" s="177">
        <v>24</v>
      </c>
      <c r="S449" s="178" t="s">
        <v>135</v>
      </c>
      <c r="T449" s="175" t="s">
        <v>381</v>
      </c>
      <c r="U449" s="179" t="s">
        <v>935</v>
      </c>
      <c r="V449" s="170"/>
      <c r="W449" s="169"/>
      <c r="X449" s="169"/>
      <c r="Y449" s="169"/>
      <c r="Z449" s="93"/>
      <c r="AA449" s="93"/>
      <c r="AB449" s="93"/>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c r="FJ449" s="19"/>
      <c r="FK449" s="19"/>
      <c r="FL449" s="19"/>
      <c r="FM449" s="19"/>
      <c r="FN449" s="19"/>
      <c r="FO449" s="19"/>
      <c r="FP449" s="19"/>
      <c r="FQ449" s="19"/>
      <c r="FR449" s="19"/>
      <c r="FS449" s="19"/>
      <c r="FT449" s="19"/>
      <c r="FU449" s="19"/>
      <c r="FV449" s="19"/>
      <c r="FW449" s="19"/>
      <c r="FX449" s="19"/>
      <c r="FY449" s="19"/>
      <c r="FZ449" s="19"/>
      <c r="GA449" s="19"/>
      <c r="GB449" s="19"/>
      <c r="GC449" s="19"/>
      <c r="GD449" s="19"/>
      <c r="GE449" s="19"/>
      <c r="GF449" s="19"/>
      <c r="GG449" s="19"/>
      <c r="GH449" s="19"/>
      <c r="GI449" s="19"/>
      <c r="GJ449" s="19"/>
      <c r="GK449" s="19"/>
      <c r="GL449" s="19"/>
      <c r="GM449" s="19"/>
      <c r="GN449" s="19"/>
      <c r="GO449" s="19"/>
      <c r="GP449" s="19"/>
      <c r="GQ449" s="19"/>
      <c r="GR449" s="19"/>
      <c r="GS449" s="19"/>
      <c r="GT449" s="19"/>
      <c r="GU449" s="19"/>
      <c r="GV449" s="19"/>
      <c r="GW449" s="19"/>
      <c r="GX449" s="19"/>
      <c r="GY449" s="19"/>
      <c r="GZ449" s="19"/>
      <c r="HA449" s="19"/>
      <c r="HB449" s="19"/>
      <c r="HC449" s="19"/>
      <c r="HD449" s="19"/>
      <c r="HE449" s="19"/>
      <c r="HF449" s="19"/>
      <c r="HG449" s="19"/>
      <c r="HH449" s="19"/>
      <c r="HI449" s="19"/>
      <c r="HJ449" s="19"/>
      <c r="HK449" s="19"/>
      <c r="HL449" s="19"/>
      <c r="HM449" s="19"/>
      <c r="HN449" s="19"/>
      <c r="HO449" s="19"/>
      <c r="HP449" s="19"/>
      <c r="HQ449" s="19"/>
      <c r="HR449" s="19"/>
      <c r="HS449" s="19"/>
      <c r="HT449" s="19"/>
      <c r="HU449" s="19"/>
      <c r="HV449" s="19"/>
      <c r="HW449" s="19"/>
      <c r="HX449" s="19"/>
      <c r="HY449" s="19"/>
      <c r="HZ449" s="19"/>
      <c r="IA449" s="19"/>
      <c r="IB449" s="19"/>
      <c r="IC449" s="19"/>
      <c r="ID449" s="19"/>
      <c r="IE449" s="19"/>
      <c r="IF449" s="19"/>
      <c r="IG449" s="19"/>
      <c r="IH449" s="19"/>
      <c r="II449" s="19"/>
      <c r="IJ449" s="19"/>
      <c r="IK449" s="19"/>
      <c r="IL449" s="19"/>
      <c r="IM449" s="19"/>
      <c r="IN449" s="19"/>
      <c r="IO449" s="19"/>
      <c r="IP449" s="19"/>
      <c r="IQ449" s="19"/>
      <c r="IR449" s="19"/>
      <c r="IS449" s="19"/>
      <c r="IT449" s="19"/>
      <c r="IU449" s="19"/>
      <c r="IV449" s="19"/>
      <c r="IW449" s="19"/>
      <c r="IX449" s="19"/>
      <c r="IY449" s="19"/>
      <c r="IZ449" s="19"/>
      <c r="JA449" s="19"/>
      <c r="JB449" s="19"/>
    </row>
    <row r="450" spans="1:262" s="19" customFormat="1" x14ac:dyDescent="0.2">
      <c r="A450" s="170">
        <v>39990</v>
      </c>
      <c r="B450" s="171" t="s">
        <v>787</v>
      </c>
      <c r="C450" s="171" t="s">
        <v>221</v>
      </c>
      <c r="D450" s="171" t="s">
        <v>134</v>
      </c>
      <c r="E450" s="172" t="s">
        <v>143</v>
      </c>
      <c r="F450" s="173">
        <v>39783</v>
      </c>
      <c r="G450" s="174">
        <v>2008</v>
      </c>
      <c r="H450" s="170" t="s">
        <v>25</v>
      </c>
      <c r="I450" s="170" t="str">
        <f t="shared" si="26"/>
        <v>CO</v>
      </c>
      <c r="J450" s="170" t="str">
        <f t="shared" si="27"/>
        <v>CO</v>
      </c>
      <c r="K450" s="170" t="str">
        <f t="shared" si="28"/>
        <v>Mountain</v>
      </c>
      <c r="L450" s="170" t="str">
        <f>INDEX('State '!$A$1:$C$62,MATCH($I450,'State '!$B:$B,0),3)</f>
        <v>Mountain</v>
      </c>
      <c r="M450" s="170" t="str">
        <f>INDEX('State '!$A$1:$C$62,MATCH($J450,'State '!$B:$B,0),3)</f>
        <v>Mountain</v>
      </c>
      <c r="N450" s="170"/>
      <c r="O450" s="177">
        <v>30</v>
      </c>
      <c r="P450" s="176">
        <v>41.4</v>
      </c>
      <c r="Q450" s="176">
        <v>74</v>
      </c>
      <c r="R450" s="177">
        <v>12</v>
      </c>
      <c r="S450" s="178" t="s">
        <v>135</v>
      </c>
      <c r="T450" s="175" t="s">
        <v>381</v>
      </c>
      <c r="U450" s="179" t="s">
        <v>788</v>
      </c>
      <c r="V450" s="170"/>
      <c r="W450" s="169"/>
      <c r="X450" s="169"/>
      <c r="Y450" s="169"/>
    </row>
    <row r="451" spans="1:262" s="19" customFormat="1" ht="38.25" x14ac:dyDescent="0.2">
      <c r="A451" s="224">
        <v>43756</v>
      </c>
      <c r="B451" s="83" t="s">
        <v>2600</v>
      </c>
      <c r="C451" s="171" t="s">
        <v>221</v>
      </c>
      <c r="D451" s="83" t="s">
        <v>134</v>
      </c>
      <c r="E451" s="111" t="s">
        <v>2377</v>
      </c>
      <c r="F451" s="65"/>
      <c r="G451" s="116"/>
      <c r="H451" s="224" t="s">
        <v>6</v>
      </c>
      <c r="I451" s="224" t="str">
        <f t="shared" si="26"/>
        <v>TX</v>
      </c>
      <c r="J451" s="224" t="str">
        <f t="shared" si="27"/>
        <v>TX</v>
      </c>
      <c r="K451" s="230" t="str">
        <f t="shared" si="28"/>
        <v>South Central</v>
      </c>
      <c r="L451" s="224" t="str">
        <f>INDEX('State '!$A$1:$C$62,MATCH($I451,'State '!$B:$B,0),3)</f>
        <v>South Central</v>
      </c>
      <c r="M451" s="224" t="str">
        <f>INDEX('State '!$A$1:$C$62,MATCH($J451,'State '!$B:$B,0),3)</f>
        <v>South Central</v>
      </c>
      <c r="N451" s="224"/>
      <c r="O451" s="177"/>
      <c r="P451" s="199">
        <v>40</v>
      </c>
      <c r="Q451" s="117">
        <v>320</v>
      </c>
      <c r="R451" s="66">
        <v>30</v>
      </c>
      <c r="S451" s="112" t="s">
        <v>138</v>
      </c>
      <c r="T451" s="113"/>
      <c r="U451" s="114"/>
      <c r="V451" s="113" t="s">
        <v>2412</v>
      </c>
      <c r="W451" s="83" t="s">
        <v>2898</v>
      </c>
      <c r="X451" s="83" t="s">
        <v>2840</v>
      </c>
      <c r="Y451" s="156"/>
      <c r="AC451" s="93"/>
      <c r="AD451" s="93"/>
      <c r="AE451" s="93"/>
      <c r="AF451" s="93"/>
      <c r="AG451" s="93"/>
      <c r="AH451" s="93"/>
      <c r="AI451" s="93"/>
      <c r="AJ451" s="93"/>
      <c r="AK451" s="93"/>
      <c r="AL451" s="93"/>
      <c r="AM451" s="93"/>
      <c r="AN451" s="93"/>
      <c r="AO451" s="93"/>
      <c r="AP451" s="93"/>
      <c r="AQ451" s="93"/>
      <c r="AR451" s="93"/>
      <c r="AS451" s="93"/>
      <c r="AT451" s="93"/>
      <c r="AU451" s="93"/>
      <c r="AV451" s="93"/>
      <c r="AW451" s="93"/>
      <c r="AX451" s="93"/>
      <c r="AY451" s="93"/>
      <c r="AZ451" s="93"/>
      <c r="BA451" s="93"/>
      <c r="BB451" s="93"/>
      <c r="BC451" s="93"/>
      <c r="BD451" s="93"/>
      <c r="BE451" s="93"/>
      <c r="BF451" s="93"/>
      <c r="BG451" s="93"/>
      <c r="BH451" s="93"/>
      <c r="BI451" s="93"/>
      <c r="BJ451" s="93"/>
      <c r="BK451" s="93"/>
      <c r="BL451" s="93"/>
      <c r="BM451" s="93"/>
      <c r="BN451" s="93"/>
      <c r="BO451" s="93"/>
      <c r="BP451" s="93"/>
      <c r="BQ451" s="93"/>
      <c r="BR451" s="93"/>
      <c r="BS451" s="93"/>
      <c r="BT451" s="93"/>
      <c r="BU451" s="93"/>
      <c r="BV451" s="93"/>
      <c r="BW451" s="93"/>
      <c r="BX451" s="93"/>
      <c r="BY451" s="93"/>
      <c r="BZ451" s="93"/>
      <c r="CA451" s="93"/>
      <c r="CB451" s="93"/>
      <c r="CC451" s="93"/>
      <c r="CD451" s="93"/>
      <c r="CE451" s="93"/>
      <c r="CF451" s="93"/>
      <c r="CG451" s="93"/>
      <c r="CH451" s="93"/>
      <c r="CI451" s="93"/>
      <c r="CJ451" s="93"/>
      <c r="CK451" s="93"/>
      <c r="CL451" s="93"/>
      <c r="CM451" s="93"/>
      <c r="CN451" s="93"/>
      <c r="CO451" s="93"/>
      <c r="CP451" s="93"/>
      <c r="CQ451" s="93"/>
      <c r="CR451" s="93"/>
      <c r="CS451" s="93"/>
      <c r="CT451" s="93"/>
      <c r="CU451" s="93"/>
      <c r="CV451" s="93"/>
      <c r="CW451" s="93"/>
      <c r="CX451" s="93"/>
      <c r="CY451" s="93"/>
      <c r="CZ451" s="93"/>
      <c r="DA451" s="93"/>
      <c r="DB451" s="93"/>
      <c r="DC451" s="93"/>
      <c r="DD451" s="93"/>
      <c r="DE451" s="93"/>
      <c r="DF451" s="93"/>
      <c r="DG451" s="93"/>
      <c r="DH451" s="93"/>
      <c r="DI451" s="93"/>
      <c r="DJ451" s="93"/>
      <c r="DK451" s="93"/>
      <c r="DL451" s="93"/>
      <c r="DM451" s="93"/>
      <c r="DN451" s="93"/>
      <c r="DO451" s="93"/>
      <c r="DP451" s="93"/>
      <c r="DQ451" s="93"/>
      <c r="DR451" s="93"/>
      <c r="DS451" s="93"/>
      <c r="DT451" s="93"/>
      <c r="DU451" s="93"/>
      <c r="DV451" s="93"/>
      <c r="DW451" s="93"/>
      <c r="DX451" s="93"/>
      <c r="DY451" s="93"/>
      <c r="DZ451" s="93"/>
      <c r="EA451" s="93"/>
      <c r="EB451" s="93"/>
      <c r="EC451" s="93"/>
      <c r="ED451" s="93"/>
      <c r="EE451" s="93"/>
      <c r="EF451" s="93"/>
      <c r="EG451" s="93"/>
      <c r="EH451" s="93"/>
      <c r="EI451" s="93"/>
      <c r="EJ451" s="93"/>
      <c r="EK451" s="93"/>
      <c r="EL451" s="93"/>
      <c r="EM451" s="93"/>
      <c r="EN451" s="93"/>
      <c r="EO451" s="93"/>
      <c r="EP451" s="93"/>
      <c r="EQ451" s="93"/>
      <c r="ER451" s="93"/>
      <c r="ES451" s="93"/>
      <c r="ET451" s="93"/>
      <c r="EU451" s="93"/>
      <c r="EV451" s="93"/>
      <c r="EW451" s="93"/>
      <c r="EX451" s="93"/>
      <c r="EY451" s="93"/>
      <c r="EZ451" s="93"/>
      <c r="FA451" s="93"/>
      <c r="FB451" s="93"/>
      <c r="FC451" s="93"/>
      <c r="FD451" s="93"/>
      <c r="FE451" s="93"/>
      <c r="FF451" s="93"/>
      <c r="FG451" s="93"/>
      <c r="FH451" s="93"/>
      <c r="FI451" s="93"/>
      <c r="FJ451" s="93"/>
      <c r="FK451" s="93"/>
      <c r="FL451" s="93"/>
      <c r="FM451" s="93"/>
      <c r="FN451" s="93"/>
      <c r="FO451" s="93"/>
      <c r="FP451" s="93"/>
      <c r="FQ451" s="93"/>
      <c r="FR451" s="93"/>
      <c r="FS451" s="93"/>
      <c r="FT451" s="93"/>
      <c r="FU451" s="93"/>
      <c r="FV451" s="93"/>
      <c r="FW451" s="93"/>
      <c r="FX451" s="93"/>
      <c r="FY451" s="93"/>
      <c r="FZ451" s="93"/>
      <c r="GA451" s="93"/>
      <c r="GB451" s="93"/>
      <c r="GC451" s="93"/>
      <c r="GD451" s="93"/>
      <c r="GE451" s="93"/>
      <c r="GF451" s="93"/>
      <c r="GG451" s="93"/>
      <c r="GH451" s="93"/>
      <c r="GI451" s="93"/>
      <c r="GJ451" s="93"/>
      <c r="GK451" s="93"/>
      <c r="GL451" s="93"/>
      <c r="GM451" s="93"/>
      <c r="GN451" s="93"/>
      <c r="GO451" s="93"/>
      <c r="GP451" s="93"/>
      <c r="GQ451" s="93"/>
      <c r="GR451" s="93"/>
      <c r="GS451" s="93"/>
      <c r="GT451" s="93"/>
      <c r="GU451" s="93"/>
      <c r="GV451" s="93"/>
      <c r="GW451" s="93"/>
      <c r="GX451" s="93"/>
      <c r="GY451" s="93"/>
      <c r="GZ451" s="93"/>
      <c r="HA451" s="93"/>
      <c r="HB451" s="93"/>
      <c r="HC451" s="93"/>
      <c r="HD451" s="93"/>
      <c r="HE451" s="93"/>
      <c r="HF451" s="93"/>
      <c r="HG451" s="93"/>
      <c r="HH451" s="93"/>
      <c r="HI451" s="93"/>
      <c r="HJ451" s="93"/>
      <c r="HK451" s="93"/>
      <c r="HL451" s="93"/>
      <c r="HM451" s="93"/>
      <c r="HN451" s="93"/>
      <c r="HO451" s="93"/>
      <c r="HP451" s="93"/>
      <c r="HQ451" s="93"/>
      <c r="HR451" s="93"/>
      <c r="HS451" s="93"/>
      <c r="HT451" s="93"/>
      <c r="HU451" s="93"/>
      <c r="HV451" s="93"/>
      <c r="HW451" s="93"/>
      <c r="HX451" s="93"/>
      <c r="HY451" s="93"/>
      <c r="HZ451" s="93"/>
      <c r="IA451" s="93"/>
      <c r="IB451" s="93"/>
      <c r="IC451" s="93"/>
      <c r="ID451" s="93"/>
      <c r="IE451" s="93"/>
      <c r="IF451" s="93"/>
      <c r="IG451" s="93"/>
      <c r="IH451" s="93"/>
      <c r="II451" s="93"/>
      <c r="IJ451" s="93"/>
      <c r="IK451" s="93"/>
      <c r="IL451" s="93"/>
      <c r="IM451" s="93"/>
      <c r="IN451" s="93"/>
      <c r="IO451" s="93"/>
      <c r="IP451" s="93"/>
      <c r="IQ451" s="93"/>
      <c r="IR451" s="93"/>
      <c r="IS451" s="93"/>
      <c r="IT451" s="93"/>
      <c r="IU451" s="93"/>
      <c r="IV451" s="93"/>
      <c r="IW451" s="93"/>
      <c r="IX451" s="93"/>
      <c r="IY451" s="93"/>
      <c r="IZ451" s="93"/>
      <c r="JA451" s="93"/>
      <c r="JB451" s="93"/>
    </row>
    <row r="452" spans="1:262" s="19" customFormat="1" x14ac:dyDescent="0.2">
      <c r="A452" s="170">
        <v>39990</v>
      </c>
      <c r="B452" s="183" t="s">
        <v>1316</v>
      </c>
      <c r="C452" s="183" t="s">
        <v>221</v>
      </c>
      <c r="D452" s="183" t="s">
        <v>136</v>
      </c>
      <c r="E452" s="183" t="s">
        <v>143</v>
      </c>
      <c r="F452" s="184">
        <v>37386</v>
      </c>
      <c r="G452" s="185">
        <v>2002</v>
      </c>
      <c r="H452" s="170" t="s">
        <v>1295</v>
      </c>
      <c r="I452" s="170" t="str">
        <f t="shared" si="26"/>
        <v>IL</v>
      </c>
      <c r="J452" s="170" t="str">
        <f t="shared" si="27"/>
        <v>WI</v>
      </c>
      <c r="K452" s="170" t="str">
        <f t="shared" si="28"/>
        <v>Midwest</v>
      </c>
      <c r="L452" s="170" t="str">
        <f>INDEX('State '!$A$1:$C$62,MATCH($I452,'State '!$B:$B,0),3)</f>
        <v>Midwest</v>
      </c>
      <c r="M452" s="170" t="str">
        <f>INDEX('State '!$A$1:$C$62,MATCH($J452,'State '!$B:$B,0),3)</f>
        <v>Midwest</v>
      </c>
      <c r="N452" s="170"/>
      <c r="O452" s="177">
        <v>75</v>
      </c>
      <c r="P452" s="177">
        <v>28.5</v>
      </c>
      <c r="Q452" s="177">
        <v>380</v>
      </c>
      <c r="R452" s="176">
        <v>36</v>
      </c>
      <c r="S452" s="170" t="s">
        <v>135</v>
      </c>
      <c r="T452" s="170" t="s">
        <v>381</v>
      </c>
      <c r="U452" s="170" t="s">
        <v>1317</v>
      </c>
      <c r="V452" s="170"/>
      <c r="W452" s="169"/>
      <c r="X452" s="169"/>
      <c r="Y452" s="169"/>
      <c r="AC452" s="93"/>
      <c r="AD452" s="93"/>
      <c r="AE452" s="93"/>
      <c r="AF452" s="93"/>
      <c r="AG452" s="93"/>
      <c r="AH452" s="93"/>
      <c r="AI452" s="93"/>
      <c r="AJ452" s="93"/>
      <c r="AK452" s="93"/>
      <c r="AL452" s="93"/>
      <c r="AM452" s="93"/>
      <c r="AN452" s="93"/>
      <c r="AO452" s="93"/>
      <c r="AP452" s="93"/>
      <c r="AQ452" s="93"/>
      <c r="AR452" s="93"/>
      <c r="AS452" s="93"/>
      <c r="AT452" s="93"/>
      <c r="AU452" s="93"/>
      <c r="AV452" s="93"/>
      <c r="AW452" s="93"/>
      <c r="AX452" s="93"/>
      <c r="AY452" s="93"/>
      <c r="AZ452" s="93"/>
      <c r="BA452" s="93"/>
      <c r="BB452" s="93"/>
      <c r="BC452" s="93"/>
      <c r="BD452" s="93"/>
      <c r="BE452" s="93"/>
      <c r="BF452" s="93"/>
      <c r="BG452" s="93"/>
      <c r="BH452" s="93"/>
      <c r="BI452" s="93"/>
      <c r="BJ452" s="93"/>
      <c r="BK452" s="93"/>
      <c r="BL452" s="93"/>
      <c r="BM452" s="93"/>
      <c r="BN452" s="93"/>
      <c r="BO452" s="93"/>
      <c r="BP452" s="93"/>
      <c r="BQ452" s="93"/>
      <c r="BR452" s="93"/>
      <c r="BS452" s="93"/>
      <c r="BT452" s="93"/>
      <c r="BU452" s="93"/>
      <c r="BV452" s="93"/>
      <c r="BW452" s="93"/>
      <c r="BX452" s="93"/>
      <c r="BY452" s="93"/>
      <c r="BZ452" s="93"/>
      <c r="CA452" s="93"/>
      <c r="CB452" s="93"/>
      <c r="CC452" s="93"/>
      <c r="CD452" s="93"/>
      <c r="CE452" s="93"/>
      <c r="CF452" s="93"/>
      <c r="CG452" s="93"/>
      <c r="CH452" s="93"/>
      <c r="CI452" s="93"/>
      <c r="CJ452" s="93"/>
      <c r="CK452" s="93"/>
      <c r="CL452" s="93"/>
      <c r="CM452" s="93"/>
      <c r="CN452" s="93"/>
      <c r="CO452" s="93"/>
      <c r="CP452" s="93"/>
      <c r="CQ452" s="93"/>
      <c r="CR452" s="93"/>
      <c r="CS452" s="93"/>
      <c r="CT452" s="93"/>
      <c r="CU452" s="93"/>
      <c r="CV452" s="93"/>
      <c r="CW452" s="93"/>
      <c r="CX452" s="93"/>
      <c r="CY452" s="93"/>
      <c r="CZ452" s="93"/>
      <c r="DA452" s="93"/>
      <c r="DB452" s="93"/>
      <c r="DC452" s="93"/>
      <c r="DD452" s="93"/>
      <c r="DE452" s="93"/>
      <c r="DF452" s="93"/>
      <c r="DG452" s="93"/>
      <c r="DH452" s="93"/>
      <c r="DI452" s="93"/>
      <c r="DJ452" s="93"/>
      <c r="DK452" s="93"/>
      <c r="DL452" s="93"/>
      <c r="DM452" s="93"/>
      <c r="DN452" s="93"/>
      <c r="DO452" s="93"/>
      <c r="DP452" s="93"/>
      <c r="DQ452" s="93"/>
      <c r="DR452" s="93"/>
      <c r="DS452" s="93"/>
      <c r="DT452" s="93"/>
      <c r="DU452" s="93"/>
      <c r="DV452" s="93"/>
      <c r="DW452" s="93"/>
      <c r="DX452" s="93"/>
      <c r="DY452" s="93"/>
      <c r="DZ452" s="93"/>
      <c r="EA452" s="93"/>
      <c r="EB452" s="93"/>
      <c r="EC452" s="93"/>
      <c r="ED452" s="93"/>
      <c r="EE452" s="93"/>
      <c r="EF452" s="93"/>
      <c r="EG452" s="93"/>
      <c r="EH452" s="93"/>
      <c r="EI452" s="93"/>
      <c r="EJ452" s="93"/>
      <c r="EK452" s="93"/>
      <c r="EL452" s="93"/>
      <c r="EM452" s="93"/>
      <c r="EN452" s="93"/>
      <c r="EO452" s="93"/>
      <c r="EP452" s="93"/>
      <c r="EQ452" s="93"/>
      <c r="ER452" s="93"/>
      <c r="ES452" s="93"/>
      <c r="ET452" s="93"/>
      <c r="EU452" s="93"/>
      <c r="EV452" s="93"/>
      <c r="EW452" s="93"/>
      <c r="EX452" s="93"/>
      <c r="EY452" s="93"/>
      <c r="EZ452" s="93"/>
      <c r="FA452" s="93"/>
      <c r="FB452" s="93"/>
      <c r="FC452" s="93"/>
      <c r="FD452" s="93"/>
      <c r="FE452" s="93"/>
      <c r="FF452" s="93"/>
      <c r="FG452" s="93"/>
      <c r="FH452" s="93"/>
      <c r="FI452" s="93"/>
      <c r="FJ452" s="93"/>
      <c r="FK452" s="93"/>
      <c r="FL452" s="93"/>
      <c r="FM452" s="93"/>
      <c r="FN452" s="93"/>
      <c r="FO452" s="93"/>
      <c r="FP452" s="93"/>
      <c r="FQ452" s="93"/>
      <c r="FR452" s="93"/>
      <c r="FS452" s="93"/>
      <c r="FT452" s="93"/>
      <c r="FU452" s="93"/>
      <c r="FV452" s="93"/>
      <c r="FW452" s="93"/>
      <c r="FX452" s="93"/>
      <c r="FY452" s="93"/>
      <c r="FZ452" s="93"/>
      <c r="GA452" s="93"/>
      <c r="GB452" s="93"/>
      <c r="GC452" s="93"/>
      <c r="GD452" s="93"/>
      <c r="GE452" s="93"/>
      <c r="GF452" s="93"/>
      <c r="GG452" s="93"/>
      <c r="GH452" s="93"/>
      <c r="GI452" s="93"/>
      <c r="GJ452" s="93"/>
      <c r="GK452" s="93"/>
      <c r="GL452" s="93"/>
      <c r="GM452" s="93"/>
      <c r="GN452" s="93"/>
      <c r="GO452" s="93"/>
      <c r="GP452" s="93"/>
      <c r="GQ452" s="93"/>
      <c r="GR452" s="93"/>
      <c r="GS452" s="93"/>
      <c r="GT452" s="93"/>
      <c r="GU452" s="93"/>
      <c r="GV452" s="93"/>
      <c r="GW452" s="93"/>
      <c r="GX452" s="93"/>
      <c r="GY452" s="93"/>
      <c r="GZ452" s="93"/>
      <c r="HA452" s="93"/>
      <c r="HB452" s="93"/>
      <c r="HC452" s="93"/>
      <c r="HD452" s="93"/>
      <c r="HE452" s="93"/>
      <c r="HF452" s="93"/>
      <c r="HG452" s="93"/>
      <c r="HH452" s="93"/>
      <c r="HI452" s="93"/>
      <c r="HJ452" s="93"/>
      <c r="HK452" s="93"/>
      <c r="HL452" s="93"/>
      <c r="HM452" s="93"/>
      <c r="HN452" s="93"/>
      <c r="HO452" s="93"/>
      <c r="HP452" s="93"/>
      <c r="HQ452" s="93"/>
      <c r="HR452" s="93"/>
      <c r="HS452" s="93"/>
      <c r="HT452" s="93"/>
      <c r="HU452" s="93"/>
      <c r="HV452" s="93"/>
      <c r="HW452" s="93"/>
      <c r="HX452" s="93"/>
      <c r="HY452" s="93"/>
      <c r="HZ452" s="93"/>
      <c r="IA452" s="93"/>
      <c r="IB452" s="93"/>
      <c r="IC452" s="93"/>
      <c r="ID452" s="93"/>
      <c r="IE452" s="93"/>
      <c r="IF452" s="93"/>
      <c r="IG452" s="93"/>
      <c r="IH452" s="93"/>
      <c r="II452" s="93"/>
      <c r="IJ452" s="93"/>
      <c r="IK452" s="93"/>
      <c r="IL452" s="93"/>
      <c r="IM452" s="93"/>
      <c r="IN452" s="93"/>
      <c r="IO452" s="93"/>
      <c r="IP452" s="93"/>
      <c r="IQ452" s="93"/>
      <c r="IR452" s="93"/>
      <c r="IS452" s="93"/>
      <c r="IT452" s="93"/>
      <c r="IU452" s="93"/>
      <c r="IV452" s="93"/>
      <c r="IW452" s="93"/>
      <c r="IX452" s="93"/>
      <c r="IY452" s="93"/>
      <c r="IZ452" s="93"/>
      <c r="JA452" s="93"/>
      <c r="JB452" s="93"/>
    </row>
    <row r="453" spans="1:262" s="19" customFormat="1" x14ac:dyDescent="0.2">
      <c r="A453" s="170">
        <v>39990</v>
      </c>
      <c r="B453" s="183" t="s">
        <v>1161</v>
      </c>
      <c r="C453" s="183" t="s">
        <v>203</v>
      </c>
      <c r="D453" s="183" t="s">
        <v>140</v>
      </c>
      <c r="E453" s="183" t="s">
        <v>143</v>
      </c>
      <c r="F453" s="184">
        <v>38139</v>
      </c>
      <c r="G453" s="185">
        <v>2004</v>
      </c>
      <c r="H453" s="170" t="s">
        <v>1162</v>
      </c>
      <c r="I453" s="170" t="str">
        <f t="shared" si="26"/>
        <v>CO</v>
      </c>
      <c r="J453" s="170" t="str">
        <f t="shared" si="27"/>
        <v>NE</v>
      </c>
      <c r="K453" s="170" t="str">
        <f t="shared" si="28"/>
        <v>Mountain</v>
      </c>
      <c r="L453" s="170" t="str">
        <f>INDEX('State '!$A$1:$C$62,MATCH($I453,'State '!$B:$B,0),3)</f>
        <v>Mountain</v>
      </c>
      <c r="M453" s="170" t="str">
        <f>INDEX('State '!$A$1:$C$62,MATCH($J453,'State '!$B:$B,0),3)</f>
        <v>Mountain</v>
      </c>
      <c r="N453" s="170"/>
      <c r="O453" s="177">
        <v>26.9</v>
      </c>
      <c r="P453" s="177"/>
      <c r="Q453" s="177">
        <v>62</v>
      </c>
      <c r="R453" s="176" t="s">
        <v>2175</v>
      </c>
      <c r="S453" s="170" t="s">
        <v>135</v>
      </c>
      <c r="T453" s="170" t="s">
        <v>381</v>
      </c>
      <c r="U453" s="170" t="s">
        <v>1163</v>
      </c>
      <c r="V453" s="170"/>
      <c r="W453" s="169"/>
      <c r="X453" s="169"/>
      <c r="Y453" s="169"/>
      <c r="AC453" s="93"/>
      <c r="AD453" s="93"/>
      <c r="AE453" s="93"/>
      <c r="AF453" s="93"/>
      <c r="AG453" s="93"/>
      <c r="AH453" s="93"/>
      <c r="AI453" s="93"/>
      <c r="AJ453" s="93"/>
      <c r="AK453" s="93"/>
      <c r="AL453" s="93"/>
      <c r="AM453" s="93"/>
      <c r="AN453" s="93"/>
      <c r="AO453" s="93"/>
      <c r="AP453" s="93"/>
      <c r="AQ453" s="93"/>
      <c r="AR453" s="93"/>
      <c r="AS453" s="93"/>
      <c r="AT453" s="93"/>
      <c r="AU453" s="93"/>
      <c r="AV453" s="93"/>
      <c r="AW453" s="93"/>
      <c r="AX453" s="93"/>
      <c r="AY453" s="93"/>
      <c r="AZ453" s="93"/>
      <c r="BA453" s="93"/>
      <c r="BB453" s="93"/>
      <c r="BC453" s="93"/>
      <c r="BD453" s="93"/>
      <c r="BE453" s="93"/>
      <c r="BF453" s="93"/>
      <c r="BG453" s="93"/>
      <c r="BH453" s="93"/>
      <c r="BI453" s="93"/>
      <c r="BJ453" s="93"/>
      <c r="BK453" s="93"/>
      <c r="BL453" s="93"/>
      <c r="BM453" s="93"/>
      <c r="BN453" s="93"/>
      <c r="BO453" s="93"/>
      <c r="BP453" s="93"/>
      <c r="BQ453" s="93"/>
      <c r="BR453" s="93"/>
      <c r="BS453" s="93"/>
      <c r="BT453" s="93"/>
      <c r="BU453" s="93"/>
      <c r="BV453" s="93"/>
      <c r="BW453" s="93"/>
      <c r="BX453" s="93"/>
      <c r="BY453" s="93"/>
      <c r="BZ453" s="93"/>
      <c r="CA453" s="93"/>
      <c r="CB453" s="93"/>
      <c r="CC453" s="93"/>
      <c r="CD453" s="93"/>
      <c r="CE453" s="93"/>
      <c r="CF453" s="93"/>
      <c r="CG453" s="93"/>
      <c r="CH453" s="93"/>
      <c r="CI453" s="93"/>
      <c r="CJ453" s="93"/>
      <c r="CK453" s="93"/>
      <c r="CL453" s="93"/>
      <c r="CM453" s="93"/>
      <c r="CN453" s="93"/>
      <c r="CO453" s="93"/>
      <c r="CP453" s="93"/>
      <c r="CQ453" s="93"/>
      <c r="CR453" s="93"/>
      <c r="CS453" s="93"/>
      <c r="CT453" s="93"/>
      <c r="CU453" s="93"/>
      <c r="CV453" s="93"/>
      <c r="CW453" s="93"/>
      <c r="CX453" s="93"/>
      <c r="CY453" s="93"/>
      <c r="CZ453" s="93"/>
      <c r="DA453" s="93"/>
      <c r="DB453" s="93"/>
      <c r="DC453" s="93"/>
      <c r="DD453" s="93"/>
      <c r="DE453" s="93"/>
      <c r="DF453" s="93"/>
      <c r="DG453" s="93"/>
      <c r="DH453" s="93"/>
      <c r="DI453" s="93"/>
      <c r="DJ453" s="93"/>
      <c r="DK453" s="93"/>
      <c r="DL453" s="93"/>
      <c r="DM453" s="93"/>
      <c r="DN453" s="93"/>
      <c r="DO453" s="93"/>
      <c r="DP453" s="93"/>
      <c r="DQ453" s="93"/>
      <c r="DR453" s="93"/>
      <c r="DS453" s="93"/>
      <c r="DT453" s="93"/>
      <c r="DU453" s="93"/>
      <c r="DV453" s="93"/>
      <c r="DW453" s="93"/>
      <c r="DX453" s="93"/>
      <c r="DY453" s="93"/>
      <c r="DZ453" s="93"/>
      <c r="EA453" s="93"/>
      <c r="EB453" s="93"/>
      <c r="EC453" s="93"/>
      <c r="ED453" s="93"/>
      <c r="EE453" s="93"/>
      <c r="EF453" s="93"/>
      <c r="EG453" s="93"/>
      <c r="EH453" s="93"/>
      <c r="EI453" s="93"/>
      <c r="EJ453" s="93"/>
      <c r="EK453" s="93"/>
      <c r="EL453" s="93"/>
      <c r="EM453" s="93"/>
      <c r="EN453" s="93"/>
      <c r="EO453" s="93"/>
      <c r="EP453" s="93"/>
      <c r="EQ453" s="93"/>
      <c r="ER453" s="93"/>
      <c r="ES453" s="93"/>
      <c r="ET453" s="93"/>
      <c r="EU453" s="93"/>
      <c r="EV453" s="93"/>
      <c r="EW453" s="93"/>
      <c r="EX453" s="93"/>
      <c r="EY453" s="93"/>
      <c r="EZ453" s="93"/>
      <c r="FA453" s="93"/>
      <c r="FB453" s="93"/>
      <c r="FC453" s="93"/>
      <c r="FD453" s="93"/>
      <c r="FE453" s="93"/>
      <c r="FF453" s="93"/>
      <c r="FG453" s="93"/>
      <c r="FH453" s="93"/>
      <c r="FI453" s="93"/>
      <c r="FJ453" s="93"/>
      <c r="FK453" s="93"/>
      <c r="FL453" s="93"/>
      <c r="FM453" s="93"/>
      <c r="FN453" s="93"/>
      <c r="FO453" s="93"/>
      <c r="FP453" s="93"/>
      <c r="FQ453" s="93"/>
      <c r="FR453" s="93"/>
      <c r="FS453" s="93"/>
      <c r="FT453" s="93"/>
      <c r="FU453" s="93"/>
      <c r="FV453" s="93"/>
      <c r="FW453" s="93"/>
      <c r="FX453" s="93"/>
      <c r="FY453" s="93"/>
      <c r="FZ453" s="93"/>
      <c r="GA453" s="93"/>
      <c r="GB453" s="93"/>
      <c r="GC453" s="93"/>
      <c r="GD453" s="93"/>
      <c r="GE453" s="93"/>
      <c r="GF453" s="93"/>
      <c r="GG453" s="93"/>
      <c r="GH453" s="93"/>
      <c r="GI453" s="93"/>
      <c r="GJ453" s="93"/>
      <c r="GK453" s="93"/>
      <c r="GL453" s="93"/>
      <c r="GM453" s="93"/>
      <c r="GN453" s="93"/>
      <c r="GO453" s="93"/>
      <c r="GP453" s="93"/>
      <c r="GQ453" s="93"/>
      <c r="GR453" s="93"/>
      <c r="GS453" s="93"/>
      <c r="GT453" s="93"/>
      <c r="GU453" s="93"/>
      <c r="GV453" s="93"/>
      <c r="GW453" s="93"/>
      <c r="GX453" s="93"/>
      <c r="GY453" s="93"/>
      <c r="GZ453" s="93"/>
      <c r="HA453" s="93"/>
      <c r="HB453" s="93"/>
      <c r="HC453" s="93"/>
      <c r="HD453" s="93"/>
      <c r="HE453" s="93"/>
      <c r="HF453" s="93"/>
      <c r="HG453" s="93"/>
      <c r="HH453" s="93"/>
      <c r="HI453" s="93"/>
      <c r="HJ453" s="93"/>
      <c r="HK453" s="93"/>
      <c r="HL453" s="93"/>
      <c r="HM453" s="93"/>
      <c r="HN453" s="93"/>
      <c r="HO453" s="93"/>
      <c r="HP453" s="93"/>
      <c r="HQ453" s="93"/>
      <c r="HR453" s="93"/>
      <c r="HS453" s="93"/>
      <c r="HT453" s="93"/>
      <c r="HU453" s="93"/>
      <c r="HV453" s="93"/>
      <c r="HW453" s="93"/>
      <c r="HX453" s="93"/>
      <c r="HY453" s="93"/>
      <c r="HZ453" s="93"/>
      <c r="IA453" s="93"/>
      <c r="IB453" s="93"/>
      <c r="IC453" s="93"/>
      <c r="ID453" s="93"/>
      <c r="IE453" s="93"/>
      <c r="IF453" s="93"/>
      <c r="IG453" s="93"/>
      <c r="IH453" s="93"/>
      <c r="II453" s="93"/>
      <c r="IJ453" s="93"/>
      <c r="IK453" s="93"/>
      <c r="IL453" s="93"/>
      <c r="IM453" s="93"/>
      <c r="IN453" s="93"/>
      <c r="IO453" s="93"/>
      <c r="IP453" s="93"/>
      <c r="IQ453" s="93"/>
      <c r="IR453" s="93"/>
      <c r="IS453" s="93"/>
      <c r="IT453" s="93"/>
      <c r="IU453" s="93"/>
      <c r="IV453" s="93"/>
      <c r="IW453" s="93"/>
      <c r="IX453" s="93"/>
      <c r="IY453" s="93"/>
      <c r="IZ453" s="93"/>
      <c r="JA453" s="93"/>
      <c r="JB453" s="93"/>
    </row>
    <row r="454" spans="1:262" s="19" customFormat="1" ht="25.5" x14ac:dyDescent="0.2">
      <c r="A454" s="195">
        <v>39990</v>
      </c>
      <c r="B454" s="183" t="s">
        <v>1645</v>
      </c>
      <c r="C454" s="183" t="s">
        <v>203</v>
      </c>
      <c r="D454" s="183" t="s">
        <v>141</v>
      </c>
      <c r="E454" s="183" t="s">
        <v>143</v>
      </c>
      <c r="F454" s="184">
        <v>35643</v>
      </c>
      <c r="G454" s="185">
        <v>1997</v>
      </c>
      <c r="H454" s="170" t="s">
        <v>1646</v>
      </c>
      <c r="I454" s="170" t="str">
        <f t="shared" si="26"/>
        <v>WY</v>
      </c>
      <c r="J454" s="170" t="str">
        <f t="shared" si="27"/>
        <v>MO</v>
      </c>
      <c r="K454" s="170" t="str">
        <f t="shared" si="28"/>
        <v>Mountain, South Central, Midwest</v>
      </c>
      <c r="L454" s="170" t="str">
        <f>INDEX('State '!$A$1:$C$62,MATCH($I454,'State '!$B:$B,0),3)</f>
        <v>Mountain</v>
      </c>
      <c r="M454" s="170" t="str">
        <f>INDEX('State '!$A$1:$C$62,MATCH($J454,'State '!$B:$B,0),3)</f>
        <v>Midwest</v>
      </c>
      <c r="N454" s="170" t="s">
        <v>2469</v>
      </c>
      <c r="O454" s="177">
        <v>159</v>
      </c>
      <c r="P454" s="177">
        <v>850</v>
      </c>
      <c r="Q454" s="177">
        <v>255</v>
      </c>
      <c r="R454" s="176" t="s">
        <v>3298</v>
      </c>
      <c r="S454" s="170" t="s">
        <v>135</v>
      </c>
      <c r="T454" s="170" t="s">
        <v>381</v>
      </c>
      <c r="U454" s="170" t="s">
        <v>1647</v>
      </c>
      <c r="V454" s="170"/>
      <c r="W454" s="169"/>
      <c r="X454" s="169"/>
      <c r="Y454" s="169"/>
    </row>
    <row r="455" spans="1:262" s="19" customFormat="1" x14ac:dyDescent="0.2">
      <c r="A455" s="170">
        <v>39990</v>
      </c>
      <c r="B455" s="183" t="s">
        <v>1241</v>
      </c>
      <c r="C455" s="183" t="s">
        <v>340</v>
      </c>
      <c r="D455" s="183" t="s">
        <v>140</v>
      </c>
      <c r="E455" s="183" t="s">
        <v>143</v>
      </c>
      <c r="F455" s="184">
        <v>37700</v>
      </c>
      <c r="G455" s="185">
        <v>2003</v>
      </c>
      <c r="H455" s="170" t="s">
        <v>408</v>
      </c>
      <c r="I455" s="170" t="str">
        <f t="shared" ref="I455:I476" si="29">LEFT($H455,2)</f>
        <v>TX</v>
      </c>
      <c r="J455" s="170" t="str">
        <f t="shared" ref="J455:J476" si="30">RIGHT($H455,2)</f>
        <v>MX</v>
      </c>
      <c r="K455" s="170" t="str">
        <f t="shared" ref="K455:K486" si="31">IF($L455=$M455,L455,CONCATENATE($L455,", ",IF(ISBLANK(N455),"",CONCATENATE(N455,", ")),$M455))</f>
        <v>South Central, Mexico</v>
      </c>
      <c r="L455" s="170" t="str">
        <f>INDEX('State '!$A$1:$C$62,MATCH($I455,'State '!$B:$B,0),3)</f>
        <v>South Central</v>
      </c>
      <c r="M455" s="170" t="str">
        <f>INDEX('State '!$A$1:$C$62,MATCH($J455,'State '!$B:$B,0),3)</f>
        <v>Mexico</v>
      </c>
      <c r="N455" s="170"/>
      <c r="O455" s="177">
        <v>0.5</v>
      </c>
      <c r="P455" s="177">
        <v>0.2</v>
      </c>
      <c r="Q455" s="177">
        <v>375</v>
      </c>
      <c r="R455" s="176">
        <v>30</v>
      </c>
      <c r="S455" s="170" t="s">
        <v>135</v>
      </c>
      <c r="T455" s="170" t="s">
        <v>381</v>
      </c>
      <c r="U455" s="170" t="s">
        <v>1242</v>
      </c>
      <c r="V455" s="170"/>
      <c r="W455" s="169"/>
      <c r="X455" s="169"/>
      <c r="Y455" s="169"/>
    </row>
    <row r="456" spans="1:262" x14ac:dyDescent="0.2">
      <c r="A456" s="170">
        <v>39990</v>
      </c>
      <c r="B456" s="183" t="s">
        <v>1231</v>
      </c>
      <c r="C456" s="183" t="s">
        <v>340</v>
      </c>
      <c r="D456" s="183" t="s">
        <v>136</v>
      </c>
      <c r="E456" s="183" t="s">
        <v>143</v>
      </c>
      <c r="F456" s="184">
        <v>37700</v>
      </c>
      <c r="G456" s="185">
        <v>2003</v>
      </c>
      <c r="H456" s="170" t="s">
        <v>6</v>
      </c>
      <c r="I456" s="170" t="str">
        <f t="shared" si="29"/>
        <v>TX</v>
      </c>
      <c r="J456" s="170" t="str">
        <f t="shared" si="30"/>
        <v>TX</v>
      </c>
      <c r="K456" s="170" t="str">
        <f t="shared" si="31"/>
        <v>South Central</v>
      </c>
      <c r="L456" s="170" t="str">
        <f>INDEX('State '!$A$1:$C$62,MATCH($I456,'State '!$B:$B,0),3)</f>
        <v>South Central</v>
      </c>
      <c r="M456" s="170" t="str">
        <f>INDEX('State '!$A$1:$C$62,MATCH($J456,'State '!$B:$B,0),3)</f>
        <v>South Central</v>
      </c>
      <c r="N456" s="170"/>
      <c r="O456" s="177">
        <v>32</v>
      </c>
      <c r="P456" s="177">
        <v>8.9</v>
      </c>
      <c r="Q456" s="177">
        <v>375</v>
      </c>
      <c r="R456" s="176">
        <v>30</v>
      </c>
      <c r="S456" s="170" t="s">
        <v>135</v>
      </c>
      <c r="T456" s="170" t="s">
        <v>381</v>
      </c>
      <c r="U456" s="170" t="s">
        <v>1232</v>
      </c>
      <c r="V456" s="170"/>
      <c r="W456" s="169"/>
      <c r="X456" s="169"/>
      <c r="Y456" s="169"/>
      <c r="Z456" s="93"/>
      <c r="AA456" s="93"/>
      <c r="AB456" s="93"/>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c r="FD456" s="19"/>
      <c r="FE456" s="19"/>
      <c r="FF456" s="19"/>
      <c r="FG456" s="19"/>
      <c r="FH456" s="19"/>
      <c r="FI456" s="19"/>
      <c r="FJ456" s="19"/>
      <c r="FK456" s="19"/>
      <c r="FL456" s="19"/>
      <c r="FM456" s="19"/>
      <c r="FN456" s="19"/>
      <c r="FO456" s="19"/>
      <c r="FP456" s="19"/>
      <c r="FQ456" s="19"/>
      <c r="FR456" s="19"/>
      <c r="FS456" s="19"/>
      <c r="FT456" s="19"/>
      <c r="FU456" s="19"/>
      <c r="FV456" s="19"/>
      <c r="FW456" s="19"/>
      <c r="FX456" s="19"/>
      <c r="FY456" s="19"/>
      <c r="FZ456" s="19"/>
      <c r="GA456" s="19"/>
      <c r="GB456" s="19"/>
      <c r="GC456" s="19"/>
      <c r="GD456" s="19"/>
      <c r="GE456" s="19"/>
      <c r="GF456" s="19"/>
      <c r="GG456" s="19"/>
      <c r="GH456" s="19"/>
      <c r="GI456" s="19"/>
      <c r="GJ456" s="19"/>
      <c r="GK456" s="19"/>
      <c r="GL456" s="19"/>
      <c r="GM456" s="19"/>
      <c r="GN456" s="19"/>
      <c r="GO456" s="19"/>
      <c r="GP456" s="19"/>
      <c r="GQ456" s="19"/>
      <c r="GR456" s="19"/>
      <c r="GS456" s="19"/>
      <c r="GT456" s="19"/>
      <c r="GU456" s="19"/>
      <c r="GV456" s="19"/>
      <c r="GW456" s="19"/>
      <c r="GX456" s="19"/>
      <c r="GY456" s="19"/>
      <c r="GZ456" s="19"/>
      <c r="HA456" s="19"/>
      <c r="HB456" s="19"/>
      <c r="HC456" s="19"/>
      <c r="HD456" s="19"/>
      <c r="HE456" s="19"/>
      <c r="HF456" s="19"/>
      <c r="HG456" s="19"/>
      <c r="HH456" s="19"/>
      <c r="HI456" s="19"/>
      <c r="HJ456" s="19"/>
      <c r="HK456" s="19"/>
      <c r="HL456" s="19"/>
      <c r="HM456" s="19"/>
      <c r="HN456" s="19"/>
      <c r="HO456" s="19"/>
      <c r="HP456" s="19"/>
      <c r="HQ456" s="19"/>
      <c r="HR456" s="19"/>
      <c r="HS456" s="19"/>
      <c r="HT456" s="19"/>
      <c r="HU456" s="19"/>
      <c r="HV456" s="19"/>
      <c r="HW456" s="19"/>
      <c r="HX456" s="19"/>
      <c r="HY456" s="19"/>
      <c r="HZ456" s="19"/>
      <c r="IA456" s="19"/>
      <c r="IB456" s="19"/>
      <c r="IC456" s="19"/>
      <c r="ID456" s="19"/>
      <c r="IE456" s="19"/>
      <c r="IF456" s="19"/>
      <c r="IG456" s="19"/>
      <c r="IH456" s="19"/>
      <c r="II456" s="19"/>
      <c r="IJ456" s="19"/>
      <c r="IK456" s="19"/>
      <c r="IL456" s="19"/>
      <c r="IM456" s="19"/>
      <c r="IN456" s="19"/>
      <c r="IO456" s="19"/>
      <c r="IP456" s="19"/>
      <c r="IQ456" s="19"/>
      <c r="IR456" s="19"/>
      <c r="IS456" s="19"/>
      <c r="IT456" s="19"/>
      <c r="IU456" s="19"/>
      <c r="IV456" s="19"/>
      <c r="IW456" s="19"/>
      <c r="IX456" s="19"/>
      <c r="IY456" s="19"/>
      <c r="IZ456" s="19"/>
      <c r="JA456" s="19"/>
      <c r="JB456" s="19"/>
    </row>
    <row r="457" spans="1:262" x14ac:dyDescent="0.2">
      <c r="A457" s="170">
        <v>40367</v>
      </c>
      <c r="B457" s="171" t="s">
        <v>707</v>
      </c>
      <c r="C457" s="171" t="s">
        <v>221</v>
      </c>
      <c r="D457" s="171" t="s">
        <v>134</v>
      </c>
      <c r="E457" s="172" t="s">
        <v>143</v>
      </c>
      <c r="F457" s="173">
        <v>39837</v>
      </c>
      <c r="G457" s="174">
        <v>2009</v>
      </c>
      <c r="H457" s="170" t="s">
        <v>24</v>
      </c>
      <c r="I457" s="170" t="str">
        <f t="shared" si="29"/>
        <v>NE</v>
      </c>
      <c r="J457" s="170" t="str">
        <f t="shared" si="30"/>
        <v>NE</v>
      </c>
      <c r="K457" s="170" t="str">
        <f t="shared" si="31"/>
        <v>Mountain</v>
      </c>
      <c r="L457" s="170" t="str">
        <f>INDEX('State '!$A$1:$C$62,MATCH($I457,'State '!$B:$B,0),3)</f>
        <v>Mountain</v>
      </c>
      <c r="M457" s="170" t="str">
        <f>INDEX('State '!$A$1:$C$62,MATCH($J457,'State '!$B:$B,0),3)</f>
        <v>Mountain</v>
      </c>
      <c r="N457" s="170"/>
      <c r="O457" s="177">
        <v>23.9</v>
      </c>
      <c r="P457" s="176">
        <v>24.5</v>
      </c>
      <c r="Q457" s="176">
        <v>21.8</v>
      </c>
      <c r="R457" s="177" t="s">
        <v>719</v>
      </c>
      <c r="S457" s="178" t="s">
        <v>135</v>
      </c>
      <c r="T457" s="175" t="s">
        <v>381</v>
      </c>
      <c r="U457" s="179" t="s">
        <v>708</v>
      </c>
      <c r="V457" s="170"/>
      <c r="W457" s="169"/>
      <c r="X457" s="169"/>
      <c r="Y457" s="169"/>
      <c r="Z457" s="93"/>
      <c r="AA457" s="93"/>
      <c r="AB457" s="93"/>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c r="FD457" s="19"/>
      <c r="FE457" s="19"/>
      <c r="FF457" s="19"/>
      <c r="FG457" s="19"/>
      <c r="FH457" s="19"/>
      <c r="FI457" s="19"/>
      <c r="FJ457" s="19"/>
      <c r="FK457" s="19"/>
      <c r="FL457" s="19"/>
      <c r="FM457" s="19"/>
      <c r="FN457" s="19"/>
      <c r="FO457" s="19"/>
      <c r="FP457" s="19"/>
      <c r="FQ457" s="19"/>
      <c r="FR457" s="19"/>
      <c r="FS457" s="19"/>
      <c r="FT457" s="19"/>
      <c r="FU457" s="19"/>
      <c r="FV457" s="19"/>
      <c r="FW457" s="19"/>
      <c r="FX457" s="19"/>
      <c r="FY457" s="19"/>
      <c r="FZ457" s="19"/>
      <c r="GA457" s="19"/>
      <c r="GB457" s="19"/>
      <c r="GC457" s="19"/>
      <c r="GD457" s="19"/>
      <c r="GE457" s="19"/>
      <c r="GF457" s="19"/>
      <c r="GG457" s="19"/>
      <c r="GH457" s="19"/>
      <c r="GI457" s="19"/>
      <c r="GJ457" s="19"/>
      <c r="GK457" s="19"/>
      <c r="GL457" s="19"/>
      <c r="GM457" s="19"/>
      <c r="GN457" s="19"/>
      <c r="GO457" s="19"/>
      <c r="GP457" s="19"/>
      <c r="GQ457" s="19"/>
      <c r="GR457" s="19"/>
      <c r="GS457" s="19"/>
      <c r="GT457" s="19"/>
      <c r="GU457" s="19"/>
      <c r="GV457" s="19"/>
      <c r="GW457" s="19"/>
      <c r="GX457" s="19"/>
      <c r="GY457" s="19"/>
      <c r="GZ457" s="19"/>
      <c r="HA457" s="19"/>
      <c r="HB457" s="19"/>
      <c r="HC457" s="19"/>
      <c r="HD457" s="19"/>
      <c r="HE457" s="19"/>
      <c r="HF457" s="19"/>
      <c r="HG457" s="19"/>
      <c r="HH457" s="19"/>
      <c r="HI457" s="19"/>
      <c r="HJ457" s="19"/>
      <c r="HK457" s="19"/>
      <c r="HL457" s="19"/>
      <c r="HM457" s="19"/>
      <c r="HN457" s="19"/>
      <c r="HO457" s="19"/>
      <c r="HP457" s="19"/>
      <c r="HQ457" s="19"/>
      <c r="HR457" s="19"/>
      <c r="HS457" s="19"/>
      <c r="HT457" s="19"/>
      <c r="HU457" s="19"/>
      <c r="HV457" s="19"/>
      <c r="HW457" s="19"/>
      <c r="HX457" s="19"/>
      <c r="HY457" s="19"/>
      <c r="HZ457" s="19"/>
      <c r="IA457" s="19"/>
      <c r="IB457" s="19"/>
      <c r="IC457" s="19"/>
      <c r="ID457" s="19"/>
      <c r="IE457" s="19"/>
      <c r="IF457" s="19"/>
      <c r="IG457" s="19"/>
      <c r="IH457" s="19"/>
      <c r="II457" s="19"/>
      <c r="IJ457" s="19"/>
      <c r="IK457" s="19"/>
      <c r="IL457" s="19"/>
      <c r="IM457" s="19"/>
      <c r="IN457" s="19"/>
      <c r="IO457" s="19"/>
      <c r="IP457" s="19"/>
      <c r="IQ457" s="19"/>
      <c r="IR457" s="19"/>
      <c r="IS457" s="19"/>
      <c r="IT457" s="19"/>
      <c r="IU457" s="19"/>
      <c r="IV457" s="19"/>
      <c r="IW457" s="19"/>
      <c r="IX457" s="19"/>
      <c r="IY457" s="19"/>
      <c r="IZ457" s="19"/>
      <c r="JA457" s="19"/>
      <c r="JB457" s="19"/>
    </row>
    <row r="458" spans="1:262" x14ac:dyDescent="0.2">
      <c r="A458" s="170">
        <v>39990</v>
      </c>
      <c r="B458" s="183" t="s">
        <v>1140</v>
      </c>
      <c r="C458" s="183" t="s">
        <v>221</v>
      </c>
      <c r="D458" s="183" t="s">
        <v>141</v>
      </c>
      <c r="E458" s="183" t="s">
        <v>143</v>
      </c>
      <c r="F458" s="184">
        <v>38181</v>
      </c>
      <c r="G458" s="185">
        <v>2004</v>
      </c>
      <c r="H458" s="170" t="s">
        <v>6</v>
      </c>
      <c r="I458" s="170" t="str">
        <f t="shared" si="29"/>
        <v>TX</v>
      </c>
      <c r="J458" s="170" t="str">
        <f t="shared" si="30"/>
        <v>TX</v>
      </c>
      <c r="K458" s="170" t="str">
        <f t="shared" si="31"/>
        <v>South Central</v>
      </c>
      <c r="L458" s="170" t="str">
        <f>INDEX('State '!$A$1:$C$62,MATCH($I458,'State '!$B:$B,0),3)</f>
        <v>South Central</v>
      </c>
      <c r="M458" s="170" t="str">
        <f>INDEX('State '!$A$1:$C$62,MATCH($J458,'State '!$B:$B,0),3)</f>
        <v>South Central</v>
      </c>
      <c r="N458" s="170"/>
      <c r="O458" s="177">
        <v>30</v>
      </c>
      <c r="P458" s="177">
        <v>177</v>
      </c>
      <c r="Q458" s="177">
        <v>170</v>
      </c>
      <c r="R458" s="176">
        <v>24</v>
      </c>
      <c r="S458" s="170" t="s">
        <v>138</v>
      </c>
      <c r="T458" s="170" t="s">
        <v>187</v>
      </c>
      <c r="U458" s="170" t="s">
        <v>382</v>
      </c>
      <c r="V458" s="170"/>
      <c r="W458" s="169"/>
      <c r="X458" s="169"/>
      <c r="Y458" s="169"/>
      <c r="Z458" s="93"/>
      <c r="AA458" s="93"/>
      <c r="AB458" s="93"/>
    </row>
    <row r="459" spans="1:262" x14ac:dyDescent="0.2">
      <c r="A459" s="170">
        <v>39990</v>
      </c>
      <c r="B459" s="183" t="s">
        <v>1047</v>
      </c>
      <c r="C459" s="183" t="s">
        <v>221</v>
      </c>
      <c r="D459" s="183" t="s">
        <v>141</v>
      </c>
      <c r="E459" s="183" t="s">
        <v>143</v>
      </c>
      <c r="F459" s="184">
        <v>38656</v>
      </c>
      <c r="G459" s="185">
        <v>2005</v>
      </c>
      <c r="H459" s="170" t="s">
        <v>6</v>
      </c>
      <c r="I459" s="170" t="str">
        <f t="shared" si="29"/>
        <v>TX</v>
      </c>
      <c r="J459" s="170" t="str">
        <f t="shared" si="30"/>
        <v>TX</v>
      </c>
      <c r="K459" s="170" t="str">
        <f t="shared" si="31"/>
        <v>South Central</v>
      </c>
      <c r="L459" s="170" t="str">
        <f>INDEX('State '!$A$1:$C$62,MATCH($I459,'State '!$B:$B,0),3)</f>
        <v>South Central</v>
      </c>
      <c r="M459" s="170" t="str">
        <f>INDEX('State '!$A$1:$C$62,MATCH($J459,'State '!$B:$B,0),3)</f>
        <v>South Central</v>
      </c>
      <c r="N459" s="170"/>
      <c r="O459" s="177">
        <v>40</v>
      </c>
      <c r="P459" s="177">
        <v>254</v>
      </c>
      <c r="Q459" s="177">
        <v>150</v>
      </c>
      <c r="R459" s="176">
        <v>24</v>
      </c>
      <c r="S459" s="170" t="s">
        <v>138</v>
      </c>
      <c r="T459" s="170" t="s">
        <v>187</v>
      </c>
      <c r="U459" s="170" t="s">
        <v>382</v>
      </c>
      <c r="V459" s="170"/>
      <c r="W459" s="169"/>
      <c r="X459" s="169"/>
      <c r="Y459" s="169"/>
      <c r="Z459" s="93"/>
      <c r="AA459" s="93"/>
      <c r="AB459" s="93"/>
    </row>
    <row r="460" spans="1:262" x14ac:dyDescent="0.2">
      <c r="A460" s="170">
        <v>39990</v>
      </c>
      <c r="B460" s="171" t="s">
        <v>926</v>
      </c>
      <c r="C460" s="171" t="s">
        <v>221</v>
      </c>
      <c r="D460" s="171" t="s">
        <v>134</v>
      </c>
      <c r="E460" s="172" t="s">
        <v>143</v>
      </c>
      <c r="F460" s="173">
        <v>39401</v>
      </c>
      <c r="G460" s="174">
        <v>2007</v>
      </c>
      <c r="H460" s="170" t="s">
        <v>29</v>
      </c>
      <c r="I460" s="170" t="str">
        <f t="shared" si="29"/>
        <v>WY</v>
      </c>
      <c r="J460" s="170" t="str">
        <f t="shared" si="30"/>
        <v>WY</v>
      </c>
      <c r="K460" s="170" t="str">
        <f t="shared" si="31"/>
        <v>Mountain</v>
      </c>
      <c r="L460" s="170" t="str">
        <f>INDEX('State '!$A$1:$C$62,MATCH($I460,'State '!$B:$B,0),3)</f>
        <v>Mountain</v>
      </c>
      <c r="M460" s="170" t="str">
        <f>INDEX('State '!$A$1:$C$62,MATCH($J460,'State '!$B:$B,0),3)</f>
        <v>Mountain</v>
      </c>
      <c r="N460" s="170"/>
      <c r="O460" s="177">
        <v>15.2</v>
      </c>
      <c r="P460" s="176">
        <v>2.6</v>
      </c>
      <c r="Q460" s="176">
        <v>150</v>
      </c>
      <c r="R460" s="177">
        <v>16</v>
      </c>
      <c r="S460" s="178" t="s">
        <v>135</v>
      </c>
      <c r="T460" s="175" t="s">
        <v>381</v>
      </c>
      <c r="U460" s="179" t="s">
        <v>927</v>
      </c>
      <c r="V460" s="170"/>
      <c r="W460" s="169"/>
      <c r="X460" s="169"/>
      <c r="Y460" s="169"/>
      <c r="Z460" s="93"/>
      <c r="AA460" s="93"/>
      <c r="AB460" s="93"/>
    </row>
    <row r="461" spans="1:262" x14ac:dyDescent="0.2">
      <c r="A461" s="170">
        <v>39990</v>
      </c>
      <c r="B461" s="171" t="s">
        <v>709</v>
      </c>
      <c r="C461" s="171" t="s">
        <v>221</v>
      </c>
      <c r="D461" s="171" t="s">
        <v>136</v>
      </c>
      <c r="E461" s="172" t="s">
        <v>143</v>
      </c>
      <c r="F461" s="173">
        <v>40128</v>
      </c>
      <c r="G461" s="174">
        <v>2009</v>
      </c>
      <c r="H461" s="170" t="s">
        <v>710</v>
      </c>
      <c r="I461" s="170" t="str">
        <f t="shared" si="29"/>
        <v>IA</v>
      </c>
      <c r="J461" s="170" t="str">
        <f t="shared" si="30"/>
        <v>IL</v>
      </c>
      <c r="K461" s="170" t="str">
        <f t="shared" si="31"/>
        <v>Midwest</v>
      </c>
      <c r="L461" s="170" t="str">
        <f>INDEX('State '!$A$1:$C$62,MATCH($I461,'State '!$B:$B,0),3)</f>
        <v>Midwest</v>
      </c>
      <c r="M461" s="170" t="str">
        <f>INDEX('State '!$A$1:$C$62,MATCH($J461,'State '!$B:$B,0),3)</f>
        <v>Midwest</v>
      </c>
      <c r="N461" s="170"/>
      <c r="O461" s="177">
        <v>1200</v>
      </c>
      <c r="P461" s="176">
        <v>240</v>
      </c>
      <c r="Q461" s="176">
        <v>1000</v>
      </c>
      <c r="R461" s="177">
        <v>42</v>
      </c>
      <c r="S461" s="178" t="s">
        <v>135</v>
      </c>
      <c r="T461" s="175" t="s">
        <v>381</v>
      </c>
      <c r="U461" s="179" t="s">
        <v>382</v>
      </c>
      <c r="V461" s="170"/>
      <c r="W461" s="169"/>
      <c r="X461" s="169"/>
      <c r="Y461" s="169"/>
      <c r="Z461" s="93"/>
      <c r="AA461" s="93"/>
      <c r="AB461" s="93"/>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c r="FD461" s="19"/>
      <c r="FE461" s="19"/>
      <c r="FF461" s="19"/>
      <c r="FG461" s="19"/>
      <c r="FH461" s="19"/>
      <c r="FI461" s="19"/>
      <c r="FJ461" s="19"/>
      <c r="FK461" s="19"/>
      <c r="FL461" s="19"/>
      <c r="FM461" s="19"/>
      <c r="FN461" s="19"/>
      <c r="FO461" s="19"/>
      <c r="FP461" s="19"/>
      <c r="FQ461" s="19"/>
      <c r="FR461" s="19"/>
      <c r="FS461" s="19"/>
      <c r="FT461" s="19"/>
      <c r="FU461" s="19"/>
      <c r="FV461" s="19"/>
      <c r="FW461" s="19"/>
      <c r="FX461" s="19"/>
      <c r="FY461" s="19"/>
      <c r="FZ461" s="19"/>
      <c r="GA461" s="19"/>
      <c r="GB461" s="19"/>
      <c r="GC461" s="19"/>
      <c r="GD461" s="19"/>
      <c r="GE461" s="19"/>
      <c r="GF461" s="19"/>
      <c r="GG461" s="19"/>
      <c r="GH461" s="19"/>
      <c r="GI461" s="19"/>
      <c r="GJ461" s="19"/>
      <c r="GK461" s="19"/>
      <c r="GL461" s="19"/>
      <c r="GM461" s="19"/>
      <c r="GN461" s="19"/>
      <c r="GO461" s="19"/>
      <c r="GP461" s="19"/>
      <c r="GQ461" s="19"/>
      <c r="GR461" s="19"/>
      <c r="GS461" s="19"/>
      <c r="GT461" s="19"/>
      <c r="GU461" s="19"/>
      <c r="GV461" s="19"/>
      <c r="GW461" s="19"/>
      <c r="GX461" s="19"/>
      <c r="GY461" s="19"/>
      <c r="GZ461" s="19"/>
      <c r="HA461" s="19"/>
      <c r="HB461" s="19"/>
      <c r="HC461" s="19"/>
      <c r="HD461" s="19"/>
      <c r="HE461" s="19"/>
      <c r="HF461" s="19"/>
      <c r="HG461" s="19"/>
      <c r="HH461" s="19"/>
      <c r="HI461" s="19"/>
      <c r="HJ461" s="19"/>
      <c r="HK461" s="19"/>
      <c r="HL461" s="19"/>
      <c r="HM461" s="19"/>
      <c r="HN461" s="19"/>
      <c r="HO461" s="19"/>
      <c r="HP461" s="19"/>
      <c r="HQ461" s="19"/>
      <c r="HR461" s="19"/>
      <c r="HS461" s="19"/>
      <c r="HT461" s="19"/>
      <c r="HU461" s="19"/>
      <c r="HV461" s="19"/>
      <c r="HW461" s="19"/>
      <c r="HX461" s="19"/>
      <c r="HY461" s="19"/>
      <c r="HZ461" s="19"/>
      <c r="IA461" s="19"/>
      <c r="IB461" s="19"/>
      <c r="IC461" s="19"/>
      <c r="ID461" s="19"/>
      <c r="IE461" s="19"/>
      <c r="IF461" s="19"/>
      <c r="IG461" s="19"/>
      <c r="IH461" s="19"/>
      <c r="II461" s="19"/>
      <c r="IJ461" s="19"/>
      <c r="IK461" s="19"/>
      <c r="IL461" s="19"/>
      <c r="IM461" s="19"/>
      <c r="IN461" s="19"/>
      <c r="IO461" s="19"/>
      <c r="IP461" s="19"/>
      <c r="IQ461" s="19"/>
      <c r="IR461" s="19"/>
      <c r="IS461" s="19"/>
      <c r="IT461" s="19"/>
      <c r="IU461" s="19"/>
      <c r="IV461" s="19"/>
      <c r="IW461" s="19"/>
      <c r="IX461" s="19"/>
      <c r="IY461" s="19"/>
      <c r="IZ461" s="19"/>
      <c r="JA461" s="19"/>
      <c r="JB461" s="19"/>
    </row>
    <row r="462" spans="1:262" s="19" customFormat="1" ht="25.5" x14ac:dyDescent="0.2">
      <c r="A462" s="170">
        <v>39990</v>
      </c>
      <c r="B462" s="171" t="s">
        <v>657</v>
      </c>
      <c r="C462" s="171" t="s">
        <v>221</v>
      </c>
      <c r="D462" s="171" t="s">
        <v>136</v>
      </c>
      <c r="E462" s="172" t="s">
        <v>143</v>
      </c>
      <c r="F462" s="173">
        <v>40128</v>
      </c>
      <c r="G462" s="174">
        <v>2009</v>
      </c>
      <c r="H462" s="170" t="s">
        <v>658</v>
      </c>
      <c r="I462" s="170" t="str">
        <f t="shared" si="29"/>
        <v>WY</v>
      </c>
      <c r="J462" s="170" t="str">
        <f t="shared" si="30"/>
        <v>IA</v>
      </c>
      <c r="K462" s="170" t="str">
        <f t="shared" si="31"/>
        <v>Mountain, South Central, Midwest</v>
      </c>
      <c r="L462" s="170" t="str">
        <f>INDEX('State '!$A$1:$C$62,MATCH($I462,'State '!$B:$B,0),3)</f>
        <v>Mountain</v>
      </c>
      <c r="M462" s="170" t="str">
        <f>INDEX('State '!$A$1:$C$62,MATCH($J462,'State '!$B:$B,0),3)</f>
        <v>Midwest</v>
      </c>
      <c r="N462" s="170" t="s">
        <v>2469</v>
      </c>
      <c r="O462" s="177">
        <v>875</v>
      </c>
      <c r="P462" s="176">
        <v>175</v>
      </c>
      <c r="Q462" s="176">
        <v>1000</v>
      </c>
      <c r="R462" s="177">
        <v>42</v>
      </c>
      <c r="S462" s="178" t="s">
        <v>135</v>
      </c>
      <c r="T462" s="175" t="s">
        <v>381</v>
      </c>
      <c r="U462" s="179" t="s">
        <v>382</v>
      </c>
      <c r="V462" s="170"/>
      <c r="W462" s="169"/>
      <c r="X462" s="169"/>
      <c r="Y462" s="169"/>
      <c r="AC462" s="93"/>
      <c r="AD462" s="93"/>
      <c r="AE462" s="93"/>
      <c r="AF462" s="93"/>
      <c r="AG462" s="93"/>
      <c r="AH462" s="93"/>
      <c r="AI462" s="93"/>
      <c r="AJ462" s="93"/>
      <c r="AK462" s="93"/>
      <c r="AL462" s="93"/>
      <c r="AM462" s="93"/>
      <c r="AN462" s="93"/>
      <c r="AO462" s="93"/>
      <c r="AP462" s="93"/>
      <c r="AQ462" s="93"/>
      <c r="AR462" s="93"/>
      <c r="AS462" s="93"/>
      <c r="AT462" s="93"/>
      <c r="AU462" s="93"/>
      <c r="AV462" s="93"/>
      <c r="AW462" s="93"/>
      <c r="AX462" s="93"/>
      <c r="AY462" s="93"/>
      <c r="AZ462" s="93"/>
      <c r="BA462" s="93"/>
      <c r="BB462" s="93"/>
      <c r="BC462" s="93"/>
      <c r="BD462" s="93"/>
      <c r="BE462" s="93"/>
      <c r="BF462" s="93"/>
      <c r="BG462" s="93"/>
      <c r="BH462" s="93"/>
      <c r="BI462" s="93"/>
      <c r="BJ462" s="93"/>
      <c r="BK462" s="93"/>
      <c r="BL462" s="93"/>
      <c r="BM462" s="93"/>
      <c r="BN462" s="93"/>
      <c r="BO462" s="93"/>
      <c r="BP462" s="93"/>
      <c r="BQ462" s="93"/>
      <c r="BR462" s="93"/>
      <c r="BS462" s="93"/>
      <c r="BT462" s="93"/>
      <c r="BU462" s="93"/>
      <c r="BV462" s="93"/>
      <c r="BW462" s="93"/>
      <c r="BX462" s="93"/>
      <c r="BY462" s="93"/>
      <c r="BZ462" s="93"/>
      <c r="CA462" s="93"/>
      <c r="CB462" s="93"/>
      <c r="CC462" s="93"/>
      <c r="CD462" s="93"/>
      <c r="CE462" s="93"/>
      <c r="CF462" s="93"/>
      <c r="CG462" s="93"/>
      <c r="CH462" s="93"/>
      <c r="CI462" s="93"/>
      <c r="CJ462" s="93"/>
      <c r="CK462" s="93"/>
      <c r="CL462" s="93"/>
      <c r="CM462" s="93"/>
      <c r="CN462" s="93"/>
      <c r="CO462" s="93"/>
      <c r="CP462" s="93"/>
      <c r="CQ462" s="93"/>
      <c r="CR462" s="93"/>
      <c r="CS462" s="93"/>
      <c r="CT462" s="93"/>
      <c r="CU462" s="93"/>
      <c r="CV462" s="93"/>
      <c r="CW462" s="93"/>
      <c r="CX462" s="93"/>
      <c r="CY462" s="93"/>
      <c r="CZ462" s="93"/>
      <c r="DA462" s="93"/>
      <c r="DB462" s="93"/>
      <c r="DC462" s="93"/>
      <c r="DD462" s="93"/>
      <c r="DE462" s="93"/>
      <c r="DF462" s="93"/>
      <c r="DG462" s="93"/>
      <c r="DH462" s="93"/>
      <c r="DI462" s="93"/>
      <c r="DJ462" s="93"/>
      <c r="DK462" s="93"/>
      <c r="DL462" s="93"/>
      <c r="DM462" s="93"/>
      <c r="DN462" s="93"/>
      <c r="DO462" s="93"/>
      <c r="DP462" s="93"/>
      <c r="DQ462" s="93"/>
      <c r="DR462" s="93"/>
      <c r="DS462" s="93"/>
      <c r="DT462" s="93"/>
      <c r="DU462" s="93"/>
      <c r="DV462" s="93"/>
      <c r="DW462" s="93"/>
      <c r="DX462" s="93"/>
      <c r="DY462" s="93"/>
      <c r="DZ462" s="93"/>
      <c r="EA462" s="93"/>
      <c r="EB462" s="93"/>
      <c r="EC462" s="93"/>
      <c r="ED462" s="93"/>
      <c r="EE462" s="93"/>
      <c r="EF462" s="93"/>
      <c r="EG462" s="93"/>
      <c r="EH462" s="93"/>
      <c r="EI462" s="93"/>
      <c r="EJ462" s="93"/>
      <c r="EK462" s="93"/>
      <c r="EL462" s="93"/>
      <c r="EM462" s="93"/>
      <c r="EN462" s="93"/>
      <c r="EO462" s="93"/>
      <c r="EP462" s="93"/>
      <c r="EQ462" s="93"/>
      <c r="ER462" s="93"/>
      <c r="ES462" s="93"/>
      <c r="ET462" s="93"/>
      <c r="EU462" s="93"/>
      <c r="EV462" s="93"/>
      <c r="EW462" s="93"/>
      <c r="EX462" s="93"/>
      <c r="EY462" s="93"/>
      <c r="EZ462" s="93"/>
      <c r="FA462" s="93"/>
      <c r="FB462" s="93"/>
      <c r="FC462" s="93"/>
      <c r="FD462" s="93"/>
      <c r="FE462" s="93"/>
      <c r="FF462" s="93"/>
      <c r="FG462" s="93"/>
      <c r="FH462" s="93"/>
      <c r="FI462" s="93"/>
      <c r="FJ462" s="93"/>
      <c r="FK462" s="93"/>
      <c r="FL462" s="93"/>
      <c r="FM462" s="93"/>
      <c r="FN462" s="93"/>
      <c r="FO462" s="93"/>
      <c r="FP462" s="93"/>
      <c r="FQ462" s="93"/>
      <c r="FR462" s="93"/>
      <c r="FS462" s="93"/>
      <c r="FT462" s="93"/>
      <c r="FU462" s="93"/>
      <c r="FV462" s="93"/>
      <c r="FW462" s="93"/>
      <c r="FX462" s="93"/>
      <c r="FY462" s="93"/>
      <c r="FZ462" s="93"/>
      <c r="GA462" s="93"/>
      <c r="GB462" s="93"/>
      <c r="GC462" s="93"/>
      <c r="GD462" s="93"/>
      <c r="GE462" s="93"/>
      <c r="GF462" s="93"/>
      <c r="GG462" s="93"/>
      <c r="GH462" s="93"/>
      <c r="GI462" s="93"/>
      <c r="GJ462" s="93"/>
      <c r="GK462" s="93"/>
      <c r="GL462" s="93"/>
      <c r="GM462" s="93"/>
      <c r="GN462" s="93"/>
      <c r="GO462" s="93"/>
      <c r="GP462" s="93"/>
      <c r="GQ462" s="93"/>
      <c r="GR462" s="93"/>
      <c r="GS462" s="93"/>
      <c r="GT462" s="93"/>
      <c r="GU462" s="93"/>
      <c r="GV462" s="93"/>
      <c r="GW462" s="93"/>
      <c r="GX462" s="93"/>
      <c r="GY462" s="93"/>
      <c r="GZ462" s="93"/>
      <c r="HA462" s="93"/>
      <c r="HB462" s="93"/>
      <c r="HC462" s="93"/>
      <c r="HD462" s="93"/>
      <c r="HE462" s="93"/>
      <c r="HF462" s="93"/>
      <c r="HG462" s="93"/>
      <c r="HH462" s="93"/>
      <c r="HI462" s="93"/>
      <c r="HJ462" s="93"/>
      <c r="HK462" s="93"/>
      <c r="HL462" s="93"/>
      <c r="HM462" s="93"/>
      <c r="HN462" s="93"/>
      <c r="HO462" s="93"/>
      <c r="HP462" s="93"/>
      <c r="HQ462" s="93"/>
      <c r="HR462" s="93"/>
      <c r="HS462" s="93"/>
      <c r="HT462" s="93"/>
      <c r="HU462" s="93"/>
      <c r="HV462" s="93"/>
      <c r="HW462" s="93"/>
      <c r="HX462" s="93"/>
      <c r="HY462" s="93"/>
      <c r="HZ462" s="93"/>
      <c r="IA462" s="93"/>
      <c r="IB462" s="93"/>
      <c r="IC462" s="93"/>
      <c r="ID462" s="93"/>
      <c r="IE462" s="93"/>
      <c r="IF462" s="93"/>
      <c r="IG462" s="93"/>
      <c r="IH462" s="93"/>
      <c r="II462" s="93"/>
      <c r="IJ462" s="93"/>
      <c r="IK462" s="93"/>
      <c r="IL462" s="93"/>
      <c r="IM462" s="93"/>
      <c r="IN462" s="93"/>
      <c r="IO462" s="93"/>
      <c r="IP462" s="93"/>
      <c r="IQ462" s="93"/>
      <c r="IR462" s="93"/>
      <c r="IS462" s="93"/>
      <c r="IT462" s="93"/>
      <c r="IU462" s="93"/>
      <c r="IV462" s="93"/>
      <c r="IW462" s="93"/>
      <c r="IX462" s="93"/>
      <c r="IY462" s="93"/>
      <c r="IZ462" s="93"/>
      <c r="JA462" s="93"/>
      <c r="JB462" s="93"/>
    </row>
    <row r="463" spans="1:262" s="19" customFormat="1" x14ac:dyDescent="0.2">
      <c r="A463" s="170">
        <v>40367</v>
      </c>
      <c r="B463" s="183" t="s">
        <v>704</v>
      </c>
      <c r="C463" s="183" t="s">
        <v>246</v>
      </c>
      <c r="D463" s="183" t="s">
        <v>136</v>
      </c>
      <c r="E463" s="183" t="s">
        <v>143</v>
      </c>
      <c r="F463" s="184">
        <v>39993</v>
      </c>
      <c r="G463" s="185">
        <v>2009</v>
      </c>
      <c r="H463" s="170" t="s">
        <v>705</v>
      </c>
      <c r="I463" s="170" t="str">
        <f t="shared" si="29"/>
        <v>MO</v>
      </c>
      <c r="J463" s="170" t="str">
        <f t="shared" si="30"/>
        <v>OH</v>
      </c>
      <c r="K463" s="170" t="str">
        <f t="shared" si="31"/>
        <v>Midwest, Northeast</v>
      </c>
      <c r="L463" s="170" t="str">
        <f>INDEX('State '!$A$1:$C$62,MATCH($I463,'State '!$B:$B,0),3)</f>
        <v>Midwest</v>
      </c>
      <c r="M463" s="170" t="str">
        <f>INDEX('State '!$A$1:$C$62,MATCH($J463,'State '!$B:$B,0),3)</f>
        <v>Northeast</v>
      </c>
      <c r="N463" s="170"/>
      <c r="O463" s="177">
        <v>2150</v>
      </c>
      <c r="P463" s="177">
        <v>444</v>
      </c>
      <c r="Q463" s="177">
        <v>1600</v>
      </c>
      <c r="R463" s="176">
        <v>42</v>
      </c>
      <c r="S463" s="170" t="s">
        <v>135</v>
      </c>
      <c r="T463" s="170" t="s">
        <v>381</v>
      </c>
      <c r="U463" s="170" t="s">
        <v>706</v>
      </c>
      <c r="V463" s="170"/>
      <c r="W463" s="169"/>
      <c r="X463" s="169"/>
      <c r="Y463" s="169"/>
    </row>
    <row r="464" spans="1:262" s="19" customFormat="1" x14ac:dyDescent="0.2">
      <c r="A464" s="170">
        <v>40367</v>
      </c>
      <c r="B464" s="183" t="s">
        <v>713</v>
      </c>
      <c r="C464" s="183" t="s">
        <v>246</v>
      </c>
      <c r="D464" s="183" t="s">
        <v>136</v>
      </c>
      <c r="E464" s="183" t="s">
        <v>143</v>
      </c>
      <c r="F464" s="184">
        <v>40129</v>
      </c>
      <c r="G464" s="185">
        <v>2009</v>
      </c>
      <c r="H464" s="170" t="s">
        <v>8</v>
      </c>
      <c r="I464" s="170" t="str">
        <f t="shared" si="29"/>
        <v>OH</v>
      </c>
      <c r="J464" s="170" t="str">
        <f t="shared" si="30"/>
        <v>OH</v>
      </c>
      <c r="K464" s="170" t="str">
        <f t="shared" si="31"/>
        <v>Northeast</v>
      </c>
      <c r="L464" s="170" t="str">
        <f>INDEX('State '!$A$1:$C$62,MATCH($I464,'State '!$B:$B,0),3)</f>
        <v>Northeast</v>
      </c>
      <c r="M464" s="170" t="str">
        <f>INDEX('State '!$A$1:$C$62,MATCH($J464,'State '!$B:$B,0),3)</f>
        <v>Northeast</v>
      </c>
      <c r="N464" s="170"/>
      <c r="O464" s="177">
        <v>1162</v>
      </c>
      <c r="P464" s="177">
        <v>195.1</v>
      </c>
      <c r="Q464" s="177">
        <v>1800</v>
      </c>
      <c r="R464" s="176">
        <v>42</v>
      </c>
      <c r="S464" s="170" t="s">
        <v>135</v>
      </c>
      <c r="T464" s="170" t="s">
        <v>381</v>
      </c>
      <c r="U464" s="170" t="s">
        <v>706</v>
      </c>
      <c r="V464" s="170"/>
      <c r="W464" s="169"/>
      <c r="X464" s="169"/>
      <c r="Y464" s="169"/>
      <c r="AC464" s="93"/>
      <c r="AD464" s="93"/>
      <c r="AE464" s="93"/>
      <c r="AF464" s="93"/>
      <c r="AG464" s="93"/>
      <c r="AH464" s="93"/>
      <c r="AI464" s="93"/>
      <c r="AJ464" s="93"/>
      <c r="AK464" s="93"/>
      <c r="AL464" s="93"/>
      <c r="AM464" s="93"/>
      <c r="AN464" s="93"/>
      <c r="AO464" s="93"/>
      <c r="AP464" s="93"/>
      <c r="AQ464" s="93"/>
      <c r="AR464" s="93"/>
      <c r="AS464" s="93"/>
      <c r="AT464" s="93"/>
      <c r="AU464" s="93"/>
      <c r="AV464" s="93"/>
      <c r="AW464" s="93"/>
      <c r="AX464" s="93"/>
      <c r="AY464" s="93"/>
      <c r="AZ464" s="93"/>
      <c r="BA464" s="93"/>
      <c r="BB464" s="93"/>
      <c r="BC464" s="93"/>
      <c r="BD464" s="93"/>
      <c r="BE464" s="93"/>
      <c r="BF464" s="93"/>
      <c r="BG464" s="93"/>
      <c r="BH464" s="93"/>
      <c r="BI464" s="93"/>
      <c r="BJ464" s="93"/>
      <c r="BK464" s="93"/>
      <c r="BL464" s="93"/>
      <c r="BM464" s="93"/>
      <c r="BN464" s="93"/>
      <c r="BO464" s="93"/>
      <c r="BP464" s="93"/>
      <c r="BQ464" s="93"/>
      <c r="BR464" s="93"/>
      <c r="BS464" s="93"/>
      <c r="BT464" s="93"/>
      <c r="BU464" s="93"/>
      <c r="BV464" s="93"/>
      <c r="BW464" s="93"/>
      <c r="BX464" s="93"/>
      <c r="BY464" s="93"/>
      <c r="BZ464" s="93"/>
      <c r="CA464" s="93"/>
      <c r="CB464" s="93"/>
      <c r="CC464" s="93"/>
      <c r="CD464" s="93"/>
      <c r="CE464" s="93"/>
      <c r="CF464" s="93"/>
      <c r="CG464" s="93"/>
      <c r="CH464" s="93"/>
      <c r="CI464" s="93"/>
      <c r="CJ464" s="93"/>
      <c r="CK464" s="93"/>
      <c r="CL464" s="93"/>
      <c r="CM464" s="93"/>
      <c r="CN464" s="93"/>
      <c r="CO464" s="93"/>
      <c r="CP464" s="93"/>
      <c r="CQ464" s="93"/>
      <c r="CR464" s="93"/>
      <c r="CS464" s="93"/>
      <c r="CT464" s="93"/>
      <c r="CU464" s="93"/>
      <c r="CV464" s="93"/>
      <c r="CW464" s="93"/>
      <c r="CX464" s="93"/>
      <c r="CY464" s="93"/>
      <c r="CZ464" s="93"/>
      <c r="DA464" s="93"/>
      <c r="DB464" s="93"/>
      <c r="DC464" s="93"/>
      <c r="DD464" s="93"/>
      <c r="DE464" s="93"/>
      <c r="DF464" s="93"/>
      <c r="DG464" s="93"/>
      <c r="DH464" s="93"/>
      <c r="DI464" s="93"/>
      <c r="DJ464" s="93"/>
      <c r="DK464" s="93"/>
      <c r="DL464" s="93"/>
      <c r="DM464" s="93"/>
      <c r="DN464" s="93"/>
      <c r="DO464" s="93"/>
      <c r="DP464" s="93"/>
      <c r="DQ464" s="93"/>
      <c r="DR464" s="93"/>
      <c r="DS464" s="93"/>
      <c r="DT464" s="93"/>
      <c r="DU464" s="93"/>
      <c r="DV464" s="93"/>
      <c r="DW464" s="93"/>
      <c r="DX464" s="93"/>
      <c r="DY464" s="93"/>
      <c r="DZ464" s="93"/>
      <c r="EA464" s="93"/>
      <c r="EB464" s="93"/>
      <c r="EC464" s="93"/>
      <c r="ED464" s="93"/>
      <c r="EE464" s="93"/>
      <c r="EF464" s="93"/>
      <c r="EG464" s="93"/>
      <c r="EH464" s="93"/>
      <c r="EI464" s="93"/>
      <c r="EJ464" s="93"/>
      <c r="EK464" s="93"/>
      <c r="EL464" s="93"/>
      <c r="EM464" s="93"/>
      <c r="EN464" s="93"/>
      <c r="EO464" s="93"/>
      <c r="EP464" s="93"/>
      <c r="EQ464" s="93"/>
      <c r="ER464" s="93"/>
      <c r="ES464" s="93"/>
      <c r="ET464" s="93"/>
      <c r="EU464" s="93"/>
      <c r="EV464" s="93"/>
      <c r="EW464" s="93"/>
      <c r="EX464" s="93"/>
      <c r="EY464" s="93"/>
      <c r="EZ464" s="93"/>
      <c r="FA464" s="93"/>
      <c r="FB464" s="93"/>
      <c r="FC464" s="93"/>
      <c r="FD464" s="93"/>
      <c r="FE464" s="93"/>
      <c r="FF464" s="93"/>
      <c r="FG464" s="93"/>
      <c r="FH464" s="93"/>
      <c r="FI464" s="93"/>
      <c r="FJ464" s="93"/>
      <c r="FK464" s="93"/>
      <c r="FL464" s="93"/>
      <c r="FM464" s="93"/>
      <c r="FN464" s="93"/>
      <c r="FO464" s="93"/>
      <c r="FP464" s="93"/>
      <c r="FQ464" s="93"/>
      <c r="FR464" s="93"/>
      <c r="FS464" s="93"/>
      <c r="FT464" s="93"/>
      <c r="FU464" s="93"/>
      <c r="FV464" s="93"/>
      <c r="FW464" s="93"/>
      <c r="FX464" s="93"/>
      <c r="FY464" s="93"/>
      <c r="FZ464" s="93"/>
      <c r="GA464" s="93"/>
      <c r="GB464" s="93"/>
      <c r="GC464" s="93"/>
      <c r="GD464" s="93"/>
      <c r="GE464" s="93"/>
      <c r="GF464" s="93"/>
      <c r="GG464" s="93"/>
      <c r="GH464" s="93"/>
      <c r="GI464" s="93"/>
      <c r="GJ464" s="93"/>
      <c r="GK464" s="93"/>
      <c r="GL464" s="93"/>
      <c r="GM464" s="93"/>
      <c r="GN464" s="93"/>
      <c r="GO464" s="93"/>
      <c r="GP464" s="93"/>
      <c r="GQ464" s="93"/>
      <c r="GR464" s="93"/>
      <c r="GS464" s="93"/>
      <c r="GT464" s="93"/>
      <c r="GU464" s="93"/>
      <c r="GV464" s="93"/>
      <c r="GW464" s="93"/>
      <c r="GX464" s="93"/>
      <c r="GY464" s="93"/>
      <c r="GZ464" s="93"/>
      <c r="HA464" s="93"/>
      <c r="HB464" s="93"/>
      <c r="HC464" s="93"/>
      <c r="HD464" s="93"/>
      <c r="HE464" s="93"/>
      <c r="HF464" s="93"/>
      <c r="HG464" s="93"/>
      <c r="HH464" s="93"/>
      <c r="HI464" s="93"/>
      <c r="HJ464" s="93"/>
      <c r="HK464" s="93"/>
      <c r="HL464" s="93"/>
      <c r="HM464" s="93"/>
      <c r="HN464" s="93"/>
      <c r="HO464" s="93"/>
      <c r="HP464" s="93"/>
      <c r="HQ464" s="93"/>
      <c r="HR464" s="93"/>
      <c r="HS464" s="93"/>
      <c r="HT464" s="93"/>
      <c r="HU464" s="93"/>
      <c r="HV464" s="93"/>
      <c r="HW464" s="93"/>
      <c r="HX464" s="93"/>
      <c r="HY464" s="93"/>
      <c r="HZ464" s="93"/>
      <c r="IA464" s="93"/>
      <c r="IB464" s="93"/>
      <c r="IC464" s="93"/>
      <c r="ID464" s="93"/>
      <c r="IE464" s="93"/>
      <c r="IF464" s="93"/>
      <c r="IG464" s="93"/>
      <c r="IH464" s="93"/>
      <c r="II464" s="93"/>
      <c r="IJ464" s="93"/>
      <c r="IK464" s="93"/>
      <c r="IL464" s="93"/>
      <c r="IM464" s="93"/>
      <c r="IN464" s="93"/>
      <c r="IO464" s="93"/>
      <c r="IP464" s="93"/>
      <c r="IQ464" s="93"/>
      <c r="IR464" s="93"/>
      <c r="IS464" s="93"/>
      <c r="IT464" s="93"/>
      <c r="IU464" s="93"/>
      <c r="IV464" s="93"/>
      <c r="IW464" s="93"/>
      <c r="IX464" s="93"/>
      <c r="IY464" s="93"/>
      <c r="IZ464" s="93"/>
      <c r="JA464" s="93"/>
      <c r="JB464" s="93"/>
    </row>
    <row r="465" spans="1:262" x14ac:dyDescent="0.2">
      <c r="A465" s="170">
        <v>39990</v>
      </c>
      <c r="B465" s="171" t="s">
        <v>928</v>
      </c>
      <c r="C465" s="171" t="s">
        <v>246</v>
      </c>
      <c r="D465" s="171" t="s">
        <v>136</v>
      </c>
      <c r="E465" s="172" t="s">
        <v>143</v>
      </c>
      <c r="F465" s="173">
        <v>39128</v>
      </c>
      <c r="G465" s="174">
        <v>2007</v>
      </c>
      <c r="H465" s="170" t="s">
        <v>690</v>
      </c>
      <c r="I465" s="170" t="str">
        <f t="shared" si="29"/>
        <v>WY</v>
      </c>
      <c r="J465" s="170" t="str">
        <f t="shared" si="30"/>
        <v>CO</v>
      </c>
      <c r="K465" s="170" t="str">
        <f t="shared" si="31"/>
        <v>Mountain</v>
      </c>
      <c r="L465" s="170" t="str">
        <f>INDEX('State '!$A$1:$C$62,MATCH($I465,'State '!$B:$B,0),3)</f>
        <v>Mountain</v>
      </c>
      <c r="M465" s="170" t="str">
        <f>INDEX('State '!$A$1:$C$62,MATCH($J465,'State '!$B:$B,0),3)</f>
        <v>Mountain</v>
      </c>
      <c r="N465" s="170"/>
      <c r="O465" s="177">
        <v>400</v>
      </c>
      <c r="P465" s="176">
        <v>192</v>
      </c>
      <c r="Q465" s="176">
        <v>750</v>
      </c>
      <c r="R465" s="177">
        <v>42</v>
      </c>
      <c r="S465" s="178" t="s">
        <v>135</v>
      </c>
      <c r="T465" s="175" t="s">
        <v>381</v>
      </c>
      <c r="U465" s="179" t="s">
        <v>929</v>
      </c>
      <c r="V465" s="170"/>
      <c r="W465" s="169"/>
      <c r="X465" s="169"/>
      <c r="Y465" s="169"/>
      <c r="Z465" s="93"/>
      <c r="AA465" s="93"/>
      <c r="AB465" s="93"/>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c r="FD465" s="19"/>
      <c r="FE465" s="19"/>
      <c r="FF465" s="19"/>
      <c r="FG465" s="19"/>
      <c r="FH465" s="19"/>
      <c r="FI465" s="19"/>
      <c r="FJ465" s="19"/>
      <c r="FK465" s="19"/>
      <c r="FL465" s="19"/>
      <c r="FM465" s="19"/>
      <c r="FN465" s="19"/>
      <c r="FO465" s="19"/>
      <c r="FP465" s="19"/>
      <c r="FQ465" s="19"/>
      <c r="FR465" s="19"/>
      <c r="FS465" s="19"/>
      <c r="FT465" s="19"/>
      <c r="FU465" s="19"/>
      <c r="FV465" s="19"/>
      <c r="FW465" s="19"/>
      <c r="FX465" s="19"/>
      <c r="FY465" s="19"/>
      <c r="FZ465" s="19"/>
      <c r="GA465" s="19"/>
      <c r="GB465" s="19"/>
      <c r="GC465" s="19"/>
      <c r="GD465" s="19"/>
      <c r="GE465" s="19"/>
      <c r="GF465" s="19"/>
      <c r="GG465" s="19"/>
      <c r="GH465" s="19"/>
      <c r="GI465" s="19"/>
      <c r="GJ465" s="19"/>
      <c r="GK465" s="19"/>
      <c r="GL465" s="19"/>
      <c r="GM465" s="19"/>
      <c r="GN465" s="19"/>
      <c r="GO465" s="19"/>
      <c r="GP465" s="19"/>
      <c r="GQ465" s="19"/>
      <c r="GR465" s="19"/>
      <c r="GS465" s="19"/>
      <c r="GT465" s="19"/>
      <c r="GU465" s="19"/>
      <c r="GV465" s="19"/>
      <c r="GW465" s="19"/>
      <c r="GX465" s="19"/>
      <c r="GY465" s="19"/>
      <c r="GZ465" s="19"/>
      <c r="HA465" s="19"/>
      <c r="HB465" s="19"/>
      <c r="HC465" s="19"/>
      <c r="HD465" s="19"/>
      <c r="HE465" s="19"/>
      <c r="HF465" s="19"/>
      <c r="HG465" s="19"/>
      <c r="HH465" s="19"/>
      <c r="HI465" s="19"/>
      <c r="HJ465" s="19"/>
      <c r="HK465" s="19"/>
      <c r="HL465" s="19"/>
      <c r="HM465" s="19"/>
      <c r="HN465" s="19"/>
      <c r="HO465" s="19"/>
      <c r="HP465" s="19"/>
      <c r="HQ465" s="19"/>
      <c r="HR465" s="19"/>
      <c r="HS465" s="19"/>
      <c r="HT465" s="19"/>
      <c r="HU465" s="19"/>
      <c r="HV465" s="19"/>
      <c r="HW465" s="19"/>
      <c r="HX465" s="19"/>
      <c r="HY465" s="19"/>
      <c r="HZ465" s="19"/>
      <c r="IA465" s="19"/>
      <c r="IB465" s="19"/>
      <c r="IC465" s="19"/>
      <c r="ID465" s="19"/>
      <c r="IE465" s="19"/>
      <c r="IF465" s="19"/>
      <c r="IG465" s="19"/>
      <c r="IH465" s="19"/>
      <c r="II465" s="19"/>
      <c r="IJ465" s="19"/>
      <c r="IK465" s="19"/>
      <c r="IL465" s="19"/>
      <c r="IM465" s="19"/>
      <c r="IN465" s="19"/>
      <c r="IO465" s="19"/>
      <c r="IP465" s="19"/>
      <c r="IQ465" s="19"/>
      <c r="IR465" s="19"/>
      <c r="IS465" s="19"/>
      <c r="IT465" s="19"/>
      <c r="IU465" s="19"/>
      <c r="IV465" s="19"/>
      <c r="IW465" s="19"/>
      <c r="IX465" s="19"/>
      <c r="IY465" s="19"/>
      <c r="IZ465" s="19"/>
      <c r="JA465" s="19"/>
      <c r="JB465" s="19"/>
    </row>
    <row r="466" spans="1:262" x14ac:dyDescent="0.2">
      <c r="A466" s="170">
        <v>39990</v>
      </c>
      <c r="B466" s="171" t="s">
        <v>1017</v>
      </c>
      <c r="C466" s="171" t="s">
        <v>246</v>
      </c>
      <c r="D466" s="171" t="s">
        <v>136</v>
      </c>
      <c r="E466" s="183" t="s">
        <v>143</v>
      </c>
      <c r="F466" s="184">
        <v>38742</v>
      </c>
      <c r="G466" s="185">
        <v>2006</v>
      </c>
      <c r="H466" s="170" t="s">
        <v>566</v>
      </c>
      <c r="I466" s="170" t="str">
        <f t="shared" si="29"/>
        <v>CO</v>
      </c>
      <c r="J466" s="170" t="str">
        <f t="shared" si="30"/>
        <v>WY</v>
      </c>
      <c r="K466" s="170" t="str">
        <f t="shared" si="31"/>
        <v>Mountain</v>
      </c>
      <c r="L466" s="170" t="str">
        <f>INDEX('State '!$A$1:$C$62,MATCH($I466,'State '!$B:$B,0),3)</f>
        <v>Mountain</v>
      </c>
      <c r="M466" s="170" t="str">
        <f>INDEX('State '!$A$1:$C$62,MATCH($J466,'State '!$B:$B,0),3)</f>
        <v>Mountain</v>
      </c>
      <c r="N466" s="170"/>
      <c r="O466" s="177">
        <v>180</v>
      </c>
      <c r="P466" s="177">
        <v>136</v>
      </c>
      <c r="Q466" s="176">
        <v>750</v>
      </c>
      <c r="R466" s="176">
        <v>36</v>
      </c>
      <c r="S466" s="170" t="s">
        <v>135</v>
      </c>
      <c r="T466" s="170" t="s">
        <v>381</v>
      </c>
      <c r="U466" s="170" t="s">
        <v>929</v>
      </c>
      <c r="V466" s="170"/>
      <c r="W466" s="169"/>
      <c r="X466" s="169"/>
      <c r="Y466" s="169"/>
      <c r="Z466" s="93"/>
      <c r="AA466" s="93"/>
      <c r="AB466" s="93"/>
    </row>
    <row r="467" spans="1:262" x14ac:dyDescent="0.2">
      <c r="A467" s="170">
        <v>39990</v>
      </c>
      <c r="B467" s="171" t="s">
        <v>930</v>
      </c>
      <c r="C467" s="171" t="s">
        <v>246</v>
      </c>
      <c r="D467" s="171" t="s">
        <v>140</v>
      </c>
      <c r="E467" s="172" t="s">
        <v>143</v>
      </c>
      <c r="F467" s="173">
        <v>39447</v>
      </c>
      <c r="G467" s="174">
        <v>2007</v>
      </c>
      <c r="H467" s="170" t="s">
        <v>566</v>
      </c>
      <c r="I467" s="170" t="str">
        <f t="shared" si="29"/>
        <v>CO</v>
      </c>
      <c r="J467" s="170" t="str">
        <f t="shared" si="30"/>
        <v>WY</v>
      </c>
      <c r="K467" s="170" t="str">
        <f t="shared" si="31"/>
        <v>Mountain</v>
      </c>
      <c r="L467" s="170" t="str">
        <f>INDEX('State '!$A$1:$C$62,MATCH($I467,'State '!$B:$B,0),3)</f>
        <v>Mountain</v>
      </c>
      <c r="M467" s="170" t="str">
        <f>INDEX('State '!$A$1:$C$62,MATCH($J467,'State '!$B:$B,0),3)</f>
        <v>Mountain</v>
      </c>
      <c r="N467" s="170"/>
      <c r="O467" s="177">
        <v>160</v>
      </c>
      <c r="P467" s="176"/>
      <c r="Q467" s="176">
        <v>750</v>
      </c>
      <c r="R467" s="177"/>
      <c r="S467" s="178" t="s">
        <v>135</v>
      </c>
      <c r="T467" s="175" t="s">
        <v>381</v>
      </c>
      <c r="U467" s="179" t="s">
        <v>929</v>
      </c>
      <c r="V467" s="170"/>
      <c r="W467" s="169"/>
      <c r="X467" s="169"/>
      <c r="Y467" s="169"/>
      <c r="Z467" s="93"/>
      <c r="AA467" s="93"/>
      <c r="AB467" s="93"/>
    </row>
    <row r="468" spans="1:262" s="19" customFormat="1" ht="25.5" x14ac:dyDescent="0.2">
      <c r="A468" s="170">
        <v>39990</v>
      </c>
      <c r="B468" s="171" t="s">
        <v>805</v>
      </c>
      <c r="C468" s="171" t="s">
        <v>246</v>
      </c>
      <c r="D468" s="171" t="s">
        <v>136</v>
      </c>
      <c r="E468" s="172" t="s">
        <v>143</v>
      </c>
      <c r="F468" s="173">
        <v>39553</v>
      </c>
      <c r="G468" s="174">
        <v>2008</v>
      </c>
      <c r="H468" s="170" t="s">
        <v>806</v>
      </c>
      <c r="I468" s="170" t="str">
        <f t="shared" si="29"/>
        <v>CO</v>
      </c>
      <c r="J468" s="170" t="str">
        <f t="shared" si="30"/>
        <v>MO</v>
      </c>
      <c r="K468" s="170" t="str">
        <f t="shared" si="31"/>
        <v>Mountain, South Central, Midwest</v>
      </c>
      <c r="L468" s="170" t="str">
        <f>INDEX('State '!$A$1:$C$62,MATCH($I468,'State '!$B:$B,0),3)</f>
        <v>Mountain</v>
      </c>
      <c r="M468" s="170" t="str">
        <f>INDEX('State '!$A$1:$C$62,MATCH($J468,'State '!$B:$B,0),3)</f>
        <v>Midwest</v>
      </c>
      <c r="N468" s="170" t="s">
        <v>2469</v>
      </c>
      <c r="O468" s="177">
        <v>1930</v>
      </c>
      <c r="P468" s="176">
        <v>718</v>
      </c>
      <c r="Q468" s="176">
        <v>1500</v>
      </c>
      <c r="R468" s="177" t="s">
        <v>3280</v>
      </c>
      <c r="S468" s="178" t="s">
        <v>135</v>
      </c>
      <c r="T468" s="175" t="s">
        <v>381</v>
      </c>
      <c r="U468" s="179" t="s">
        <v>807</v>
      </c>
      <c r="V468" s="170"/>
      <c r="W468" s="169"/>
      <c r="X468" s="169"/>
      <c r="Y468" s="169"/>
    </row>
    <row r="469" spans="1:262" s="19" customFormat="1" x14ac:dyDescent="0.2">
      <c r="A469" s="170">
        <v>39990</v>
      </c>
      <c r="B469" s="183" t="s">
        <v>790</v>
      </c>
      <c r="C469" s="183" t="s">
        <v>221</v>
      </c>
      <c r="D469" s="183" t="s">
        <v>136</v>
      </c>
      <c r="E469" s="183" t="s">
        <v>143</v>
      </c>
      <c r="F469" s="184">
        <v>39706</v>
      </c>
      <c r="G469" s="185">
        <v>2008</v>
      </c>
      <c r="H469" s="170" t="s">
        <v>6</v>
      </c>
      <c r="I469" s="170" t="str">
        <f t="shared" si="29"/>
        <v>TX</v>
      </c>
      <c r="J469" s="170" t="str">
        <f t="shared" si="30"/>
        <v>TX</v>
      </c>
      <c r="K469" s="170" t="str">
        <f t="shared" si="31"/>
        <v>South Central</v>
      </c>
      <c r="L469" s="170" t="str">
        <f>INDEX('State '!$A$1:$C$62,MATCH($I469,'State '!$B:$B,0),3)</f>
        <v>South Central</v>
      </c>
      <c r="M469" s="170" t="str">
        <f>INDEX('State '!$A$1:$C$62,MATCH($J469,'State '!$B:$B,0),3)</f>
        <v>South Central</v>
      </c>
      <c r="N469" s="170"/>
      <c r="O469" s="177">
        <v>72</v>
      </c>
      <c r="P469" s="177">
        <v>58</v>
      </c>
      <c r="Q469" s="177">
        <v>225</v>
      </c>
      <c r="R469" s="176">
        <v>24</v>
      </c>
      <c r="S469" s="170" t="s">
        <v>138</v>
      </c>
      <c r="T469" s="170" t="s">
        <v>187</v>
      </c>
      <c r="U469" s="170" t="s">
        <v>382</v>
      </c>
      <c r="V469" s="170"/>
      <c r="W469" s="169"/>
      <c r="X469" s="169"/>
      <c r="Y469" s="169"/>
    </row>
    <row r="470" spans="1:262" x14ac:dyDescent="0.2">
      <c r="A470" s="170">
        <v>39990</v>
      </c>
      <c r="B470" s="183" t="s">
        <v>1308</v>
      </c>
      <c r="C470" s="183" t="s">
        <v>348</v>
      </c>
      <c r="D470" s="183" t="s">
        <v>134</v>
      </c>
      <c r="E470" s="183" t="s">
        <v>143</v>
      </c>
      <c r="F470" s="184">
        <v>37530</v>
      </c>
      <c r="G470" s="185">
        <v>2002</v>
      </c>
      <c r="H470" s="170" t="s">
        <v>6</v>
      </c>
      <c r="I470" s="170" t="str">
        <f t="shared" si="29"/>
        <v>TX</v>
      </c>
      <c r="J470" s="170" t="str">
        <f t="shared" si="30"/>
        <v>TX</v>
      </c>
      <c r="K470" s="170" t="str">
        <f t="shared" si="31"/>
        <v>South Central</v>
      </c>
      <c r="L470" s="170" t="str">
        <f>INDEX('State '!$A$1:$C$62,MATCH($I470,'State '!$B:$B,0),3)</f>
        <v>South Central</v>
      </c>
      <c r="M470" s="170" t="str">
        <f>INDEX('State '!$A$1:$C$62,MATCH($J470,'State '!$B:$B,0),3)</f>
        <v>South Central</v>
      </c>
      <c r="N470" s="170"/>
      <c r="O470" s="177">
        <v>70</v>
      </c>
      <c r="P470" s="177">
        <v>86</v>
      </c>
      <c r="Q470" s="177">
        <v>300</v>
      </c>
      <c r="R470" s="176">
        <v>30</v>
      </c>
      <c r="S470" s="170" t="s">
        <v>138</v>
      </c>
      <c r="T470" s="170" t="s">
        <v>187</v>
      </c>
      <c r="U470" s="170" t="s">
        <v>382</v>
      </c>
      <c r="V470" s="170"/>
      <c r="W470" s="169"/>
      <c r="X470" s="169"/>
      <c r="Y470" s="169"/>
      <c r="Z470" s="93"/>
      <c r="AA470" s="93"/>
      <c r="AB470" s="93"/>
    </row>
    <row r="471" spans="1:262" x14ac:dyDescent="0.2">
      <c r="A471" s="170">
        <v>39990</v>
      </c>
      <c r="B471" s="183" t="s">
        <v>1288</v>
      </c>
      <c r="C471" s="183" t="s">
        <v>224</v>
      </c>
      <c r="D471" s="183" t="s">
        <v>134</v>
      </c>
      <c r="E471" s="183" t="s">
        <v>143</v>
      </c>
      <c r="F471" s="184">
        <v>37500</v>
      </c>
      <c r="G471" s="185">
        <v>2002</v>
      </c>
      <c r="H471" s="170" t="s">
        <v>13</v>
      </c>
      <c r="I471" s="170" t="str">
        <f t="shared" si="29"/>
        <v>CA</v>
      </c>
      <c r="J471" s="170" t="str">
        <f t="shared" si="30"/>
        <v>CA</v>
      </c>
      <c r="K471" s="170" t="str">
        <f t="shared" si="31"/>
        <v>Pacific</v>
      </c>
      <c r="L471" s="170" t="str">
        <f>INDEX('State '!$A$1:$C$62,MATCH($I471,'State '!$B:$B,0),3)</f>
        <v>Pacific</v>
      </c>
      <c r="M471" s="170" t="str">
        <f>INDEX('State '!$A$1:$C$62,MATCH($J471,'State '!$B:$B,0),3)</f>
        <v>Pacific</v>
      </c>
      <c r="N471" s="170"/>
      <c r="O471" s="177">
        <v>29</v>
      </c>
      <c r="P471" s="177">
        <v>32</v>
      </c>
      <c r="Q471" s="177">
        <v>275</v>
      </c>
      <c r="R471" s="176">
        <v>24</v>
      </c>
      <c r="S471" s="170" t="s">
        <v>135</v>
      </c>
      <c r="T471" s="170" t="s">
        <v>381</v>
      </c>
      <c r="U471" s="170" t="s">
        <v>1289</v>
      </c>
      <c r="V471" s="170"/>
      <c r="W471" s="169"/>
      <c r="X471" s="169"/>
      <c r="Y471" s="169"/>
      <c r="Z471" s="93"/>
      <c r="AA471" s="93"/>
      <c r="AB471" s="93"/>
    </row>
    <row r="472" spans="1:262" x14ac:dyDescent="0.2">
      <c r="A472" s="170">
        <v>39990</v>
      </c>
      <c r="B472" s="171" t="s">
        <v>1320</v>
      </c>
      <c r="C472" s="171" t="s">
        <v>224</v>
      </c>
      <c r="D472" s="171" t="s">
        <v>140</v>
      </c>
      <c r="E472" s="183" t="s">
        <v>143</v>
      </c>
      <c r="F472" s="184">
        <v>37347</v>
      </c>
      <c r="G472" s="185">
        <v>2002</v>
      </c>
      <c r="H472" s="170" t="s">
        <v>13</v>
      </c>
      <c r="I472" s="170" t="str">
        <f t="shared" si="29"/>
        <v>CA</v>
      </c>
      <c r="J472" s="170" t="str">
        <f t="shared" si="30"/>
        <v>CA</v>
      </c>
      <c r="K472" s="170" t="str">
        <f t="shared" si="31"/>
        <v>Pacific</v>
      </c>
      <c r="L472" s="170" t="str">
        <f>INDEX('State '!$A$1:$C$62,MATCH($I472,'State '!$B:$B,0),3)</f>
        <v>Pacific</v>
      </c>
      <c r="M472" s="170" t="str">
        <f>INDEX('State '!$A$1:$C$62,MATCH($J472,'State '!$B:$B,0),3)</f>
        <v>Pacific</v>
      </c>
      <c r="N472" s="170"/>
      <c r="O472" s="177">
        <v>2.1</v>
      </c>
      <c r="P472" s="177"/>
      <c r="Q472" s="176">
        <v>500</v>
      </c>
      <c r="R472" s="176">
        <v>20</v>
      </c>
      <c r="S472" s="170" t="s">
        <v>135</v>
      </c>
      <c r="T472" s="170" t="s">
        <v>381</v>
      </c>
      <c r="U472" s="170" t="s">
        <v>1321</v>
      </c>
      <c r="V472" s="170"/>
      <c r="W472" s="169"/>
      <c r="X472" s="169"/>
      <c r="Y472" s="169"/>
      <c r="Z472" s="93"/>
      <c r="AA472" s="93"/>
      <c r="AB472" s="93"/>
    </row>
    <row r="473" spans="1:262" x14ac:dyDescent="0.2">
      <c r="A473" s="170">
        <v>39990</v>
      </c>
      <c r="B473" s="183" t="s">
        <v>1406</v>
      </c>
      <c r="C473" s="183" t="s">
        <v>224</v>
      </c>
      <c r="D473" s="183" t="s">
        <v>140</v>
      </c>
      <c r="E473" s="183" t="s">
        <v>143</v>
      </c>
      <c r="F473" s="184">
        <v>37073</v>
      </c>
      <c r="G473" s="185">
        <v>2001</v>
      </c>
      <c r="H473" s="170" t="s">
        <v>1222</v>
      </c>
      <c r="I473" s="170" t="str">
        <f t="shared" si="29"/>
        <v>WY</v>
      </c>
      <c r="J473" s="170" t="str">
        <f t="shared" si="30"/>
        <v>CA</v>
      </c>
      <c r="K473" s="170" t="str">
        <f t="shared" si="31"/>
        <v>Mountain, Pacific</v>
      </c>
      <c r="L473" s="170" t="str">
        <f>INDEX('State '!$A$1:$C$62,MATCH($I473,'State '!$B:$B,0),3)</f>
        <v>Mountain</v>
      </c>
      <c r="M473" s="170" t="str">
        <f>INDEX('State '!$A$1:$C$62,MATCH($J473,'State '!$B:$B,0),3)</f>
        <v>Pacific</v>
      </c>
      <c r="N473" s="170"/>
      <c r="O473" s="177">
        <v>81.3</v>
      </c>
      <c r="P473" s="177">
        <v>922</v>
      </c>
      <c r="Q473" s="177">
        <v>135</v>
      </c>
      <c r="R473" s="176">
        <v>36</v>
      </c>
      <c r="S473" s="170" t="s">
        <v>135</v>
      </c>
      <c r="T473" s="170" t="s">
        <v>381</v>
      </c>
      <c r="U473" s="170" t="s">
        <v>1407</v>
      </c>
      <c r="V473" s="170"/>
      <c r="W473" s="169"/>
      <c r="X473" s="169"/>
      <c r="Y473" s="169"/>
      <c r="Z473" s="93"/>
      <c r="AA473" s="93"/>
      <c r="AB473" s="93"/>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c r="FJ473" s="19"/>
      <c r="FK473" s="19"/>
      <c r="FL473" s="19"/>
      <c r="FM473" s="19"/>
      <c r="FN473" s="19"/>
      <c r="FO473" s="19"/>
      <c r="FP473" s="19"/>
      <c r="FQ473" s="19"/>
      <c r="FR473" s="19"/>
      <c r="FS473" s="19"/>
      <c r="FT473" s="19"/>
      <c r="FU473" s="19"/>
      <c r="FV473" s="19"/>
      <c r="FW473" s="19"/>
      <c r="FX473" s="19"/>
      <c r="FY473" s="19"/>
      <c r="FZ473" s="19"/>
      <c r="GA473" s="19"/>
      <c r="GB473" s="19"/>
      <c r="GC473" s="19"/>
      <c r="GD473" s="19"/>
      <c r="GE473" s="19"/>
      <c r="GF473" s="19"/>
      <c r="GG473" s="19"/>
      <c r="GH473" s="19"/>
      <c r="GI473" s="19"/>
      <c r="GJ473" s="19"/>
      <c r="GK473" s="19"/>
      <c r="GL473" s="19"/>
      <c r="GM473" s="19"/>
      <c r="GN473" s="19"/>
      <c r="GO473" s="19"/>
      <c r="GP473" s="19"/>
      <c r="GQ473" s="19"/>
      <c r="GR473" s="19"/>
      <c r="GS473" s="19"/>
      <c r="GT473" s="19"/>
      <c r="GU473" s="19"/>
      <c r="GV473" s="19"/>
      <c r="GW473" s="19"/>
      <c r="GX473" s="19"/>
      <c r="GY473" s="19"/>
      <c r="GZ473" s="19"/>
      <c r="HA473" s="19"/>
      <c r="HB473" s="19"/>
      <c r="HC473" s="19"/>
      <c r="HD473" s="19"/>
      <c r="HE473" s="19"/>
      <c r="HF473" s="19"/>
      <c r="HG473" s="19"/>
      <c r="HH473" s="19"/>
      <c r="HI473" s="19"/>
      <c r="HJ473" s="19"/>
      <c r="HK473" s="19"/>
      <c r="HL473" s="19"/>
      <c r="HM473" s="19"/>
      <c r="HN473" s="19"/>
      <c r="HO473" s="19"/>
      <c r="HP473" s="19"/>
      <c r="HQ473" s="19"/>
      <c r="HR473" s="19"/>
      <c r="HS473" s="19"/>
      <c r="HT473" s="19"/>
      <c r="HU473" s="19"/>
      <c r="HV473" s="19"/>
      <c r="HW473" s="19"/>
      <c r="HX473" s="19"/>
      <c r="HY473" s="19"/>
      <c r="HZ473" s="19"/>
      <c r="IA473" s="19"/>
      <c r="IB473" s="19"/>
      <c r="IC473" s="19"/>
      <c r="ID473" s="19"/>
      <c r="IE473" s="19"/>
      <c r="IF473" s="19"/>
      <c r="IG473" s="19"/>
      <c r="IH473" s="19"/>
      <c r="II473" s="19"/>
      <c r="IJ473" s="19"/>
      <c r="IK473" s="19"/>
      <c r="IL473" s="19"/>
      <c r="IM473" s="19"/>
      <c r="IN473" s="19"/>
      <c r="IO473" s="19"/>
      <c r="IP473" s="19"/>
      <c r="IQ473" s="19"/>
      <c r="IR473" s="19"/>
      <c r="IS473" s="19"/>
      <c r="IT473" s="19"/>
      <c r="IU473" s="19"/>
      <c r="IV473" s="19"/>
      <c r="IW473" s="19"/>
      <c r="IX473" s="19"/>
      <c r="IY473" s="19"/>
      <c r="IZ473" s="19"/>
      <c r="JA473" s="19"/>
      <c r="JB473" s="19"/>
    </row>
    <row r="474" spans="1:262" x14ac:dyDescent="0.2">
      <c r="A474" s="170">
        <v>39990</v>
      </c>
      <c r="B474" s="183" t="s">
        <v>1292</v>
      </c>
      <c r="C474" s="183" t="s">
        <v>224</v>
      </c>
      <c r="D474" s="183" t="s">
        <v>140</v>
      </c>
      <c r="E474" s="183" t="s">
        <v>143</v>
      </c>
      <c r="F474" s="184">
        <v>37438</v>
      </c>
      <c r="G474" s="185">
        <v>2002</v>
      </c>
      <c r="H474" s="170" t="s">
        <v>1222</v>
      </c>
      <c r="I474" s="170" t="str">
        <f t="shared" si="29"/>
        <v>WY</v>
      </c>
      <c r="J474" s="170" t="str">
        <f t="shared" si="30"/>
        <v>CA</v>
      </c>
      <c r="K474" s="170" t="str">
        <f t="shared" si="31"/>
        <v>Mountain, Pacific</v>
      </c>
      <c r="L474" s="170" t="str">
        <f>INDEX('State '!$A$1:$C$62,MATCH($I474,'State '!$B:$B,0),3)</f>
        <v>Mountain</v>
      </c>
      <c r="M474" s="170" t="str">
        <f>INDEX('State '!$A$1:$C$62,MATCH($J474,'State '!$B:$B,0),3)</f>
        <v>Pacific</v>
      </c>
      <c r="N474" s="170"/>
      <c r="O474" s="177">
        <v>80</v>
      </c>
      <c r="P474" s="177"/>
      <c r="Q474" s="177"/>
      <c r="R474" s="176">
        <v>36</v>
      </c>
      <c r="S474" s="170" t="s">
        <v>135</v>
      </c>
      <c r="T474" s="170" t="s">
        <v>381</v>
      </c>
      <c r="U474" s="170" t="s">
        <v>1293</v>
      </c>
      <c r="V474" s="170"/>
      <c r="W474" s="169"/>
      <c r="X474" s="169"/>
      <c r="Y474" s="169"/>
      <c r="Z474" s="93"/>
      <c r="AA474" s="93"/>
      <c r="AB474" s="93"/>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c r="FJ474" s="19"/>
      <c r="FK474" s="19"/>
      <c r="FL474" s="19"/>
      <c r="FM474" s="19"/>
      <c r="FN474" s="19"/>
      <c r="FO474" s="19"/>
      <c r="FP474" s="19"/>
      <c r="FQ474" s="19"/>
      <c r="FR474" s="19"/>
      <c r="FS474" s="19"/>
      <c r="FT474" s="19"/>
      <c r="FU474" s="19"/>
      <c r="FV474" s="19"/>
      <c r="FW474" s="19"/>
      <c r="FX474" s="19"/>
      <c r="FY474" s="19"/>
      <c r="FZ474" s="19"/>
      <c r="GA474" s="19"/>
      <c r="GB474" s="19"/>
      <c r="GC474" s="19"/>
      <c r="GD474" s="19"/>
      <c r="GE474" s="19"/>
      <c r="GF474" s="19"/>
      <c r="GG474" s="19"/>
      <c r="GH474" s="19"/>
      <c r="GI474" s="19"/>
      <c r="GJ474" s="19"/>
      <c r="GK474" s="19"/>
      <c r="GL474" s="19"/>
      <c r="GM474" s="19"/>
      <c r="GN474" s="19"/>
      <c r="GO474" s="19"/>
      <c r="GP474" s="19"/>
      <c r="GQ474" s="19"/>
      <c r="GR474" s="19"/>
      <c r="GS474" s="19"/>
      <c r="GT474" s="19"/>
      <c r="GU474" s="19"/>
      <c r="GV474" s="19"/>
      <c r="GW474" s="19"/>
      <c r="GX474" s="19"/>
      <c r="GY474" s="19"/>
      <c r="GZ474" s="19"/>
      <c r="HA474" s="19"/>
      <c r="HB474" s="19"/>
      <c r="HC474" s="19"/>
      <c r="HD474" s="19"/>
      <c r="HE474" s="19"/>
      <c r="HF474" s="19"/>
      <c r="HG474" s="19"/>
      <c r="HH474" s="19"/>
      <c r="HI474" s="19"/>
      <c r="HJ474" s="19"/>
      <c r="HK474" s="19"/>
      <c r="HL474" s="19"/>
      <c r="HM474" s="19"/>
      <c r="HN474" s="19"/>
      <c r="HO474" s="19"/>
      <c r="HP474" s="19"/>
      <c r="HQ474" s="19"/>
      <c r="HR474" s="19"/>
      <c r="HS474" s="19"/>
      <c r="HT474" s="19"/>
      <c r="HU474" s="19"/>
      <c r="HV474" s="19"/>
      <c r="HW474" s="19"/>
      <c r="HX474" s="19"/>
      <c r="HY474" s="19"/>
      <c r="HZ474" s="19"/>
      <c r="IA474" s="19"/>
      <c r="IB474" s="19"/>
      <c r="IC474" s="19"/>
      <c r="ID474" s="19"/>
      <c r="IE474" s="19"/>
      <c r="IF474" s="19"/>
      <c r="IG474" s="19"/>
      <c r="IH474" s="19"/>
      <c r="II474" s="19"/>
      <c r="IJ474" s="19"/>
      <c r="IK474" s="19"/>
      <c r="IL474" s="19"/>
      <c r="IM474" s="19"/>
      <c r="IN474" s="19"/>
      <c r="IO474" s="19"/>
      <c r="IP474" s="19"/>
      <c r="IQ474" s="19"/>
      <c r="IR474" s="19"/>
      <c r="IS474" s="19"/>
      <c r="IT474" s="19"/>
      <c r="IU474" s="19"/>
      <c r="IV474" s="19"/>
      <c r="IW474" s="19"/>
      <c r="IX474" s="19"/>
      <c r="IY474" s="19"/>
      <c r="IZ474" s="19"/>
      <c r="JA474" s="19"/>
      <c r="JB474" s="19"/>
    </row>
    <row r="475" spans="1:262" s="19" customFormat="1" x14ac:dyDescent="0.2">
      <c r="A475" s="170">
        <v>39990</v>
      </c>
      <c r="B475" s="183" t="s">
        <v>1221</v>
      </c>
      <c r="C475" s="183" t="s">
        <v>224</v>
      </c>
      <c r="D475" s="183" t="s">
        <v>140</v>
      </c>
      <c r="E475" s="183" t="s">
        <v>143</v>
      </c>
      <c r="F475" s="184">
        <v>37742</v>
      </c>
      <c r="G475" s="185">
        <v>2003</v>
      </c>
      <c r="H475" s="170" t="s">
        <v>1222</v>
      </c>
      <c r="I475" s="170" t="str">
        <f t="shared" si="29"/>
        <v>WY</v>
      </c>
      <c r="J475" s="170" t="str">
        <f t="shared" si="30"/>
        <v>CA</v>
      </c>
      <c r="K475" s="170" t="str">
        <f t="shared" si="31"/>
        <v>Mountain, Pacific</v>
      </c>
      <c r="L475" s="170" t="str">
        <f>INDEX('State '!$A$1:$C$62,MATCH($I475,'State '!$B:$B,0),3)</f>
        <v>Mountain</v>
      </c>
      <c r="M475" s="170" t="str">
        <f>INDEX('State '!$A$1:$C$62,MATCH($J475,'State '!$B:$B,0),3)</f>
        <v>Pacific</v>
      </c>
      <c r="N475" s="170"/>
      <c r="O475" s="177">
        <v>1260</v>
      </c>
      <c r="P475" s="177">
        <v>716</v>
      </c>
      <c r="Q475" s="177">
        <v>900</v>
      </c>
      <c r="R475" s="176">
        <v>36</v>
      </c>
      <c r="S475" s="170" t="s">
        <v>135</v>
      </c>
      <c r="T475" s="170" t="s">
        <v>381</v>
      </c>
      <c r="U475" s="170" t="s">
        <v>1223</v>
      </c>
      <c r="V475" s="170"/>
      <c r="W475" s="169"/>
      <c r="X475" s="169"/>
      <c r="Y475" s="169"/>
    </row>
    <row r="476" spans="1:262" s="19" customFormat="1" x14ac:dyDescent="0.2">
      <c r="A476" s="170">
        <v>39990</v>
      </c>
      <c r="B476" s="183" t="s">
        <v>1290</v>
      </c>
      <c r="C476" s="183" t="s">
        <v>224</v>
      </c>
      <c r="D476" s="183" t="s">
        <v>134</v>
      </c>
      <c r="E476" s="183" t="s">
        <v>143</v>
      </c>
      <c r="F476" s="184">
        <v>37561</v>
      </c>
      <c r="G476" s="185">
        <v>2002</v>
      </c>
      <c r="H476" s="170" t="s">
        <v>31</v>
      </c>
      <c r="I476" s="170" t="str">
        <f t="shared" si="29"/>
        <v>NV</v>
      </c>
      <c r="J476" s="170" t="str">
        <f t="shared" si="30"/>
        <v>NV</v>
      </c>
      <c r="K476" s="170" t="str">
        <f t="shared" si="31"/>
        <v>Mountain</v>
      </c>
      <c r="L476" s="170" t="str">
        <f>INDEX('State '!$A$1:$C$62,MATCH($I476,'State '!$B:$B,0),3)</f>
        <v>Mountain</v>
      </c>
      <c r="M476" s="170" t="str">
        <f>INDEX('State '!$A$1:$C$62,MATCH($J476,'State '!$B:$B,0),3)</f>
        <v>Mountain</v>
      </c>
      <c r="N476" s="170"/>
      <c r="O476" s="177">
        <v>3.8</v>
      </c>
      <c r="P476" s="177">
        <v>3.54</v>
      </c>
      <c r="Q476" s="177">
        <v>219</v>
      </c>
      <c r="R476" s="176">
        <v>16</v>
      </c>
      <c r="S476" s="170" t="s">
        <v>135</v>
      </c>
      <c r="T476" s="170" t="s">
        <v>381</v>
      </c>
      <c r="U476" s="170" t="s">
        <v>1291</v>
      </c>
      <c r="V476" s="170"/>
      <c r="W476" s="169"/>
      <c r="X476" s="169"/>
      <c r="Y476" s="169"/>
    </row>
    <row r="477" spans="1:262" ht="38.25" x14ac:dyDescent="0.2">
      <c r="A477" s="195">
        <v>44064</v>
      </c>
      <c r="B477" s="183" t="s">
        <v>2649</v>
      </c>
      <c r="C477" s="183" t="s">
        <v>2648</v>
      </c>
      <c r="D477" s="183" t="s">
        <v>134</v>
      </c>
      <c r="E477" s="183" t="s">
        <v>143</v>
      </c>
      <c r="F477" s="184">
        <v>44064</v>
      </c>
      <c r="G477" s="176">
        <v>2020</v>
      </c>
      <c r="H477" s="170" t="s">
        <v>34</v>
      </c>
      <c r="I477" s="170" t="s">
        <v>34</v>
      </c>
      <c r="J477" s="170" t="s">
        <v>34</v>
      </c>
      <c r="K477" s="170" t="s">
        <v>9</v>
      </c>
      <c r="L477" s="170" t="s">
        <v>9</v>
      </c>
      <c r="M477" s="170" t="s">
        <v>9</v>
      </c>
      <c r="N477" s="170"/>
      <c r="O477" s="177">
        <v>31</v>
      </c>
      <c r="P477" s="177">
        <v>8.8000000000000007</v>
      </c>
      <c r="Q477" s="177"/>
      <c r="R477" s="176">
        <v>24</v>
      </c>
      <c r="S477" s="170" t="s">
        <v>138</v>
      </c>
      <c r="T477" s="170" t="s">
        <v>2650</v>
      </c>
      <c r="U477" s="170"/>
      <c r="V477" s="170" t="s">
        <v>2177</v>
      </c>
      <c r="W477" s="169" t="s">
        <v>2652</v>
      </c>
      <c r="X477" s="169" t="s">
        <v>2843</v>
      </c>
      <c r="Y477" s="240" t="s">
        <v>3082</v>
      </c>
      <c r="Z477" s="93"/>
      <c r="AA477" s="93"/>
      <c r="AB477" s="93"/>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c r="FJ477" s="19"/>
      <c r="FK477" s="19"/>
      <c r="FL477" s="19"/>
      <c r="FM477" s="19"/>
      <c r="FN477" s="19"/>
      <c r="FO477" s="19"/>
      <c r="FP477" s="19"/>
      <c r="FQ477" s="19"/>
      <c r="FR477" s="19"/>
      <c r="FS477" s="19"/>
      <c r="FT477" s="19"/>
      <c r="FU477" s="19"/>
      <c r="FV477" s="19"/>
      <c r="FW477" s="19"/>
      <c r="FX477" s="19"/>
      <c r="FY477" s="19"/>
      <c r="FZ477" s="19"/>
      <c r="GA477" s="19"/>
      <c r="GB477" s="19"/>
      <c r="GC477" s="19"/>
      <c r="GD477" s="19"/>
      <c r="GE477" s="19"/>
      <c r="GF477" s="19"/>
      <c r="GG477" s="19"/>
      <c r="GH477" s="19"/>
      <c r="GI477" s="19"/>
      <c r="GJ477" s="19"/>
      <c r="GK477" s="19"/>
      <c r="GL477" s="19"/>
      <c r="GM477" s="19"/>
      <c r="GN477" s="19"/>
      <c r="GO477" s="19"/>
      <c r="GP477" s="19"/>
      <c r="GQ477" s="19"/>
      <c r="GR477" s="19"/>
      <c r="GS477" s="19"/>
      <c r="GT477" s="19"/>
      <c r="GU477" s="19"/>
      <c r="GV477" s="19"/>
      <c r="GW477" s="19"/>
      <c r="GX477" s="19"/>
      <c r="GY477" s="19"/>
      <c r="GZ477" s="19"/>
      <c r="HA477" s="19"/>
      <c r="HB477" s="19"/>
      <c r="HC477" s="19"/>
      <c r="HD477" s="19"/>
      <c r="HE477" s="19"/>
      <c r="HF477" s="19"/>
      <c r="HG477" s="19"/>
      <c r="HH477" s="19"/>
      <c r="HI477" s="19"/>
      <c r="HJ477" s="19"/>
      <c r="HK477" s="19"/>
      <c r="HL477" s="19"/>
      <c r="HM477" s="19"/>
      <c r="HN477" s="19"/>
      <c r="HO477" s="19"/>
      <c r="HP477" s="19"/>
      <c r="HQ477" s="19"/>
      <c r="HR477" s="19"/>
      <c r="HS477" s="19"/>
      <c r="HT477" s="19"/>
      <c r="HU477" s="19"/>
      <c r="HV477" s="19"/>
      <c r="HW477" s="19"/>
      <c r="HX477" s="19"/>
      <c r="HY477" s="19"/>
      <c r="HZ477" s="19"/>
      <c r="IA477" s="19"/>
      <c r="IB477" s="19"/>
      <c r="IC477" s="19"/>
      <c r="ID477" s="19"/>
      <c r="IE477" s="19"/>
      <c r="IF477" s="19"/>
      <c r="IG477" s="19"/>
      <c r="IH477" s="19"/>
      <c r="II477" s="19"/>
      <c r="IJ477" s="19"/>
      <c r="IK477" s="19"/>
      <c r="IL477" s="19"/>
      <c r="IM477" s="19"/>
      <c r="IN477" s="19"/>
      <c r="IO477" s="19"/>
      <c r="IP477" s="19"/>
      <c r="IQ477" s="19"/>
      <c r="IR477" s="19"/>
      <c r="IS477" s="19"/>
      <c r="IT477" s="19"/>
      <c r="IU477" s="19"/>
      <c r="IV477" s="19"/>
      <c r="IW477" s="19"/>
      <c r="IX477" s="19"/>
      <c r="IY477" s="19"/>
      <c r="IZ477" s="19"/>
      <c r="JA477" s="19"/>
      <c r="JB477" s="19"/>
    </row>
    <row r="478" spans="1:262" ht="38.25" x14ac:dyDescent="0.2">
      <c r="A478" s="224">
        <v>44568</v>
      </c>
      <c r="B478" s="222" t="s">
        <v>2869</v>
      </c>
      <c r="C478" s="83" t="s">
        <v>239</v>
      </c>
      <c r="D478" s="83" t="s">
        <v>134</v>
      </c>
      <c r="E478" s="222" t="s">
        <v>143</v>
      </c>
      <c r="F478" s="63">
        <v>44545</v>
      </c>
      <c r="G478" s="64">
        <v>2021</v>
      </c>
      <c r="H478" s="224" t="s">
        <v>14</v>
      </c>
      <c r="I478" s="224" t="str">
        <f t="shared" ref="I478:I498" si="32">LEFT($H478,2)</f>
        <v>MS</v>
      </c>
      <c r="J478" s="224" t="str">
        <f t="shared" ref="J478:J498" si="33">RIGHT($H478,2)</f>
        <v>MS</v>
      </c>
      <c r="K478" s="230" t="str">
        <f t="shared" ref="K478:K490" si="34">IF($L478=$M478,L478,CONCATENATE($L478,", ",IF(ISBLANK(N478),"",CONCATENATE(N478,", ")),$M478))</f>
        <v>South Central</v>
      </c>
      <c r="L478" s="224" t="str">
        <f>INDEX('State '!$A$1:$C$62,MATCH($I478,'State '!$B:$B,0),3)</f>
        <v>South Central</v>
      </c>
      <c r="M478" s="224" t="str">
        <f>INDEX('State '!$A$1:$C$62,MATCH($J478,'State '!$B:$B,0),3)</f>
        <v>South Central</v>
      </c>
      <c r="N478" s="224"/>
      <c r="O478" s="177">
        <f>36.8+17.6</f>
        <v>54.4</v>
      </c>
      <c r="P478" s="177">
        <v>3.4</v>
      </c>
      <c r="Q478" s="164">
        <v>200</v>
      </c>
      <c r="R478" s="104">
        <v>20</v>
      </c>
      <c r="S478" s="224" t="s">
        <v>135</v>
      </c>
      <c r="T478" s="224" t="s">
        <v>381</v>
      </c>
      <c r="U478" s="224" t="s">
        <v>2870</v>
      </c>
      <c r="V478" s="224" t="s">
        <v>2177</v>
      </c>
      <c r="W478" s="222" t="s">
        <v>2871</v>
      </c>
      <c r="X478" s="222" t="s">
        <v>2841</v>
      </c>
      <c r="Y478" s="155"/>
      <c r="Z478" s="93"/>
      <c r="AA478" s="93"/>
      <c r="AB478" s="93"/>
    </row>
    <row r="479" spans="1:262" x14ac:dyDescent="0.2">
      <c r="A479" s="224">
        <v>43781</v>
      </c>
      <c r="B479" s="222" t="s">
        <v>2388</v>
      </c>
      <c r="C479" s="222" t="s">
        <v>199</v>
      </c>
      <c r="D479" s="222" t="s">
        <v>140</v>
      </c>
      <c r="E479" s="222" t="s">
        <v>143</v>
      </c>
      <c r="F479" s="63">
        <v>43776</v>
      </c>
      <c r="G479" s="120">
        <v>2019</v>
      </c>
      <c r="H479" s="224" t="s">
        <v>20</v>
      </c>
      <c r="I479" s="224" t="str">
        <f t="shared" si="32"/>
        <v>NJ</v>
      </c>
      <c r="J479" s="224" t="str">
        <f t="shared" si="33"/>
        <v>NJ</v>
      </c>
      <c r="K479" s="230" t="str">
        <f t="shared" si="34"/>
        <v>Northeast</v>
      </c>
      <c r="L479" s="224" t="str">
        <f>INDEX('State '!$A$1:$C$62,MATCH($I479,'State '!$B:$B,0),3)</f>
        <v>Northeast</v>
      </c>
      <c r="M479" s="224" t="str">
        <f>INDEX('State '!$A$1:$C$62,MATCH($J479,'State '!$B:$B,0),3)</f>
        <v>Northeast</v>
      </c>
      <c r="N479" s="224"/>
      <c r="O479" s="177"/>
      <c r="P479" s="198"/>
      <c r="Q479" s="164">
        <v>60</v>
      </c>
      <c r="R479" s="104"/>
      <c r="S479" s="224" t="s">
        <v>135</v>
      </c>
      <c r="T479" s="224" t="s">
        <v>381</v>
      </c>
      <c r="U479" s="224" t="s">
        <v>2401</v>
      </c>
      <c r="V479" s="224" t="s">
        <v>2177</v>
      </c>
      <c r="W479" s="222"/>
      <c r="X479" s="222" t="s">
        <v>2843</v>
      </c>
      <c r="Y479" s="225"/>
      <c r="Z479" s="93"/>
      <c r="AA479" s="93"/>
      <c r="AB479" s="93"/>
    </row>
    <row r="480" spans="1:262" s="19" customFormat="1" ht="25.5" x14ac:dyDescent="0.2">
      <c r="A480" s="170">
        <v>43103</v>
      </c>
      <c r="B480" s="183" t="s">
        <v>1947</v>
      </c>
      <c r="C480" s="183" t="s">
        <v>261</v>
      </c>
      <c r="D480" s="183" t="s">
        <v>1878</v>
      </c>
      <c r="E480" s="183" t="s">
        <v>143</v>
      </c>
      <c r="F480" s="184">
        <v>43101</v>
      </c>
      <c r="G480" s="185">
        <v>2018</v>
      </c>
      <c r="H480" s="170" t="s">
        <v>2341</v>
      </c>
      <c r="I480" s="170" t="str">
        <f t="shared" si="32"/>
        <v>OH</v>
      </c>
      <c r="J480" s="170" t="str">
        <f t="shared" si="33"/>
        <v>KY</v>
      </c>
      <c r="K480" s="175" t="str">
        <f t="shared" si="34"/>
        <v>Northeast, Midwest</v>
      </c>
      <c r="L480" s="170" t="str">
        <f>INDEX('State '!$A$1:$C$62,MATCH($I480,'State '!$B:$B,0),3)</f>
        <v>Northeast</v>
      </c>
      <c r="M480" s="170" t="str">
        <f>INDEX('State '!$A$1:$C$62,MATCH($J480,'State '!$B:$B,0),3)</f>
        <v>Midwest</v>
      </c>
      <c r="N480" s="170"/>
      <c r="O480" s="177">
        <v>1400</v>
      </c>
      <c r="P480" s="177">
        <v>160</v>
      </c>
      <c r="Q480" s="177">
        <v>1530</v>
      </c>
      <c r="R480" s="176">
        <v>36</v>
      </c>
      <c r="S480" s="170" t="s">
        <v>135</v>
      </c>
      <c r="T480" s="170" t="s">
        <v>381</v>
      </c>
      <c r="U480" s="170" t="s">
        <v>2042</v>
      </c>
      <c r="V480" s="170" t="s">
        <v>2180</v>
      </c>
      <c r="W480" s="169" t="s">
        <v>2462</v>
      </c>
      <c r="X480" s="169"/>
      <c r="Y480" s="169" t="s">
        <v>2505</v>
      </c>
      <c r="AC480" s="93"/>
      <c r="AD480" s="93"/>
      <c r="AE480" s="93"/>
      <c r="AF480" s="93"/>
      <c r="AG480" s="93"/>
      <c r="AH480" s="93"/>
      <c r="AI480" s="93"/>
      <c r="AJ480" s="93"/>
      <c r="AK480" s="93"/>
      <c r="AL480" s="93"/>
      <c r="AM480" s="93"/>
      <c r="AN480" s="93"/>
      <c r="AO480" s="93"/>
      <c r="AP480" s="93"/>
      <c r="AQ480" s="93"/>
      <c r="AR480" s="93"/>
      <c r="AS480" s="93"/>
      <c r="AT480" s="93"/>
      <c r="AU480" s="93"/>
      <c r="AV480" s="93"/>
      <c r="AW480" s="93"/>
      <c r="AX480" s="93"/>
      <c r="AY480" s="93"/>
      <c r="AZ480" s="93"/>
      <c r="BA480" s="93"/>
      <c r="BB480" s="93"/>
      <c r="BC480" s="93"/>
      <c r="BD480" s="93"/>
      <c r="BE480" s="93"/>
      <c r="BF480" s="93"/>
      <c r="BG480" s="93"/>
      <c r="BH480" s="93"/>
      <c r="BI480" s="93"/>
      <c r="BJ480" s="93"/>
      <c r="BK480" s="93"/>
      <c r="BL480" s="93"/>
      <c r="BM480" s="93"/>
      <c r="BN480" s="93"/>
      <c r="BO480" s="93"/>
      <c r="BP480" s="93"/>
      <c r="BQ480" s="93"/>
      <c r="BR480" s="93"/>
      <c r="BS480" s="93"/>
      <c r="BT480" s="93"/>
      <c r="BU480" s="93"/>
      <c r="BV480" s="93"/>
      <c r="BW480" s="93"/>
      <c r="BX480" s="93"/>
      <c r="BY480" s="93"/>
      <c r="BZ480" s="93"/>
      <c r="CA480" s="93"/>
      <c r="CB480" s="93"/>
      <c r="CC480" s="93"/>
      <c r="CD480" s="93"/>
      <c r="CE480" s="93"/>
      <c r="CF480" s="93"/>
      <c r="CG480" s="93"/>
      <c r="CH480" s="93"/>
      <c r="CI480" s="93"/>
      <c r="CJ480" s="93"/>
      <c r="CK480" s="93"/>
      <c r="CL480" s="93"/>
      <c r="CM480" s="93"/>
      <c r="CN480" s="93"/>
      <c r="CO480" s="93"/>
      <c r="CP480" s="93"/>
      <c r="CQ480" s="93"/>
      <c r="CR480" s="93"/>
      <c r="CS480" s="93"/>
      <c r="CT480" s="93"/>
      <c r="CU480" s="93"/>
      <c r="CV480" s="93"/>
      <c r="CW480" s="93"/>
      <c r="CX480" s="93"/>
      <c r="CY480" s="93"/>
      <c r="CZ480" s="93"/>
      <c r="DA480" s="93"/>
      <c r="DB480" s="93"/>
      <c r="DC480" s="93"/>
      <c r="DD480" s="93"/>
      <c r="DE480" s="93"/>
      <c r="DF480" s="93"/>
      <c r="DG480" s="93"/>
      <c r="DH480" s="93"/>
      <c r="DI480" s="93"/>
      <c r="DJ480" s="93"/>
      <c r="DK480" s="93"/>
      <c r="DL480" s="93"/>
      <c r="DM480" s="93"/>
      <c r="DN480" s="93"/>
      <c r="DO480" s="93"/>
      <c r="DP480" s="93"/>
      <c r="DQ480" s="93"/>
      <c r="DR480" s="93"/>
      <c r="DS480" s="93"/>
      <c r="DT480" s="93"/>
      <c r="DU480" s="93"/>
      <c r="DV480" s="93"/>
      <c r="DW480" s="93"/>
      <c r="DX480" s="93"/>
      <c r="DY480" s="93"/>
      <c r="DZ480" s="93"/>
      <c r="EA480" s="93"/>
      <c r="EB480" s="93"/>
      <c r="EC480" s="93"/>
      <c r="ED480" s="93"/>
      <c r="EE480" s="93"/>
      <c r="EF480" s="93"/>
      <c r="EG480" s="93"/>
      <c r="EH480" s="93"/>
      <c r="EI480" s="93"/>
      <c r="EJ480" s="93"/>
      <c r="EK480" s="93"/>
      <c r="EL480" s="93"/>
      <c r="EM480" s="93"/>
      <c r="EN480" s="93"/>
      <c r="EO480" s="93"/>
      <c r="EP480" s="93"/>
      <c r="EQ480" s="93"/>
      <c r="ER480" s="93"/>
      <c r="ES480" s="93"/>
      <c r="ET480" s="93"/>
      <c r="EU480" s="93"/>
      <c r="EV480" s="93"/>
      <c r="EW480" s="93"/>
      <c r="EX480" s="93"/>
      <c r="EY480" s="93"/>
      <c r="EZ480" s="93"/>
      <c r="FA480" s="93"/>
      <c r="FB480" s="93"/>
      <c r="FC480" s="93"/>
      <c r="FD480" s="93"/>
      <c r="FE480" s="93"/>
      <c r="FF480" s="93"/>
      <c r="FG480" s="93"/>
      <c r="FH480" s="93"/>
      <c r="FI480" s="93"/>
      <c r="FJ480" s="93"/>
      <c r="FK480" s="93"/>
      <c r="FL480" s="93"/>
      <c r="FM480" s="93"/>
      <c r="FN480" s="93"/>
      <c r="FO480" s="93"/>
      <c r="FP480" s="93"/>
      <c r="FQ480" s="93"/>
      <c r="FR480" s="93"/>
      <c r="FS480" s="93"/>
      <c r="FT480" s="93"/>
      <c r="FU480" s="93"/>
      <c r="FV480" s="93"/>
      <c r="FW480" s="93"/>
      <c r="FX480" s="93"/>
      <c r="FY480" s="93"/>
      <c r="FZ480" s="93"/>
      <c r="GA480" s="93"/>
      <c r="GB480" s="93"/>
      <c r="GC480" s="93"/>
      <c r="GD480" s="93"/>
      <c r="GE480" s="93"/>
      <c r="GF480" s="93"/>
      <c r="GG480" s="93"/>
      <c r="GH480" s="93"/>
      <c r="GI480" s="93"/>
      <c r="GJ480" s="93"/>
      <c r="GK480" s="93"/>
      <c r="GL480" s="93"/>
      <c r="GM480" s="93"/>
      <c r="GN480" s="93"/>
      <c r="GO480" s="93"/>
      <c r="GP480" s="93"/>
      <c r="GQ480" s="93"/>
      <c r="GR480" s="93"/>
      <c r="GS480" s="93"/>
      <c r="GT480" s="93"/>
      <c r="GU480" s="93"/>
      <c r="GV480" s="93"/>
      <c r="GW480" s="93"/>
      <c r="GX480" s="93"/>
      <c r="GY480" s="93"/>
      <c r="GZ480" s="93"/>
      <c r="HA480" s="93"/>
      <c r="HB480" s="93"/>
      <c r="HC480" s="93"/>
      <c r="HD480" s="93"/>
      <c r="HE480" s="93"/>
      <c r="HF480" s="93"/>
      <c r="HG480" s="93"/>
      <c r="HH480" s="93"/>
      <c r="HI480" s="93"/>
      <c r="HJ480" s="93"/>
      <c r="HK480" s="93"/>
      <c r="HL480" s="93"/>
      <c r="HM480" s="93"/>
      <c r="HN480" s="93"/>
      <c r="HO480" s="93"/>
      <c r="HP480" s="93"/>
      <c r="HQ480" s="93"/>
      <c r="HR480" s="93"/>
      <c r="HS480" s="93"/>
      <c r="HT480" s="93"/>
      <c r="HU480" s="93"/>
      <c r="HV480" s="93"/>
      <c r="HW480" s="93"/>
      <c r="HX480" s="93"/>
      <c r="HY480" s="93"/>
      <c r="HZ480" s="93"/>
      <c r="IA480" s="93"/>
      <c r="IB480" s="93"/>
      <c r="IC480" s="93"/>
      <c r="ID480" s="93"/>
      <c r="IE480" s="93"/>
      <c r="IF480" s="93"/>
      <c r="IG480" s="93"/>
      <c r="IH480" s="93"/>
      <c r="II480" s="93"/>
      <c r="IJ480" s="93"/>
      <c r="IK480" s="93"/>
      <c r="IL480" s="93"/>
      <c r="IM480" s="93"/>
      <c r="IN480" s="93"/>
      <c r="IO480" s="93"/>
      <c r="IP480" s="93"/>
      <c r="IQ480" s="93"/>
      <c r="IR480" s="93"/>
      <c r="IS480" s="93"/>
      <c r="IT480" s="93"/>
      <c r="IU480" s="93"/>
      <c r="IV480" s="93"/>
      <c r="IW480" s="93"/>
      <c r="IX480" s="93"/>
      <c r="IY480" s="93"/>
      <c r="IZ480" s="93"/>
      <c r="JA480" s="93"/>
      <c r="JB480" s="93"/>
    </row>
    <row r="481" spans="1:262" s="19" customFormat="1" x14ac:dyDescent="0.2">
      <c r="A481" s="170">
        <v>42943</v>
      </c>
      <c r="B481" s="171" t="s">
        <v>2098</v>
      </c>
      <c r="C481" s="183" t="s">
        <v>199</v>
      </c>
      <c r="D481" s="171" t="s">
        <v>1878</v>
      </c>
      <c r="E481" s="172" t="s">
        <v>143</v>
      </c>
      <c r="F481" s="173">
        <v>42942</v>
      </c>
      <c r="G481" s="174">
        <v>2017</v>
      </c>
      <c r="H481" s="170" t="s">
        <v>1930</v>
      </c>
      <c r="I481" s="170" t="str">
        <f t="shared" si="32"/>
        <v>PA</v>
      </c>
      <c r="J481" s="170" t="str">
        <f t="shared" si="33"/>
        <v>OH</v>
      </c>
      <c r="K481" s="175" t="str">
        <f t="shared" si="34"/>
        <v>Northeast</v>
      </c>
      <c r="L481" s="170" t="str">
        <f>INDEX('State '!$A$1:$C$62,MATCH($I481,'State '!$B:$B,0),3)</f>
        <v>Northeast</v>
      </c>
      <c r="M481" s="170" t="str">
        <f>INDEX('State '!$A$1:$C$62,MATCH($J481,'State '!$B:$B,0),3)</f>
        <v>Northeast</v>
      </c>
      <c r="N481" s="170"/>
      <c r="O481" s="177"/>
      <c r="P481" s="176"/>
      <c r="Q481" s="176">
        <v>180</v>
      </c>
      <c r="R481" s="177"/>
      <c r="S481" s="178" t="s">
        <v>135</v>
      </c>
      <c r="T481" s="175" t="s">
        <v>381</v>
      </c>
      <c r="U481" s="179" t="s">
        <v>2099</v>
      </c>
      <c r="V481" s="170" t="s">
        <v>2180</v>
      </c>
      <c r="W481" s="169"/>
      <c r="X481" s="169"/>
      <c r="Y481" s="169"/>
    </row>
    <row r="482" spans="1:262" s="19" customFormat="1" x14ac:dyDescent="0.2">
      <c r="A482" s="224">
        <v>43124</v>
      </c>
      <c r="B482" s="222" t="s">
        <v>2215</v>
      </c>
      <c r="C482" s="222" t="s">
        <v>1725</v>
      </c>
      <c r="D482" s="222" t="s">
        <v>1878</v>
      </c>
      <c r="E482" s="222" t="s">
        <v>2377</v>
      </c>
      <c r="F482" s="63"/>
      <c r="G482" s="64"/>
      <c r="H482" s="224" t="s">
        <v>8</v>
      </c>
      <c r="I482" s="224" t="str">
        <f t="shared" si="32"/>
        <v>OH</v>
      </c>
      <c r="J482" s="224" t="str">
        <f t="shared" si="33"/>
        <v>OH</v>
      </c>
      <c r="K482" s="230" t="str">
        <f t="shared" si="34"/>
        <v>Northeast</v>
      </c>
      <c r="L482" s="224" t="str">
        <f>INDEX('State '!$A$1:$C$62,MATCH($I482,'State '!$B:$B,0),3)</f>
        <v>Northeast</v>
      </c>
      <c r="M482" s="224" t="str">
        <f>INDEX('State '!$A$1:$C$62,MATCH($J482,'State '!$B:$B,0),3)</f>
        <v>Northeast</v>
      </c>
      <c r="N482" s="224"/>
      <c r="O482" s="177"/>
      <c r="P482" s="198"/>
      <c r="Q482" s="164"/>
      <c r="R482" s="104"/>
      <c r="S482" s="224" t="s">
        <v>135</v>
      </c>
      <c r="T482" s="224" t="s">
        <v>381</v>
      </c>
      <c r="U482" s="224" t="s">
        <v>382</v>
      </c>
      <c r="V482" s="224" t="s">
        <v>2177</v>
      </c>
      <c r="W482" s="222"/>
      <c r="X482" s="222"/>
      <c r="Y482" s="225"/>
    </row>
    <row r="483" spans="1:262" s="19" customFormat="1" x14ac:dyDescent="0.2">
      <c r="A483" s="195">
        <v>42614</v>
      </c>
      <c r="B483" s="183" t="s">
        <v>1880</v>
      </c>
      <c r="C483" s="183" t="s">
        <v>1725</v>
      </c>
      <c r="D483" s="183" t="s">
        <v>1878</v>
      </c>
      <c r="E483" s="183" t="s">
        <v>143</v>
      </c>
      <c r="F483" s="184">
        <v>42125</v>
      </c>
      <c r="G483" s="185">
        <v>2015</v>
      </c>
      <c r="H483" s="170" t="s">
        <v>8</v>
      </c>
      <c r="I483" s="170" t="str">
        <f t="shared" si="32"/>
        <v>OH</v>
      </c>
      <c r="J483" s="170" t="str">
        <f t="shared" si="33"/>
        <v>OH</v>
      </c>
      <c r="K483" s="170" t="str">
        <f t="shared" si="34"/>
        <v>Northeast</v>
      </c>
      <c r="L483" s="170" t="str">
        <f>INDEX('State '!$A$1:$C$62,MATCH($I483,'State '!$B:$B,0),3)</f>
        <v>Northeast</v>
      </c>
      <c r="M483" s="170" t="str">
        <f>INDEX('State '!$A$1:$C$62,MATCH($J483,'State '!$B:$B,0),3)</f>
        <v>Northeast</v>
      </c>
      <c r="N483" s="170"/>
      <c r="O483" s="177">
        <v>156</v>
      </c>
      <c r="P483" s="177"/>
      <c r="Q483" s="177">
        <v>290</v>
      </c>
      <c r="R483" s="176"/>
      <c r="S483" s="170" t="s">
        <v>135</v>
      </c>
      <c r="T483" s="170" t="s">
        <v>382</v>
      </c>
      <c r="U483" s="170" t="s">
        <v>382</v>
      </c>
      <c r="V483" s="170" t="s">
        <v>2177</v>
      </c>
      <c r="W483" s="169"/>
      <c r="X483" s="169"/>
      <c r="Y483" s="169"/>
    </row>
    <row r="484" spans="1:262" s="19" customFormat="1" x14ac:dyDescent="0.2">
      <c r="A484" s="170">
        <v>42612</v>
      </c>
      <c r="B484" s="183" t="s">
        <v>1929</v>
      </c>
      <c r="C484" s="183" t="s">
        <v>223</v>
      </c>
      <c r="D484" s="183" t="s">
        <v>140</v>
      </c>
      <c r="E484" s="183" t="s">
        <v>143</v>
      </c>
      <c r="F484" s="184">
        <v>42675</v>
      </c>
      <c r="G484" s="185">
        <v>2016</v>
      </c>
      <c r="H484" s="170" t="s">
        <v>1930</v>
      </c>
      <c r="I484" s="170" t="str">
        <f t="shared" si="32"/>
        <v>PA</v>
      </c>
      <c r="J484" s="170" t="str">
        <f t="shared" si="33"/>
        <v>OH</v>
      </c>
      <c r="K484" s="170" t="str">
        <f t="shared" si="34"/>
        <v>Northeast</v>
      </c>
      <c r="L484" s="170" t="str">
        <f>INDEX('State '!$A$1:$C$62,MATCH($I484,'State '!$B:$B,0),3)</f>
        <v>Northeast</v>
      </c>
      <c r="M484" s="170" t="str">
        <f>INDEX('State '!$A$1:$C$62,MATCH($J484,'State '!$B:$B,0),3)</f>
        <v>Northeast</v>
      </c>
      <c r="N484" s="170"/>
      <c r="O484" s="177">
        <v>111.8</v>
      </c>
      <c r="P484" s="177"/>
      <c r="Q484" s="177">
        <v>130</v>
      </c>
      <c r="R484" s="176"/>
      <c r="S484" s="170" t="s">
        <v>135</v>
      </c>
      <c r="T484" s="170" t="s">
        <v>381</v>
      </c>
      <c r="U484" s="170" t="s">
        <v>1931</v>
      </c>
      <c r="V484" s="170" t="s">
        <v>2180</v>
      </c>
      <c r="W484" s="169"/>
      <c r="X484" s="169"/>
      <c r="Y484" s="169"/>
      <c r="AC484" s="93"/>
      <c r="AD484" s="93"/>
      <c r="AE484" s="93"/>
      <c r="AF484" s="93"/>
      <c r="AG484" s="93"/>
      <c r="AH484" s="93"/>
      <c r="AI484" s="93"/>
      <c r="AJ484" s="93"/>
      <c r="AK484" s="93"/>
      <c r="AL484" s="93"/>
      <c r="AM484" s="93"/>
      <c r="AN484" s="93"/>
      <c r="AO484" s="93"/>
      <c r="AP484" s="93"/>
      <c r="AQ484" s="93"/>
      <c r="AR484" s="93"/>
      <c r="AS484" s="93"/>
      <c r="AT484" s="93"/>
      <c r="AU484" s="93"/>
      <c r="AV484" s="93"/>
      <c r="AW484" s="93"/>
      <c r="AX484" s="93"/>
      <c r="AY484" s="93"/>
      <c r="AZ484" s="93"/>
      <c r="BA484" s="93"/>
      <c r="BB484" s="93"/>
      <c r="BC484" s="93"/>
      <c r="BD484" s="93"/>
      <c r="BE484" s="93"/>
      <c r="BF484" s="93"/>
      <c r="BG484" s="93"/>
      <c r="BH484" s="93"/>
      <c r="BI484" s="93"/>
      <c r="BJ484" s="93"/>
      <c r="BK484" s="93"/>
      <c r="BL484" s="93"/>
      <c r="BM484" s="93"/>
      <c r="BN484" s="93"/>
      <c r="BO484" s="93"/>
      <c r="BP484" s="93"/>
      <c r="BQ484" s="93"/>
      <c r="BR484" s="93"/>
      <c r="BS484" s="93"/>
      <c r="BT484" s="93"/>
      <c r="BU484" s="93"/>
      <c r="BV484" s="93"/>
      <c r="BW484" s="93"/>
      <c r="BX484" s="93"/>
      <c r="BY484" s="93"/>
      <c r="BZ484" s="93"/>
      <c r="CA484" s="93"/>
      <c r="CB484" s="93"/>
      <c r="CC484" s="93"/>
      <c r="CD484" s="93"/>
      <c r="CE484" s="93"/>
      <c r="CF484" s="93"/>
      <c r="CG484" s="93"/>
      <c r="CH484" s="93"/>
      <c r="CI484" s="93"/>
      <c r="CJ484" s="93"/>
      <c r="CK484" s="93"/>
      <c r="CL484" s="93"/>
      <c r="CM484" s="93"/>
      <c r="CN484" s="93"/>
      <c r="CO484" s="93"/>
      <c r="CP484" s="93"/>
      <c r="CQ484" s="93"/>
      <c r="CR484" s="93"/>
      <c r="CS484" s="93"/>
      <c r="CT484" s="93"/>
      <c r="CU484" s="93"/>
      <c r="CV484" s="93"/>
      <c r="CW484" s="93"/>
      <c r="CX484" s="93"/>
      <c r="CY484" s="93"/>
      <c r="CZ484" s="93"/>
      <c r="DA484" s="93"/>
      <c r="DB484" s="93"/>
      <c r="DC484" s="93"/>
      <c r="DD484" s="93"/>
      <c r="DE484" s="93"/>
      <c r="DF484" s="93"/>
      <c r="DG484" s="93"/>
      <c r="DH484" s="93"/>
      <c r="DI484" s="93"/>
      <c r="DJ484" s="93"/>
      <c r="DK484" s="93"/>
      <c r="DL484" s="93"/>
      <c r="DM484" s="93"/>
      <c r="DN484" s="93"/>
      <c r="DO484" s="93"/>
      <c r="DP484" s="93"/>
      <c r="DQ484" s="93"/>
      <c r="DR484" s="93"/>
      <c r="DS484" s="93"/>
      <c r="DT484" s="93"/>
      <c r="DU484" s="93"/>
      <c r="DV484" s="93"/>
      <c r="DW484" s="93"/>
      <c r="DX484" s="93"/>
      <c r="DY484" s="93"/>
      <c r="DZ484" s="93"/>
      <c r="EA484" s="93"/>
      <c r="EB484" s="93"/>
      <c r="EC484" s="93"/>
      <c r="ED484" s="93"/>
      <c r="EE484" s="93"/>
      <c r="EF484" s="93"/>
      <c r="EG484" s="93"/>
      <c r="EH484" s="93"/>
      <c r="EI484" s="93"/>
      <c r="EJ484" s="93"/>
      <c r="EK484" s="93"/>
      <c r="EL484" s="93"/>
      <c r="EM484" s="93"/>
      <c r="EN484" s="93"/>
      <c r="EO484" s="93"/>
      <c r="EP484" s="93"/>
      <c r="EQ484" s="93"/>
      <c r="ER484" s="93"/>
      <c r="ES484" s="93"/>
      <c r="ET484" s="93"/>
      <c r="EU484" s="93"/>
      <c r="EV484" s="93"/>
      <c r="EW484" s="93"/>
      <c r="EX484" s="93"/>
      <c r="EY484" s="93"/>
      <c r="EZ484" s="93"/>
      <c r="FA484" s="93"/>
      <c r="FB484" s="93"/>
      <c r="FC484" s="93"/>
      <c r="FD484" s="93"/>
      <c r="FE484" s="93"/>
      <c r="FF484" s="93"/>
      <c r="FG484" s="93"/>
      <c r="FH484" s="93"/>
      <c r="FI484" s="93"/>
      <c r="FJ484" s="93"/>
      <c r="FK484" s="93"/>
      <c r="FL484" s="93"/>
      <c r="FM484" s="93"/>
      <c r="FN484" s="93"/>
      <c r="FO484" s="93"/>
      <c r="FP484" s="93"/>
      <c r="FQ484" s="93"/>
      <c r="FR484" s="93"/>
      <c r="FS484" s="93"/>
      <c r="FT484" s="93"/>
      <c r="FU484" s="93"/>
      <c r="FV484" s="93"/>
      <c r="FW484" s="93"/>
      <c r="FX484" s="93"/>
      <c r="FY484" s="93"/>
      <c r="FZ484" s="93"/>
      <c r="GA484" s="93"/>
      <c r="GB484" s="93"/>
      <c r="GC484" s="93"/>
      <c r="GD484" s="93"/>
      <c r="GE484" s="93"/>
      <c r="GF484" s="93"/>
      <c r="GG484" s="93"/>
      <c r="GH484" s="93"/>
      <c r="GI484" s="93"/>
      <c r="GJ484" s="93"/>
      <c r="GK484" s="93"/>
      <c r="GL484" s="93"/>
      <c r="GM484" s="93"/>
      <c r="GN484" s="93"/>
      <c r="GO484" s="93"/>
      <c r="GP484" s="93"/>
      <c r="GQ484" s="93"/>
      <c r="GR484" s="93"/>
      <c r="GS484" s="93"/>
      <c r="GT484" s="93"/>
      <c r="GU484" s="93"/>
      <c r="GV484" s="93"/>
      <c r="GW484" s="93"/>
      <c r="GX484" s="93"/>
      <c r="GY484" s="93"/>
      <c r="GZ484" s="93"/>
      <c r="HA484" s="93"/>
      <c r="HB484" s="93"/>
      <c r="HC484" s="93"/>
      <c r="HD484" s="93"/>
      <c r="HE484" s="93"/>
      <c r="HF484" s="93"/>
      <c r="HG484" s="93"/>
      <c r="HH484" s="93"/>
      <c r="HI484" s="93"/>
      <c r="HJ484" s="93"/>
      <c r="HK484" s="93"/>
      <c r="HL484" s="93"/>
      <c r="HM484" s="93"/>
      <c r="HN484" s="93"/>
      <c r="HO484" s="93"/>
      <c r="HP484" s="93"/>
      <c r="HQ484" s="93"/>
      <c r="HR484" s="93"/>
      <c r="HS484" s="93"/>
      <c r="HT484" s="93"/>
      <c r="HU484" s="93"/>
      <c r="HV484" s="93"/>
      <c r="HW484" s="93"/>
      <c r="HX484" s="93"/>
      <c r="HY484" s="93"/>
      <c r="HZ484" s="93"/>
      <c r="IA484" s="93"/>
      <c r="IB484" s="93"/>
      <c r="IC484" s="93"/>
      <c r="ID484" s="93"/>
      <c r="IE484" s="93"/>
      <c r="IF484" s="93"/>
      <c r="IG484" s="93"/>
      <c r="IH484" s="93"/>
      <c r="II484" s="93"/>
      <c r="IJ484" s="93"/>
      <c r="IK484" s="93"/>
      <c r="IL484" s="93"/>
      <c r="IM484" s="93"/>
      <c r="IN484" s="93"/>
      <c r="IO484" s="93"/>
      <c r="IP484" s="93"/>
      <c r="IQ484" s="93"/>
      <c r="IR484" s="93"/>
      <c r="IS484" s="93"/>
      <c r="IT484" s="93"/>
      <c r="IU484" s="93"/>
      <c r="IV484" s="93"/>
      <c r="IW484" s="93"/>
      <c r="IX484" s="93"/>
      <c r="IY484" s="93"/>
      <c r="IZ484" s="93"/>
      <c r="JA484" s="93"/>
      <c r="JB484" s="93"/>
    </row>
    <row r="485" spans="1:262" s="19" customFormat="1" x14ac:dyDescent="0.2">
      <c r="A485" s="170">
        <v>43068</v>
      </c>
      <c r="B485" s="183" t="s">
        <v>2100</v>
      </c>
      <c r="C485" s="183" t="s">
        <v>223</v>
      </c>
      <c r="D485" s="183" t="s">
        <v>140</v>
      </c>
      <c r="E485" s="172" t="s">
        <v>143</v>
      </c>
      <c r="F485" s="184">
        <v>43005</v>
      </c>
      <c r="G485" s="185">
        <v>2017</v>
      </c>
      <c r="H485" s="170" t="s">
        <v>1701</v>
      </c>
      <c r="I485" s="170" t="str">
        <f t="shared" si="32"/>
        <v>PA</v>
      </c>
      <c r="J485" s="170" t="str">
        <f t="shared" si="33"/>
        <v>VA</v>
      </c>
      <c r="K485" s="175" t="str">
        <f t="shared" si="34"/>
        <v>Northeast</v>
      </c>
      <c r="L485" s="170" t="str">
        <f>INDEX('State '!$A$1:$C$62,MATCH($I485,'State '!$B:$B,0),3)</f>
        <v>Northeast</v>
      </c>
      <c r="M485" s="170" t="str">
        <f>INDEX('State '!$A$1:$C$62,MATCH($J485,'State '!$B:$B,0),3)</f>
        <v>Northeast</v>
      </c>
      <c r="N485" s="170"/>
      <c r="O485" s="177">
        <v>210</v>
      </c>
      <c r="P485" s="177"/>
      <c r="Q485" s="177">
        <v>155</v>
      </c>
      <c r="R485" s="176"/>
      <c r="S485" s="170" t="s">
        <v>135</v>
      </c>
      <c r="T485" s="170" t="s">
        <v>381</v>
      </c>
      <c r="U485" s="170" t="s">
        <v>2101</v>
      </c>
      <c r="V485" s="170" t="s">
        <v>2180</v>
      </c>
      <c r="W485" s="169"/>
      <c r="X485" s="169"/>
      <c r="Y485" s="169"/>
      <c r="AC485" s="93"/>
      <c r="AD485" s="93"/>
      <c r="AE485" s="93"/>
      <c r="AF485" s="93"/>
      <c r="AG485" s="93"/>
      <c r="AH485" s="93"/>
      <c r="AI485" s="93"/>
      <c r="AJ485" s="93"/>
      <c r="AK485" s="93"/>
      <c r="AL485" s="93"/>
      <c r="AM485" s="93"/>
      <c r="AN485" s="93"/>
      <c r="AO485" s="93"/>
      <c r="AP485" s="93"/>
      <c r="AQ485" s="93"/>
      <c r="AR485" s="93"/>
      <c r="AS485" s="93"/>
      <c r="AT485" s="93"/>
      <c r="AU485" s="93"/>
      <c r="AV485" s="93"/>
      <c r="AW485" s="93"/>
      <c r="AX485" s="93"/>
      <c r="AY485" s="93"/>
      <c r="AZ485" s="93"/>
      <c r="BA485" s="93"/>
      <c r="BB485" s="93"/>
      <c r="BC485" s="93"/>
      <c r="BD485" s="93"/>
      <c r="BE485" s="93"/>
      <c r="BF485" s="93"/>
      <c r="BG485" s="93"/>
      <c r="BH485" s="93"/>
      <c r="BI485" s="93"/>
      <c r="BJ485" s="93"/>
      <c r="BK485" s="93"/>
      <c r="BL485" s="93"/>
      <c r="BM485" s="93"/>
      <c r="BN485" s="93"/>
      <c r="BO485" s="93"/>
      <c r="BP485" s="93"/>
      <c r="BQ485" s="93"/>
      <c r="BR485" s="93"/>
      <c r="BS485" s="93"/>
      <c r="BT485" s="93"/>
      <c r="BU485" s="93"/>
      <c r="BV485" s="93"/>
      <c r="BW485" s="93"/>
      <c r="BX485" s="93"/>
      <c r="BY485" s="93"/>
      <c r="BZ485" s="93"/>
      <c r="CA485" s="93"/>
      <c r="CB485" s="93"/>
      <c r="CC485" s="93"/>
      <c r="CD485" s="93"/>
      <c r="CE485" s="93"/>
      <c r="CF485" s="93"/>
      <c r="CG485" s="93"/>
      <c r="CH485" s="93"/>
      <c r="CI485" s="93"/>
      <c r="CJ485" s="93"/>
      <c r="CK485" s="93"/>
      <c r="CL485" s="93"/>
      <c r="CM485" s="93"/>
      <c r="CN485" s="93"/>
      <c r="CO485" s="93"/>
      <c r="CP485" s="93"/>
      <c r="CQ485" s="93"/>
      <c r="CR485" s="93"/>
      <c r="CS485" s="93"/>
      <c r="CT485" s="93"/>
      <c r="CU485" s="93"/>
      <c r="CV485" s="93"/>
      <c r="CW485" s="93"/>
      <c r="CX485" s="93"/>
      <c r="CY485" s="93"/>
      <c r="CZ485" s="93"/>
      <c r="DA485" s="93"/>
      <c r="DB485" s="93"/>
      <c r="DC485" s="93"/>
      <c r="DD485" s="93"/>
      <c r="DE485" s="93"/>
      <c r="DF485" s="93"/>
      <c r="DG485" s="93"/>
      <c r="DH485" s="93"/>
      <c r="DI485" s="93"/>
      <c r="DJ485" s="93"/>
      <c r="DK485" s="93"/>
      <c r="DL485" s="93"/>
      <c r="DM485" s="93"/>
      <c r="DN485" s="93"/>
      <c r="DO485" s="93"/>
      <c r="DP485" s="93"/>
      <c r="DQ485" s="93"/>
      <c r="DR485" s="93"/>
      <c r="DS485" s="93"/>
      <c r="DT485" s="93"/>
      <c r="DU485" s="93"/>
      <c r="DV485" s="93"/>
      <c r="DW485" s="93"/>
      <c r="DX485" s="93"/>
      <c r="DY485" s="93"/>
      <c r="DZ485" s="93"/>
      <c r="EA485" s="93"/>
      <c r="EB485" s="93"/>
      <c r="EC485" s="93"/>
      <c r="ED485" s="93"/>
      <c r="EE485" s="93"/>
      <c r="EF485" s="93"/>
      <c r="EG485" s="93"/>
      <c r="EH485" s="93"/>
      <c r="EI485" s="93"/>
      <c r="EJ485" s="93"/>
      <c r="EK485" s="93"/>
      <c r="EL485" s="93"/>
      <c r="EM485" s="93"/>
      <c r="EN485" s="93"/>
      <c r="EO485" s="93"/>
      <c r="EP485" s="93"/>
      <c r="EQ485" s="93"/>
      <c r="ER485" s="93"/>
      <c r="ES485" s="93"/>
      <c r="ET485" s="93"/>
      <c r="EU485" s="93"/>
      <c r="EV485" s="93"/>
      <c r="EW485" s="93"/>
      <c r="EX485" s="93"/>
      <c r="EY485" s="93"/>
      <c r="EZ485" s="93"/>
      <c r="FA485" s="93"/>
      <c r="FB485" s="93"/>
      <c r="FC485" s="93"/>
      <c r="FD485" s="93"/>
      <c r="FE485" s="93"/>
      <c r="FF485" s="93"/>
      <c r="FG485" s="93"/>
      <c r="FH485" s="93"/>
      <c r="FI485" s="93"/>
      <c r="FJ485" s="93"/>
      <c r="FK485" s="93"/>
      <c r="FL485" s="93"/>
      <c r="FM485" s="93"/>
      <c r="FN485" s="93"/>
      <c r="FO485" s="93"/>
      <c r="FP485" s="93"/>
      <c r="FQ485" s="93"/>
      <c r="FR485" s="93"/>
      <c r="FS485" s="93"/>
      <c r="FT485" s="93"/>
      <c r="FU485" s="93"/>
      <c r="FV485" s="93"/>
      <c r="FW485" s="93"/>
      <c r="FX485" s="93"/>
      <c r="FY485" s="93"/>
      <c r="FZ485" s="93"/>
      <c r="GA485" s="93"/>
      <c r="GB485" s="93"/>
      <c r="GC485" s="93"/>
      <c r="GD485" s="93"/>
      <c r="GE485" s="93"/>
      <c r="GF485" s="93"/>
      <c r="GG485" s="93"/>
      <c r="GH485" s="93"/>
      <c r="GI485" s="93"/>
      <c r="GJ485" s="93"/>
      <c r="GK485" s="93"/>
      <c r="GL485" s="93"/>
      <c r="GM485" s="93"/>
      <c r="GN485" s="93"/>
      <c r="GO485" s="93"/>
      <c r="GP485" s="93"/>
      <c r="GQ485" s="93"/>
      <c r="GR485" s="93"/>
      <c r="GS485" s="93"/>
      <c r="GT485" s="93"/>
      <c r="GU485" s="93"/>
      <c r="GV485" s="93"/>
      <c r="GW485" s="93"/>
      <c r="GX485" s="93"/>
      <c r="GY485" s="93"/>
      <c r="GZ485" s="93"/>
      <c r="HA485" s="93"/>
      <c r="HB485" s="93"/>
      <c r="HC485" s="93"/>
      <c r="HD485" s="93"/>
      <c r="HE485" s="93"/>
      <c r="HF485" s="93"/>
      <c r="HG485" s="93"/>
      <c r="HH485" s="93"/>
      <c r="HI485" s="93"/>
      <c r="HJ485" s="93"/>
      <c r="HK485" s="93"/>
      <c r="HL485" s="93"/>
      <c r="HM485" s="93"/>
      <c r="HN485" s="93"/>
      <c r="HO485" s="93"/>
      <c r="HP485" s="93"/>
      <c r="HQ485" s="93"/>
      <c r="HR485" s="93"/>
      <c r="HS485" s="93"/>
      <c r="HT485" s="93"/>
      <c r="HU485" s="93"/>
      <c r="HV485" s="93"/>
      <c r="HW485" s="93"/>
      <c r="HX485" s="93"/>
      <c r="HY485" s="93"/>
      <c r="HZ485" s="93"/>
      <c r="IA485" s="93"/>
      <c r="IB485" s="93"/>
      <c r="IC485" s="93"/>
      <c r="ID485" s="93"/>
      <c r="IE485" s="93"/>
      <c r="IF485" s="93"/>
      <c r="IG485" s="93"/>
      <c r="IH485" s="93"/>
      <c r="II485" s="93"/>
      <c r="IJ485" s="93"/>
      <c r="IK485" s="93"/>
      <c r="IL485" s="93"/>
      <c r="IM485" s="93"/>
      <c r="IN485" s="93"/>
      <c r="IO485" s="93"/>
      <c r="IP485" s="93"/>
      <c r="IQ485" s="93"/>
      <c r="IR485" s="93"/>
      <c r="IS485" s="93"/>
      <c r="IT485" s="93"/>
      <c r="IU485" s="93"/>
      <c r="IV485" s="93"/>
      <c r="IW485" s="93"/>
      <c r="IX485" s="93"/>
      <c r="IY485" s="93"/>
      <c r="IZ485" s="93"/>
      <c r="JA485" s="93"/>
      <c r="JB485" s="93"/>
    </row>
    <row r="486" spans="1:262" s="19" customFormat="1" ht="25.5" x14ac:dyDescent="0.2">
      <c r="A486" s="224">
        <v>44568</v>
      </c>
      <c r="B486" s="222" t="s">
        <v>2100</v>
      </c>
      <c r="C486" s="222" t="s">
        <v>1875</v>
      </c>
      <c r="D486" s="222" t="s">
        <v>140</v>
      </c>
      <c r="E486" s="222" t="s">
        <v>143</v>
      </c>
      <c r="F486" s="63">
        <v>44545</v>
      </c>
      <c r="G486" s="64">
        <v>2021</v>
      </c>
      <c r="H486" s="224" t="s">
        <v>7</v>
      </c>
      <c r="I486" s="224" t="str">
        <f t="shared" si="32"/>
        <v>PA</v>
      </c>
      <c r="J486" s="224" t="str">
        <f t="shared" si="33"/>
        <v>PA</v>
      </c>
      <c r="K486" s="230" t="str">
        <f t="shared" si="34"/>
        <v>Northeast</v>
      </c>
      <c r="L486" s="224" t="str">
        <f>INDEX('State '!$A$1:$C$62,MATCH($I486,'State '!$B:$B,0),3)</f>
        <v>Northeast</v>
      </c>
      <c r="M486" s="224" t="str">
        <f>INDEX('State '!$A$1:$C$62,MATCH($J486,'State '!$B:$B,0),3)</f>
        <v>Northeast</v>
      </c>
      <c r="N486" s="224"/>
      <c r="O486" s="177">
        <v>531</v>
      </c>
      <c r="P486" s="177">
        <v>12.2</v>
      </c>
      <c r="Q486" s="164">
        <v>580</v>
      </c>
      <c r="R486" s="104" t="s">
        <v>550</v>
      </c>
      <c r="S486" s="224" t="s">
        <v>135</v>
      </c>
      <c r="T486" s="224" t="s">
        <v>381</v>
      </c>
      <c r="U486" s="224" t="s">
        <v>2829</v>
      </c>
      <c r="V486" s="224" t="s">
        <v>2177</v>
      </c>
      <c r="W486" s="222" t="s">
        <v>3266</v>
      </c>
      <c r="X486" s="222"/>
      <c r="Y486" s="225"/>
    </row>
    <row r="487" spans="1:262" s="19" customFormat="1" x14ac:dyDescent="0.2">
      <c r="A487" s="170">
        <v>42601</v>
      </c>
      <c r="B487" s="183" t="s">
        <v>1829</v>
      </c>
      <c r="C487" s="183" t="s">
        <v>1875</v>
      </c>
      <c r="D487" s="183" t="s">
        <v>140</v>
      </c>
      <c r="E487" s="183" t="s">
        <v>143</v>
      </c>
      <c r="F487" s="184">
        <v>42374</v>
      </c>
      <c r="G487" s="185">
        <v>2015</v>
      </c>
      <c r="H487" s="170" t="s">
        <v>1701</v>
      </c>
      <c r="I487" s="170" t="str">
        <f t="shared" si="32"/>
        <v>PA</v>
      </c>
      <c r="J487" s="170" t="str">
        <f t="shared" si="33"/>
        <v>VA</v>
      </c>
      <c r="K487" s="170" t="str">
        <f t="shared" si="34"/>
        <v>Northeast</v>
      </c>
      <c r="L487" s="170" t="str">
        <f>INDEX('State '!$A$1:$C$62,MATCH($I487,'State '!$B:$B,0),3)</f>
        <v>Northeast</v>
      </c>
      <c r="M487" s="170" t="str">
        <f>INDEX('State '!$A$1:$C$62,MATCH($J487,'State '!$B:$B,0),3)</f>
        <v>Northeast</v>
      </c>
      <c r="N487" s="170"/>
      <c r="O487" s="177">
        <v>610</v>
      </c>
      <c r="P487" s="177">
        <v>30</v>
      </c>
      <c r="Q487" s="177">
        <v>525</v>
      </c>
      <c r="R487" s="176">
        <v>42</v>
      </c>
      <c r="S487" s="170" t="s">
        <v>135</v>
      </c>
      <c r="T487" s="170" t="s">
        <v>381</v>
      </c>
      <c r="U487" s="170" t="s">
        <v>1830</v>
      </c>
      <c r="V487" s="170" t="s">
        <v>2180</v>
      </c>
      <c r="W487" s="169"/>
      <c r="X487" s="169"/>
      <c r="Y487" s="169"/>
    </row>
    <row r="488" spans="1:262" s="19" customFormat="1" x14ac:dyDescent="0.2">
      <c r="A488" s="170">
        <v>40380</v>
      </c>
      <c r="B488" s="171" t="s">
        <v>983</v>
      </c>
      <c r="C488" s="171" t="s">
        <v>311</v>
      </c>
      <c r="D488" s="171" t="s">
        <v>134</v>
      </c>
      <c r="E488" s="172" t="s">
        <v>143</v>
      </c>
      <c r="F488" s="173">
        <v>39052</v>
      </c>
      <c r="G488" s="174">
        <v>2006</v>
      </c>
      <c r="H488" s="170" t="s">
        <v>0</v>
      </c>
      <c r="I488" s="170" t="str">
        <f t="shared" si="32"/>
        <v>LA</v>
      </c>
      <c r="J488" s="170" t="str">
        <f t="shared" si="33"/>
        <v>LA</v>
      </c>
      <c r="K488" s="170" t="str">
        <f t="shared" si="34"/>
        <v>South Central</v>
      </c>
      <c r="L488" s="170" t="str">
        <f>INDEX('State '!$A$1:$C$62,MATCH($I488,'State '!$B:$B,0),3)</f>
        <v>South Central</v>
      </c>
      <c r="M488" s="170" t="str">
        <f>INDEX('State '!$A$1:$C$62,MATCH($J488,'State '!$B:$B,0),3)</f>
        <v>South Central</v>
      </c>
      <c r="N488" s="170"/>
      <c r="O488" s="177">
        <v>30</v>
      </c>
      <c r="P488" s="176">
        <v>23</v>
      </c>
      <c r="Q488" s="176">
        <v>1000</v>
      </c>
      <c r="R488" s="177">
        <v>30</v>
      </c>
      <c r="S488" s="178" t="s">
        <v>135</v>
      </c>
      <c r="T488" s="175" t="s">
        <v>381</v>
      </c>
      <c r="U488" s="179" t="s">
        <v>984</v>
      </c>
      <c r="V488" s="170"/>
      <c r="W488" s="169"/>
      <c r="X488" s="169"/>
      <c r="Y488" s="169"/>
      <c r="AC488" s="93"/>
      <c r="AD488" s="93"/>
      <c r="AE488" s="93"/>
      <c r="AF488" s="93"/>
      <c r="AG488" s="93"/>
      <c r="AH488" s="93"/>
      <c r="AI488" s="93"/>
      <c r="AJ488" s="93"/>
      <c r="AK488" s="93"/>
      <c r="AL488" s="93"/>
      <c r="AM488" s="93"/>
      <c r="AN488" s="93"/>
      <c r="AO488" s="93"/>
      <c r="AP488" s="93"/>
      <c r="AQ488" s="93"/>
      <c r="AR488" s="93"/>
      <c r="AS488" s="93"/>
      <c r="AT488" s="93"/>
      <c r="AU488" s="93"/>
      <c r="AV488" s="93"/>
      <c r="AW488" s="93"/>
      <c r="AX488" s="93"/>
      <c r="AY488" s="93"/>
      <c r="AZ488" s="93"/>
      <c r="BA488" s="93"/>
      <c r="BB488" s="93"/>
      <c r="BC488" s="93"/>
      <c r="BD488" s="93"/>
      <c r="BE488" s="93"/>
      <c r="BF488" s="93"/>
      <c r="BG488" s="93"/>
      <c r="BH488" s="93"/>
      <c r="BI488" s="93"/>
      <c r="BJ488" s="93"/>
      <c r="BK488" s="93"/>
      <c r="BL488" s="93"/>
      <c r="BM488" s="93"/>
      <c r="BN488" s="93"/>
      <c r="BO488" s="93"/>
      <c r="BP488" s="93"/>
      <c r="BQ488" s="93"/>
      <c r="BR488" s="93"/>
      <c r="BS488" s="93"/>
      <c r="BT488" s="93"/>
      <c r="BU488" s="93"/>
      <c r="BV488" s="93"/>
      <c r="BW488" s="93"/>
      <c r="BX488" s="93"/>
      <c r="BY488" s="93"/>
      <c r="BZ488" s="93"/>
      <c r="CA488" s="93"/>
      <c r="CB488" s="93"/>
      <c r="CC488" s="93"/>
      <c r="CD488" s="93"/>
      <c r="CE488" s="93"/>
      <c r="CF488" s="93"/>
      <c r="CG488" s="93"/>
      <c r="CH488" s="93"/>
      <c r="CI488" s="93"/>
      <c r="CJ488" s="93"/>
      <c r="CK488" s="93"/>
      <c r="CL488" s="93"/>
      <c r="CM488" s="93"/>
      <c r="CN488" s="93"/>
      <c r="CO488" s="93"/>
      <c r="CP488" s="93"/>
      <c r="CQ488" s="93"/>
      <c r="CR488" s="93"/>
      <c r="CS488" s="93"/>
      <c r="CT488" s="93"/>
      <c r="CU488" s="93"/>
      <c r="CV488" s="93"/>
      <c r="CW488" s="93"/>
      <c r="CX488" s="93"/>
      <c r="CY488" s="93"/>
      <c r="CZ488" s="93"/>
      <c r="DA488" s="93"/>
      <c r="DB488" s="93"/>
      <c r="DC488" s="93"/>
      <c r="DD488" s="93"/>
      <c r="DE488" s="93"/>
      <c r="DF488" s="93"/>
      <c r="DG488" s="93"/>
      <c r="DH488" s="93"/>
      <c r="DI488" s="93"/>
      <c r="DJ488" s="93"/>
      <c r="DK488" s="93"/>
      <c r="DL488" s="93"/>
      <c r="DM488" s="93"/>
      <c r="DN488" s="93"/>
      <c r="DO488" s="93"/>
      <c r="DP488" s="93"/>
      <c r="DQ488" s="93"/>
      <c r="DR488" s="93"/>
      <c r="DS488" s="93"/>
      <c r="DT488" s="93"/>
      <c r="DU488" s="93"/>
      <c r="DV488" s="93"/>
      <c r="DW488" s="93"/>
      <c r="DX488" s="93"/>
      <c r="DY488" s="93"/>
      <c r="DZ488" s="93"/>
      <c r="EA488" s="93"/>
      <c r="EB488" s="93"/>
      <c r="EC488" s="93"/>
      <c r="ED488" s="93"/>
      <c r="EE488" s="93"/>
      <c r="EF488" s="93"/>
      <c r="EG488" s="93"/>
      <c r="EH488" s="93"/>
      <c r="EI488" s="93"/>
      <c r="EJ488" s="93"/>
      <c r="EK488" s="93"/>
      <c r="EL488" s="93"/>
      <c r="EM488" s="93"/>
      <c r="EN488" s="93"/>
      <c r="EO488" s="93"/>
      <c r="EP488" s="93"/>
      <c r="EQ488" s="93"/>
      <c r="ER488" s="93"/>
      <c r="ES488" s="93"/>
      <c r="ET488" s="93"/>
      <c r="EU488" s="93"/>
      <c r="EV488" s="93"/>
      <c r="EW488" s="93"/>
      <c r="EX488" s="93"/>
      <c r="EY488" s="93"/>
      <c r="EZ488" s="93"/>
      <c r="FA488" s="93"/>
      <c r="FB488" s="93"/>
      <c r="FC488" s="93"/>
      <c r="FD488" s="93"/>
      <c r="FE488" s="93"/>
      <c r="FF488" s="93"/>
      <c r="FG488" s="93"/>
      <c r="FH488" s="93"/>
      <c r="FI488" s="93"/>
      <c r="FJ488" s="93"/>
      <c r="FK488" s="93"/>
      <c r="FL488" s="93"/>
      <c r="FM488" s="93"/>
      <c r="FN488" s="93"/>
      <c r="FO488" s="93"/>
      <c r="FP488" s="93"/>
      <c r="FQ488" s="93"/>
      <c r="FR488" s="93"/>
      <c r="FS488" s="93"/>
      <c r="FT488" s="93"/>
      <c r="FU488" s="93"/>
      <c r="FV488" s="93"/>
      <c r="FW488" s="93"/>
      <c r="FX488" s="93"/>
      <c r="FY488" s="93"/>
      <c r="FZ488" s="93"/>
      <c r="GA488" s="93"/>
      <c r="GB488" s="93"/>
      <c r="GC488" s="93"/>
      <c r="GD488" s="93"/>
      <c r="GE488" s="93"/>
      <c r="GF488" s="93"/>
      <c r="GG488" s="93"/>
      <c r="GH488" s="93"/>
      <c r="GI488" s="93"/>
      <c r="GJ488" s="93"/>
      <c r="GK488" s="93"/>
      <c r="GL488" s="93"/>
      <c r="GM488" s="93"/>
      <c r="GN488" s="93"/>
      <c r="GO488" s="93"/>
      <c r="GP488" s="93"/>
      <c r="GQ488" s="93"/>
      <c r="GR488" s="93"/>
      <c r="GS488" s="93"/>
      <c r="GT488" s="93"/>
      <c r="GU488" s="93"/>
      <c r="GV488" s="93"/>
      <c r="GW488" s="93"/>
      <c r="GX488" s="93"/>
      <c r="GY488" s="93"/>
      <c r="GZ488" s="93"/>
      <c r="HA488" s="93"/>
      <c r="HB488" s="93"/>
      <c r="HC488" s="93"/>
      <c r="HD488" s="93"/>
      <c r="HE488" s="93"/>
      <c r="HF488" s="93"/>
      <c r="HG488" s="93"/>
      <c r="HH488" s="93"/>
      <c r="HI488" s="93"/>
      <c r="HJ488" s="93"/>
      <c r="HK488" s="93"/>
      <c r="HL488" s="93"/>
      <c r="HM488" s="93"/>
      <c r="HN488" s="93"/>
      <c r="HO488" s="93"/>
      <c r="HP488" s="93"/>
      <c r="HQ488" s="93"/>
      <c r="HR488" s="93"/>
      <c r="HS488" s="93"/>
      <c r="HT488" s="93"/>
      <c r="HU488" s="93"/>
      <c r="HV488" s="93"/>
      <c r="HW488" s="93"/>
      <c r="HX488" s="93"/>
      <c r="HY488" s="93"/>
      <c r="HZ488" s="93"/>
      <c r="IA488" s="93"/>
      <c r="IB488" s="93"/>
      <c r="IC488" s="93"/>
      <c r="ID488" s="93"/>
      <c r="IE488" s="93"/>
      <c r="IF488" s="93"/>
      <c r="IG488" s="93"/>
      <c r="IH488" s="93"/>
      <c r="II488" s="93"/>
      <c r="IJ488" s="93"/>
      <c r="IK488" s="93"/>
      <c r="IL488" s="93"/>
      <c r="IM488" s="93"/>
      <c r="IN488" s="93"/>
      <c r="IO488" s="93"/>
      <c r="IP488" s="93"/>
      <c r="IQ488" s="93"/>
      <c r="IR488" s="93"/>
      <c r="IS488" s="93"/>
      <c r="IT488" s="93"/>
      <c r="IU488" s="93"/>
      <c r="IV488" s="93"/>
      <c r="IW488" s="93"/>
      <c r="IX488" s="93"/>
      <c r="IY488" s="93"/>
      <c r="IZ488" s="93"/>
      <c r="JA488" s="93"/>
      <c r="JB488" s="93"/>
    </row>
    <row r="489" spans="1:262" s="19" customFormat="1" x14ac:dyDescent="0.2">
      <c r="A489" s="170">
        <v>42597</v>
      </c>
      <c r="B489" s="171" t="s">
        <v>2135</v>
      </c>
      <c r="C489" s="171" t="s">
        <v>261</v>
      </c>
      <c r="D489" s="171" t="s">
        <v>142</v>
      </c>
      <c r="E489" s="172" t="s">
        <v>143</v>
      </c>
      <c r="F489" s="173">
        <v>41936</v>
      </c>
      <c r="G489" s="174">
        <v>2014</v>
      </c>
      <c r="H489" s="170" t="s">
        <v>7</v>
      </c>
      <c r="I489" s="170" t="str">
        <f t="shared" si="32"/>
        <v>PA</v>
      </c>
      <c r="J489" s="170" t="str">
        <f t="shared" si="33"/>
        <v>PA</v>
      </c>
      <c r="K489" s="170" t="str">
        <f t="shared" si="34"/>
        <v>Northeast</v>
      </c>
      <c r="L489" s="170" t="str">
        <f>INDEX('State '!$A$1:$C$62,MATCH($I489,'State '!$B:$B,0),3)</f>
        <v>Northeast</v>
      </c>
      <c r="M489" s="170" t="str">
        <f>INDEX('State '!$A$1:$C$62,MATCH($J489,'State '!$B:$B,0),3)</f>
        <v>Northeast</v>
      </c>
      <c r="N489" s="170"/>
      <c r="O489" s="177">
        <v>121.7</v>
      </c>
      <c r="P489" s="176">
        <v>18.5</v>
      </c>
      <c r="Q489" s="176">
        <v>99</v>
      </c>
      <c r="R489" s="177"/>
      <c r="S489" s="178" t="s">
        <v>135</v>
      </c>
      <c r="T489" s="175" t="s">
        <v>381</v>
      </c>
      <c r="U489" s="179" t="s">
        <v>2136</v>
      </c>
      <c r="V489" s="170"/>
      <c r="W489" s="169"/>
      <c r="X489" s="169"/>
      <c r="Y489" s="169"/>
      <c r="AC489" s="93"/>
      <c r="AD489" s="93"/>
      <c r="AE489" s="93"/>
      <c r="AF489" s="93"/>
      <c r="AG489" s="93"/>
      <c r="AH489" s="93"/>
      <c r="AI489" s="93"/>
      <c r="AJ489" s="93"/>
      <c r="AK489" s="93"/>
      <c r="AL489" s="93"/>
      <c r="AM489" s="93"/>
      <c r="AN489" s="93"/>
      <c r="AO489" s="93"/>
      <c r="AP489" s="93"/>
      <c r="AQ489" s="93"/>
      <c r="AR489" s="93"/>
      <c r="AS489" s="93"/>
      <c r="AT489" s="93"/>
      <c r="AU489" s="93"/>
      <c r="AV489" s="93"/>
      <c r="AW489" s="93"/>
      <c r="AX489" s="93"/>
      <c r="AY489" s="93"/>
      <c r="AZ489" s="93"/>
      <c r="BA489" s="93"/>
      <c r="BB489" s="93"/>
      <c r="BC489" s="93"/>
      <c r="BD489" s="93"/>
      <c r="BE489" s="93"/>
      <c r="BF489" s="93"/>
      <c r="BG489" s="93"/>
      <c r="BH489" s="93"/>
      <c r="BI489" s="93"/>
      <c r="BJ489" s="93"/>
      <c r="BK489" s="93"/>
      <c r="BL489" s="93"/>
      <c r="BM489" s="93"/>
      <c r="BN489" s="93"/>
      <c r="BO489" s="93"/>
      <c r="BP489" s="93"/>
      <c r="BQ489" s="93"/>
      <c r="BR489" s="93"/>
      <c r="BS489" s="93"/>
      <c r="BT489" s="93"/>
      <c r="BU489" s="93"/>
      <c r="BV489" s="93"/>
      <c r="BW489" s="93"/>
      <c r="BX489" s="93"/>
      <c r="BY489" s="93"/>
      <c r="BZ489" s="93"/>
      <c r="CA489" s="93"/>
      <c r="CB489" s="93"/>
      <c r="CC489" s="93"/>
      <c r="CD489" s="93"/>
      <c r="CE489" s="93"/>
      <c r="CF489" s="93"/>
      <c r="CG489" s="93"/>
      <c r="CH489" s="93"/>
      <c r="CI489" s="93"/>
      <c r="CJ489" s="93"/>
      <c r="CK489" s="93"/>
      <c r="CL489" s="93"/>
      <c r="CM489" s="93"/>
      <c r="CN489" s="93"/>
      <c r="CO489" s="93"/>
      <c r="CP489" s="93"/>
      <c r="CQ489" s="93"/>
      <c r="CR489" s="93"/>
      <c r="CS489" s="93"/>
      <c r="CT489" s="93"/>
      <c r="CU489" s="93"/>
      <c r="CV489" s="93"/>
      <c r="CW489" s="93"/>
      <c r="CX489" s="93"/>
      <c r="CY489" s="93"/>
      <c r="CZ489" s="93"/>
      <c r="DA489" s="93"/>
      <c r="DB489" s="93"/>
      <c r="DC489" s="93"/>
      <c r="DD489" s="93"/>
      <c r="DE489" s="93"/>
      <c r="DF489" s="93"/>
      <c r="DG489" s="93"/>
      <c r="DH489" s="93"/>
      <c r="DI489" s="93"/>
      <c r="DJ489" s="93"/>
      <c r="DK489" s="93"/>
      <c r="DL489" s="93"/>
      <c r="DM489" s="93"/>
      <c r="DN489" s="93"/>
      <c r="DO489" s="93"/>
      <c r="DP489" s="93"/>
      <c r="DQ489" s="93"/>
      <c r="DR489" s="93"/>
      <c r="DS489" s="93"/>
      <c r="DT489" s="93"/>
      <c r="DU489" s="93"/>
      <c r="DV489" s="93"/>
      <c r="DW489" s="93"/>
      <c r="DX489" s="93"/>
      <c r="DY489" s="93"/>
      <c r="DZ489" s="93"/>
      <c r="EA489" s="93"/>
      <c r="EB489" s="93"/>
      <c r="EC489" s="93"/>
      <c r="ED489" s="93"/>
      <c r="EE489" s="93"/>
      <c r="EF489" s="93"/>
      <c r="EG489" s="93"/>
      <c r="EH489" s="93"/>
      <c r="EI489" s="93"/>
      <c r="EJ489" s="93"/>
      <c r="EK489" s="93"/>
      <c r="EL489" s="93"/>
      <c r="EM489" s="93"/>
      <c r="EN489" s="93"/>
      <c r="EO489" s="93"/>
      <c r="EP489" s="93"/>
      <c r="EQ489" s="93"/>
      <c r="ER489" s="93"/>
      <c r="ES489" s="93"/>
      <c r="ET489" s="93"/>
      <c r="EU489" s="93"/>
      <c r="EV489" s="93"/>
      <c r="EW489" s="93"/>
      <c r="EX489" s="93"/>
      <c r="EY489" s="93"/>
      <c r="EZ489" s="93"/>
      <c r="FA489" s="93"/>
      <c r="FB489" s="93"/>
      <c r="FC489" s="93"/>
      <c r="FD489" s="93"/>
      <c r="FE489" s="93"/>
      <c r="FF489" s="93"/>
      <c r="FG489" s="93"/>
      <c r="FH489" s="93"/>
      <c r="FI489" s="93"/>
      <c r="FJ489" s="93"/>
      <c r="FK489" s="93"/>
      <c r="FL489" s="93"/>
      <c r="FM489" s="93"/>
      <c r="FN489" s="93"/>
      <c r="FO489" s="93"/>
      <c r="FP489" s="93"/>
      <c r="FQ489" s="93"/>
      <c r="FR489" s="93"/>
      <c r="FS489" s="93"/>
      <c r="FT489" s="93"/>
      <c r="FU489" s="93"/>
      <c r="FV489" s="93"/>
      <c r="FW489" s="93"/>
      <c r="FX489" s="93"/>
      <c r="FY489" s="93"/>
      <c r="FZ489" s="93"/>
      <c r="GA489" s="93"/>
      <c r="GB489" s="93"/>
      <c r="GC489" s="93"/>
      <c r="GD489" s="93"/>
      <c r="GE489" s="93"/>
      <c r="GF489" s="93"/>
      <c r="GG489" s="93"/>
      <c r="GH489" s="93"/>
      <c r="GI489" s="93"/>
      <c r="GJ489" s="93"/>
      <c r="GK489" s="93"/>
      <c r="GL489" s="93"/>
      <c r="GM489" s="93"/>
      <c r="GN489" s="93"/>
      <c r="GO489" s="93"/>
      <c r="GP489" s="93"/>
      <c r="GQ489" s="93"/>
      <c r="GR489" s="93"/>
      <c r="GS489" s="93"/>
      <c r="GT489" s="93"/>
      <c r="GU489" s="93"/>
      <c r="GV489" s="93"/>
      <c r="GW489" s="93"/>
      <c r="GX489" s="93"/>
      <c r="GY489" s="93"/>
      <c r="GZ489" s="93"/>
      <c r="HA489" s="93"/>
      <c r="HB489" s="93"/>
      <c r="HC489" s="93"/>
      <c r="HD489" s="93"/>
      <c r="HE489" s="93"/>
      <c r="HF489" s="93"/>
      <c r="HG489" s="93"/>
      <c r="HH489" s="93"/>
      <c r="HI489" s="93"/>
      <c r="HJ489" s="93"/>
      <c r="HK489" s="93"/>
      <c r="HL489" s="93"/>
      <c r="HM489" s="93"/>
      <c r="HN489" s="93"/>
      <c r="HO489" s="93"/>
      <c r="HP489" s="93"/>
      <c r="HQ489" s="93"/>
      <c r="HR489" s="93"/>
      <c r="HS489" s="93"/>
      <c r="HT489" s="93"/>
      <c r="HU489" s="93"/>
      <c r="HV489" s="93"/>
      <c r="HW489" s="93"/>
      <c r="HX489" s="93"/>
      <c r="HY489" s="93"/>
      <c r="HZ489" s="93"/>
      <c r="IA489" s="93"/>
      <c r="IB489" s="93"/>
      <c r="IC489" s="93"/>
      <c r="ID489" s="93"/>
      <c r="IE489" s="93"/>
      <c r="IF489" s="93"/>
      <c r="IG489" s="93"/>
      <c r="IH489" s="93"/>
      <c r="II489" s="93"/>
      <c r="IJ489" s="93"/>
      <c r="IK489" s="93"/>
      <c r="IL489" s="93"/>
      <c r="IM489" s="93"/>
      <c r="IN489" s="93"/>
      <c r="IO489" s="93"/>
      <c r="IP489" s="93"/>
      <c r="IQ489" s="93"/>
      <c r="IR489" s="93"/>
      <c r="IS489" s="93"/>
      <c r="IT489" s="93"/>
      <c r="IU489" s="93"/>
      <c r="IV489" s="93"/>
      <c r="IW489" s="93"/>
      <c r="IX489" s="93"/>
      <c r="IY489" s="93"/>
      <c r="IZ489" s="93"/>
      <c r="JA489" s="93"/>
      <c r="JB489" s="93"/>
    </row>
    <row r="490" spans="1:262" s="19" customFormat="1" x14ac:dyDescent="0.2">
      <c r="A490" s="170">
        <v>39990</v>
      </c>
      <c r="B490" s="171" t="s">
        <v>962</v>
      </c>
      <c r="C490" s="171" t="s">
        <v>308</v>
      </c>
      <c r="D490" s="171" t="s">
        <v>134</v>
      </c>
      <c r="E490" s="172" t="s">
        <v>143</v>
      </c>
      <c r="F490" s="173">
        <v>39387</v>
      </c>
      <c r="G490" s="174">
        <v>2007</v>
      </c>
      <c r="H490" s="170" t="s">
        <v>13</v>
      </c>
      <c r="I490" s="170" t="str">
        <f t="shared" si="32"/>
        <v>CA</v>
      </c>
      <c r="J490" s="170" t="str">
        <f t="shared" si="33"/>
        <v>CA</v>
      </c>
      <c r="K490" s="170" t="str">
        <f t="shared" si="34"/>
        <v>Pacific</v>
      </c>
      <c r="L490" s="170" t="str">
        <f>INDEX('State '!$A$1:$C$62,MATCH($I490,'State '!$B:$B,0),3)</f>
        <v>Pacific</v>
      </c>
      <c r="M490" s="170" t="str">
        <f>INDEX('State '!$A$1:$C$62,MATCH($J490,'State '!$B:$B,0),3)</f>
        <v>Pacific</v>
      </c>
      <c r="N490" s="170"/>
      <c r="O490" s="177">
        <v>30</v>
      </c>
      <c r="P490" s="176">
        <v>6.4</v>
      </c>
      <c r="Q490" s="176">
        <v>100</v>
      </c>
      <c r="R490" s="177">
        <v>24</v>
      </c>
      <c r="S490" s="178" t="s">
        <v>138</v>
      </c>
      <c r="T490" s="175" t="s">
        <v>187</v>
      </c>
      <c r="U490" s="179" t="s">
        <v>382</v>
      </c>
      <c r="V490" s="170"/>
      <c r="W490" s="169"/>
      <c r="X490" s="169"/>
      <c r="Y490" s="169"/>
      <c r="AC490" s="93"/>
      <c r="AD490" s="93"/>
      <c r="AE490" s="93"/>
      <c r="AF490" s="93"/>
      <c r="AG490" s="93"/>
      <c r="AH490" s="93"/>
      <c r="AI490" s="93"/>
      <c r="AJ490" s="93"/>
      <c r="AK490" s="93"/>
      <c r="AL490" s="93"/>
      <c r="AM490" s="93"/>
      <c r="AN490" s="93"/>
      <c r="AO490" s="93"/>
      <c r="AP490" s="93"/>
      <c r="AQ490" s="93"/>
      <c r="AR490" s="93"/>
      <c r="AS490" s="93"/>
      <c r="AT490" s="93"/>
      <c r="AU490" s="93"/>
      <c r="AV490" s="93"/>
      <c r="AW490" s="93"/>
      <c r="AX490" s="93"/>
      <c r="AY490" s="93"/>
      <c r="AZ490" s="93"/>
      <c r="BA490" s="93"/>
      <c r="BB490" s="93"/>
      <c r="BC490" s="93"/>
      <c r="BD490" s="93"/>
      <c r="BE490" s="93"/>
      <c r="BF490" s="93"/>
      <c r="BG490" s="93"/>
      <c r="BH490" s="93"/>
      <c r="BI490" s="93"/>
      <c r="BJ490" s="93"/>
      <c r="BK490" s="93"/>
      <c r="BL490" s="93"/>
      <c r="BM490" s="93"/>
      <c r="BN490" s="93"/>
      <c r="BO490" s="93"/>
      <c r="BP490" s="93"/>
      <c r="BQ490" s="93"/>
      <c r="BR490" s="93"/>
      <c r="BS490" s="93"/>
      <c r="BT490" s="93"/>
      <c r="BU490" s="93"/>
      <c r="BV490" s="93"/>
      <c r="BW490" s="93"/>
      <c r="BX490" s="93"/>
      <c r="BY490" s="93"/>
      <c r="BZ490" s="93"/>
      <c r="CA490" s="93"/>
      <c r="CB490" s="93"/>
      <c r="CC490" s="93"/>
      <c r="CD490" s="93"/>
      <c r="CE490" s="93"/>
      <c r="CF490" s="93"/>
      <c r="CG490" s="93"/>
      <c r="CH490" s="93"/>
      <c r="CI490" s="93"/>
      <c r="CJ490" s="93"/>
      <c r="CK490" s="93"/>
      <c r="CL490" s="93"/>
      <c r="CM490" s="93"/>
      <c r="CN490" s="93"/>
      <c r="CO490" s="93"/>
      <c r="CP490" s="93"/>
      <c r="CQ490" s="93"/>
      <c r="CR490" s="93"/>
      <c r="CS490" s="93"/>
      <c r="CT490" s="93"/>
      <c r="CU490" s="93"/>
      <c r="CV490" s="93"/>
      <c r="CW490" s="93"/>
      <c r="CX490" s="93"/>
      <c r="CY490" s="93"/>
      <c r="CZ490" s="93"/>
      <c r="DA490" s="93"/>
      <c r="DB490" s="93"/>
      <c r="DC490" s="93"/>
      <c r="DD490" s="93"/>
      <c r="DE490" s="93"/>
      <c r="DF490" s="93"/>
      <c r="DG490" s="93"/>
      <c r="DH490" s="93"/>
      <c r="DI490" s="93"/>
      <c r="DJ490" s="93"/>
      <c r="DK490" s="93"/>
      <c r="DL490" s="93"/>
      <c r="DM490" s="93"/>
      <c r="DN490" s="93"/>
      <c r="DO490" s="93"/>
      <c r="DP490" s="93"/>
      <c r="DQ490" s="93"/>
      <c r="DR490" s="93"/>
      <c r="DS490" s="93"/>
      <c r="DT490" s="93"/>
      <c r="DU490" s="93"/>
      <c r="DV490" s="93"/>
      <c r="DW490" s="93"/>
      <c r="DX490" s="93"/>
      <c r="DY490" s="93"/>
      <c r="DZ490" s="93"/>
      <c r="EA490" s="93"/>
      <c r="EB490" s="93"/>
      <c r="EC490" s="93"/>
      <c r="ED490" s="93"/>
      <c r="EE490" s="93"/>
      <c r="EF490" s="93"/>
      <c r="EG490" s="93"/>
      <c r="EH490" s="93"/>
      <c r="EI490" s="93"/>
      <c r="EJ490" s="93"/>
      <c r="EK490" s="93"/>
      <c r="EL490" s="93"/>
      <c r="EM490" s="93"/>
      <c r="EN490" s="93"/>
      <c r="EO490" s="93"/>
      <c r="EP490" s="93"/>
      <c r="EQ490" s="93"/>
      <c r="ER490" s="93"/>
      <c r="ES490" s="93"/>
      <c r="ET490" s="93"/>
      <c r="EU490" s="93"/>
      <c r="EV490" s="93"/>
      <c r="EW490" s="93"/>
      <c r="EX490" s="93"/>
      <c r="EY490" s="93"/>
      <c r="EZ490" s="93"/>
      <c r="FA490" s="93"/>
      <c r="FB490" s="93"/>
      <c r="FC490" s="93"/>
      <c r="FD490" s="93"/>
      <c r="FE490" s="93"/>
      <c r="FF490" s="93"/>
      <c r="FG490" s="93"/>
      <c r="FH490" s="93"/>
      <c r="FI490" s="93"/>
      <c r="FJ490" s="93"/>
      <c r="FK490" s="93"/>
      <c r="FL490" s="93"/>
      <c r="FM490" s="93"/>
      <c r="FN490" s="93"/>
      <c r="FO490" s="93"/>
      <c r="FP490" s="93"/>
      <c r="FQ490" s="93"/>
      <c r="FR490" s="93"/>
      <c r="FS490" s="93"/>
      <c r="FT490" s="93"/>
      <c r="FU490" s="93"/>
      <c r="FV490" s="93"/>
      <c r="FW490" s="93"/>
      <c r="FX490" s="93"/>
      <c r="FY490" s="93"/>
      <c r="FZ490" s="93"/>
      <c r="GA490" s="93"/>
      <c r="GB490" s="93"/>
      <c r="GC490" s="93"/>
      <c r="GD490" s="93"/>
      <c r="GE490" s="93"/>
      <c r="GF490" s="93"/>
      <c r="GG490" s="93"/>
      <c r="GH490" s="93"/>
      <c r="GI490" s="93"/>
      <c r="GJ490" s="93"/>
      <c r="GK490" s="93"/>
      <c r="GL490" s="93"/>
      <c r="GM490" s="93"/>
      <c r="GN490" s="93"/>
      <c r="GO490" s="93"/>
      <c r="GP490" s="93"/>
      <c r="GQ490" s="93"/>
      <c r="GR490" s="93"/>
      <c r="GS490" s="93"/>
      <c r="GT490" s="93"/>
      <c r="GU490" s="93"/>
      <c r="GV490" s="93"/>
      <c r="GW490" s="93"/>
      <c r="GX490" s="93"/>
      <c r="GY490" s="93"/>
      <c r="GZ490" s="93"/>
      <c r="HA490" s="93"/>
      <c r="HB490" s="93"/>
      <c r="HC490" s="93"/>
      <c r="HD490" s="93"/>
      <c r="HE490" s="93"/>
      <c r="HF490" s="93"/>
      <c r="HG490" s="93"/>
      <c r="HH490" s="93"/>
      <c r="HI490" s="93"/>
      <c r="HJ490" s="93"/>
      <c r="HK490" s="93"/>
      <c r="HL490" s="93"/>
      <c r="HM490" s="93"/>
      <c r="HN490" s="93"/>
      <c r="HO490" s="93"/>
      <c r="HP490" s="93"/>
      <c r="HQ490" s="93"/>
      <c r="HR490" s="93"/>
      <c r="HS490" s="93"/>
      <c r="HT490" s="93"/>
      <c r="HU490" s="93"/>
      <c r="HV490" s="93"/>
      <c r="HW490" s="93"/>
      <c r="HX490" s="93"/>
      <c r="HY490" s="93"/>
      <c r="HZ490" s="93"/>
      <c r="IA490" s="93"/>
      <c r="IB490" s="93"/>
      <c r="IC490" s="93"/>
      <c r="ID490" s="93"/>
      <c r="IE490" s="93"/>
      <c r="IF490" s="93"/>
      <c r="IG490" s="93"/>
      <c r="IH490" s="93"/>
      <c r="II490" s="93"/>
      <c r="IJ490" s="93"/>
      <c r="IK490" s="93"/>
      <c r="IL490" s="93"/>
      <c r="IM490" s="93"/>
      <c r="IN490" s="93"/>
      <c r="IO490" s="93"/>
      <c r="IP490" s="93"/>
      <c r="IQ490" s="93"/>
      <c r="IR490" s="93"/>
      <c r="IS490" s="93"/>
      <c r="IT490" s="93"/>
      <c r="IU490" s="93"/>
      <c r="IV490" s="93"/>
      <c r="IW490" s="93"/>
      <c r="IX490" s="93"/>
      <c r="IY490" s="93"/>
      <c r="IZ490" s="93"/>
      <c r="JA490" s="93"/>
      <c r="JB490" s="93"/>
    </row>
    <row r="491" spans="1:262" s="19" customFormat="1" ht="38.25" x14ac:dyDescent="0.2">
      <c r="A491" s="224">
        <v>44158</v>
      </c>
      <c r="B491" s="83" t="s">
        <v>3137</v>
      </c>
      <c r="C491" s="222" t="s">
        <v>1992</v>
      </c>
      <c r="D491" s="83" t="s">
        <v>142</v>
      </c>
      <c r="E491" s="111" t="s">
        <v>143</v>
      </c>
      <c r="F491" s="65">
        <v>44158</v>
      </c>
      <c r="G491" s="116">
        <v>2020</v>
      </c>
      <c r="H491" s="224" t="s">
        <v>46</v>
      </c>
      <c r="I491" s="224" t="str">
        <f t="shared" si="32"/>
        <v>KS</v>
      </c>
      <c r="J491" s="224" t="str">
        <f t="shared" si="33"/>
        <v>KS</v>
      </c>
      <c r="K491" s="230" t="s">
        <v>2469</v>
      </c>
      <c r="L491" s="224" t="s">
        <v>2469</v>
      </c>
      <c r="M491" s="224" t="s">
        <v>2469</v>
      </c>
      <c r="N491" s="224"/>
      <c r="O491" s="177">
        <v>99.1</v>
      </c>
      <c r="P491" s="177">
        <v>31.5</v>
      </c>
      <c r="Q491" s="117"/>
      <c r="R491" s="66">
        <v>36</v>
      </c>
      <c r="S491" s="112" t="s">
        <v>138</v>
      </c>
      <c r="T491" s="113" t="s">
        <v>381</v>
      </c>
      <c r="U491" s="114" t="s">
        <v>3138</v>
      </c>
      <c r="V491" s="224" t="s">
        <v>2177</v>
      </c>
      <c r="W491" s="222" t="s">
        <v>3139</v>
      </c>
      <c r="X491" s="222"/>
      <c r="Y491" s="225"/>
      <c r="AC491" s="93"/>
      <c r="AD491" s="93"/>
      <c r="AE491" s="93"/>
      <c r="AF491" s="93"/>
      <c r="AG491" s="93"/>
      <c r="AH491" s="93"/>
      <c r="AI491" s="93"/>
      <c r="AJ491" s="93"/>
      <c r="AK491" s="93"/>
      <c r="AL491" s="93"/>
      <c r="AM491" s="93"/>
      <c r="AN491" s="93"/>
      <c r="AO491" s="93"/>
      <c r="AP491" s="93"/>
      <c r="AQ491" s="93"/>
      <c r="AR491" s="93"/>
      <c r="AS491" s="93"/>
      <c r="AT491" s="93"/>
      <c r="AU491" s="93"/>
      <c r="AV491" s="93"/>
      <c r="AW491" s="93"/>
      <c r="AX491" s="93"/>
      <c r="AY491" s="93"/>
      <c r="AZ491" s="93"/>
      <c r="BA491" s="93"/>
      <c r="BB491" s="93"/>
      <c r="BC491" s="93"/>
      <c r="BD491" s="93"/>
      <c r="BE491" s="93"/>
      <c r="BF491" s="93"/>
      <c r="BG491" s="93"/>
      <c r="BH491" s="93"/>
      <c r="BI491" s="93"/>
      <c r="BJ491" s="93"/>
      <c r="BK491" s="93"/>
      <c r="BL491" s="93"/>
      <c r="BM491" s="93"/>
      <c r="BN491" s="93"/>
      <c r="BO491" s="93"/>
      <c r="BP491" s="93"/>
      <c r="BQ491" s="93"/>
      <c r="BR491" s="93"/>
      <c r="BS491" s="93"/>
      <c r="BT491" s="93"/>
      <c r="BU491" s="93"/>
      <c r="BV491" s="93"/>
      <c r="BW491" s="93"/>
      <c r="BX491" s="93"/>
      <c r="BY491" s="93"/>
      <c r="BZ491" s="93"/>
      <c r="CA491" s="93"/>
      <c r="CB491" s="93"/>
      <c r="CC491" s="93"/>
      <c r="CD491" s="93"/>
      <c r="CE491" s="93"/>
      <c r="CF491" s="93"/>
      <c r="CG491" s="93"/>
      <c r="CH491" s="93"/>
      <c r="CI491" s="93"/>
      <c r="CJ491" s="93"/>
      <c r="CK491" s="93"/>
      <c r="CL491" s="93"/>
      <c r="CM491" s="93"/>
      <c r="CN491" s="93"/>
      <c r="CO491" s="93"/>
      <c r="CP491" s="93"/>
      <c r="CQ491" s="93"/>
      <c r="CR491" s="93"/>
      <c r="CS491" s="93"/>
      <c r="CT491" s="93"/>
      <c r="CU491" s="93"/>
      <c r="CV491" s="93"/>
      <c r="CW491" s="93"/>
      <c r="CX491" s="93"/>
      <c r="CY491" s="93"/>
      <c r="CZ491" s="93"/>
      <c r="DA491" s="93"/>
      <c r="DB491" s="93"/>
      <c r="DC491" s="93"/>
      <c r="DD491" s="93"/>
      <c r="DE491" s="93"/>
      <c r="DF491" s="93"/>
      <c r="DG491" s="93"/>
      <c r="DH491" s="93"/>
      <c r="DI491" s="93"/>
      <c r="DJ491" s="93"/>
      <c r="DK491" s="93"/>
      <c r="DL491" s="93"/>
      <c r="DM491" s="93"/>
      <c r="DN491" s="93"/>
      <c r="DO491" s="93"/>
      <c r="DP491" s="93"/>
      <c r="DQ491" s="93"/>
      <c r="DR491" s="93"/>
      <c r="DS491" s="93"/>
      <c r="DT491" s="93"/>
      <c r="DU491" s="93"/>
      <c r="DV491" s="93"/>
      <c r="DW491" s="93"/>
      <c r="DX491" s="93"/>
      <c r="DY491" s="93"/>
      <c r="DZ491" s="93"/>
      <c r="EA491" s="93"/>
      <c r="EB491" s="93"/>
      <c r="EC491" s="93"/>
      <c r="ED491" s="93"/>
      <c r="EE491" s="93"/>
      <c r="EF491" s="93"/>
      <c r="EG491" s="93"/>
      <c r="EH491" s="93"/>
      <c r="EI491" s="93"/>
      <c r="EJ491" s="93"/>
      <c r="EK491" s="93"/>
      <c r="EL491" s="93"/>
      <c r="EM491" s="93"/>
      <c r="EN491" s="93"/>
      <c r="EO491" s="93"/>
      <c r="EP491" s="93"/>
      <c r="EQ491" s="93"/>
      <c r="ER491" s="93"/>
      <c r="ES491" s="93"/>
      <c r="ET491" s="93"/>
      <c r="EU491" s="93"/>
      <c r="EV491" s="93"/>
      <c r="EW491" s="93"/>
      <c r="EX491" s="93"/>
      <c r="EY491" s="93"/>
      <c r="EZ491" s="93"/>
      <c r="FA491" s="93"/>
      <c r="FB491" s="93"/>
      <c r="FC491" s="93"/>
      <c r="FD491" s="93"/>
      <c r="FE491" s="93"/>
      <c r="FF491" s="93"/>
      <c r="FG491" s="93"/>
      <c r="FH491" s="93"/>
      <c r="FI491" s="93"/>
      <c r="FJ491" s="93"/>
      <c r="FK491" s="93"/>
      <c r="FL491" s="93"/>
      <c r="FM491" s="93"/>
      <c r="FN491" s="93"/>
      <c r="FO491" s="93"/>
      <c r="FP491" s="93"/>
      <c r="FQ491" s="93"/>
      <c r="FR491" s="93"/>
      <c r="FS491" s="93"/>
      <c r="FT491" s="93"/>
      <c r="FU491" s="93"/>
      <c r="FV491" s="93"/>
      <c r="FW491" s="93"/>
      <c r="FX491" s="93"/>
      <c r="FY491" s="93"/>
      <c r="FZ491" s="93"/>
      <c r="GA491" s="93"/>
      <c r="GB491" s="93"/>
      <c r="GC491" s="93"/>
      <c r="GD491" s="93"/>
      <c r="GE491" s="93"/>
      <c r="GF491" s="93"/>
      <c r="GG491" s="93"/>
      <c r="GH491" s="93"/>
      <c r="GI491" s="93"/>
      <c r="GJ491" s="93"/>
      <c r="GK491" s="93"/>
      <c r="GL491" s="93"/>
      <c r="GM491" s="93"/>
      <c r="GN491" s="93"/>
      <c r="GO491" s="93"/>
      <c r="GP491" s="93"/>
      <c r="GQ491" s="93"/>
      <c r="GR491" s="93"/>
      <c r="GS491" s="93"/>
      <c r="GT491" s="93"/>
      <c r="GU491" s="93"/>
      <c r="GV491" s="93"/>
      <c r="GW491" s="93"/>
      <c r="GX491" s="93"/>
      <c r="GY491" s="93"/>
      <c r="GZ491" s="93"/>
      <c r="HA491" s="93"/>
      <c r="HB491" s="93"/>
      <c r="HC491" s="93"/>
      <c r="HD491" s="93"/>
      <c r="HE491" s="93"/>
      <c r="HF491" s="93"/>
      <c r="HG491" s="93"/>
      <c r="HH491" s="93"/>
      <c r="HI491" s="93"/>
      <c r="HJ491" s="93"/>
      <c r="HK491" s="93"/>
      <c r="HL491" s="93"/>
      <c r="HM491" s="93"/>
      <c r="HN491" s="93"/>
      <c r="HO491" s="93"/>
      <c r="HP491" s="93"/>
      <c r="HQ491" s="93"/>
      <c r="HR491" s="93"/>
      <c r="HS491" s="93"/>
      <c r="HT491" s="93"/>
      <c r="HU491" s="93"/>
      <c r="HV491" s="93"/>
      <c r="HW491" s="93"/>
      <c r="HX491" s="93"/>
      <c r="HY491" s="93"/>
      <c r="HZ491" s="93"/>
      <c r="IA491" s="93"/>
      <c r="IB491" s="93"/>
      <c r="IC491" s="93"/>
      <c r="ID491" s="93"/>
      <c r="IE491" s="93"/>
      <c r="IF491" s="93"/>
      <c r="IG491" s="93"/>
      <c r="IH491" s="93"/>
      <c r="II491" s="93"/>
      <c r="IJ491" s="93"/>
      <c r="IK491" s="93"/>
      <c r="IL491" s="93"/>
      <c r="IM491" s="93"/>
      <c r="IN491" s="93"/>
      <c r="IO491" s="93"/>
      <c r="IP491" s="93"/>
      <c r="IQ491" s="93"/>
      <c r="IR491" s="93"/>
      <c r="IS491" s="93"/>
      <c r="IT491" s="93"/>
      <c r="IU491" s="93"/>
      <c r="IV491" s="93"/>
      <c r="IW491" s="93"/>
      <c r="IX491" s="93"/>
      <c r="IY491" s="93"/>
      <c r="IZ491" s="93"/>
      <c r="JA491" s="93"/>
      <c r="JB491" s="93"/>
    </row>
    <row r="492" spans="1:262" s="19" customFormat="1" x14ac:dyDescent="0.2">
      <c r="A492" s="224">
        <v>43838</v>
      </c>
      <c r="B492" s="222" t="s">
        <v>2622</v>
      </c>
      <c r="C492" s="222" t="s">
        <v>201</v>
      </c>
      <c r="D492" s="222" t="s">
        <v>140</v>
      </c>
      <c r="E492" s="111" t="s">
        <v>143</v>
      </c>
      <c r="F492" s="63">
        <v>43811</v>
      </c>
      <c r="G492" s="64">
        <v>2019</v>
      </c>
      <c r="H492" s="224" t="s">
        <v>388</v>
      </c>
      <c r="I492" s="224" t="str">
        <f t="shared" si="32"/>
        <v>PA</v>
      </c>
      <c r="J492" s="224" t="str">
        <f t="shared" si="33"/>
        <v>NY</v>
      </c>
      <c r="K492" s="230" t="str">
        <f t="shared" ref="K492:K498" si="35">IF($L492=$M492,L492,CONCATENATE($L492,", ",IF(ISBLANK(N492),"",CONCATENATE(N492,", ")),$M492))</f>
        <v>Northeast</v>
      </c>
      <c r="L492" s="224" t="str">
        <f>INDEX('State '!$A$1:$C$62,MATCH($I492,'State '!$B:$B,0),3)</f>
        <v>Northeast</v>
      </c>
      <c r="M492" s="224" t="str">
        <f>INDEX('State '!$A$1:$C$62,MATCH($J492,'State '!$B:$B,0),3)</f>
        <v>Northeast</v>
      </c>
      <c r="N492" s="224"/>
      <c r="O492" s="177">
        <v>3.06</v>
      </c>
      <c r="P492" s="198"/>
      <c r="Q492" s="164">
        <v>15</v>
      </c>
      <c r="R492" s="104"/>
      <c r="S492" s="224" t="s">
        <v>135</v>
      </c>
      <c r="T492" s="224" t="s">
        <v>381</v>
      </c>
      <c r="U492" s="224" t="s">
        <v>2630</v>
      </c>
      <c r="V492" s="224" t="s">
        <v>2180</v>
      </c>
      <c r="W492" s="222" t="s">
        <v>2623</v>
      </c>
      <c r="X492" s="222"/>
      <c r="Y492" s="225"/>
      <c r="AC492" s="93"/>
      <c r="AD492" s="93"/>
      <c r="AE492" s="93"/>
      <c r="AF492" s="93"/>
      <c r="AG492" s="93"/>
      <c r="AH492" s="93"/>
      <c r="AI492" s="93"/>
      <c r="AJ492" s="93"/>
      <c r="AK492" s="93"/>
      <c r="AL492" s="93"/>
      <c r="AM492" s="93"/>
      <c r="AN492" s="93"/>
      <c r="AO492" s="93"/>
      <c r="AP492" s="93"/>
      <c r="AQ492" s="93"/>
      <c r="AR492" s="93"/>
      <c r="AS492" s="93"/>
      <c r="AT492" s="93"/>
      <c r="AU492" s="93"/>
      <c r="AV492" s="93"/>
      <c r="AW492" s="93"/>
      <c r="AX492" s="93"/>
      <c r="AY492" s="93"/>
      <c r="AZ492" s="93"/>
      <c r="BA492" s="93"/>
      <c r="BB492" s="93"/>
      <c r="BC492" s="93"/>
      <c r="BD492" s="93"/>
      <c r="BE492" s="93"/>
      <c r="BF492" s="93"/>
      <c r="BG492" s="93"/>
      <c r="BH492" s="93"/>
      <c r="BI492" s="93"/>
      <c r="BJ492" s="93"/>
      <c r="BK492" s="93"/>
      <c r="BL492" s="93"/>
      <c r="BM492" s="93"/>
      <c r="BN492" s="93"/>
      <c r="BO492" s="93"/>
      <c r="BP492" s="93"/>
      <c r="BQ492" s="93"/>
      <c r="BR492" s="93"/>
      <c r="BS492" s="93"/>
      <c r="BT492" s="93"/>
      <c r="BU492" s="93"/>
      <c r="BV492" s="93"/>
      <c r="BW492" s="93"/>
      <c r="BX492" s="93"/>
      <c r="BY492" s="93"/>
      <c r="BZ492" s="93"/>
      <c r="CA492" s="93"/>
      <c r="CB492" s="93"/>
      <c r="CC492" s="93"/>
      <c r="CD492" s="93"/>
      <c r="CE492" s="93"/>
      <c r="CF492" s="93"/>
      <c r="CG492" s="93"/>
      <c r="CH492" s="93"/>
      <c r="CI492" s="93"/>
      <c r="CJ492" s="93"/>
      <c r="CK492" s="93"/>
      <c r="CL492" s="93"/>
      <c r="CM492" s="93"/>
      <c r="CN492" s="93"/>
      <c r="CO492" s="93"/>
      <c r="CP492" s="93"/>
      <c r="CQ492" s="93"/>
      <c r="CR492" s="93"/>
      <c r="CS492" s="93"/>
      <c r="CT492" s="93"/>
      <c r="CU492" s="93"/>
      <c r="CV492" s="93"/>
      <c r="CW492" s="93"/>
      <c r="CX492" s="93"/>
      <c r="CY492" s="93"/>
      <c r="CZ492" s="93"/>
      <c r="DA492" s="93"/>
      <c r="DB492" s="93"/>
      <c r="DC492" s="93"/>
      <c r="DD492" s="93"/>
      <c r="DE492" s="93"/>
      <c r="DF492" s="93"/>
      <c r="DG492" s="93"/>
      <c r="DH492" s="93"/>
      <c r="DI492" s="93"/>
      <c r="DJ492" s="93"/>
      <c r="DK492" s="93"/>
      <c r="DL492" s="93"/>
      <c r="DM492" s="93"/>
      <c r="DN492" s="93"/>
      <c r="DO492" s="93"/>
      <c r="DP492" s="93"/>
      <c r="DQ492" s="93"/>
      <c r="DR492" s="93"/>
      <c r="DS492" s="93"/>
      <c r="DT492" s="93"/>
      <c r="DU492" s="93"/>
      <c r="DV492" s="93"/>
      <c r="DW492" s="93"/>
      <c r="DX492" s="93"/>
      <c r="DY492" s="93"/>
      <c r="DZ492" s="93"/>
      <c r="EA492" s="93"/>
      <c r="EB492" s="93"/>
      <c r="EC492" s="93"/>
      <c r="ED492" s="93"/>
      <c r="EE492" s="93"/>
      <c r="EF492" s="93"/>
      <c r="EG492" s="93"/>
      <c r="EH492" s="93"/>
      <c r="EI492" s="93"/>
      <c r="EJ492" s="93"/>
      <c r="EK492" s="93"/>
      <c r="EL492" s="93"/>
      <c r="EM492" s="93"/>
      <c r="EN492" s="93"/>
      <c r="EO492" s="93"/>
      <c r="EP492" s="93"/>
      <c r="EQ492" s="93"/>
      <c r="ER492" s="93"/>
      <c r="ES492" s="93"/>
      <c r="ET492" s="93"/>
      <c r="EU492" s="93"/>
      <c r="EV492" s="93"/>
      <c r="EW492" s="93"/>
      <c r="EX492" s="93"/>
      <c r="EY492" s="93"/>
      <c r="EZ492" s="93"/>
      <c r="FA492" s="93"/>
      <c r="FB492" s="93"/>
      <c r="FC492" s="93"/>
      <c r="FD492" s="93"/>
      <c r="FE492" s="93"/>
      <c r="FF492" s="93"/>
      <c r="FG492" s="93"/>
      <c r="FH492" s="93"/>
      <c r="FI492" s="93"/>
      <c r="FJ492" s="93"/>
      <c r="FK492" s="93"/>
      <c r="FL492" s="93"/>
      <c r="FM492" s="93"/>
      <c r="FN492" s="93"/>
      <c r="FO492" s="93"/>
      <c r="FP492" s="93"/>
      <c r="FQ492" s="93"/>
      <c r="FR492" s="93"/>
      <c r="FS492" s="93"/>
      <c r="FT492" s="93"/>
      <c r="FU492" s="93"/>
      <c r="FV492" s="93"/>
      <c r="FW492" s="93"/>
      <c r="FX492" s="93"/>
      <c r="FY492" s="93"/>
      <c r="FZ492" s="93"/>
      <c r="GA492" s="93"/>
      <c r="GB492" s="93"/>
      <c r="GC492" s="93"/>
      <c r="GD492" s="93"/>
      <c r="GE492" s="93"/>
      <c r="GF492" s="93"/>
      <c r="GG492" s="93"/>
      <c r="GH492" s="93"/>
      <c r="GI492" s="93"/>
      <c r="GJ492" s="93"/>
      <c r="GK492" s="93"/>
      <c r="GL492" s="93"/>
      <c r="GM492" s="93"/>
      <c r="GN492" s="93"/>
      <c r="GO492" s="93"/>
      <c r="GP492" s="93"/>
      <c r="GQ492" s="93"/>
      <c r="GR492" s="93"/>
      <c r="GS492" s="93"/>
      <c r="GT492" s="93"/>
      <c r="GU492" s="93"/>
      <c r="GV492" s="93"/>
      <c r="GW492" s="93"/>
      <c r="GX492" s="93"/>
      <c r="GY492" s="93"/>
      <c r="GZ492" s="93"/>
      <c r="HA492" s="93"/>
      <c r="HB492" s="93"/>
      <c r="HC492" s="93"/>
      <c r="HD492" s="93"/>
      <c r="HE492" s="93"/>
      <c r="HF492" s="93"/>
      <c r="HG492" s="93"/>
      <c r="HH492" s="93"/>
      <c r="HI492" s="93"/>
      <c r="HJ492" s="93"/>
      <c r="HK492" s="93"/>
      <c r="HL492" s="93"/>
      <c r="HM492" s="93"/>
      <c r="HN492" s="93"/>
      <c r="HO492" s="93"/>
      <c r="HP492" s="93"/>
      <c r="HQ492" s="93"/>
      <c r="HR492" s="93"/>
      <c r="HS492" s="93"/>
      <c r="HT492" s="93"/>
      <c r="HU492" s="93"/>
      <c r="HV492" s="93"/>
      <c r="HW492" s="93"/>
      <c r="HX492" s="93"/>
      <c r="HY492" s="93"/>
      <c r="HZ492" s="93"/>
      <c r="IA492" s="93"/>
      <c r="IB492" s="93"/>
      <c r="IC492" s="93"/>
      <c r="ID492" s="93"/>
      <c r="IE492" s="93"/>
      <c r="IF492" s="93"/>
      <c r="IG492" s="93"/>
      <c r="IH492" s="93"/>
      <c r="II492" s="93"/>
      <c r="IJ492" s="93"/>
      <c r="IK492" s="93"/>
      <c r="IL492" s="93"/>
      <c r="IM492" s="93"/>
      <c r="IN492" s="93"/>
      <c r="IO492" s="93"/>
      <c r="IP492" s="93"/>
      <c r="IQ492" s="93"/>
      <c r="IR492" s="93"/>
      <c r="IS492" s="93"/>
      <c r="IT492" s="93"/>
      <c r="IU492" s="93"/>
      <c r="IV492" s="93"/>
      <c r="IW492" s="93"/>
      <c r="IX492" s="93"/>
      <c r="IY492" s="93"/>
      <c r="IZ492" s="93"/>
      <c r="JA492" s="93"/>
      <c r="JB492" s="93"/>
    </row>
    <row r="493" spans="1:262" s="19" customFormat="1" x14ac:dyDescent="0.2">
      <c r="A493" s="170">
        <v>41676</v>
      </c>
      <c r="B493" s="171" t="s">
        <v>1873</v>
      </c>
      <c r="C493" s="171" t="s">
        <v>261</v>
      </c>
      <c r="D493" s="171" t="s">
        <v>140</v>
      </c>
      <c r="E493" s="172" t="s">
        <v>143</v>
      </c>
      <c r="F493" s="173">
        <v>41940</v>
      </c>
      <c r="G493" s="174">
        <v>2014</v>
      </c>
      <c r="H493" s="170" t="s">
        <v>54</v>
      </c>
      <c r="I493" s="170" t="str">
        <f t="shared" si="32"/>
        <v>MD</v>
      </c>
      <c r="J493" s="170" t="str">
        <f t="shared" si="33"/>
        <v>MD</v>
      </c>
      <c r="K493" s="170" t="str">
        <f t="shared" si="35"/>
        <v>Northeast</v>
      </c>
      <c r="L493" s="170" t="str">
        <f>INDEX('State '!$A$1:$C$62,MATCH($I493,'State '!$B:$B,0),3)</f>
        <v>Northeast</v>
      </c>
      <c r="M493" s="170" t="str">
        <f>INDEX('State '!$A$1:$C$62,MATCH($J493,'State '!$B:$B,0),3)</f>
        <v>Northeast</v>
      </c>
      <c r="N493" s="170"/>
      <c r="O493" s="177">
        <v>132</v>
      </c>
      <c r="P493" s="176">
        <v>21</v>
      </c>
      <c r="Q493" s="176"/>
      <c r="R493" s="177">
        <v>26</v>
      </c>
      <c r="S493" s="178" t="s">
        <v>135</v>
      </c>
      <c r="T493" s="175" t="s">
        <v>381</v>
      </c>
      <c r="U493" s="179" t="s">
        <v>1807</v>
      </c>
      <c r="V493" s="170"/>
      <c r="W493" s="169"/>
      <c r="X493" s="169"/>
      <c r="Y493" s="169"/>
    </row>
    <row r="494" spans="1:262" s="19" customFormat="1" x14ac:dyDescent="0.2">
      <c r="A494" s="170">
        <v>41215</v>
      </c>
      <c r="B494" s="171" t="s">
        <v>468</v>
      </c>
      <c r="C494" s="171" t="s">
        <v>201</v>
      </c>
      <c r="D494" s="171" t="s">
        <v>140</v>
      </c>
      <c r="E494" s="172" t="s">
        <v>143</v>
      </c>
      <c r="F494" s="173">
        <v>41213</v>
      </c>
      <c r="G494" s="174">
        <v>2012</v>
      </c>
      <c r="H494" s="170" t="s">
        <v>7</v>
      </c>
      <c r="I494" s="170" t="str">
        <f t="shared" si="32"/>
        <v>PA</v>
      </c>
      <c r="J494" s="170" t="str">
        <f t="shared" si="33"/>
        <v>PA</v>
      </c>
      <c r="K494" s="170" t="str">
        <f t="shared" si="35"/>
        <v>Northeast</v>
      </c>
      <c r="L494" s="170" t="str">
        <f>INDEX('State '!$A$1:$C$62,MATCH($I494,'State '!$B:$B,0),3)</f>
        <v>Northeast</v>
      </c>
      <c r="M494" s="170" t="str">
        <f>INDEX('State '!$A$1:$C$62,MATCH($J494,'State '!$B:$B,0),3)</f>
        <v>Northeast</v>
      </c>
      <c r="N494" s="170"/>
      <c r="O494" s="177">
        <v>35.823</v>
      </c>
      <c r="P494" s="176">
        <v>4.8499999999999996</v>
      </c>
      <c r="Q494" s="176">
        <v>150</v>
      </c>
      <c r="R494" s="177">
        <v>24</v>
      </c>
      <c r="S494" s="178" t="s">
        <v>135</v>
      </c>
      <c r="T494" s="175" t="s">
        <v>381</v>
      </c>
      <c r="U494" s="179" t="s">
        <v>469</v>
      </c>
      <c r="V494" s="170"/>
      <c r="W494" s="169"/>
      <c r="X494" s="169"/>
      <c r="Y494" s="169"/>
    </row>
    <row r="495" spans="1:262" s="19" customFormat="1" ht="25.5" x14ac:dyDescent="0.2">
      <c r="A495" s="224">
        <v>43791</v>
      </c>
      <c r="B495" s="222" t="s">
        <v>2620</v>
      </c>
      <c r="C495" s="222" t="s">
        <v>201</v>
      </c>
      <c r="D495" s="222" t="s">
        <v>134</v>
      </c>
      <c r="E495" s="111" t="s">
        <v>143</v>
      </c>
      <c r="F495" s="63">
        <v>43781</v>
      </c>
      <c r="G495" s="64">
        <v>2019</v>
      </c>
      <c r="H495" s="224" t="s">
        <v>7</v>
      </c>
      <c r="I495" s="224" t="str">
        <f t="shared" si="32"/>
        <v>PA</v>
      </c>
      <c r="J495" s="224" t="str">
        <f t="shared" si="33"/>
        <v>PA</v>
      </c>
      <c r="K495" s="230" t="str">
        <f t="shared" si="35"/>
        <v>Northeast</v>
      </c>
      <c r="L495" s="224" t="str">
        <f>INDEX('State '!$A$1:$C$62,MATCH($I495,'State '!$B:$B,0),3)</f>
        <v>Northeast</v>
      </c>
      <c r="M495" s="224" t="str">
        <f>INDEX('State '!$A$1:$C$62,MATCH($J495,'State '!$B:$B,0),3)</f>
        <v>Northeast</v>
      </c>
      <c r="N495" s="224"/>
      <c r="O495" s="177">
        <v>20.2</v>
      </c>
      <c r="P495" s="198">
        <v>4.5</v>
      </c>
      <c r="Q495" s="164">
        <v>133</v>
      </c>
      <c r="R495" s="104">
        <v>12</v>
      </c>
      <c r="S495" s="224" t="s">
        <v>138</v>
      </c>
      <c r="T495" s="224" t="s">
        <v>381</v>
      </c>
      <c r="U495" s="224" t="s">
        <v>2629</v>
      </c>
      <c r="V495" s="224" t="s">
        <v>2177</v>
      </c>
      <c r="W495" s="222" t="s">
        <v>2621</v>
      </c>
      <c r="X495" s="222" t="s">
        <v>2839</v>
      </c>
      <c r="Y495" s="225"/>
    </row>
    <row r="496" spans="1:262" s="19" customFormat="1" ht="25.5" x14ac:dyDescent="0.2">
      <c r="A496" s="170">
        <v>42083</v>
      </c>
      <c r="B496" s="171" t="s">
        <v>1885</v>
      </c>
      <c r="C496" s="171" t="s">
        <v>204</v>
      </c>
      <c r="D496" s="171" t="s">
        <v>140</v>
      </c>
      <c r="E496" s="172" t="s">
        <v>143</v>
      </c>
      <c r="F496" s="173">
        <v>42271</v>
      </c>
      <c r="G496" s="174">
        <v>2015</v>
      </c>
      <c r="H496" s="170" t="s">
        <v>7</v>
      </c>
      <c r="I496" s="170" t="str">
        <f t="shared" si="32"/>
        <v>PA</v>
      </c>
      <c r="J496" s="170" t="str">
        <f t="shared" si="33"/>
        <v>PA</v>
      </c>
      <c r="K496" s="170" t="str">
        <f t="shared" si="35"/>
        <v>Northeast</v>
      </c>
      <c r="L496" s="170" t="str">
        <f>INDEX('State '!$A$1:$C$62,MATCH($I496,'State '!$B:$B,0),3)</f>
        <v>Northeast</v>
      </c>
      <c r="M496" s="170" t="str">
        <f>INDEX('State '!$A$1:$C$62,MATCH($J496,'State '!$B:$B,0),3)</f>
        <v>Northeast</v>
      </c>
      <c r="N496" s="170"/>
      <c r="O496" s="177">
        <v>76.099999999999994</v>
      </c>
      <c r="P496" s="176">
        <v>23</v>
      </c>
      <c r="Q496" s="176">
        <v>175</v>
      </c>
      <c r="R496" s="177">
        <v>24</v>
      </c>
      <c r="S496" s="178" t="s">
        <v>135</v>
      </c>
      <c r="T496" s="175" t="s">
        <v>381</v>
      </c>
      <c r="U496" s="179" t="s">
        <v>1886</v>
      </c>
      <c r="V496" s="170" t="s">
        <v>2177</v>
      </c>
      <c r="W496" s="169"/>
      <c r="X496" s="169"/>
      <c r="Y496" s="169"/>
    </row>
    <row r="497" spans="1:262" ht="38.25" x14ac:dyDescent="0.2">
      <c r="A497" s="224">
        <v>44008</v>
      </c>
      <c r="B497" s="222" t="s">
        <v>2741</v>
      </c>
      <c r="C497" s="222" t="s">
        <v>2403</v>
      </c>
      <c r="D497" s="222" t="s">
        <v>134</v>
      </c>
      <c r="E497" s="111" t="s">
        <v>143</v>
      </c>
      <c r="F497" s="63">
        <v>43831</v>
      </c>
      <c r="G497" s="64">
        <v>2020</v>
      </c>
      <c r="H497" s="224" t="s">
        <v>37</v>
      </c>
      <c r="I497" s="224" t="str">
        <f t="shared" si="32"/>
        <v>OK</v>
      </c>
      <c r="J497" s="224" t="str">
        <f t="shared" si="33"/>
        <v>OK</v>
      </c>
      <c r="K497" s="230" t="str">
        <f t="shared" si="35"/>
        <v>South Central</v>
      </c>
      <c r="L497" s="224" t="str">
        <f>INDEX('State '!$A$1:$C$62,MATCH($I497,'State '!$B:$B,0),3)</f>
        <v>South Central</v>
      </c>
      <c r="M497" s="224" t="str">
        <f>INDEX('State '!$A$1:$C$62,MATCH($J497,'State '!$B:$B,0),3)</f>
        <v>South Central</v>
      </c>
      <c r="N497" s="224"/>
      <c r="O497" s="177">
        <v>0.32500000000000001</v>
      </c>
      <c r="P497" s="177"/>
      <c r="Q497" s="164">
        <v>6</v>
      </c>
      <c r="R497" s="104">
        <v>4</v>
      </c>
      <c r="S497" s="224" t="s">
        <v>135</v>
      </c>
      <c r="T497" s="224" t="s">
        <v>381</v>
      </c>
      <c r="U497" s="224" t="s">
        <v>2742</v>
      </c>
      <c r="V497" s="224" t="s">
        <v>2177</v>
      </c>
      <c r="W497" s="222" t="s">
        <v>3080</v>
      </c>
      <c r="X497" s="222" t="s">
        <v>2843</v>
      </c>
      <c r="Y497" s="225"/>
      <c r="Z497" s="93"/>
      <c r="AA497" s="93"/>
      <c r="AB497" s="93"/>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c r="FD497" s="19"/>
      <c r="FE497" s="19"/>
      <c r="FF497" s="19"/>
      <c r="FG497" s="19"/>
      <c r="FH497" s="19"/>
      <c r="FI497" s="19"/>
      <c r="FJ497" s="19"/>
      <c r="FK497" s="19"/>
      <c r="FL497" s="19"/>
      <c r="FM497" s="19"/>
      <c r="FN497" s="19"/>
      <c r="FO497" s="19"/>
      <c r="FP497" s="19"/>
      <c r="FQ497" s="19"/>
      <c r="FR497" s="19"/>
      <c r="FS497" s="19"/>
      <c r="FT497" s="19"/>
      <c r="FU497" s="19"/>
      <c r="FV497" s="19"/>
      <c r="FW497" s="19"/>
      <c r="FX497" s="19"/>
      <c r="FY497" s="19"/>
      <c r="FZ497" s="19"/>
      <c r="GA497" s="19"/>
      <c r="GB497" s="19"/>
      <c r="GC497" s="19"/>
      <c r="GD497" s="19"/>
      <c r="GE497" s="19"/>
      <c r="GF497" s="19"/>
      <c r="GG497" s="19"/>
      <c r="GH497" s="19"/>
      <c r="GI497" s="19"/>
      <c r="GJ497" s="19"/>
      <c r="GK497" s="19"/>
      <c r="GL497" s="19"/>
      <c r="GM497" s="19"/>
      <c r="GN497" s="19"/>
      <c r="GO497" s="19"/>
      <c r="GP497" s="19"/>
      <c r="GQ497" s="19"/>
      <c r="GR497" s="19"/>
      <c r="GS497" s="19"/>
      <c r="GT497" s="19"/>
      <c r="GU497" s="19"/>
      <c r="GV497" s="19"/>
      <c r="GW497" s="19"/>
      <c r="GX497" s="19"/>
      <c r="GY497" s="19"/>
      <c r="GZ497" s="19"/>
      <c r="HA497" s="19"/>
      <c r="HB497" s="19"/>
      <c r="HC497" s="19"/>
      <c r="HD497" s="19"/>
      <c r="HE497" s="19"/>
      <c r="HF497" s="19"/>
      <c r="HG497" s="19"/>
      <c r="HH497" s="19"/>
      <c r="HI497" s="19"/>
      <c r="HJ497" s="19"/>
      <c r="HK497" s="19"/>
      <c r="HL497" s="19"/>
      <c r="HM497" s="19"/>
      <c r="HN497" s="19"/>
      <c r="HO497" s="19"/>
      <c r="HP497" s="19"/>
      <c r="HQ497" s="19"/>
      <c r="HR497" s="19"/>
      <c r="HS497" s="19"/>
      <c r="HT497" s="19"/>
      <c r="HU497" s="19"/>
      <c r="HV497" s="19"/>
      <c r="HW497" s="19"/>
      <c r="HX497" s="19"/>
      <c r="HY497" s="19"/>
      <c r="HZ497" s="19"/>
      <c r="IA497" s="19"/>
      <c r="IB497" s="19"/>
      <c r="IC497" s="19"/>
      <c r="ID497" s="19"/>
      <c r="IE497" s="19"/>
      <c r="IF497" s="19"/>
      <c r="IG497" s="19"/>
      <c r="IH497" s="19"/>
      <c r="II497" s="19"/>
      <c r="IJ497" s="19"/>
      <c r="IK497" s="19"/>
      <c r="IL497" s="19"/>
      <c r="IM497" s="19"/>
      <c r="IN497" s="19"/>
      <c r="IO497" s="19"/>
      <c r="IP497" s="19"/>
      <c r="IQ497" s="19"/>
      <c r="IR497" s="19"/>
      <c r="IS497" s="19"/>
      <c r="IT497" s="19"/>
      <c r="IU497" s="19"/>
      <c r="IV497" s="19"/>
      <c r="IW497" s="19"/>
      <c r="IX497" s="19"/>
      <c r="IY497" s="19"/>
      <c r="IZ497" s="19"/>
      <c r="JA497" s="19"/>
      <c r="JB497" s="19"/>
    </row>
    <row r="498" spans="1:262" ht="25.5" x14ac:dyDescent="0.2">
      <c r="A498" s="224">
        <v>44575</v>
      </c>
      <c r="B498" s="222" t="s">
        <v>2808</v>
      </c>
      <c r="C498" s="222" t="s">
        <v>2026</v>
      </c>
      <c r="D498" s="222" t="s">
        <v>140</v>
      </c>
      <c r="E498" s="222" t="s">
        <v>143</v>
      </c>
      <c r="F498" s="63">
        <v>44439</v>
      </c>
      <c r="G498" s="64">
        <v>2021</v>
      </c>
      <c r="H498" s="224" t="s">
        <v>56</v>
      </c>
      <c r="I498" s="224" t="str">
        <f t="shared" si="32"/>
        <v>MT</v>
      </c>
      <c r="J498" s="224" t="str">
        <f t="shared" si="33"/>
        <v>MT</v>
      </c>
      <c r="K498" s="230" t="str">
        <f t="shared" si="35"/>
        <v>Mountain</v>
      </c>
      <c r="L498" s="224" t="str">
        <f>INDEX('State '!$A$1:$C$62,MATCH($I498,'State '!$B:$B,0),3)</f>
        <v>Mountain</v>
      </c>
      <c r="M498" s="224" t="str">
        <f>INDEX('State '!$A$1:$C$62,MATCH($J498,'State '!$B:$B,0),3)</f>
        <v>Mountain</v>
      </c>
      <c r="N498" s="224"/>
      <c r="O498" s="177">
        <v>11.6</v>
      </c>
      <c r="P498" s="177">
        <v>9.5</v>
      </c>
      <c r="Q498" s="164">
        <v>22.5</v>
      </c>
      <c r="R498" s="104"/>
      <c r="S498" s="224" t="s">
        <v>135</v>
      </c>
      <c r="T498" s="224" t="s">
        <v>381</v>
      </c>
      <c r="U498" s="224" t="s">
        <v>2809</v>
      </c>
      <c r="V498" s="224" t="s">
        <v>2177</v>
      </c>
      <c r="W498" s="222" t="s">
        <v>2810</v>
      </c>
      <c r="X498" s="222" t="s">
        <v>2843</v>
      </c>
      <c r="Y498" s="225"/>
      <c r="Z498" s="93"/>
      <c r="AA498" s="93"/>
      <c r="AB498" s="93"/>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c r="FD498" s="19"/>
      <c r="FE498" s="19"/>
      <c r="FF498" s="19"/>
      <c r="FG498" s="19"/>
      <c r="FH498" s="19"/>
      <c r="FI498" s="19"/>
      <c r="FJ498" s="19"/>
      <c r="FK498" s="19"/>
      <c r="FL498" s="19"/>
      <c r="FM498" s="19"/>
      <c r="FN498" s="19"/>
      <c r="FO498" s="19"/>
      <c r="FP498" s="19"/>
      <c r="FQ498" s="19"/>
      <c r="FR498" s="19"/>
      <c r="FS498" s="19"/>
      <c r="FT498" s="19"/>
      <c r="FU498" s="19"/>
      <c r="FV498" s="19"/>
      <c r="FW498" s="19"/>
      <c r="FX498" s="19"/>
      <c r="FY498" s="19"/>
      <c r="FZ498" s="19"/>
      <c r="GA498" s="19"/>
      <c r="GB498" s="19"/>
      <c r="GC498" s="19"/>
      <c r="GD498" s="19"/>
      <c r="GE498" s="19"/>
      <c r="GF498" s="19"/>
      <c r="GG498" s="19"/>
      <c r="GH498" s="19"/>
      <c r="GI498" s="19"/>
      <c r="GJ498" s="19"/>
      <c r="GK498" s="19"/>
      <c r="GL498" s="19"/>
      <c r="GM498" s="19"/>
      <c r="GN498" s="19"/>
      <c r="GO498" s="19"/>
      <c r="GP498" s="19"/>
      <c r="GQ498" s="19"/>
      <c r="GR498" s="19"/>
      <c r="GS498" s="19"/>
      <c r="GT498" s="19"/>
      <c r="GU498" s="19"/>
      <c r="GV498" s="19"/>
      <c r="GW498" s="19"/>
      <c r="GX498" s="19"/>
      <c r="GY498" s="19"/>
      <c r="GZ498" s="19"/>
      <c r="HA498" s="19"/>
      <c r="HB498" s="19"/>
      <c r="HC498" s="19"/>
      <c r="HD498" s="19"/>
      <c r="HE498" s="19"/>
      <c r="HF498" s="19"/>
      <c r="HG498" s="19"/>
      <c r="HH498" s="19"/>
      <c r="HI498" s="19"/>
      <c r="HJ498" s="19"/>
      <c r="HK498" s="19"/>
      <c r="HL498" s="19"/>
      <c r="HM498" s="19"/>
      <c r="HN498" s="19"/>
      <c r="HO498" s="19"/>
      <c r="HP498" s="19"/>
      <c r="HQ498" s="19"/>
      <c r="HR498" s="19"/>
      <c r="HS498" s="19"/>
      <c r="HT498" s="19"/>
      <c r="HU498" s="19"/>
      <c r="HV498" s="19"/>
      <c r="HW498" s="19"/>
      <c r="HX498" s="19"/>
      <c r="HY498" s="19"/>
      <c r="HZ498" s="19"/>
      <c r="IA498" s="19"/>
      <c r="IB498" s="19"/>
      <c r="IC498" s="19"/>
      <c r="ID498" s="19"/>
      <c r="IE498" s="19"/>
      <c r="IF498" s="19"/>
      <c r="IG498" s="19"/>
      <c r="IH498" s="19"/>
      <c r="II498" s="19"/>
      <c r="IJ498" s="19"/>
      <c r="IK498" s="19"/>
      <c r="IL498" s="19"/>
      <c r="IM498" s="19"/>
      <c r="IN498" s="19"/>
      <c r="IO498" s="19"/>
      <c r="IP498" s="19"/>
      <c r="IQ498" s="19"/>
      <c r="IR498" s="19"/>
      <c r="IS498" s="19"/>
      <c r="IT498" s="19"/>
      <c r="IU498" s="19"/>
      <c r="IV498" s="19"/>
      <c r="IW498" s="19"/>
      <c r="IX498" s="19"/>
      <c r="IY498" s="19"/>
      <c r="IZ498" s="19"/>
      <c r="JA498" s="19"/>
      <c r="JB498" s="19"/>
    </row>
    <row r="499" spans="1:262" ht="38.25" x14ac:dyDescent="0.2">
      <c r="A499" s="224">
        <v>44210</v>
      </c>
      <c r="B499" s="222" t="s">
        <v>3162</v>
      </c>
      <c r="C499" s="83" t="s">
        <v>2918</v>
      </c>
      <c r="D499" s="222" t="s">
        <v>142</v>
      </c>
      <c r="E499" s="111" t="s">
        <v>143</v>
      </c>
      <c r="F499" s="63">
        <v>44434</v>
      </c>
      <c r="G499" s="64">
        <v>2021</v>
      </c>
      <c r="H499" s="224" t="s">
        <v>33</v>
      </c>
      <c r="I499" s="224" t="s">
        <v>33</v>
      </c>
      <c r="J499" s="224" t="s">
        <v>33</v>
      </c>
      <c r="K499" s="230" t="s">
        <v>5</v>
      </c>
      <c r="L499" s="224" t="s">
        <v>5</v>
      </c>
      <c r="M499" s="224" t="s">
        <v>5</v>
      </c>
      <c r="N499" s="224"/>
      <c r="O499" s="177">
        <v>23.2</v>
      </c>
      <c r="P499" s="177">
        <v>0.81</v>
      </c>
      <c r="Q499" s="164"/>
      <c r="R499" s="104">
        <v>20</v>
      </c>
      <c r="S499" s="224" t="s">
        <v>138</v>
      </c>
      <c r="T499" s="224" t="s">
        <v>381</v>
      </c>
      <c r="U499" s="224" t="s">
        <v>3163</v>
      </c>
      <c r="V499" s="224" t="s">
        <v>2177</v>
      </c>
      <c r="W499" s="222" t="s">
        <v>3164</v>
      </c>
      <c r="X499" s="222"/>
      <c r="Y499" s="166"/>
      <c r="Z499" s="93"/>
      <c r="AA499" s="93"/>
      <c r="AB499" s="93"/>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c r="FD499" s="19"/>
      <c r="FE499" s="19"/>
      <c r="FF499" s="19"/>
      <c r="FG499" s="19"/>
      <c r="FH499" s="19"/>
      <c r="FI499" s="19"/>
      <c r="FJ499" s="19"/>
      <c r="FK499" s="19"/>
      <c r="FL499" s="19"/>
      <c r="FM499" s="19"/>
      <c r="FN499" s="19"/>
      <c r="FO499" s="19"/>
      <c r="FP499" s="19"/>
      <c r="FQ499" s="19"/>
      <c r="FR499" s="19"/>
      <c r="FS499" s="19"/>
      <c r="FT499" s="19"/>
      <c r="FU499" s="19"/>
      <c r="FV499" s="19"/>
      <c r="FW499" s="19"/>
      <c r="FX499" s="19"/>
      <c r="FY499" s="19"/>
      <c r="FZ499" s="19"/>
      <c r="GA499" s="19"/>
      <c r="GB499" s="19"/>
      <c r="GC499" s="19"/>
      <c r="GD499" s="19"/>
      <c r="GE499" s="19"/>
      <c r="GF499" s="19"/>
      <c r="GG499" s="19"/>
      <c r="GH499" s="19"/>
      <c r="GI499" s="19"/>
      <c r="GJ499" s="19"/>
      <c r="GK499" s="19"/>
      <c r="GL499" s="19"/>
      <c r="GM499" s="19"/>
      <c r="GN499" s="19"/>
      <c r="GO499" s="19"/>
      <c r="GP499" s="19"/>
      <c r="GQ499" s="19"/>
      <c r="GR499" s="19"/>
      <c r="GS499" s="19"/>
      <c r="GT499" s="19"/>
      <c r="GU499" s="19"/>
      <c r="GV499" s="19"/>
      <c r="GW499" s="19"/>
      <c r="GX499" s="19"/>
      <c r="GY499" s="19"/>
      <c r="GZ499" s="19"/>
      <c r="HA499" s="19"/>
      <c r="HB499" s="19"/>
      <c r="HC499" s="19"/>
      <c r="HD499" s="19"/>
      <c r="HE499" s="19"/>
      <c r="HF499" s="19"/>
      <c r="HG499" s="19"/>
      <c r="HH499" s="19"/>
      <c r="HI499" s="19"/>
      <c r="HJ499" s="19"/>
      <c r="HK499" s="19"/>
      <c r="HL499" s="19"/>
      <c r="HM499" s="19"/>
      <c r="HN499" s="19"/>
      <c r="HO499" s="19"/>
      <c r="HP499" s="19"/>
      <c r="HQ499" s="19"/>
      <c r="HR499" s="19"/>
      <c r="HS499" s="19"/>
      <c r="HT499" s="19"/>
      <c r="HU499" s="19"/>
      <c r="HV499" s="19"/>
      <c r="HW499" s="19"/>
      <c r="HX499" s="19"/>
      <c r="HY499" s="19"/>
      <c r="HZ499" s="19"/>
      <c r="IA499" s="19"/>
      <c r="IB499" s="19"/>
      <c r="IC499" s="19"/>
      <c r="ID499" s="19"/>
      <c r="IE499" s="19"/>
      <c r="IF499" s="19"/>
      <c r="IG499" s="19"/>
      <c r="IH499" s="19"/>
      <c r="II499" s="19"/>
      <c r="IJ499" s="19"/>
      <c r="IK499" s="19"/>
      <c r="IL499" s="19"/>
      <c r="IM499" s="19"/>
      <c r="IN499" s="19"/>
      <c r="IO499" s="19"/>
      <c r="IP499" s="19"/>
      <c r="IQ499" s="19"/>
      <c r="IR499" s="19"/>
      <c r="IS499" s="19"/>
      <c r="IT499" s="19"/>
      <c r="IU499" s="19"/>
      <c r="IV499" s="19"/>
      <c r="IW499" s="19"/>
      <c r="IX499" s="19"/>
      <c r="IY499" s="19"/>
      <c r="IZ499" s="19"/>
      <c r="JA499" s="19"/>
      <c r="JB499" s="19"/>
    </row>
    <row r="500" spans="1:262" ht="38.25" x14ac:dyDescent="0.2">
      <c r="A500" s="195">
        <v>43468</v>
      </c>
      <c r="B500" s="183" t="s">
        <v>2689</v>
      </c>
      <c r="C500" s="183" t="s">
        <v>201</v>
      </c>
      <c r="D500" s="183" t="s">
        <v>140</v>
      </c>
      <c r="E500" s="183" t="s">
        <v>143</v>
      </c>
      <c r="F500" s="184">
        <v>43456</v>
      </c>
      <c r="G500" s="185">
        <v>2018</v>
      </c>
      <c r="H500" s="170" t="s">
        <v>7</v>
      </c>
      <c r="I500" s="170" t="str">
        <f t="shared" ref="I500:I510" si="36">LEFT($H500,2)</f>
        <v>PA</v>
      </c>
      <c r="J500" s="170" t="str">
        <f t="shared" ref="J500:J510" si="37">RIGHT($H500,2)</f>
        <v>PA</v>
      </c>
      <c r="K500" s="175" t="str">
        <f t="shared" ref="K500:K510" si="38">IF($L500=$M500,L500,CONCATENATE($L500,", ",IF(ISBLANK(N500),"",CONCATENATE(N500,", ")),$M500))</f>
        <v>Northeast</v>
      </c>
      <c r="L500" s="170" t="str">
        <f>INDEX('State '!$A$1:$C$62,MATCH($I500,'State '!$B:$B,0),3)</f>
        <v>Northeast</v>
      </c>
      <c r="M500" s="170" t="str">
        <f>INDEX('State '!$A$1:$C$62,MATCH($J500,'State '!$B:$B,0),3)</f>
        <v>Northeast</v>
      </c>
      <c r="N500" s="170"/>
      <c r="O500" s="177">
        <v>39.5</v>
      </c>
      <c r="P500" s="177">
        <f>14.4+5.8</f>
        <v>20.2</v>
      </c>
      <c r="Q500" s="177"/>
      <c r="R500" s="176" t="s">
        <v>3288</v>
      </c>
      <c r="S500" s="170" t="s">
        <v>135</v>
      </c>
      <c r="T500" s="170" t="s">
        <v>381</v>
      </c>
      <c r="U500" s="170" t="s">
        <v>2690</v>
      </c>
      <c r="V500" s="170" t="s">
        <v>2412</v>
      </c>
      <c r="W500" s="169" t="s">
        <v>2692</v>
      </c>
      <c r="X500" s="169"/>
      <c r="Y500" s="169" t="s">
        <v>2691</v>
      </c>
      <c r="Z500" s="93"/>
      <c r="AA500" s="93"/>
      <c r="AB500" s="93"/>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c r="FD500" s="19"/>
      <c r="FE500" s="19"/>
      <c r="FF500" s="19"/>
      <c r="FG500" s="19"/>
      <c r="FH500" s="19"/>
      <c r="FI500" s="19"/>
      <c r="FJ500" s="19"/>
      <c r="FK500" s="19"/>
      <c r="FL500" s="19"/>
      <c r="FM500" s="19"/>
      <c r="FN500" s="19"/>
      <c r="FO500" s="19"/>
      <c r="FP500" s="19"/>
      <c r="FQ500" s="19"/>
      <c r="FR500" s="19"/>
      <c r="FS500" s="19"/>
      <c r="FT500" s="19"/>
      <c r="FU500" s="19"/>
      <c r="FV500" s="19"/>
      <c r="FW500" s="19"/>
      <c r="FX500" s="19"/>
      <c r="FY500" s="19"/>
      <c r="FZ500" s="19"/>
      <c r="GA500" s="19"/>
      <c r="GB500" s="19"/>
      <c r="GC500" s="19"/>
      <c r="GD500" s="19"/>
      <c r="GE500" s="19"/>
      <c r="GF500" s="19"/>
      <c r="GG500" s="19"/>
      <c r="GH500" s="19"/>
      <c r="GI500" s="19"/>
      <c r="GJ500" s="19"/>
      <c r="GK500" s="19"/>
      <c r="GL500" s="19"/>
      <c r="GM500" s="19"/>
      <c r="GN500" s="19"/>
      <c r="GO500" s="19"/>
      <c r="GP500" s="19"/>
      <c r="GQ500" s="19"/>
      <c r="GR500" s="19"/>
      <c r="GS500" s="19"/>
      <c r="GT500" s="19"/>
      <c r="GU500" s="19"/>
      <c r="GV500" s="19"/>
      <c r="GW500" s="19"/>
      <c r="GX500" s="19"/>
      <c r="GY500" s="19"/>
      <c r="GZ500" s="19"/>
      <c r="HA500" s="19"/>
      <c r="HB500" s="19"/>
      <c r="HC500" s="19"/>
      <c r="HD500" s="19"/>
      <c r="HE500" s="19"/>
      <c r="HF500" s="19"/>
      <c r="HG500" s="19"/>
      <c r="HH500" s="19"/>
      <c r="HI500" s="19"/>
      <c r="HJ500" s="19"/>
      <c r="HK500" s="19"/>
      <c r="HL500" s="19"/>
      <c r="HM500" s="19"/>
      <c r="HN500" s="19"/>
      <c r="HO500" s="19"/>
      <c r="HP500" s="19"/>
      <c r="HQ500" s="19"/>
      <c r="HR500" s="19"/>
      <c r="HS500" s="19"/>
      <c r="HT500" s="19"/>
      <c r="HU500" s="19"/>
      <c r="HV500" s="19"/>
      <c r="HW500" s="19"/>
      <c r="HX500" s="19"/>
      <c r="HY500" s="19"/>
      <c r="HZ500" s="19"/>
      <c r="IA500" s="19"/>
      <c r="IB500" s="19"/>
      <c r="IC500" s="19"/>
      <c r="ID500" s="19"/>
      <c r="IE500" s="19"/>
      <c r="IF500" s="19"/>
      <c r="IG500" s="19"/>
      <c r="IH500" s="19"/>
      <c r="II500" s="19"/>
      <c r="IJ500" s="19"/>
      <c r="IK500" s="19"/>
      <c r="IL500" s="19"/>
      <c r="IM500" s="19"/>
      <c r="IN500" s="19"/>
      <c r="IO500" s="19"/>
      <c r="IP500" s="19"/>
      <c r="IQ500" s="19"/>
      <c r="IR500" s="19"/>
      <c r="IS500" s="19"/>
      <c r="IT500" s="19"/>
      <c r="IU500" s="19"/>
      <c r="IV500" s="19"/>
      <c r="IW500" s="19"/>
      <c r="IX500" s="19"/>
      <c r="IY500" s="19"/>
      <c r="IZ500" s="19"/>
      <c r="JA500" s="19"/>
      <c r="JB500" s="19"/>
    </row>
    <row r="501" spans="1:262" x14ac:dyDescent="0.2">
      <c r="A501" s="170">
        <v>39990</v>
      </c>
      <c r="B501" s="183" t="s">
        <v>1598</v>
      </c>
      <c r="C501" s="183" t="s">
        <v>374</v>
      </c>
      <c r="D501" s="183" t="s">
        <v>140</v>
      </c>
      <c r="E501" s="183" t="s">
        <v>143</v>
      </c>
      <c r="F501" s="184">
        <v>36100</v>
      </c>
      <c r="G501" s="185">
        <v>1998</v>
      </c>
      <c r="H501" s="170" t="s">
        <v>0</v>
      </c>
      <c r="I501" s="170" t="str">
        <f t="shared" si="36"/>
        <v>LA</v>
      </c>
      <c r="J501" s="170" t="str">
        <f t="shared" si="37"/>
        <v>LA</v>
      </c>
      <c r="K501" s="170" t="str">
        <f t="shared" si="38"/>
        <v>South Central</v>
      </c>
      <c r="L501" s="170" t="str">
        <f>INDEX('State '!$A$1:$C$62,MATCH($I501,'State '!$B:$B,0),3)</f>
        <v>South Central</v>
      </c>
      <c r="M501" s="170" t="str">
        <f>INDEX('State '!$A$1:$C$62,MATCH($J501,'State '!$B:$B,0),3)</f>
        <v>South Central</v>
      </c>
      <c r="N501" s="170"/>
      <c r="O501" s="177">
        <v>32</v>
      </c>
      <c r="P501" s="177">
        <v>90</v>
      </c>
      <c r="Q501" s="177">
        <v>170</v>
      </c>
      <c r="R501" s="176">
        <v>20</v>
      </c>
      <c r="S501" s="170" t="s">
        <v>135</v>
      </c>
      <c r="T501" s="170" t="s">
        <v>381</v>
      </c>
      <c r="U501" s="170" t="s">
        <v>1599</v>
      </c>
      <c r="V501" s="170"/>
      <c r="W501" s="169"/>
      <c r="X501" s="169"/>
      <c r="Y501" s="169"/>
      <c r="Z501" s="93"/>
      <c r="AA501" s="93"/>
      <c r="AB501" s="93"/>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c r="FD501" s="19"/>
      <c r="FE501" s="19"/>
      <c r="FF501" s="19"/>
      <c r="FG501" s="19"/>
      <c r="FH501" s="19"/>
      <c r="FI501" s="19"/>
      <c r="FJ501" s="19"/>
      <c r="FK501" s="19"/>
      <c r="FL501" s="19"/>
      <c r="FM501" s="19"/>
      <c r="FN501" s="19"/>
      <c r="FO501" s="19"/>
      <c r="FP501" s="19"/>
      <c r="FQ501" s="19"/>
      <c r="FR501" s="19"/>
      <c r="FS501" s="19"/>
      <c r="FT501" s="19"/>
      <c r="FU501" s="19"/>
      <c r="FV501" s="19"/>
      <c r="FW501" s="19"/>
      <c r="FX501" s="19"/>
      <c r="FY501" s="19"/>
      <c r="FZ501" s="19"/>
      <c r="GA501" s="19"/>
      <c r="GB501" s="19"/>
      <c r="GC501" s="19"/>
      <c r="GD501" s="19"/>
      <c r="GE501" s="19"/>
      <c r="GF501" s="19"/>
      <c r="GG501" s="19"/>
      <c r="GH501" s="19"/>
      <c r="GI501" s="19"/>
      <c r="GJ501" s="19"/>
      <c r="GK501" s="19"/>
      <c r="GL501" s="19"/>
      <c r="GM501" s="19"/>
      <c r="GN501" s="19"/>
      <c r="GO501" s="19"/>
      <c r="GP501" s="19"/>
      <c r="GQ501" s="19"/>
      <c r="GR501" s="19"/>
      <c r="GS501" s="19"/>
      <c r="GT501" s="19"/>
      <c r="GU501" s="19"/>
      <c r="GV501" s="19"/>
      <c r="GW501" s="19"/>
      <c r="GX501" s="19"/>
      <c r="GY501" s="19"/>
      <c r="GZ501" s="19"/>
      <c r="HA501" s="19"/>
      <c r="HB501" s="19"/>
      <c r="HC501" s="19"/>
      <c r="HD501" s="19"/>
      <c r="HE501" s="19"/>
      <c r="HF501" s="19"/>
      <c r="HG501" s="19"/>
      <c r="HH501" s="19"/>
      <c r="HI501" s="19"/>
      <c r="HJ501" s="19"/>
      <c r="HK501" s="19"/>
      <c r="HL501" s="19"/>
      <c r="HM501" s="19"/>
      <c r="HN501" s="19"/>
      <c r="HO501" s="19"/>
      <c r="HP501" s="19"/>
      <c r="HQ501" s="19"/>
      <c r="HR501" s="19"/>
      <c r="HS501" s="19"/>
      <c r="HT501" s="19"/>
      <c r="HU501" s="19"/>
      <c r="HV501" s="19"/>
      <c r="HW501" s="19"/>
      <c r="HX501" s="19"/>
      <c r="HY501" s="19"/>
      <c r="HZ501" s="19"/>
      <c r="IA501" s="19"/>
      <c r="IB501" s="19"/>
      <c r="IC501" s="19"/>
      <c r="ID501" s="19"/>
      <c r="IE501" s="19"/>
      <c r="IF501" s="19"/>
      <c r="IG501" s="19"/>
      <c r="IH501" s="19"/>
      <c r="II501" s="19"/>
      <c r="IJ501" s="19"/>
      <c r="IK501" s="19"/>
      <c r="IL501" s="19"/>
      <c r="IM501" s="19"/>
      <c r="IN501" s="19"/>
      <c r="IO501" s="19"/>
      <c r="IP501" s="19"/>
      <c r="IQ501" s="19"/>
      <c r="IR501" s="19"/>
      <c r="IS501" s="19"/>
      <c r="IT501" s="19"/>
      <c r="IU501" s="19"/>
      <c r="IV501" s="19"/>
      <c r="IW501" s="19"/>
      <c r="IX501" s="19"/>
      <c r="IY501" s="19"/>
      <c r="IZ501" s="19"/>
      <c r="JA501" s="19"/>
      <c r="JB501" s="19"/>
    </row>
    <row r="502" spans="1:262" x14ac:dyDescent="0.2">
      <c r="A502" s="224">
        <v>44099</v>
      </c>
      <c r="B502" s="222" t="s">
        <v>2733</v>
      </c>
      <c r="C502" s="222" t="s">
        <v>2068</v>
      </c>
      <c r="D502" s="222" t="s">
        <v>140</v>
      </c>
      <c r="E502" s="111" t="s">
        <v>143</v>
      </c>
      <c r="F502" s="63">
        <v>44102</v>
      </c>
      <c r="G502" s="64">
        <v>2020</v>
      </c>
      <c r="H502" s="224" t="s">
        <v>6</v>
      </c>
      <c r="I502" s="224" t="str">
        <f t="shared" si="36"/>
        <v>TX</v>
      </c>
      <c r="J502" s="224" t="str">
        <f t="shared" si="37"/>
        <v>TX</v>
      </c>
      <c r="K502" s="230" t="str">
        <f t="shared" si="38"/>
        <v>South Central</v>
      </c>
      <c r="L502" s="224" t="str">
        <f>INDEX('State '!$A$1:$C$62,MATCH($I502,'State '!$B:$B,0),3)</f>
        <v>South Central</v>
      </c>
      <c r="M502" s="224" t="str">
        <f>INDEX('State '!$A$1:$C$62,MATCH($J502,'State '!$B:$B,0),3)</f>
        <v>South Central</v>
      </c>
      <c r="N502" s="224"/>
      <c r="O502" s="177">
        <v>49.1</v>
      </c>
      <c r="P502" s="177">
        <v>16.84</v>
      </c>
      <c r="Q502" s="164">
        <v>500</v>
      </c>
      <c r="R502" s="104">
        <v>30</v>
      </c>
      <c r="S502" s="224" t="s">
        <v>138</v>
      </c>
      <c r="T502" s="224"/>
      <c r="U502" s="224" t="s">
        <v>2734</v>
      </c>
      <c r="V502" s="224" t="s">
        <v>2177</v>
      </c>
      <c r="W502" s="222" t="s">
        <v>2617</v>
      </c>
      <c r="X502" s="222"/>
      <c r="Y502" s="225"/>
      <c r="Z502" s="93"/>
      <c r="AA502" s="93"/>
      <c r="AB502" s="93"/>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c r="FD502" s="19"/>
      <c r="FE502" s="19"/>
      <c r="FF502" s="19"/>
      <c r="FG502" s="19"/>
      <c r="FH502" s="19"/>
      <c r="FI502" s="19"/>
      <c r="FJ502" s="19"/>
      <c r="FK502" s="19"/>
      <c r="FL502" s="19"/>
      <c r="FM502" s="19"/>
      <c r="FN502" s="19"/>
      <c r="FO502" s="19"/>
      <c r="FP502" s="19"/>
      <c r="FQ502" s="19"/>
      <c r="FR502" s="19"/>
      <c r="FS502" s="19"/>
      <c r="FT502" s="19"/>
      <c r="FU502" s="19"/>
      <c r="FV502" s="19"/>
      <c r="FW502" s="19"/>
      <c r="FX502" s="19"/>
      <c r="FY502" s="19"/>
      <c r="FZ502" s="19"/>
      <c r="GA502" s="19"/>
      <c r="GB502" s="19"/>
      <c r="GC502" s="19"/>
      <c r="GD502" s="19"/>
      <c r="GE502" s="19"/>
      <c r="GF502" s="19"/>
      <c r="GG502" s="19"/>
      <c r="GH502" s="19"/>
      <c r="GI502" s="19"/>
      <c r="GJ502" s="19"/>
      <c r="GK502" s="19"/>
      <c r="GL502" s="19"/>
      <c r="GM502" s="19"/>
      <c r="GN502" s="19"/>
      <c r="GO502" s="19"/>
      <c r="GP502" s="19"/>
      <c r="GQ502" s="19"/>
      <c r="GR502" s="19"/>
      <c r="GS502" s="19"/>
      <c r="GT502" s="19"/>
      <c r="GU502" s="19"/>
      <c r="GV502" s="19"/>
      <c r="GW502" s="19"/>
      <c r="GX502" s="19"/>
      <c r="GY502" s="19"/>
      <c r="GZ502" s="19"/>
      <c r="HA502" s="19"/>
      <c r="HB502" s="19"/>
      <c r="HC502" s="19"/>
      <c r="HD502" s="19"/>
      <c r="HE502" s="19"/>
      <c r="HF502" s="19"/>
      <c r="HG502" s="19"/>
      <c r="HH502" s="19"/>
      <c r="HI502" s="19"/>
      <c r="HJ502" s="19"/>
      <c r="HK502" s="19"/>
      <c r="HL502" s="19"/>
      <c r="HM502" s="19"/>
      <c r="HN502" s="19"/>
      <c r="HO502" s="19"/>
      <c r="HP502" s="19"/>
      <c r="HQ502" s="19"/>
      <c r="HR502" s="19"/>
      <c r="HS502" s="19"/>
      <c r="HT502" s="19"/>
      <c r="HU502" s="19"/>
      <c r="HV502" s="19"/>
      <c r="HW502" s="19"/>
      <c r="HX502" s="19"/>
      <c r="HY502" s="19"/>
      <c r="HZ502" s="19"/>
      <c r="IA502" s="19"/>
      <c r="IB502" s="19"/>
      <c r="IC502" s="19"/>
      <c r="ID502" s="19"/>
      <c r="IE502" s="19"/>
      <c r="IF502" s="19"/>
      <c r="IG502" s="19"/>
      <c r="IH502" s="19"/>
      <c r="II502" s="19"/>
      <c r="IJ502" s="19"/>
      <c r="IK502" s="19"/>
      <c r="IL502" s="19"/>
      <c r="IM502" s="19"/>
      <c r="IN502" s="19"/>
      <c r="IO502" s="19"/>
      <c r="IP502" s="19"/>
      <c r="IQ502" s="19"/>
      <c r="IR502" s="19"/>
      <c r="IS502" s="19"/>
      <c r="IT502" s="19"/>
      <c r="IU502" s="19"/>
      <c r="IV502" s="19"/>
      <c r="IW502" s="19"/>
      <c r="IX502" s="19"/>
      <c r="IY502" s="19"/>
      <c r="IZ502" s="19"/>
      <c r="JA502" s="19"/>
      <c r="JB502" s="19"/>
    </row>
    <row r="503" spans="1:262" x14ac:dyDescent="0.2">
      <c r="A503" s="170">
        <v>39990</v>
      </c>
      <c r="B503" s="171" t="s">
        <v>1007</v>
      </c>
      <c r="C503" s="171" t="s">
        <v>313</v>
      </c>
      <c r="D503" s="171" t="s">
        <v>134</v>
      </c>
      <c r="E503" s="172" t="s">
        <v>143</v>
      </c>
      <c r="F503" s="173">
        <v>39022</v>
      </c>
      <c r="G503" s="174">
        <v>2006</v>
      </c>
      <c r="H503" s="170" t="s">
        <v>13</v>
      </c>
      <c r="I503" s="170" t="str">
        <f t="shared" si="36"/>
        <v>CA</v>
      </c>
      <c r="J503" s="170" t="str">
        <f t="shared" si="37"/>
        <v>CA</v>
      </c>
      <c r="K503" s="170" t="str">
        <f t="shared" si="38"/>
        <v>Pacific</v>
      </c>
      <c r="L503" s="170" t="str">
        <f>INDEX('State '!$A$1:$C$62,MATCH($I503,'State '!$B:$B,0),3)</f>
        <v>Pacific</v>
      </c>
      <c r="M503" s="170" t="str">
        <f>INDEX('State '!$A$1:$C$62,MATCH($J503,'State '!$B:$B,0),3)</f>
        <v>Pacific</v>
      </c>
      <c r="N503" s="170"/>
      <c r="O503" s="177">
        <v>11</v>
      </c>
      <c r="P503" s="176">
        <v>6</v>
      </c>
      <c r="Q503" s="176">
        <v>50</v>
      </c>
      <c r="R503" s="177">
        <v>24</v>
      </c>
      <c r="S503" s="178" t="s">
        <v>138</v>
      </c>
      <c r="T503" s="175" t="s">
        <v>187</v>
      </c>
      <c r="U503" s="179" t="s">
        <v>382</v>
      </c>
      <c r="V503" s="170"/>
      <c r="W503" s="169"/>
      <c r="X503" s="169"/>
      <c r="Y503" s="169"/>
      <c r="Z503" s="93"/>
      <c r="AA503" s="93"/>
      <c r="AB503" s="93"/>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c r="FD503" s="19"/>
      <c r="FE503" s="19"/>
      <c r="FF503" s="19"/>
      <c r="FG503" s="19"/>
      <c r="FH503" s="19"/>
      <c r="FI503" s="19"/>
      <c r="FJ503" s="19"/>
      <c r="FK503" s="19"/>
      <c r="FL503" s="19"/>
      <c r="FM503" s="19"/>
      <c r="FN503" s="19"/>
      <c r="FO503" s="19"/>
      <c r="FP503" s="19"/>
      <c r="FQ503" s="19"/>
      <c r="FR503" s="19"/>
      <c r="FS503" s="19"/>
      <c r="FT503" s="19"/>
      <c r="FU503" s="19"/>
      <c r="FV503" s="19"/>
      <c r="FW503" s="19"/>
      <c r="FX503" s="19"/>
      <c r="FY503" s="19"/>
      <c r="FZ503" s="19"/>
      <c r="GA503" s="19"/>
      <c r="GB503" s="19"/>
      <c r="GC503" s="19"/>
      <c r="GD503" s="19"/>
      <c r="GE503" s="19"/>
      <c r="GF503" s="19"/>
      <c r="GG503" s="19"/>
      <c r="GH503" s="19"/>
      <c r="GI503" s="19"/>
      <c r="GJ503" s="19"/>
      <c r="GK503" s="19"/>
      <c r="GL503" s="19"/>
      <c r="GM503" s="19"/>
      <c r="GN503" s="19"/>
      <c r="GO503" s="19"/>
      <c r="GP503" s="19"/>
      <c r="GQ503" s="19"/>
      <c r="GR503" s="19"/>
      <c r="GS503" s="19"/>
      <c r="GT503" s="19"/>
      <c r="GU503" s="19"/>
      <c r="GV503" s="19"/>
      <c r="GW503" s="19"/>
      <c r="GX503" s="19"/>
      <c r="GY503" s="19"/>
      <c r="GZ503" s="19"/>
      <c r="HA503" s="19"/>
      <c r="HB503" s="19"/>
      <c r="HC503" s="19"/>
      <c r="HD503" s="19"/>
      <c r="HE503" s="19"/>
      <c r="HF503" s="19"/>
      <c r="HG503" s="19"/>
      <c r="HH503" s="19"/>
      <c r="HI503" s="19"/>
      <c r="HJ503" s="19"/>
      <c r="HK503" s="19"/>
      <c r="HL503" s="19"/>
      <c r="HM503" s="19"/>
      <c r="HN503" s="19"/>
      <c r="HO503" s="19"/>
      <c r="HP503" s="19"/>
      <c r="HQ503" s="19"/>
      <c r="HR503" s="19"/>
      <c r="HS503" s="19"/>
      <c r="HT503" s="19"/>
      <c r="HU503" s="19"/>
      <c r="HV503" s="19"/>
      <c r="HW503" s="19"/>
      <c r="HX503" s="19"/>
      <c r="HY503" s="19"/>
      <c r="HZ503" s="19"/>
      <c r="IA503" s="19"/>
      <c r="IB503" s="19"/>
      <c r="IC503" s="19"/>
      <c r="ID503" s="19"/>
      <c r="IE503" s="19"/>
      <c r="IF503" s="19"/>
      <c r="IG503" s="19"/>
      <c r="IH503" s="19"/>
      <c r="II503" s="19"/>
      <c r="IJ503" s="19"/>
      <c r="IK503" s="19"/>
      <c r="IL503" s="19"/>
      <c r="IM503" s="19"/>
      <c r="IN503" s="19"/>
      <c r="IO503" s="19"/>
      <c r="IP503" s="19"/>
      <c r="IQ503" s="19"/>
      <c r="IR503" s="19"/>
      <c r="IS503" s="19"/>
      <c r="IT503" s="19"/>
      <c r="IU503" s="19"/>
      <c r="IV503" s="19"/>
      <c r="IW503" s="19"/>
      <c r="IX503" s="19"/>
      <c r="IY503" s="19"/>
      <c r="IZ503" s="19"/>
      <c r="JA503" s="19"/>
      <c r="JB503" s="19"/>
    </row>
    <row r="504" spans="1:262" x14ac:dyDescent="0.2">
      <c r="A504" s="170">
        <v>39990</v>
      </c>
      <c r="B504" s="183" t="s">
        <v>1401</v>
      </c>
      <c r="C504" s="183" t="s">
        <v>313</v>
      </c>
      <c r="D504" s="183" t="s">
        <v>134</v>
      </c>
      <c r="E504" s="183" t="s">
        <v>143</v>
      </c>
      <c r="F504" s="184">
        <v>37196</v>
      </c>
      <c r="G504" s="185">
        <v>2001</v>
      </c>
      <c r="H504" s="170" t="s">
        <v>13</v>
      </c>
      <c r="I504" s="170" t="str">
        <f t="shared" si="36"/>
        <v>CA</v>
      </c>
      <c r="J504" s="170" t="str">
        <f t="shared" si="37"/>
        <v>CA</v>
      </c>
      <c r="K504" s="170" t="str">
        <f t="shared" si="38"/>
        <v>Pacific</v>
      </c>
      <c r="L504" s="170" t="str">
        <f>INDEX('State '!$A$1:$C$62,MATCH($I504,'State '!$B:$B,0),3)</f>
        <v>Pacific</v>
      </c>
      <c r="M504" s="170" t="str">
        <f>INDEX('State '!$A$1:$C$62,MATCH($J504,'State '!$B:$B,0),3)</f>
        <v>Pacific</v>
      </c>
      <c r="N504" s="170"/>
      <c r="O504" s="177">
        <v>12</v>
      </c>
      <c r="P504" s="177">
        <v>33</v>
      </c>
      <c r="Q504" s="177">
        <v>500</v>
      </c>
      <c r="R504" s="176">
        <v>24</v>
      </c>
      <c r="S504" s="170" t="s">
        <v>138</v>
      </c>
      <c r="T504" s="170" t="s">
        <v>187</v>
      </c>
      <c r="U504" s="170" t="s">
        <v>382</v>
      </c>
      <c r="V504" s="170"/>
      <c r="W504" s="169"/>
      <c r="X504" s="169"/>
      <c r="Y504" s="169"/>
      <c r="Z504" s="93"/>
      <c r="AA504" s="93"/>
      <c r="AB504" s="93"/>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c r="CV504" s="19"/>
      <c r="CW504" s="19"/>
      <c r="CX504" s="19"/>
      <c r="CY504" s="19"/>
      <c r="CZ504" s="19"/>
      <c r="DA504" s="19"/>
      <c r="DB504" s="19"/>
      <c r="DC504" s="19"/>
      <c r="DD504" s="19"/>
      <c r="DE504" s="19"/>
      <c r="DF504" s="19"/>
      <c r="DG504" s="19"/>
      <c r="DH504" s="19"/>
      <c r="DI504" s="19"/>
      <c r="DJ504" s="19"/>
      <c r="DK504" s="19"/>
      <c r="DL504" s="19"/>
      <c r="DM504" s="19"/>
      <c r="DN504" s="19"/>
      <c r="DO504" s="19"/>
      <c r="DP504" s="19"/>
      <c r="DQ504" s="19"/>
      <c r="DR504" s="19"/>
      <c r="DS504" s="19"/>
      <c r="DT504" s="19"/>
      <c r="DU504" s="19"/>
      <c r="DV504" s="19"/>
      <c r="DW504" s="19"/>
      <c r="DX504" s="19"/>
      <c r="DY504" s="19"/>
      <c r="DZ504" s="19"/>
      <c r="EA504" s="19"/>
      <c r="EB504" s="19"/>
      <c r="EC504" s="19"/>
      <c r="ED504" s="19"/>
      <c r="EE504" s="19"/>
      <c r="EF504" s="19"/>
      <c r="EG504" s="19"/>
      <c r="EH504" s="19"/>
      <c r="EI504" s="19"/>
      <c r="EJ504" s="19"/>
      <c r="EK504" s="19"/>
      <c r="EL504" s="19"/>
      <c r="EM504" s="19"/>
      <c r="EN504" s="19"/>
      <c r="EO504" s="19"/>
      <c r="EP504" s="19"/>
      <c r="EQ504" s="19"/>
      <c r="ER504" s="19"/>
      <c r="ES504" s="19"/>
      <c r="ET504" s="19"/>
      <c r="EU504" s="19"/>
      <c r="EV504" s="19"/>
      <c r="EW504" s="19"/>
      <c r="EX504" s="19"/>
      <c r="EY504" s="19"/>
      <c r="EZ504" s="19"/>
      <c r="FA504" s="19"/>
      <c r="FB504" s="19"/>
      <c r="FC504" s="19"/>
      <c r="FD504" s="19"/>
      <c r="FE504" s="19"/>
      <c r="FF504" s="19"/>
      <c r="FG504" s="19"/>
      <c r="FH504" s="19"/>
      <c r="FI504" s="19"/>
      <c r="FJ504" s="19"/>
      <c r="FK504" s="19"/>
      <c r="FL504" s="19"/>
      <c r="FM504" s="19"/>
      <c r="FN504" s="19"/>
      <c r="FO504" s="19"/>
      <c r="FP504" s="19"/>
      <c r="FQ504" s="19"/>
      <c r="FR504" s="19"/>
      <c r="FS504" s="19"/>
      <c r="FT504" s="19"/>
      <c r="FU504" s="19"/>
      <c r="FV504" s="19"/>
      <c r="FW504" s="19"/>
      <c r="FX504" s="19"/>
      <c r="FY504" s="19"/>
      <c r="FZ504" s="19"/>
      <c r="GA504" s="19"/>
      <c r="GB504" s="19"/>
      <c r="GC504" s="19"/>
      <c r="GD504" s="19"/>
      <c r="GE504" s="19"/>
      <c r="GF504" s="19"/>
      <c r="GG504" s="19"/>
      <c r="GH504" s="19"/>
      <c r="GI504" s="19"/>
      <c r="GJ504" s="19"/>
      <c r="GK504" s="19"/>
      <c r="GL504" s="19"/>
      <c r="GM504" s="19"/>
      <c r="GN504" s="19"/>
      <c r="GO504" s="19"/>
      <c r="GP504" s="19"/>
      <c r="GQ504" s="19"/>
      <c r="GR504" s="19"/>
      <c r="GS504" s="19"/>
      <c r="GT504" s="19"/>
      <c r="GU504" s="19"/>
      <c r="GV504" s="19"/>
      <c r="GW504" s="19"/>
      <c r="GX504" s="19"/>
      <c r="GY504" s="19"/>
      <c r="GZ504" s="19"/>
      <c r="HA504" s="19"/>
      <c r="HB504" s="19"/>
      <c r="HC504" s="19"/>
      <c r="HD504" s="19"/>
      <c r="HE504" s="19"/>
      <c r="HF504" s="19"/>
      <c r="HG504" s="19"/>
      <c r="HH504" s="19"/>
      <c r="HI504" s="19"/>
      <c r="HJ504" s="19"/>
      <c r="HK504" s="19"/>
      <c r="HL504" s="19"/>
      <c r="HM504" s="19"/>
      <c r="HN504" s="19"/>
      <c r="HO504" s="19"/>
      <c r="HP504" s="19"/>
      <c r="HQ504" s="19"/>
      <c r="HR504" s="19"/>
      <c r="HS504" s="19"/>
      <c r="HT504" s="19"/>
      <c r="HU504" s="19"/>
      <c r="HV504" s="19"/>
      <c r="HW504" s="19"/>
      <c r="HX504" s="19"/>
      <c r="HY504" s="19"/>
      <c r="HZ504" s="19"/>
      <c r="IA504" s="19"/>
      <c r="IB504" s="19"/>
      <c r="IC504" s="19"/>
      <c r="ID504" s="19"/>
      <c r="IE504" s="19"/>
      <c r="IF504" s="19"/>
      <c r="IG504" s="19"/>
      <c r="IH504" s="19"/>
      <c r="II504" s="19"/>
      <c r="IJ504" s="19"/>
      <c r="IK504" s="19"/>
      <c r="IL504" s="19"/>
      <c r="IM504" s="19"/>
      <c r="IN504" s="19"/>
      <c r="IO504" s="19"/>
      <c r="IP504" s="19"/>
      <c r="IQ504" s="19"/>
      <c r="IR504" s="19"/>
      <c r="IS504" s="19"/>
      <c r="IT504" s="19"/>
      <c r="IU504" s="19"/>
      <c r="IV504" s="19"/>
      <c r="IW504" s="19"/>
      <c r="IX504" s="19"/>
      <c r="IY504" s="19"/>
      <c r="IZ504" s="19"/>
      <c r="JA504" s="19"/>
      <c r="JB504" s="19"/>
    </row>
    <row r="505" spans="1:262" x14ac:dyDescent="0.2">
      <c r="A505" s="195">
        <v>43454</v>
      </c>
      <c r="B505" s="183" t="s">
        <v>2195</v>
      </c>
      <c r="C505" s="171" t="s">
        <v>206</v>
      </c>
      <c r="D505" s="183" t="s">
        <v>140</v>
      </c>
      <c r="E505" s="183" t="s">
        <v>143</v>
      </c>
      <c r="F505" s="184">
        <v>43432</v>
      </c>
      <c r="G505" s="185">
        <v>2018</v>
      </c>
      <c r="H505" s="170" t="s">
        <v>2157</v>
      </c>
      <c r="I505" s="170" t="str">
        <f t="shared" si="36"/>
        <v>MS</v>
      </c>
      <c r="J505" s="170" t="str">
        <f t="shared" si="37"/>
        <v>TX</v>
      </c>
      <c r="K505" s="175" t="str">
        <f t="shared" si="38"/>
        <v>South Central</v>
      </c>
      <c r="L505" s="170" t="str">
        <f>INDEX('State '!$A$1:$C$62,MATCH($I505,'State '!$B:$B,0),3)</f>
        <v>South Central</v>
      </c>
      <c r="M505" s="170" t="str">
        <f>INDEX('State '!$A$1:$C$62,MATCH($J505,'State '!$B:$B,0),3)</f>
        <v>South Central</v>
      </c>
      <c r="N505" s="170"/>
      <c r="O505" s="177">
        <v>132</v>
      </c>
      <c r="P505" s="177"/>
      <c r="Q505" s="177">
        <v>300</v>
      </c>
      <c r="R505" s="176"/>
      <c r="S505" s="170" t="s">
        <v>135</v>
      </c>
      <c r="T505" s="170" t="s">
        <v>381</v>
      </c>
      <c r="U505" s="170" t="s">
        <v>2194</v>
      </c>
      <c r="V505" s="170" t="s">
        <v>2177</v>
      </c>
      <c r="W505" s="169" t="s">
        <v>2181</v>
      </c>
      <c r="X505" s="169"/>
      <c r="Y505" s="205"/>
      <c r="Z505" s="93"/>
      <c r="AA505" s="93"/>
      <c r="AB505" s="93"/>
    </row>
    <row r="506" spans="1:262" x14ac:dyDescent="0.2">
      <c r="A506" s="170">
        <v>42601</v>
      </c>
      <c r="B506" s="183" t="s">
        <v>2036</v>
      </c>
      <c r="C506" s="171" t="s">
        <v>231</v>
      </c>
      <c r="D506" s="183" t="s">
        <v>140</v>
      </c>
      <c r="E506" s="183" t="s">
        <v>143</v>
      </c>
      <c r="F506" s="184">
        <v>42614</v>
      </c>
      <c r="G506" s="185">
        <v>2016</v>
      </c>
      <c r="H506" s="170" t="s">
        <v>52</v>
      </c>
      <c r="I506" s="170" t="str">
        <f t="shared" si="36"/>
        <v>TN</v>
      </c>
      <c r="J506" s="170" t="str">
        <f t="shared" si="37"/>
        <v>TN</v>
      </c>
      <c r="K506" s="170" t="str">
        <f t="shared" si="38"/>
        <v>Midwest</v>
      </c>
      <c r="L506" s="170" t="str">
        <f>INDEX('State '!$A$1:$C$62,MATCH($I506,'State '!$B:$B,0),3)</f>
        <v>Midwest</v>
      </c>
      <c r="M506" s="170" t="str">
        <f>INDEX('State '!$A$1:$C$62,MATCH($J506,'State '!$B:$B,0),3)</f>
        <v>Midwest</v>
      </c>
      <c r="N506" s="170"/>
      <c r="O506" s="177">
        <v>53</v>
      </c>
      <c r="P506" s="177">
        <v>10</v>
      </c>
      <c r="Q506" s="177">
        <v>40</v>
      </c>
      <c r="R506" s="176">
        <v>12</v>
      </c>
      <c r="S506" s="170" t="s">
        <v>135</v>
      </c>
      <c r="T506" s="170" t="s">
        <v>381</v>
      </c>
      <c r="U506" s="170" t="s">
        <v>2037</v>
      </c>
      <c r="V506" s="170" t="s">
        <v>2177</v>
      </c>
      <c r="W506" s="169"/>
      <c r="X506" s="169"/>
      <c r="Y506" s="169"/>
      <c r="Z506" s="93"/>
      <c r="AA506" s="93"/>
      <c r="AB506" s="93"/>
    </row>
    <row r="507" spans="1:262" x14ac:dyDescent="0.2">
      <c r="A507" s="170">
        <v>41584</v>
      </c>
      <c r="B507" s="171" t="s">
        <v>1835</v>
      </c>
      <c r="C507" s="171" t="s">
        <v>1836</v>
      </c>
      <c r="D507" s="171" t="s">
        <v>136</v>
      </c>
      <c r="E507" s="172" t="s">
        <v>143</v>
      </c>
      <c r="F507" s="173">
        <v>41821</v>
      </c>
      <c r="G507" s="174">
        <v>2014</v>
      </c>
      <c r="H507" s="170" t="s">
        <v>25</v>
      </c>
      <c r="I507" s="170" t="str">
        <f t="shared" si="36"/>
        <v>CO</v>
      </c>
      <c r="J507" s="170" t="str">
        <f t="shared" si="37"/>
        <v>CO</v>
      </c>
      <c r="K507" s="170" t="str">
        <f t="shared" si="38"/>
        <v>Mountain</v>
      </c>
      <c r="L507" s="170" t="str">
        <f>INDEX('State '!$A$1:$C$62,MATCH($I507,'State '!$B:$B,0),3)</f>
        <v>Mountain</v>
      </c>
      <c r="M507" s="170" t="str">
        <f>INDEX('State '!$A$1:$C$62,MATCH($J507,'State '!$B:$B,0),3)</f>
        <v>Mountain</v>
      </c>
      <c r="N507" s="170"/>
      <c r="O507" s="177">
        <v>12</v>
      </c>
      <c r="P507" s="176">
        <v>7.6</v>
      </c>
      <c r="Q507" s="176">
        <v>230</v>
      </c>
      <c r="R507" s="177"/>
      <c r="S507" s="178" t="s">
        <v>135</v>
      </c>
      <c r="T507" s="175" t="s">
        <v>381</v>
      </c>
      <c r="U507" s="179" t="s">
        <v>1837</v>
      </c>
      <c r="V507" s="170"/>
      <c r="W507" s="169"/>
      <c r="X507" s="169"/>
      <c r="Y507" s="169"/>
      <c r="Z507" s="93"/>
      <c r="AA507" s="93"/>
      <c r="AB507" s="93"/>
    </row>
    <row r="508" spans="1:262" x14ac:dyDescent="0.2">
      <c r="A508" s="224">
        <v>43691</v>
      </c>
      <c r="B508" s="222" t="s">
        <v>2086</v>
      </c>
      <c r="C508" s="222" t="s">
        <v>2087</v>
      </c>
      <c r="D508" s="222" t="s">
        <v>140</v>
      </c>
      <c r="E508" s="222" t="s">
        <v>2223</v>
      </c>
      <c r="F508" s="63"/>
      <c r="G508" s="64"/>
      <c r="H508" s="224" t="s">
        <v>483</v>
      </c>
      <c r="I508" s="224" t="str">
        <f t="shared" si="36"/>
        <v>MS</v>
      </c>
      <c r="J508" s="224" t="str">
        <f t="shared" si="37"/>
        <v>AL</v>
      </c>
      <c r="K508" s="230" t="str">
        <f t="shared" si="38"/>
        <v>South Central</v>
      </c>
      <c r="L508" s="224" t="str">
        <f>INDEX('State '!$A$1:$C$62,MATCH($I508,'State '!$B:$B,0),3)</f>
        <v>South Central</v>
      </c>
      <c r="M508" s="224" t="str">
        <f>INDEX('State '!$A$1:$C$62,MATCH($J508,'State '!$B:$B,0),3)</f>
        <v>South Central</v>
      </c>
      <c r="N508" s="224"/>
      <c r="O508" s="177">
        <v>45</v>
      </c>
      <c r="P508" s="198"/>
      <c r="Q508" s="164">
        <v>500</v>
      </c>
      <c r="R508" s="104"/>
      <c r="S508" s="224" t="s">
        <v>138</v>
      </c>
      <c r="T508" s="224" t="s">
        <v>2088</v>
      </c>
      <c r="U508" s="224" t="s">
        <v>382</v>
      </c>
      <c r="V508" s="224" t="s">
        <v>2180</v>
      </c>
      <c r="W508" s="222"/>
      <c r="X508" s="222"/>
      <c r="Y508" s="225"/>
      <c r="Z508" s="93"/>
      <c r="AA508" s="93"/>
      <c r="AB508" s="93"/>
    </row>
    <row r="509" spans="1:262" x14ac:dyDescent="0.2">
      <c r="A509" s="170">
        <v>40619</v>
      </c>
      <c r="B509" s="171" t="s">
        <v>519</v>
      </c>
      <c r="C509" s="171" t="s">
        <v>237</v>
      </c>
      <c r="D509" s="171" t="s">
        <v>140</v>
      </c>
      <c r="E509" s="172" t="s">
        <v>143</v>
      </c>
      <c r="F509" s="173">
        <v>40576</v>
      </c>
      <c r="G509" s="174">
        <v>2011</v>
      </c>
      <c r="H509" s="170" t="s">
        <v>29</v>
      </c>
      <c r="I509" s="170" t="str">
        <f t="shared" si="36"/>
        <v>WY</v>
      </c>
      <c r="J509" s="170" t="str">
        <f t="shared" si="37"/>
        <v>WY</v>
      </c>
      <c r="K509" s="170" t="str">
        <f t="shared" si="38"/>
        <v>Mountain</v>
      </c>
      <c r="L509" s="170" t="str">
        <f>INDEX('State '!$A$1:$C$62,MATCH($I509,'State '!$B:$B,0),3)</f>
        <v>Mountain</v>
      </c>
      <c r="M509" s="170" t="str">
        <f>INDEX('State '!$A$1:$C$62,MATCH($J509,'State '!$B:$B,0),3)</f>
        <v>Mountain</v>
      </c>
      <c r="N509" s="170"/>
      <c r="O509" s="177">
        <v>94</v>
      </c>
      <c r="P509" s="176">
        <v>43.3</v>
      </c>
      <c r="Q509" s="176">
        <v>800</v>
      </c>
      <c r="R509" s="177">
        <v>36</v>
      </c>
      <c r="S509" s="178" t="s">
        <v>135</v>
      </c>
      <c r="T509" s="175" t="s">
        <v>381</v>
      </c>
      <c r="U509" s="179" t="s">
        <v>520</v>
      </c>
      <c r="V509" s="170"/>
      <c r="W509" s="169"/>
      <c r="X509" s="169"/>
      <c r="Y509" s="169"/>
      <c r="Z509" s="93"/>
      <c r="AA509" s="93"/>
      <c r="AB509" s="93"/>
    </row>
    <row r="510" spans="1:262" x14ac:dyDescent="0.2">
      <c r="A510" s="170">
        <v>40283</v>
      </c>
      <c r="B510" s="171" t="s">
        <v>545</v>
      </c>
      <c r="C510" s="171" t="s">
        <v>224</v>
      </c>
      <c r="D510" s="171" t="s">
        <v>140</v>
      </c>
      <c r="E510" s="172" t="s">
        <v>143</v>
      </c>
      <c r="F510" s="173">
        <v>40277</v>
      </c>
      <c r="G510" s="174">
        <v>2010</v>
      </c>
      <c r="H510" s="170" t="s">
        <v>546</v>
      </c>
      <c r="I510" s="170" t="str">
        <f t="shared" si="36"/>
        <v>WY</v>
      </c>
      <c r="J510" s="170" t="str">
        <f t="shared" si="37"/>
        <v>NV</v>
      </c>
      <c r="K510" s="170" t="str">
        <f t="shared" si="38"/>
        <v>Mountain</v>
      </c>
      <c r="L510" s="170" t="str">
        <f>INDEX('State '!$A$1:$C$62,MATCH($I510,'State '!$B:$B,0),3)</f>
        <v>Mountain</v>
      </c>
      <c r="M510" s="170" t="str">
        <f>INDEX('State '!$A$1:$C$62,MATCH($J510,'State '!$B:$B,0),3)</f>
        <v>Mountain</v>
      </c>
      <c r="N510" s="170"/>
      <c r="O510" s="177">
        <v>62.1</v>
      </c>
      <c r="P510" s="176"/>
      <c r="Q510" s="176">
        <v>145</v>
      </c>
      <c r="R510" s="177">
        <v>36</v>
      </c>
      <c r="S510" s="178" t="s">
        <v>135</v>
      </c>
      <c r="T510" s="175" t="s">
        <v>381</v>
      </c>
      <c r="U510" s="179" t="s">
        <v>547</v>
      </c>
      <c r="V510" s="170"/>
      <c r="W510" s="169"/>
      <c r="X510" s="169"/>
      <c r="Y510" s="169"/>
      <c r="Z510" s="93"/>
      <c r="AA510" s="93"/>
      <c r="AB510" s="93"/>
    </row>
    <row r="511" spans="1:262" ht="25.5" x14ac:dyDescent="0.2">
      <c r="A511" s="224">
        <v>44575</v>
      </c>
      <c r="B511" s="222" t="s">
        <v>3168</v>
      </c>
      <c r="C511" s="83" t="s">
        <v>1955</v>
      </c>
      <c r="D511" s="222" t="s">
        <v>142</v>
      </c>
      <c r="E511" s="111" t="s">
        <v>143</v>
      </c>
      <c r="F511" s="63">
        <v>44406</v>
      </c>
      <c r="G511" s="64">
        <v>2021</v>
      </c>
      <c r="H511" s="224" t="s">
        <v>23</v>
      </c>
      <c r="I511" s="224" t="s">
        <v>23</v>
      </c>
      <c r="J511" s="224" t="s">
        <v>23</v>
      </c>
      <c r="K511" s="230" t="s">
        <v>15</v>
      </c>
      <c r="L511" s="230" t="s">
        <v>15</v>
      </c>
      <c r="M511" s="230" t="s">
        <v>15</v>
      </c>
      <c r="N511" s="224"/>
      <c r="O511" s="177">
        <v>5.4</v>
      </c>
      <c r="P511" s="177">
        <v>0.14768000000000001</v>
      </c>
      <c r="Q511" s="164">
        <v>0</v>
      </c>
      <c r="R511" s="104">
        <v>36</v>
      </c>
      <c r="S511" s="224" t="s">
        <v>135</v>
      </c>
      <c r="T511" s="224" t="s">
        <v>381</v>
      </c>
      <c r="U511" s="224" t="s">
        <v>3169</v>
      </c>
      <c r="V511" s="224" t="s">
        <v>2177</v>
      </c>
      <c r="W511" s="222" t="s">
        <v>3170</v>
      </c>
      <c r="X511" s="222"/>
      <c r="Y511" s="166"/>
      <c r="Z511" s="93"/>
      <c r="AA511" s="93"/>
      <c r="AB511" s="93"/>
    </row>
    <row r="512" spans="1:262" x14ac:dyDescent="0.2">
      <c r="A512" s="170">
        <v>42612</v>
      </c>
      <c r="B512" s="183" t="s">
        <v>2120</v>
      </c>
      <c r="C512" s="183" t="s">
        <v>266</v>
      </c>
      <c r="D512" s="183" t="s">
        <v>134</v>
      </c>
      <c r="E512" s="183" t="s">
        <v>143</v>
      </c>
      <c r="F512" s="184">
        <v>42477</v>
      </c>
      <c r="G512" s="185">
        <v>2016</v>
      </c>
      <c r="H512" s="170" t="s">
        <v>43</v>
      </c>
      <c r="I512" s="170" t="str">
        <f t="shared" ref="I512:I575" si="39">LEFT($H512,2)</f>
        <v>NM</v>
      </c>
      <c r="J512" s="170" t="str">
        <f t="shared" ref="J512:J575" si="40">RIGHT($H512,2)</f>
        <v>NM</v>
      </c>
      <c r="K512" s="170" t="str">
        <f t="shared" ref="K512:K543" si="41">IF($L512=$M512,L512,CONCATENATE($L512,", ",IF(ISBLANK(N512),"",CONCATENATE(N512,", ")),$M512))</f>
        <v>Mountain</v>
      </c>
      <c r="L512" s="170" t="str">
        <f>INDEX('State '!$A$1:$C$62,MATCH($I512,'State '!$B:$B,0),3)</f>
        <v>Mountain</v>
      </c>
      <c r="M512" s="170" t="str">
        <f>INDEX('State '!$A$1:$C$62,MATCH($J512,'State '!$B:$B,0),3)</f>
        <v>Mountain</v>
      </c>
      <c r="N512" s="170"/>
      <c r="O512" s="177">
        <v>23</v>
      </c>
      <c r="P512" s="177">
        <v>15</v>
      </c>
      <c r="Q512" s="177">
        <v>200</v>
      </c>
      <c r="R512" s="176"/>
      <c r="S512" s="170" t="s">
        <v>135</v>
      </c>
      <c r="T512" s="170" t="s">
        <v>381</v>
      </c>
      <c r="U512" s="170" t="s">
        <v>2121</v>
      </c>
      <c r="V512" s="170" t="s">
        <v>2177</v>
      </c>
      <c r="W512" s="169"/>
      <c r="X512" s="169"/>
      <c r="Y512" s="169"/>
      <c r="Z512" s="93"/>
      <c r="AA512" s="93"/>
      <c r="AB512" s="93"/>
    </row>
    <row r="513" spans="1:262" x14ac:dyDescent="0.2">
      <c r="A513" s="224">
        <v>43124</v>
      </c>
      <c r="B513" s="83" t="s">
        <v>1923</v>
      </c>
      <c r="C513" s="83" t="s">
        <v>229</v>
      </c>
      <c r="D513" s="83" t="s">
        <v>134</v>
      </c>
      <c r="E513" s="111" t="s">
        <v>2377</v>
      </c>
      <c r="F513" s="65"/>
      <c r="G513" s="116"/>
      <c r="H513" s="224" t="s">
        <v>7</v>
      </c>
      <c r="I513" s="224" t="str">
        <f t="shared" si="39"/>
        <v>PA</v>
      </c>
      <c r="J513" s="224" t="str">
        <f t="shared" si="40"/>
        <v>PA</v>
      </c>
      <c r="K513" s="230" t="str">
        <f t="shared" si="41"/>
        <v>Northeast</v>
      </c>
      <c r="L513" s="224" t="str">
        <f>INDEX('State '!$A$1:$C$62,MATCH($I513,'State '!$B:$B,0),3)</f>
        <v>Northeast</v>
      </c>
      <c r="M513" s="224" t="str">
        <f>INDEX('State '!$A$1:$C$62,MATCH($J513,'State '!$B:$B,0),3)</f>
        <v>Northeast</v>
      </c>
      <c r="N513" s="224"/>
      <c r="O513" s="177">
        <v>400</v>
      </c>
      <c r="P513" s="199">
        <v>30</v>
      </c>
      <c r="Q513" s="117">
        <v>700</v>
      </c>
      <c r="R513" s="66">
        <v>30</v>
      </c>
      <c r="S513" s="112" t="s">
        <v>135</v>
      </c>
      <c r="T513" s="113" t="s">
        <v>381</v>
      </c>
      <c r="U513" s="114" t="s">
        <v>382</v>
      </c>
      <c r="V513" s="224" t="s">
        <v>2177</v>
      </c>
      <c r="W513" s="222"/>
      <c r="X513" s="222"/>
      <c r="Y513" s="225"/>
      <c r="Z513" s="93"/>
      <c r="AA513" s="93"/>
      <c r="AB513" s="93"/>
    </row>
    <row r="514" spans="1:262" s="19" customFormat="1" x14ac:dyDescent="0.2">
      <c r="A514" s="170">
        <v>39990</v>
      </c>
      <c r="B514" s="183" t="s">
        <v>1069</v>
      </c>
      <c r="C514" s="183" t="s">
        <v>317</v>
      </c>
      <c r="D514" s="183" t="s">
        <v>140</v>
      </c>
      <c r="E514" s="183" t="s">
        <v>143</v>
      </c>
      <c r="F514" s="184">
        <v>38671</v>
      </c>
      <c r="G514" s="185">
        <v>2005</v>
      </c>
      <c r="H514" s="170" t="s">
        <v>8</v>
      </c>
      <c r="I514" s="170" t="str">
        <f t="shared" si="39"/>
        <v>OH</v>
      </c>
      <c r="J514" s="170" t="str">
        <f t="shared" si="40"/>
        <v>OH</v>
      </c>
      <c r="K514" s="170" t="str">
        <f t="shared" si="41"/>
        <v>Northeast</v>
      </c>
      <c r="L514" s="170" t="str">
        <f>INDEX('State '!$A$1:$C$62,MATCH($I514,'State '!$B:$B,0),3)</f>
        <v>Northeast</v>
      </c>
      <c r="M514" s="170" t="str">
        <f>INDEX('State '!$A$1:$C$62,MATCH($J514,'State '!$B:$B,0),3)</f>
        <v>Northeast</v>
      </c>
      <c r="N514" s="170"/>
      <c r="O514" s="177">
        <v>9</v>
      </c>
      <c r="P514" s="177">
        <v>20</v>
      </c>
      <c r="Q514" s="177">
        <v>100</v>
      </c>
      <c r="R514" s="176">
        <v>12</v>
      </c>
      <c r="S514" s="170" t="s">
        <v>138</v>
      </c>
      <c r="T514" s="170" t="s">
        <v>187</v>
      </c>
      <c r="U514" s="170" t="s">
        <v>382</v>
      </c>
      <c r="V514" s="170"/>
      <c r="W514" s="169"/>
      <c r="X514" s="169"/>
      <c r="Y514" s="169"/>
      <c r="AC514" s="93"/>
      <c r="AD514" s="93"/>
      <c r="AE514" s="93"/>
      <c r="AF514" s="93"/>
      <c r="AG514" s="93"/>
      <c r="AH514" s="93"/>
      <c r="AI514" s="93"/>
      <c r="AJ514" s="93"/>
      <c r="AK514" s="93"/>
      <c r="AL514" s="93"/>
      <c r="AM514" s="93"/>
      <c r="AN514" s="93"/>
      <c r="AO514" s="93"/>
      <c r="AP514" s="93"/>
      <c r="AQ514" s="93"/>
      <c r="AR514" s="93"/>
      <c r="AS514" s="93"/>
      <c r="AT514" s="93"/>
      <c r="AU514" s="93"/>
      <c r="AV514" s="93"/>
      <c r="AW514" s="93"/>
      <c r="AX514" s="93"/>
      <c r="AY514" s="93"/>
      <c r="AZ514" s="93"/>
      <c r="BA514" s="93"/>
      <c r="BB514" s="93"/>
      <c r="BC514" s="93"/>
      <c r="BD514" s="93"/>
      <c r="BE514" s="93"/>
      <c r="BF514" s="93"/>
      <c r="BG514" s="93"/>
      <c r="BH514" s="93"/>
      <c r="BI514" s="93"/>
      <c r="BJ514" s="93"/>
      <c r="BK514" s="93"/>
      <c r="BL514" s="93"/>
      <c r="BM514" s="93"/>
      <c r="BN514" s="93"/>
      <c r="BO514" s="93"/>
      <c r="BP514" s="93"/>
      <c r="BQ514" s="93"/>
      <c r="BR514" s="93"/>
      <c r="BS514" s="93"/>
      <c r="BT514" s="93"/>
      <c r="BU514" s="93"/>
      <c r="BV514" s="93"/>
      <c r="BW514" s="93"/>
      <c r="BX514" s="93"/>
      <c r="BY514" s="93"/>
      <c r="BZ514" s="93"/>
      <c r="CA514" s="93"/>
      <c r="CB514" s="93"/>
      <c r="CC514" s="93"/>
      <c r="CD514" s="93"/>
      <c r="CE514" s="93"/>
      <c r="CF514" s="93"/>
      <c r="CG514" s="93"/>
      <c r="CH514" s="93"/>
      <c r="CI514" s="93"/>
      <c r="CJ514" s="93"/>
      <c r="CK514" s="93"/>
      <c r="CL514" s="93"/>
      <c r="CM514" s="93"/>
      <c r="CN514" s="93"/>
      <c r="CO514" s="93"/>
      <c r="CP514" s="93"/>
      <c r="CQ514" s="93"/>
      <c r="CR514" s="93"/>
      <c r="CS514" s="93"/>
      <c r="CT514" s="93"/>
      <c r="CU514" s="93"/>
      <c r="CV514" s="93"/>
      <c r="CW514" s="93"/>
      <c r="CX514" s="93"/>
      <c r="CY514" s="93"/>
      <c r="CZ514" s="93"/>
      <c r="DA514" s="93"/>
      <c r="DB514" s="93"/>
      <c r="DC514" s="93"/>
      <c r="DD514" s="93"/>
      <c r="DE514" s="93"/>
      <c r="DF514" s="93"/>
      <c r="DG514" s="93"/>
      <c r="DH514" s="93"/>
      <c r="DI514" s="93"/>
      <c r="DJ514" s="93"/>
      <c r="DK514" s="93"/>
      <c r="DL514" s="93"/>
      <c r="DM514" s="93"/>
      <c r="DN514" s="93"/>
      <c r="DO514" s="93"/>
      <c r="DP514" s="93"/>
      <c r="DQ514" s="93"/>
      <c r="DR514" s="93"/>
      <c r="DS514" s="93"/>
      <c r="DT514" s="93"/>
      <c r="DU514" s="93"/>
      <c r="DV514" s="93"/>
      <c r="DW514" s="93"/>
      <c r="DX514" s="93"/>
      <c r="DY514" s="93"/>
      <c r="DZ514" s="93"/>
      <c r="EA514" s="93"/>
      <c r="EB514" s="93"/>
      <c r="EC514" s="93"/>
      <c r="ED514" s="93"/>
      <c r="EE514" s="93"/>
      <c r="EF514" s="93"/>
      <c r="EG514" s="93"/>
      <c r="EH514" s="93"/>
      <c r="EI514" s="93"/>
      <c r="EJ514" s="93"/>
      <c r="EK514" s="93"/>
      <c r="EL514" s="93"/>
      <c r="EM514" s="93"/>
      <c r="EN514" s="93"/>
      <c r="EO514" s="93"/>
      <c r="EP514" s="93"/>
      <c r="EQ514" s="93"/>
      <c r="ER514" s="93"/>
      <c r="ES514" s="93"/>
      <c r="ET514" s="93"/>
      <c r="EU514" s="93"/>
      <c r="EV514" s="93"/>
      <c r="EW514" s="93"/>
      <c r="EX514" s="93"/>
      <c r="EY514" s="93"/>
      <c r="EZ514" s="93"/>
      <c r="FA514" s="93"/>
      <c r="FB514" s="93"/>
      <c r="FC514" s="93"/>
      <c r="FD514" s="93"/>
      <c r="FE514" s="93"/>
      <c r="FF514" s="93"/>
      <c r="FG514" s="93"/>
      <c r="FH514" s="93"/>
      <c r="FI514" s="93"/>
      <c r="FJ514" s="93"/>
      <c r="FK514" s="93"/>
      <c r="FL514" s="93"/>
      <c r="FM514" s="93"/>
      <c r="FN514" s="93"/>
      <c r="FO514" s="93"/>
      <c r="FP514" s="93"/>
      <c r="FQ514" s="93"/>
      <c r="FR514" s="93"/>
      <c r="FS514" s="93"/>
      <c r="FT514" s="93"/>
      <c r="FU514" s="93"/>
      <c r="FV514" s="93"/>
      <c r="FW514" s="93"/>
      <c r="FX514" s="93"/>
      <c r="FY514" s="93"/>
      <c r="FZ514" s="93"/>
      <c r="GA514" s="93"/>
      <c r="GB514" s="93"/>
      <c r="GC514" s="93"/>
      <c r="GD514" s="93"/>
      <c r="GE514" s="93"/>
      <c r="GF514" s="93"/>
      <c r="GG514" s="93"/>
      <c r="GH514" s="93"/>
      <c r="GI514" s="93"/>
      <c r="GJ514" s="93"/>
      <c r="GK514" s="93"/>
      <c r="GL514" s="93"/>
      <c r="GM514" s="93"/>
      <c r="GN514" s="93"/>
      <c r="GO514" s="93"/>
      <c r="GP514" s="93"/>
      <c r="GQ514" s="93"/>
      <c r="GR514" s="93"/>
      <c r="GS514" s="93"/>
      <c r="GT514" s="93"/>
      <c r="GU514" s="93"/>
      <c r="GV514" s="93"/>
      <c r="GW514" s="93"/>
      <c r="GX514" s="93"/>
      <c r="GY514" s="93"/>
      <c r="GZ514" s="93"/>
      <c r="HA514" s="93"/>
      <c r="HB514" s="93"/>
      <c r="HC514" s="93"/>
      <c r="HD514" s="93"/>
      <c r="HE514" s="93"/>
      <c r="HF514" s="93"/>
      <c r="HG514" s="93"/>
      <c r="HH514" s="93"/>
      <c r="HI514" s="93"/>
      <c r="HJ514" s="93"/>
      <c r="HK514" s="93"/>
      <c r="HL514" s="93"/>
      <c r="HM514" s="93"/>
      <c r="HN514" s="93"/>
      <c r="HO514" s="93"/>
      <c r="HP514" s="93"/>
      <c r="HQ514" s="93"/>
      <c r="HR514" s="93"/>
      <c r="HS514" s="93"/>
      <c r="HT514" s="93"/>
      <c r="HU514" s="93"/>
      <c r="HV514" s="93"/>
      <c r="HW514" s="93"/>
      <c r="HX514" s="93"/>
      <c r="HY514" s="93"/>
      <c r="HZ514" s="93"/>
      <c r="IA514" s="93"/>
      <c r="IB514" s="93"/>
      <c r="IC514" s="93"/>
      <c r="ID514" s="93"/>
      <c r="IE514" s="93"/>
      <c r="IF514" s="93"/>
      <c r="IG514" s="93"/>
      <c r="IH514" s="93"/>
      <c r="II514" s="93"/>
      <c r="IJ514" s="93"/>
      <c r="IK514" s="93"/>
      <c r="IL514" s="93"/>
      <c r="IM514" s="93"/>
      <c r="IN514" s="93"/>
      <c r="IO514" s="93"/>
      <c r="IP514" s="93"/>
      <c r="IQ514" s="93"/>
      <c r="IR514" s="93"/>
      <c r="IS514" s="93"/>
      <c r="IT514" s="93"/>
      <c r="IU514" s="93"/>
      <c r="IV514" s="93"/>
      <c r="IW514" s="93"/>
      <c r="IX514" s="93"/>
      <c r="IY514" s="93"/>
      <c r="IZ514" s="93"/>
      <c r="JA514" s="93"/>
      <c r="JB514" s="93"/>
    </row>
    <row r="515" spans="1:262" s="19" customFormat="1" x14ac:dyDescent="0.2">
      <c r="A515" s="170">
        <v>39990</v>
      </c>
      <c r="B515" s="183" t="s">
        <v>1848</v>
      </c>
      <c r="C515" s="183" t="s">
        <v>298</v>
      </c>
      <c r="D515" s="183" t="s">
        <v>140</v>
      </c>
      <c r="E515" s="183" t="s">
        <v>143</v>
      </c>
      <c r="F515" s="184">
        <v>37210</v>
      </c>
      <c r="G515" s="185">
        <v>2001</v>
      </c>
      <c r="H515" s="170" t="s">
        <v>1397</v>
      </c>
      <c r="I515" s="170" t="str">
        <f t="shared" si="39"/>
        <v>NB</v>
      </c>
      <c r="J515" s="170" t="str">
        <f t="shared" si="40"/>
        <v>ME</v>
      </c>
      <c r="K515" s="170" t="str">
        <f t="shared" si="41"/>
        <v>Canada, Northeast</v>
      </c>
      <c r="L515" s="170" t="str">
        <f>INDEX('State '!$A$1:$C$62,MATCH($I515,'State '!$B:$B,0),3)</f>
        <v>Canada</v>
      </c>
      <c r="M515" s="170" t="str">
        <f>INDEX('State '!$A$1:$C$62,MATCH($J515,'State '!$B:$B,0),3)</f>
        <v>Northeast</v>
      </c>
      <c r="N515" s="170"/>
      <c r="O515" s="177"/>
      <c r="P515" s="177"/>
      <c r="Q515" s="177">
        <v>40</v>
      </c>
      <c r="R515" s="176">
        <v>36</v>
      </c>
      <c r="S515" s="170" t="s">
        <v>135</v>
      </c>
      <c r="T515" s="170" t="s">
        <v>381</v>
      </c>
      <c r="U515" s="170" t="s">
        <v>1398</v>
      </c>
      <c r="V515" s="170"/>
      <c r="W515" s="169"/>
      <c r="X515" s="169"/>
      <c r="Y515" s="169"/>
      <c r="AC515" s="93"/>
      <c r="AD515" s="93"/>
      <c r="AE515" s="93"/>
      <c r="AF515" s="93"/>
      <c r="AG515" s="93"/>
      <c r="AH515" s="93"/>
      <c r="AI515" s="93"/>
      <c r="AJ515" s="93"/>
      <c r="AK515" s="93"/>
      <c r="AL515" s="93"/>
      <c r="AM515" s="93"/>
      <c r="AN515" s="93"/>
      <c r="AO515" s="93"/>
      <c r="AP515" s="93"/>
      <c r="AQ515" s="93"/>
      <c r="AR515" s="93"/>
      <c r="AS515" s="93"/>
      <c r="AT515" s="93"/>
      <c r="AU515" s="93"/>
      <c r="AV515" s="93"/>
      <c r="AW515" s="93"/>
      <c r="AX515" s="93"/>
      <c r="AY515" s="93"/>
      <c r="AZ515" s="93"/>
      <c r="BA515" s="93"/>
      <c r="BB515" s="93"/>
      <c r="BC515" s="93"/>
      <c r="BD515" s="93"/>
      <c r="BE515" s="93"/>
      <c r="BF515" s="93"/>
      <c r="BG515" s="93"/>
      <c r="BH515" s="93"/>
      <c r="BI515" s="93"/>
      <c r="BJ515" s="93"/>
      <c r="BK515" s="93"/>
      <c r="BL515" s="93"/>
      <c r="BM515" s="93"/>
      <c r="BN515" s="93"/>
      <c r="BO515" s="93"/>
      <c r="BP515" s="93"/>
      <c r="BQ515" s="93"/>
      <c r="BR515" s="93"/>
      <c r="BS515" s="93"/>
      <c r="BT515" s="93"/>
      <c r="BU515" s="93"/>
      <c r="BV515" s="93"/>
      <c r="BW515" s="93"/>
      <c r="BX515" s="93"/>
      <c r="BY515" s="93"/>
      <c r="BZ515" s="93"/>
      <c r="CA515" s="93"/>
      <c r="CB515" s="93"/>
      <c r="CC515" s="93"/>
      <c r="CD515" s="93"/>
      <c r="CE515" s="93"/>
      <c r="CF515" s="93"/>
      <c r="CG515" s="93"/>
      <c r="CH515" s="93"/>
      <c r="CI515" s="93"/>
      <c r="CJ515" s="93"/>
      <c r="CK515" s="93"/>
      <c r="CL515" s="93"/>
      <c r="CM515" s="93"/>
      <c r="CN515" s="93"/>
      <c r="CO515" s="93"/>
      <c r="CP515" s="93"/>
      <c r="CQ515" s="93"/>
      <c r="CR515" s="93"/>
      <c r="CS515" s="93"/>
      <c r="CT515" s="93"/>
      <c r="CU515" s="93"/>
      <c r="CV515" s="93"/>
      <c r="CW515" s="93"/>
      <c r="CX515" s="93"/>
      <c r="CY515" s="93"/>
      <c r="CZ515" s="93"/>
      <c r="DA515" s="93"/>
      <c r="DB515" s="93"/>
      <c r="DC515" s="93"/>
      <c r="DD515" s="93"/>
      <c r="DE515" s="93"/>
      <c r="DF515" s="93"/>
      <c r="DG515" s="93"/>
      <c r="DH515" s="93"/>
      <c r="DI515" s="93"/>
      <c r="DJ515" s="93"/>
      <c r="DK515" s="93"/>
      <c r="DL515" s="93"/>
      <c r="DM515" s="93"/>
      <c r="DN515" s="93"/>
      <c r="DO515" s="93"/>
      <c r="DP515" s="93"/>
      <c r="DQ515" s="93"/>
      <c r="DR515" s="93"/>
      <c r="DS515" s="93"/>
      <c r="DT515" s="93"/>
      <c r="DU515" s="93"/>
      <c r="DV515" s="93"/>
      <c r="DW515" s="93"/>
      <c r="DX515" s="93"/>
      <c r="DY515" s="93"/>
      <c r="DZ515" s="93"/>
      <c r="EA515" s="93"/>
      <c r="EB515" s="93"/>
      <c r="EC515" s="93"/>
      <c r="ED515" s="93"/>
      <c r="EE515" s="93"/>
      <c r="EF515" s="93"/>
      <c r="EG515" s="93"/>
      <c r="EH515" s="93"/>
      <c r="EI515" s="93"/>
      <c r="EJ515" s="93"/>
      <c r="EK515" s="93"/>
      <c r="EL515" s="93"/>
      <c r="EM515" s="93"/>
      <c r="EN515" s="93"/>
      <c r="EO515" s="93"/>
      <c r="EP515" s="93"/>
      <c r="EQ515" s="93"/>
      <c r="ER515" s="93"/>
      <c r="ES515" s="93"/>
      <c r="ET515" s="93"/>
      <c r="EU515" s="93"/>
      <c r="EV515" s="93"/>
      <c r="EW515" s="93"/>
      <c r="EX515" s="93"/>
      <c r="EY515" s="93"/>
      <c r="EZ515" s="93"/>
      <c r="FA515" s="93"/>
      <c r="FB515" s="93"/>
      <c r="FC515" s="93"/>
      <c r="FD515" s="93"/>
      <c r="FE515" s="93"/>
      <c r="FF515" s="93"/>
      <c r="FG515" s="93"/>
      <c r="FH515" s="93"/>
      <c r="FI515" s="93"/>
      <c r="FJ515" s="93"/>
      <c r="FK515" s="93"/>
      <c r="FL515" s="93"/>
      <c r="FM515" s="93"/>
      <c r="FN515" s="93"/>
      <c r="FO515" s="93"/>
      <c r="FP515" s="93"/>
      <c r="FQ515" s="93"/>
      <c r="FR515" s="93"/>
      <c r="FS515" s="93"/>
      <c r="FT515" s="93"/>
      <c r="FU515" s="93"/>
      <c r="FV515" s="93"/>
      <c r="FW515" s="93"/>
      <c r="FX515" s="93"/>
      <c r="FY515" s="93"/>
      <c r="FZ515" s="93"/>
      <c r="GA515" s="93"/>
      <c r="GB515" s="93"/>
      <c r="GC515" s="93"/>
      <c r="GD515" s="93"/>
      <c r="GE515" s="93"/>
      <c r="GF515" s="93"/>
      <c r="GG515" s="93"/>
      <c r="GH515" s="93"/>
      <c r="GI515" s="93"/>
      <c r="GJ515" s="93"/>
      <c r="GK515" s="93"/>
      <c r="GL515" s="93"/>
      <c r="GM515" s="93"/>
      <c r="GN515" s="93"/>
      <c r="GO515" s="93"/>
      <c r="GP515" s="93"/>
      <c r="GQ515" s="93"/>
      <c r="GR515" s="93"/>
      <c r="GS515" s="93"/>
      <c r="GT515" s="93"/>
      <c r="GU515" s="93"/>
      <c r="GV515" s="93"/>
      <c r="GW515" s="93"/>
      <c r="GX515" s="93"/>
      <c r="GY515" s="93"/>
      <c r="GZ515" s="93"/>
      <c r="HA515" s="93"/>
      <c r="HB515" s="93"/>
      <c r="HC515" s="93"/>
      <c r="HD515" s="93"/>
      <c r="HE515" s="93"/>
      <c r="HF515" s="93"/>
      <c r="HG515" s="93"/>
      <c r="HH515" s="93"/>
      <c r="HI515" s="93"/>
      <c r="HJ515" s="93"/>
      <c r="HK515" s="93"/>
      <c r="HL515" s="93"/>
      <c r="HM515" s="93"/>
      <c r="HN515" s="93"/>
      <c r="HO515" s="93"/>
      <c r="HP515" s="93"/>
      <c r="HQ515" s="93"/>
      <c r="HR515" s="93"/>
      <c r="HS515" s="93"/>
      <c r="HT515" s="93"/>
      <c r="HU515" s="93"/>
      <c r="HV515" s="93"/>
      <c r="HW515" s="93"/>
      <c r="HX515" s="93"/>
      <c r="HY515" s="93"/>
      <c r="HZ515" s="93"/>
      <c r="IA515" s="93"/>
      <c r="IB515" s="93"/>
      <c r="IC515" s="93"/>
      <c r="ID515" s="93"/>
      <c r="IE515" s="93"/>
      <c r="IF515" s="93"/>
      <c r="IG515" s="93"/>
      <c r="IH515" s="93"/>
      <c r="II515" s="93"/>
      <c r="IJ515" s="93"/>
      <c r="IK515" s="93"/>
      <c r="IL515" s="93"/>
      <c r="IM515" s="93"/>
      <c r="IN515" s="93"/>
      <c r="IO515" s="93"/>
      <c r="IP515" s="93"/>
      <c r="IQ515" s="93"/>
      <c r="IR515" s="93"/>
      <c r="IS515" s="93"/>
      <c r="IT515" s="93"/>
      <c r="IU515" s="93"/>
      <c r="IV515" s="93"/>
      <c r="IW515" s="93"/>
      <c r="IX515" s="93"/>
      <c r="IY515" s="93"/>
      <c r="IZ515" s="93"/>
      <c r="JA515" s="93"/>
      <c r="JB515" s="93"/>
    </row>
    <row r="516" spans="1:262" s="19" customFormat="1" x14ac:dyDescent="0.2">
      <c r="A516" s="170">
        <v>39990</v>
      </c>
      <c r="B516" s="183" t="s">
        <v>1524</v>
      </c>
      <c r="C516" s="183" t="s">
        <v>298</v>
      </c>
      <c r="D516" s="183" t="s">
        <v>136</v>
      </c>
      <c r="E516" s="183" t="s">
        <v>143</v>
      </c>
      <c r="F516" s="184">
        <v>36465</v>
      </c>
      <c r="G516" s="185">
        <v>1999</v>
      </c>
      <c r="H516" s="170" t="s">
        <v>1397</v>
      </c>
      <c r="I516" s="170" t="str">
        <f t="shared" si="39"/>
        <v>NB</v>
      </c>
      <c r="J516" s="170" t="str">
        <f t="shared" si="40"/>
        <v>ME</v>
      </c>
      <c r="K516" s="170" t="str">
        <f t="shared" si="41"/>
        <v>Canada, Northeast</v>
      </c>
      <c r="L516" s="170" t="str">
        <f>INDEX('State '!$A$1:$C$62,MATCH($I516,'State '!$B:$B,0),3)</f>
        <v>Canada</v>
      </c>
      <c r="M516" s="170" t="str">
        <f>INDEX('State '!$A$1:$C$62,MATCH($J516,'State '!$B:$B,0),3)</f>
        <v>Northeast</v>
      </c>
      <c r="N516" s="170"/>
      <c r="O516" s="177">
        <v>611</v>
      </c>
      <c r="P516" s="177">
        <v>347</v>
      </c>
      <c r="Q516" s="177">
        <v>400</v>
      </c>
      <c r="R516" s="176" t="s">
        <v>3270</v>
      </c>
      <c r="S516" s="170" t="s">
        <v>135</v>
      </c>
      <c r="T516" s="170" t="s">
        <v>381</v>
      </c>
      <c r="U516" s="170" t="s">
        <v>1525</v>
      </c>
      <c r="V516" s="170"/>
      <c r="W516" s="169"/>
      <c r="X516" s="169"/>
      <c r="Y516" s="169"/>
      <c r="AC516" s="93"/>
      <c r="AD516" s="93"/>
      <c r="AE516" s="93"/>
      <c r="AF516" s="93"/>
      <c r="AG516" s="93"/>
      <c r="AH516" s="93"/>
      <c r="AI516" s="93"/>
      <c r="AJ516" s="93"/>
      <c r="AK516" s="93"/>
      <c r="AL516" s="93"/>
      <c r="AM516" s="93"/>
      <c r="AN516" s="93"/>
      <c r="AO516" s="93"/>
      <c r="AP516" s="93"/>
      <c r="AQ516" s="93"/>
      <c r="AR516" s="93"/>
      <c r="AS516" s="93"/>
      <c r="AT516" s="93"/>
      <c r="AU516" s="93"/>
      <c r="AV516" s="93"/>
      <c r="AW516" s="93"/>
      <c r="AX516" s="93"/>
      <c r="AY516" s="93"/>
      <c r="AZ516" s="93"/>
      <c r="BA516" s="93"/>
      <c r="BB516" s="93"/>
      <c r="BC516" s="93"/>
      <c r="BD516" s="93"/>
      <c r="BE516" s="93"/>
      <c r="BF516" s="93"/>
      <c r="BG516" s="93"/>
      <c r="BH516" s="93"/>
      <c r="BI516" s="93"/>
      <c r="BJ516" s="93"/>
      <c r="BK516" s="93"/>
      <c r="BL516" s="93"/>
      <c r="BM516" s="93"/>
      <c r="BN516" s="93"/>
      <c r="BO516" s="93"/>
      <c r="BP516" s="93"/>
      <c r="BQ516" s="93"/>
      <c r="BR516" s="93"/>
      <c r="BS516" s="93"/>
      <c r="BT516" s="93"/>
      <c r="BU516" s="93"/>
      <c r="BV516" s="93"/>
      <c r="BW516" s="93"/>
      <c r="BX516" s="93"/>
      <c r="BY516" s="93"/>
      <c r="BZ516" s="93"/>
      <c r="CA516" s="93"/>
      <c r="CB516" s="93"/>
      <c r="CC516" s="93"/>
      <c r="CD516" s="93"/>
      <c r="CE516" s="93"/>
      <c r="CF516" s="93"/>
      <c r="CG516" s="93"/>
      <c r="CH516" s="93"/>
      <c r="CI516" s="93"/>
      <c r="CJ516" s="93"/>
      <c r="CK516" s="93"/>
      <c r="CL516" s="93"/>
      <c r="CM516" s="93"/>
      <c r="CN516" s="93"/>
      <c r="CO516" s="93"/>
      <c r="CP516" s="93"/>
      <c r="CQ516" s="93"/>
      <c r="CR516" s="93"/>
      <c r="CS516" s="93"/>
      <c r="CT516" s="93"/>
      <c r="CU516" s="93"/>
      <c r="CV516" s="93"/>
      <c r="CW516" s="93"/>
      <c r="CX516" s="93"/>
      <c r="CY516" s="93"/>
      <c r="CZ516" s="93"/>
      <c r="DA516" s="93"/>
      <c r="DB516" s="93"/>
      <c r="DC516" s="93"/>
      <c r="DD516" s="93"/>
      <c r="DE516" s="93"/>
      <c r="DF516" s="93"/>
      <c r="DG516" s="93"/>
      <c r="DH516" s="93"/>
      <c r="DI516" s="93"/>
      <c r="DJ516" s="93"/>
      <c r="DK516" s="93"/>
      <c r="DL516" s="93"/>
      <c r="DM516" s="93"/>
      <c r="DN516" s="93"/>
      <c r="DO516" s="93"/>
      <c r="DP516" s="93"/>
      <c r="DQ516" s="93"/>
      <c r="DR516" s="93"/>
      <c r="DS516" s="93"/>
      <c r="DT516" s="93"/>
      <c r="DU516" s="93"/>
      <c r="DV516" s="93"/>
      <c r="DW516" s="93"/>
      <c r="DX516" s="93"/>
      <c r="DY516" s="93"/>
      <c r="DZ516" s="93"/>
      <c r="EA516" s="93"/>
      <c r="EB516" s="93"/>
      <c r="EC516" s="93"/>
      <c r="ED516" s="93"/>
      <c r="EE516" s="93"/>
      <c r="EF516" s="93"/>
      <c r="EG516" s="93"/>
      <c r="EH516" s="93"/>
      <c r="EI516" s="93"/>
      <c r="EJ516" s="93"/>
      <c r="EK516" s="93"/>
      <c r="EL516" s="93"/>
      <c r="EM516" s="93"/>
      <c r="EN516" s="93"/>
      <c r="EO516" s="93"/>
      <c r="EP516" s="93"/>
      <c r="EQ516" s="93"/>
      <c r="ER516" s="93"/>
      <c r="ES516" s="93"/>
      <c r="ET516" s="93"/>
      <c r="EU516" s="93"/>
      <c r="EV516" s="93"/>
      <c r="EW516" s="93"/>
      <c r="EX516" s="93"/>
      <c r="EY516" s="93"/>
      <c r="EZ516" s="93"/>
      <c r="FA516" s="93"/>
      <c r="FB516" s="93"/>
      <c r="FC516" s="93"/>
      <c r="FD516" s="93"/>
      <c r="FE516" s="93"/>
      <c r="FF516" s="93"/>
      <c r="FG516" s="93"/>
      <c r="FH516" s="93"/>
      <c r="FI516" s="93"/>
      <c r="FJ516" s="93"/>
      <c r="FK516" s="93"/>
      <c r="FL516" s="93"/>
      <c r="FM516" s="93"/>
      <c r="FN516" s="93"/>
      <c r="FO516" s="93"/>
      <c r="FP516" s="93"/>
      <c r="FQ516" s="93"/>
      <c r="FR516" s="93"/>
      <c r="FS516" s="93"/>
      <c r="FT516" s="93"/>
      <c r="FU516" s="93"/>
      <c r="FV516" s="93"/>
      <c r="FW516" s="93"/>
      <c r="FX516" s="93"/>
      <c r="FY516" s="93"/>
      <c r="FZ516" s="93"/>
      <c r="GA516" s="93"/>
      <c r="GB516" s="93"/>
      <c r="GC516" s="93"/>
      <c r="GD516" s="93"/>
      <c r="GE516" s="93"/>
      <c r="GF516" s="93"/>
      <c r="GG516" s="93"/>
      <c r="GH516" s="93"/>
      <c r="GI516" s="93"/>
      <c r="GJ516" s="93"/>
      <c r="GK516" s="93"/>
      <c r="GL516" s="93"/>
      <c r="GM516" s="93"/>
      <c r="GN516" s="93"/>
      <c r="GO516" s="93"/>
      <c r="GP516" s="93"/>
      <c r="GQ516" s="93"/>
      <c r="GR516" s="93"/>
      <c r="GS516" s="93"/>
      <c r="GT516" s="93"/>
      <c r="GU516" s="93"/>
      <c r="GV516" s="93"/>
      <c r="GW516" s="93"/>
      <c r="GX516" s="93"/>
      <c r="GY516" s="93"/>
      <c r="GZ516" s="93"/>
      <c r="HA516" s="93"/>
      <c r="HB516" s="93"/>
      <c r="HC516" s="93"/>
      <c r="HD516" s="93"/>
      <c r="HE516" s="93"/>
      <c r="HF516" s="93"/>
      <c r="HG516" s="93"/>
      <c r="HH516" s="93"/>
      <c r="HI516" s="93"/>
      <c r="HJ516" s="93"/>
      <c r="HK516" s="93"/>
      <c r="HL516" s="93"/>
      <c r="HM516" s="93"/>
      <c r="HN516" s="93"/>
      <c r="HO516" s="93"/>
      <c r="HP516" s="93"/>
      <c r="HQ516" s="93"/>
      <c r="HR516" s="93"/>
      <c r="HS516" s="93"/>
      <c r="HT516" s="93"/>
      <c r="HU516" s="93"/>
      <c r="HV516" s="93"/>
      <c r="HW516" s="93"/>
      <c r="HX516" s="93"/>
      <c r="HY516" s="93"/>
      <c r="HZ516" s="93"/>
      <c r="IA516" s="93"/>
      <c r="IB516" s="93"/>
      <c r="IC516" s="93"/>
      <c r="ID516" s="93"/>
      <c r="IE516" s="93"/>
      <c r="IF516" s="93"/>
      <c r="IG516" s="93"/>
      <c r="IH516" s="93"/>
      <c r="II516" s="93"/>
      <c r="IJ516" s="93"/>
      <c r="IK516" s="93"/>
      <c r="IL516" s="93"/>
      <c r="IM516" s="93"/>
      <c r="IN516" s="93"/>
      <c r="IO516" s="93"/>
      <c r="IP516" s="93"/>
      <c r="IQ516" s="93"/>
      <c r="IR516" s="93"/>
      <c r="IS516" s="93"/>
      <c r="IT516" s="93"/>
      <c r="IU516" s="93"/>
      <c r="IV516" s="93"/>
      <c r="IW516" s="93"/>
      <c r="IX516" s="93"/>
      <c r="IY516" s="93"/>
      <c r="IZ516" s="93"/>
      <c r="JA516" s="93"/>
      <c r="JB516" s="93"/>
    </row>
    <row r="517" spans="1:262" s="19" customFormat="1" x14ac:dyDescent="0.2">
      <c r="A517" s="170">
        <v>39990</v>
      </c>
      <c r="B517" s="183" t="s">
        <v>1218</v>
      </c>
      <c r="C517" s="183" t="s">
        <v>298</v>
      </c>
      <c r="D517" s="183" t="s">
        <v>140</v>
      </c>
      <c r="E517" s="183" t="s">
        <v>143</v>
      </c>
      <c r="F517" s="184">
        <v>37949</v>
      </c>
      <c r="G517" s="185">
        <v>2003</v>
      </c>
      <c r="H517" s="170" t="s">
        <v>36</v>
      </c>
      <c r="I517" s="170" t="str">
        <f t="shared" si="39"/>
        <v>MA</v>
      </c>
      <c r="J517" s="170" t="str">
        <f t="shared" si="40"/>
        <v>MA</v>
      </c>
      <c r="K517" s="170" t="str">
        <f t="shared" si="41"/>
        <v>Northeast</v>
      </c>
      <c r="L517" s="170" t="str">
        <f>INDEX('State '!$A$1:$C$62,MATCH($I517,'State '!$B:$B,0),3)</f>
        <v>Northeast</v>
      </c>
      <c r="M517" s="170" t="str">
        <f>INDEX('State '!$A$1:$C$62,MATCH($J517,'State '!$B:$B,0),3)</f>
        <v>Northeast</v>
      </c>
      <c r="N517" s="170"/>
      <c r="O517" s="177">
        <v>133.99</v>
      </c>
      <c r="P517" s="177">
        <v>25</v>
      </c>
      <c r="Q517" s="177">
        <v>230</v>
      </c>
      <c r="R517" s="176" t="s">
        <v>1822</v>
      </c>
      <c r="S517" s="170" t="s">
        <v>135</v>
      </c>
      <c r="T517" s="170" t="s">
        <v>381</v>
      </c>
      <c r="U517" s="170" t="s">
        <v>1219</v>
      </c>
      <c r="V517" s="170"/>
      <c r="W517" s="169"/>
      <c r="X517" s="169"/>
      <c r="Y517" s="169"/>
      <c r="AC517" s="93"/>
      <c r="AD517" s="93"/>
      <c r="AE517" s="93"/>
      <c r="AF517" s="93"/>
      <c r="AG517" s="93"/>
      <c r="AH517" s="93"/>
      <c r="AI517" s="93"/>
      <c r="AJ517" s="93"/>
      <c r="AK517" s="93"/>
      <c r="AL517" s="93"/>
      <c r="AM517" s="93"/>
      <c r="AN517" s="93"/>
      <c r="AO517" s="93"/>
      <c r="AP517" s="93"/>
      <c r="AQ517" s="93"/>
      <c r="AR517" s="93"/>
      <c r="AS517" s="93"/>
      <c r="AT517" s="93"/>
      <c r="AU517" s="93"/>
      <c r="AV517" s="93"/>
      <c r="AW517" s="93"/>
      <c r="AX517" s="93"/>
      <c r="AY517" s="93"/>
      <c r="AZ517" s="93"/>
      <c r="BA517" s="93"/>
      <c r="BB517" s="93"/>
      <c r="BC517" s="93"/>
      <c r="BD517" s="93"/>
      <c r="BE517" s="93"/>
      <c r="BF517" s="93"/>
      <c r="BG517" s="93"/>
      <c r="BH517" s="93"/>
      <c r="BI517" s="93"/>
      <c r="BJ517" s="93"/>
      <c r="BK517" s="93"/>
      <c r="BL517" s="93"/>
      <c r="BM517" s="93"/>
      <c r="BN517" s="93"/>
      <c r="BO517" s="93"/>
      <c r="BP517" s="93"/>
      <c r="BQ517" s="93"/>
      <c r="BR517" s="93"/>
      <c r="BS517" s="93"/>
      <c r="BT517" s="93"/>
      <c r="BU517" s="93"/>
      <c r="BV517" s="93"/>
      <c r="BW517" s="93"/>
      <c r="BX517" s="93"/>
      <c r="BY517" s="93"/>
      <c r="BZ517" s="93"/>
      <c r="CA517" s="93"/>
      <c r="CB517" s="93"/>
      <c r="CC517" s="93"/>
      <c r="CD517" s="93"/>
      <c r="CE517" s="93"/>
      <c r="CF517" s="93"/>
      <c r="CG517" s="93"/>
      <c r="CH517" s="93"/>
      <c r="CI517" s="93"/>
      <c r="CJ517" s="93"/>
      <c r="CK517" s="93"/>
      <c r="CL517" s="93"/>
      <c r="CM517" s="93"/>
      <c r="CN517" s="93"/>
      <c r="CO517" s="93"/>
      <c r="CP517" s="93"/>
      <c r="CQ517" s="93"/>
      <c r="CR517" s="93"/>
      <c r="CS517" s="93"/>
      <c r="CT517" s="93"/>
      <c r="CU517" s="93"/>
      <c r="CV517" s="93"/>
      <c r="CW517" s="93"/>
      <c r="CX517" s="93"/>
      <c r="CY517" s="93"/>
      <c r="CZ517" s="93"/>
      <c r="DA517" s="93"/>
      <c r="DB517" s="93"/>
      <c r="DC517" s="93"/>
      <c r="DD517" s="93"/>
      <c r="DE517" s="93"/>
      <c r="DF517" s="93"/>
      <c r="DG517" s="93"/>
      <c r="DH517" s="93"/>
      <c r="DI517" s="93"/>
      <c r="DJ517" s="93"/>
      <c r="DK517" s="93"/>
      <c r="DL517" s="93"/>
      <c r="DM517" s="93"/>
      <c r="DN517" s="93"/>
      <c r="DO517" s="93"/>
      <c r="DP517" s="93"/>
      <c r="DQ517" s="93"/>
      <c r="DR517" s="93"/>
      <c r="DS517" s="93"/>
      <c r="DT517" s="93"/>
      <c r="DU517" s="93"/>
      <c r="DV517" s="93"/>
      <c r="DW517" s="93"/>
      <c r="DX517" s="93"/>
      <c r="DY517" s="93"/>
      <c r="DZ517" s="93"/>
      <c r="EA517" s="93"/>
      <c r="EB517" s="93"/>
      <c r="EC517" s="93"/>
      <c r="ED517" s="93"/>
      <c r="EE517" s="93"/>
      <c r="EF517" s="93"/>
      <c r="EG517" s="93"/>
      <c r="EH517" s="93"/>
      <c r="EI517" s="93"/>
      <c r="EJ517" s="93"/>
      <c r="EK517" s="93"/>
      <c r="EL517" s="93"/>
      <c r="EM517" s="93"/>
      <c r="EN517" s="93"/>
      <c r="EO517" s="93"/>
      <c r="EP517" s="93"/>
      <c r="EQ517" s="93"/>
      <c r="ER517" s="93"/>
      <c r="ES517" s="93"/>
      <c r="ET517" s="93"/>
      <c r="EU517" s="93"/>
      <c r="EV517" s="93"/>
      <c r="EW517" s="93"/>
      <c r="EX517" s="93"/>
      <c r="EY517" s="93"/>
      <c r="EZ517" s="93"/>
      <c r="FA517" s="93"/>
      <c r="FB517" s="93"/>
      <c r="FC517" s="93"/>
      <c r="FD517" s="93"/>
      <c r="FE517" s="93"/>
      <c r="FF517" s="93"/>
      <c r="FG517" s="93"/>
      <c r="FH517" s="93"/>
      <c r="FI517" s="93"/>
      <c r="FJ517" s="93"/>
      <c r="FK517" s="93"/>
      <c r="FL517" s="93"/>
      <c r="FM517" s="93"/>
      <c r="FN517" s="93"/>
      <c r="FO517" s="93"/>
      <c r="FP517" s="93"/>
      <c r="FQ517" s="93"/>
      <c r="FR517" s="93"/>
      <c r="FS517" s="93"/>
      <c r="FT517" s="93"/>
      <c r="FU517" s="93"/>
      <c r="FV517" s="93"/>
      <c r="FW517" s="93"/>
      <c r="FX517" s="93"/>
      <c r="FY517" s="93"/>
      <c r="FZ517" s="93"/>
      <c r="GA517" s="93"/>
      <c r="GB517" s="93"/>
      <c r="GC517" s="93"/>
      <c r="GD517" s="93"/>
      <c r="GE517" s="93"/>
      <c r="GF517" s="93"/>
      <c r="GG517" s="93"/>
      <c r="GH517" s="93"/>
      <c r="GI517" s="93"/>
      <c r="GJ517" s="93"/>
      <c r="GK517" s="93"/>
      <c r="GL517" s="93"/>
      <c r="GM517" s="93"/>
      <c r="GN517" s="93"/>
      <c r="GO517" s="93"/>
      <c r="GP517" s="93"/>
      <c r="GQ517" s="93"/>
      <c r="GR517" s="93"/>
      <c r="GS517" s="93"/>
      <c r="GT517" s="93"/>
      <c r="GU517" s="93"/>
      <c r="GV517" s="93"/>
      <c r="GW517" s="93"/>
      <c r="GX517" s="93"/>
      <c r="GY517" s="93"/>
      <c r="GZ517" s="93"/>
      <c r="HA517" s="93"/>
      <c r="HB517" s="93"/>
      <c r="HC517" s="93"/>
      <c r="HD517" s="93"/>
      <c r="HE517" s="93"/>
      <c r="HF517" s="93"/>
      <c r="HG517" s="93"/>
      <c r="HH517" s="93"/>
      <c r="HI517" s="93"/>
      <c r="HJ517" s="93"/>
      <c r="HK517" s="93"/>
      <c r="HL517" s="93"/>
      <c r="HM517" s="93"/>
      <c r="HN517" s="93"/>
      <c r="HO517" s="93"/>
      <c r="HP517" s="93"/>
      <c r="HQ517" s="93"/>
      <c r="HR517" s="93"/>
      <c r="HS517" s="93"/>
      <c r="HT517" s="93"/>
      <c r="HU517" s="93"/>
      <c r="HV517" s="93"/>
      <c r="HW517" s="93"/>
      <c r="HX517" s="93"/>
      <c r="HY517" s="93"/>
      <c r="HZ517" s="93"/>
      <c r="IA517" s="93"/>
      <c r="IB517" s="93"/>
      <c r="IC517" s="93"/>
      <c r="ID517" s="93"/>
      <c r="IE517" s="93"/>
      <c r="IF517" s="93"/>
      <c r="IG517" s="93"/>
      <c r="IH517" s="93"/>
      <c r="II517" s="93"/>
      <c r="IJ517" s="93"/>
      <c r="IK517" s="93"/>
      <c r="IL517" s="93"/>
      <c r="IM517" s="93"/>
      <c r="IN517" s="93"/>
      <c r="IO517" s="93"/>
      <c r="IP517" s="93"/>
      <c r="IQ517" s="93"/>
      <c r="IR517" s="93"/>
      <c r="IS517" s="93"/>
      <c r="IT517" s="93"/>
      <c r="IU517" s="93"/>
      <c r="IV517" s="93"/>
      <c r="IW517" s="93"/>
      <c r="IX517" s="93"/>
      <c r="IY517" s="93"/>
      <c r="IZ517" s="93"/>
      <c r="JA517" s="93"/>
      <c r="JB517" s="93"/>
    </row>
    <row r="518" spans="1:262" s="19" customFormat="1" x14ac:dyDescent="0.2">
      <c r="A518" s="170">
        <v>39990</v>
      </c>
      <c r="B518" s="183" t="s">
        <v>874</v>
      </c>
      <c r="C518" s="183" t="s">
        <v>298</v>
      </c>
      <c r="D518" s="183" t="s">
        <v>140</v>
      </c>
      <c r="E518" s="183" t="s">
        <v>143</v>
      </c>
      <c r="F518" s="184">
        <v>39797</v>
      </c>
      <c r="G518" s="185">
        <v>2008</v>
      </c>
      <c r="H518" s="170" t="s">
        <v>875</v>
      </c>
      <c r="I518" s="170" t="str">
        <f t="shared" si="39"/>
        <v>NB</v>
      </c>
      <c r="J518" s="170" t="str">
        <f t="shared" si="40"/>
        <v>MA</v>
      </c>
      <c r="K518" s="170" t="str">
        <f t="shared" si="41"/>
        <v>Canada, Northeast</v>
      </c>
      <c r="L518" s="170" t="str">
        <f>INDEX('State '!$A$1:$C$62,MATCH($I518,'State '!$B:$B,0),3)</f>
        <v>Canada</v>
      </c>
      <c r="M518" s="170" t="str">
        <f>INDEX('State '!$A$1:$C$62,MATCH($J518,'State '!$B:$B,0),3)</f>
        <v>Northeast</v>
      </c>
      <c r="N518" s="170"/>
      <c r="O518" s="177">
        <v>321.3</v>
      </c>
      <c r="P518" s="177">
        <v>1.7</v>
      </c>
      <c r="Q518" s="177">
        <v>420</v>
      </c>
      <c r="R518" s="176">
        <v>30</v>
      </c>
      <c r="S518" s="170" t="s">
        <v>135</v>
      </c>
      <c r="T518" s="170" t="s">
        <v>381</v>
      </c>
      <c r="U518" s="170" t="s">
        <v>876</v>
      </c>
      <c r="V518" s="170"/>
      <c r="W518" s="169"/>
      <c r="X518" s="169"/>
      <c r="Y518" s="169"/>
    </row>
    <row r="519" spans="1:262" s="19" customFormat="1" x14ac:dyDescent="0.2">
      <c r="A519" s="170">
        <v>39990</v>
      </c>
      <c r="B519" s="183" t="s">
        <v>1522</v>
      </c>
      <c r="C519" s="183" t="s">
        <v>298</v>
      </c>
      <c r="D519" s="183" t="s">
        <v>134</v>
      </c>
      <c r="E519" s="183" t="s">
        <v>143</v>
      </c>
      <c r="F519" s="184">
        <v>36465</v>
      </c>
      <c r="G519" s="185">
        <v>1999</v>
      </c>
      <c r="H519" s="170" t="s">
        <v>4</v>
      </c>
      <c r="I519" s="170" t="str">
        <f t="shared" si="39"/>
        <v>ME</v>
      </c>
      <c r="J519" s="170" t="str">
        <f t="shared" si="40"/>
        <v>ME</v>
      </c>
      <c r="K519" s="170" t="str">
        <f t="shared" si="41"/>
        <v>Northeast</v>
      </c>
      <c r="L519" s="170" t="str">
        <f>INDEX('State '!$A$1:$C$62,MATCH($I519,'State '!$B:$B,0),3)</f>
        <v>Northeast</v>
      </c>
      <c r="M519" s="170" t="str">
        <f>INDEX('State '!$A$1:$C$62,MATCH($J519,'State '!$B:$B,0),3)</f>
        <v>Northeast</v>
      </c>
      <c r="N519" s="170"/>
      <c r="O519" s="177">
        <v>5.6</v>
      </c>
      <c r="P519" s="177">
        <v>1.1000000000000001</v>
      </c>
      <c r="Q519" s="177">
        <v>105</v>
      </c>
      <c r="R519" s="176">
        <v>12</v>
      </c>
      <c r="S519" s="170" t="s">
        <v>135</v>
      </c>
      <c r="T519" s="170" t="s">
        <v>381</v>
      </c>
      <c r="U519" s="170" t="s">
        <v>1523</v>
      </c>
      <c r="V519" s="170"/>
      <c r="W519" s="169"/>
      <c r="X519" s="169"/>
      <c r="Y519" s="169"/>
    </row>
    <row r="520" spans="1:262" s="19" customFormat="1" x14ac:dyDescent="0.2">
      <c r="A520" s="170">
        <v>40248</v>
      </c>
      <c r="B520" s="183" t="s">
        <v>659</v>
      </c>
      <c r="C520" s="183" t="s">
        <v>265</v>
      </c>
      <c r="D520" s="183" t="s">
        <v>134</v>
      </c>
      <c r="E520" s="183" t="s">
        <v>143</v>
      </c>
      <c r="F520" s="184">
        <v>40008</v>
      </c>
      <c r="G520" s="185">
        <v>2009</v>
      </c>
      <c r="H520" s="170" t="s">
        <v>37</v>
      </c>
      <c r="I520" s="170" t="str">
        <f t="shared" si="39"/>
        <v>OK</v>
      </c>
      <c r="J520" s="170" t="str">
        <f t="shared" si="40"/>
        <v>OK</v>
      </c>
      <c r="K520" s="170" t="str">
        <f t="shared" si="41"/>
        <v>South Central</v>
      </c>
      <c r="L520" s="170" t="str">
        <f>INDEX('State '!$A$1:$C$62,MATCH($I520,'State '!$B:$B,0),3)</f>
        <v>South Central</v>
      </c>
      <c r="M520" s="170" t="str">
        <f>INDEX('State '!$A$1:$C$62,MATCH($J520,'State '!$B:$B,0),3)</f>
        <v>South Central</v>
      </c>
      <c r="N520" s="170"/>
      <c r="O520" s="177">
        <v>75</v>
      </c>
      <c r="P520" s="177">
        <v>50</v>
      </c>
      <c r="Q520" s="177">
        <v>638</v>
      </c>
      <c r="R520" s="176">
        <v>24</v>
      </c>
      <c r="S520" s="170" t="s">
        <v>135</v>
      </c>
      <c r="T520" s="170" t="s">
        <v>381</v>
      </c>
      <c r="U520" s="170" t="s">
        <v>660</v>
      </c>
      <c r="V520" s="170"/>
      <c r="W520" s="169"/>
      <c r="X520" s="169"/>
      <c r="Y520" s="169"/>
    </row>
    <row r="521" spans="1:262" x14ac:dyDescent="0.2">
      <c r="A521" s="170">
        <v>39990</v>
      </c>
      <c r="B521" s="183" t="s">
        <v>879</v>
      </c>
      <c r="C521" s="183" t="s">
        <v>299</v>
      </c>
      <c r="D521" s="183" t="s">
        <v>140</v>
      </c>
      <c r="E521" s="183" t="s">
        <v>143</v>
      </c>
      <c r="F521" s="184">
        <v>39706</v>
      </c>
      <c r="G521" s="185">
        <v>2008</v>
      </c>
      <c r="H521" s="170" t="s">
        <v>43</v>
      </c>
      <c r="I521" s="170" t="str">
        <f t="shared" si="39"/>
        <v>NM</v>
      </c>
      <c r="J521" s="170" t="str">
        <f t="shared" si="40"/>
        <v>NM</v>
      </c>
      <c r="K521" s="170" t="str">
        <f t="shared" si="41"/>
        <v>Mountain</v>
      </c>
      <c r="L521" s="170" t="str">
        <f>INDEX('State '!$A$1:$C$62,MATCH($I521,'State '!$B:$B,0),3)</f>
        <v>Mountain</v>
      </c>
      <c r="M521" s="170" t="str">
        <f>INDEX('State '!$A$1:$C$62,MATCH($J521,'State '!$B:$B,0),3)</f>
        <v>Mountain</v>
      </c>
      <c r="N521" s="170"/>
      <c r="O521" s="177">
        <v>3.2</v>
      </c>
      <c r="P521" s="177">
        <v>3.16</v>
      </c>
      <c r="Q521" s="177">
        <v>110</v>
      </c>
      <c r="R521" s="176">
        <v>16</v>
      </c>
      <c r="S521" s="170" t="s">
        <v>135</v>
      </c>
      <c r="T521" s="170" t="s">
        <v>381</v>
      </c>
      <c r="U521" s="170" t="s">
        <v>880</v>
      </c>
      <c r="V521" s="170"/>
      <c r="W521" s="169"/>
      <c r="X521" s="169"/>
      <c r="Y521" s="169"/>
      <c r="Z521" s="93"/>
      <c r="AA521" s="93"/>
      <c r="AB521" s="93"/>
    </row>
    <row r="522" spans="1:262" x14ac:dyDescent="0.2">
      <c r="A522" s="170">
        <v>39990</v>
      </c>
      <c r="B522" s="183" t="s">
        <v>1112</v>
      </c>
      <c r="C522" s="183" t="s">
        <v>299</v>
      </c>
      <c r="D522" s="183" t="s">
        <v>134</v>
      </c>
      <c r="E522" s="183" t="s">
        <v>143</v>
      </c>
      <c r="F522" s="184">
        <v>38078</v>
      </c>
      <c r="G522" s="185">
        <v>2004</v>
      </c>
      <c r="H522" s="170" t="s">
        <v>43</v>
      </c>
      <c r="I522" s="170" t="str">
        <f t="shared" si="39"/>
        <v>NM</v>
      </c>
      <c r="J522" s="170" t="str">
        <f t="shared" si="40"/>
        <v>NM</v>
      </c>
      <c r="K522" s="170" t="str">
        <f t="shared" si="41"/>
        <v>Mountain</v>
      </c>
      <c r="L522" s="170" t="str">
        <f>INDEX('State '!$A$1:$C$62,MATCH($I522,'State '!$B:$B,0),3)</f>
        <v>Mountain</v>
      </c>
      <c r="M522" s="170" t="str">
        <f>INDEX('State '!$A$1:$C$62,MATCH($J522,'State '!$B:$B,0),3)</f>
        <v>Mountain</v>
      </c>
      <c r="N522" s="170"/>
      <c r="O522" s="177">
        <v>0.56000000000000005</v>
      </c>
      <c r="P522" s="177">
        <v>2.4</v>
      </c>
      <c r="Q522" s="177">
        <v>124</v>
      </c>
      <c r="R522" s="176">
        <v>12</v>
      </c>
      <c r="S522" s="170" t="s">
        <v>135</v>
      </c>
      <c r="T522" s="170" t="s">
        <v>381</v>
      </c>
      <c r="U522" s="170" t="s">
        <v>1113</v>
      </c>
      <c r="V522" s="170"/>
      <c r="W522" s="169"/>
      <c r="X522" s="169"/>
      <c r="Y522" s="169"/>
      <c r="Z522" s="93"/>
      <c r="AA522" s="93"/>
      <c r="AB522" s="93"/>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c r="BP522" s="19"/>
      <c r="BQ522" s="19"/>
      <c r="BR522" s="19"/>
      <c r="BS522" s="19"/>
      <c r="BT522" s="19"/>
      <c r="BU522" s="19"/>
      <c r="BV522" s="19"/>
      <c r="BW522" s="19"/>
      <c r="BX522" s="19"/>
      <c r="BY522" s="19"/>
      <c r="BZ522" s="19"/>
      <c r="CA522" s="19"/>
      <c r="CB522" s="19"/>
      <c r="CC522" s="19"/>
      <c r="CD522" s="19"/>
      <c r="CE522" s="19"/>
      <c r="CF522" s="19"/>
      <c r="CG522" s="19"/>
      <c r="CH522" s="19"/>
      <c r="CI522" s="19"/>
      <c r="CJ522" s="19"/>
      <c r="CK522" s="19"/>
      <c r="CL522" s="19"/>
      <c r="CM522" s="19"/>
      <c r="CN522" s="19"/>
      <c r="CO522" s="19"/>
      <c r="CP522" s="19"/>
      <c r="CQ522" s="19"/>
      <c r="CR522" s="19"/>
      <c r="CS522" s="19"/>
      <c r="CT522" s="19"/>
      <c r="CU522" s="19"/>
      <c r="CV522" s="19"/>
      <c r="CW522" s="19"/>
      <c r="CX522" s="19"/>
      <c r="CY522" s="19"/>
      <c r="CZ522" s="19"/>
      <c r="DA522" s="19"/>
      <c r="DB522" s="19"/>
      <c r="DC522" s="19"/>
      <c r="DD522" s="19"/>
      <c r="DE522" s="19"/>
      <c r="DF522" s="19"/>
      <c r="DG522" s="19"/>
      <c r="DH522" s="19"/>
      <c r="DI522" s="19"/>
      <c r="DJ522" s="19"/>
      <c r="DK522" s="19"/>
      <c r="DL522" s="19"/>
      <c r="DM522" s="19"/>
      <c r="DN522" s="19"/>
      <c r="DO522" s="19"/>
      <c r="DP522" s="19"/>
      <c r="DQ522" s="19"/>
      <c r="DR522" s="19"/>
      <c r="DS522" s="19"/>
      <c r="DT522" s="19"/>
      <c r="DU522" s="19"/>
      <c r="DV522" s="19"/>
      <c r="DW522" s="19"/>
      <c r="DX522" s="19"/>
      <c r="DY522" s="19"/>
      <c r="DZ522" s="19"/>
      <c r="EA522" s="19"/>
      <c r="EB522" s="19"/>
      <c r="EC522" s="19"/>
      <c r="ED522" s="19"/>
      <c r="EE522" s="19"/>
      <c r="EF522" s="19"/>
      <c r="EG522" s="19"/>
      <c r="EH522" s="19"/>
      <c r="EI522" s="19"/>
      <c r="EJ522" s="19"/>
      <c r="EK522" s="19"/>
      <c r="EL522" s="19"/>
      <c r="EM522" s="19"/>
      <c r="EN522" s="19"/>
      <c r="EO522" s="19"/>
      <c r="EP522" s="19"/>
      <c r="EQ522" s="19"/>
      <c r="ER522" s="19"/>
      <c r="ES522" s="19"/>
      <c r="ET522" s="19"/>
      <c r="EU522" s="19"/>
      <c r="EV522" s="19"/>
      <c r="EW522" s="19"/>
      <c r="EX522" s="19"/>
      <c r="EY522" s="19"/>
      <c r="EZ522" s="19"/>
      <c r="FA522" s="19"/>
      <c r="FB522" s="19"/>
      <c r="FC522" s="19"/>
      <c r="FD522" s="19"/>
      <c r="FE522" s="19"/>
      <c r="FF522" s="19"/>
      <c r="FG522" s="19"/>
      <c r="FH522" s="19"/>
      <c r="FI522" s="19"/>
      <c r="FJ522" s="19"/>
      <c r="FK522" s="19"/>
      <c r="FL522" s="19"/>
      <c r="FM522" s="19"/>
      <c r="FN522" s="19"/>
      <c r="FO522" s="19"/>
      <c r="FP522" s="19"/>
      <c r="FQ522" s="19"/>
      <c r="FR522" s="19"/>
      <c r="FS522" s="19"/>
      <c r="FT522" s="19"/>
      <c r="FU522" s="19"/>
      <c r="FV522" s="19"/>
      <c r="FW522" s="19"/>
      <c r="FX522" s="19"/>
      <c r="FY522" s="19"/>
      <c r="FZ522" s="19"/>
      <c r="GA522" s="19"/>
      <c r="GB522" s="19"/>
      <c r="GC522" s="19"/>
      <c r="GD522" s="19"/>
      <c r="GE522" s="19"/>
      <c r="GF522" s="19"/>
      <c r="GG522" s="19"/>
      <c r="GH522" s="19"/>
      <c r="GI522" s="19"/>
      <c r="GJ522" s="19"/>
      <c r="GK522" s="19"/>
      <c r="GL522" s="19"/>
      <c r="GM522" s="19"/>
      <c r="GN522" s="19"/>
      <c r="GO522" s="19"/>
      <c r="GP522" s="19"/>
      <c r="GQ522" s="19"/>
      <c r="GR522" s="19"/>
      <c r="GS522" s="19"/>
      <c r="GT522" s="19"/>
      <c r="GU522" s="19"/>
      <c r="GV522" s="19"/>
      <c r="GW522" s="19"/>
      <c r="GX522" s="19"/>
      <c r="GY522" s="19"/>
      <c r="GZ522" s="19"/>
      <c r="HA522" s="19"/>
      <c r="HB522" s="19"/>
      <c r="HC522" s="19"/>
      <c r="HD522" s="19"/>
      <c r="HE522" s="19"/>
      <c r="HF522" s="19"/>
      <c r="HG522" s="19"/>
      <c r="HH522" s="19"/>
      <c r="HI522" s="19"/>
      <c r="HJ522" s="19"/>
      <c r="HK522" s="19"/>
      <c r="HL522" s="19"/>
      <c r="HM522" s="19"/>
      <c r="HN522" s="19"/>
      <c r="HO522" s="19"/>
      <c r="HP522" s="19"/>
      <c r="HQ522" s="19"/>
      <c r="HR522" s="19"/>
      <c r="HS522" s="19"/>
      <c r="HT522" s="19"/>
      <c r="HU522" s="19"/>
      <c r="HV522" s="19"/>
      <c r="HW522" s="19"/>
      <c r="HX522" s="19"/>
      <c r="HY522" s="19"/>
      <c r="HZ522" s="19"/>
      <c r="IA522" s="19"/>
      <c r="IB522" s="19"/>
      <c r="IC522" s="19"/>
      <c r="ID522" s="19"/>
      <c r="IE522" s="19"/>
      <c r="IF522" s="19"/>
      <c r="IG522" s="19"/>
      <c r="IH522" s="19"/>
      <c r="II522" s="19"/>
      <c r="IJ522" s="19"/>
      <c r="IK522" s="19"/>
      <c r="IL522" s="19"/>
      <c r="IM522" s="19"/>
      <c r="IN522" s="19"/>
      <c r="IO522" s="19"/>
      <c r="IP522" s="19"/>
      <c r="IQ522" s="19"/>
      <c r="IR522" s="19"/>
      <c r="IS522" s="19"/>
      <c r="IT522" s="19"/>
      <c r="IU522" s="19"/>
      <c r="IV522" s="19"/>
      <c r="IW522" s="19"/>
      <c r="IX522" s="19"/>
      <c r="IY522" s="19"/>
      <c r="IZ522" s="19"/>
      <c r="JA522" s="19"/>
      <c r="JB522" s="19"/>
    </row>
    <row r="523" spans="1:262" ht="25.5" x14ac:dyDescent="0.2">
      <c r="A523" s="224">
        <v>43838</v>
      </c>
      <c r="B523" s="83" t="s">
        <v>2626</v>
      </c>
      <c r="C523" s="222" t="s">
        <v>330</v>
      </c>
      <c r="D523" s="83" t="s">
        <v>140</v>
      </c>
      <c r="E523" s="111" t="s">
        <v>143</v>
      </c>
      <c r="F523" s="65">
        <v>43749</v>
      </c>
      <c r="G523" s="116">
        <v>2019</v>
      </c>
      <c r="H523" s="224" t="s">
        <v>41</v>
      </c>
      <c r="I523" s="224" t="str">
        <f t="shared" si="39"/>
        <v>MI</v>
      </c>
      <c r="J523" s="224" t="str">
        <f t="shared" si="40"/>
        <v>MI</v>
      </c>
      <c r="K523" s="230" t="str">
        <f t="shared" si="41"/>
        <v>Midwest</v>
      </c>
      <c r="L523" s="224" t="str">
        <f>INDEX('State '!$A$1:$C$62,MATCH($I523,'State '!$B:$B,0),3)</f>
        <v>Midwest</v>
      </c>
      <c r="M523" s="224" t="str">
        <f>INDEX('State '!$A$1:$C$62,MATCH($J523,'State '!$B:$B,0),3)</f>
        <v>Midwest</v>
      </c>
      <c r="N523" s="224"/>
      <c r="O523" s="177">
        <v>22.1</v>
      </c>
      <c r="P523" s="199"/>
      <c r="Q523" s="117">
        <v>24.6</v>
      </c>
      <c r="R523" s="66"/>
      <c r="S523" s="112" t="s">
        <v>135</v>
      </c>
      <c r="T523" s="113" t="s">
        <v>381</v>
      </c>
      <c r="U523" s="114" t="s">
        <v>2628</v>
      </c>
      <c r="V523" s="224" t="s">
        <v>2177</v>
      </c>
      <c r="W523" s="222" t="s">
        <v>2627</v>
      </c>
      <c r="X523" s="222" t="s">
        <v>2841</v>
      </c>
      <c r="Y523" s="225"/>
      <c r="Z523" s="93"/>
      <c r="AA523" s="93"/>
      <c r="AB523" s="93"/>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c r="BP523" s="19"/>
      <c r="BQ523" s="19"/>
      <c r="BR523" s="19"/>
      <c r="BS523" s="19"/>
      <c r="BT523" s="19"/>
      <c r="BU523" s="19"/>
      <c r="BV523" s="19"/>
      <c r="BW523" s="19"/>
      <c r="BX523" s="19"/>
      <c r="BY523" s="19"/>
      <c r="BZ523" s="19"/>
      <c r="CA523" s="19"/>
      <c r="CB523" s="19"/>
      <c r="CC523" s="19"/>
      <c r="CD523" s="19"/>
      <c r="CE523" s="19"/>
      <c r="CF523" s="19"/>
      <c r="CG523" s="19"/>
      <c r="CH523" s="19"/>
      <c r="CI523" s="19"/>
      <c r="CJ523" s="19"/>
      <c r="CK523" s="19"/>
      <c r="CL523" s="19"/>
      <c r="CM523" s="19"/>
      <c r="CN523" s="19"/>
      <c r="CO523" s="19"/>
      <c r="CP523" s="19"/>
      <c r="CQ523" s="19"/>
      <c r="CR523" s="19"/>
      <c r="CS523" s="19"/>
      <c r="CT523" s="19"/>
      <c r="CU523" s="19"/>
      <c r="CV523" s="19"/>
      <c r="CW523" s="19"/>
      <c r="CX523" s="19"/>
      <c r="CY523" s="19"/>
      <c r="CZ523" s="19"/>
      <c r="DA523" s="19"/>
      <c r="DB523" s="19"/>
      <c r="DC523" s="19"/>
      <c r="DD523" s="19"/>
      <c r="DE523" s="19"/>
      <c r="DF523" s="19"/>
      <c r="DG523" s="19"/>
      <c r="DH523" s="19"/>
      <c r="DI523" s="19"/>
      <c r="DJ523" s="19"/>
      <c r="DK523" s="19"/>
      <c r="DL523" s="19"/>
      <c r="DM523" s="19"/>
      <c r="DN523" s="19"/>
      <c r="DO523" s="19"/>
      <c r="DP523" s="19"/>
      <c r="DQ523" s="19"/>
      <c r="DR523" s="19"/>
      <c r="DS523" s="19"/>
      <c r="DT523" s="19"/>
      <c r="DU523" s="19"/>
      <c r="DV523" s="19"/>
      <c r="DW523" s="19"/>
      <c r="DX523" s="19"/>
      <c r="DY523" s="19"/>
      <c r="DZ523" s="19"/>
      <c r="EA523" s="19"/>
      <c r="EB523" s="19"/>
      <c r="EC523" s="19"/>
      <c r="ED523" s="19"/>
      <c r="EE523" s="19"/>
      <c r="EF523" s="19"/>
      <c r="EG523" s="19"/>
      <c r="EH523" s="19"/>
      <c r="EI523" s="19"/>
      <c r="EJ523" s="19"/>
      <c r="EK523" s="19"/>
      <c r="EL523" s="19"/>
      <c r="EM523" s="19"/>
      <c r="EN523" s="19"/>
      <c r="EO523" s="19"/>
      <c r="EP523" s="19"/>
      <c r="EQ523" s="19"/>
      <c r="ER523" s="19"/>
      <c r="ES523" s="19"/>
      <c r="ET523" s="19"/>
      <c r="EU523" s="19"/>
      <c r="EV523" s="19"/>
      <c r="EW523" s="19"/>
      <c r="EX523" s="19"/>
      <c r="EY523" s="19"/>
      <c r="EZ523" s="19"/>
      <c r="FA523" s="19"/>
      <c r="FB523" s="19"/>
      <c r="FC523" s="19"/>
      <c r="FD523" s="19"/>
      <c r="FE523" s="19"/>
      <c r="FF523" s="19"/>
      <c r="FG523" s="19"/>
      <c r="FH523" s="19"/>
      <c r="FI523" s="19"/>
      <c r="FJ523" s="19"/>
      <c r="FK523" s="19"/>
      <c r="FL523" s="19"/>
      <c r="FM523" s="19"/>
      <c r="FN523" s="19"/>
      <c r="FO523" s="19"/>
      <c r="FP523" s="19"/>
      <c r="FQ523" s="19"/>
      <c r="FR523" s="19"/>
      <c r="FS523" s="19"/>
      <c r="FT523" s="19"/>
      <c r="FU523" s="19"/>
      <c r="FV523" s="19"/>
      <c r="FW523" s="19"/>
      <c r="FX523" s="19"/>
      <c r="FY523" s="19"/>
      <c r="FZ523" s="19"/>
      <c r="GA523" s="19"/>
      <c r="GB523" s="19"/>
      <c r="GC523" s="19"/>
      <c r="GD523" s="19"/>
      <c r="GE523" s="19"/>
      <c r="GF523" s="19"/>
      <c r="GG523" s="19"/>
      <c r="GH523" s="19"/>
      <c r="GI523" s="19"/>
      <c r="GJ523" s="19"/>
      <c r="GK523" s="19"/>
      <c r="GL523" s="19"/>
      <c r="GM523" s="19"/>
      <c r="GN523" s="19"/>
      <c r="GO523" s="19"/>
      <c r="GP523" s="19"/>
      <c r="GQ523" s="19"/>
      <c r="GR523" s="19"/>
      <c r="GS523" s="19"/>
      <c r="GT523" s="19"/>
      <c r="GU523" s="19"/>
      <c r="GV523" s="19"/>
      <c r="GW523" s="19"/>
      <c r="GX523" s="19"/>
      <c r="GY523" s="19"/>
      <c r="GZ523" s="19"/>
      <c r="HA523" s="19"/>
      <c r="HB523" s="19"/>
      <c r="HC523" s="19"/>
      <c r="HD523" s="19"/>
      <c r="HE523" s="19"/>
      <c r="HF523" s="19"/>
      <c r="HG523" s="19"/>
      <c r="HH523" s="19"/>
      <c r="HI523" s="19"/>
      <c r="HJ523" s="19"/>
      <c r="HK523" s="19"/>
      <c r="HL523" s="19"/>
      <c r="HM523" s="19"/>
      <c r="HN523" s="19"/>
      <c r="HO523" s="19"/>
      <c r="HP523" s="19"/>
      <c r="HQ523" s="19"/>
      <c r="HR523" s="19"/>
      <c r="HS523" s="19"/>
      <c r="HT523" s="19"/>
      <c r="HU523" s="19"/>
      <c r="HV523" s="19"/>
      <c r="HW523" s="19"/>
      <c r="HX523" s="19"/>
      <c r="HY523" s="19"/>
      <c r="HZ523" s="19"/>
      <c r="IA523" s="19"/>
      <c r="IB523" s="19"/>
      <c r="IC523" s="19"/>
      <c r="ID523" s="19"/>
      <c r="IE523" s="19"/>
      <c r="IF523" s="19"/>
      <c r="IG523" s="19"/>
      <c r="IH523" s="19"/>
      <c r="II523" s="19"/>
      <c r="IJ523" s="19"/>
      <c r="IK523" s="19"/>
      <c r="IL523" s="19"/>
      <c r="IM523" s="19"/>
      <c r="IN523" s="19"/>
      <c r="IO523" s="19"/>
      <c r="IP523" s="19"/>
      <c r="IQ523" s="19"/>
      <c r="IR523" s="19"/>
      <c r="IS523" s="19"/>
      <c r="IT523" s="19"/>
      <c r="IU523" s="19"/>
      <c r="IV523" s="19"/>
      <c r="IW523" s="19"/>
      <c r="IX523" s="19"/>
      <c r="IY523" s="19"/>
      <c r="IZ523" s="19"/>
      <c r="JA523" s="19"/>
      <c r="JB523" s="19"/>
    </row>
    <row r="524" spans="1:262" x14ac:dyDescent="0.2">
      <c r="A524" s="195">
        <v>41215</v>
      </c>
      <c r="B524" s="171" t="s">
        <v>1796</v>
      </c>
      <c r="C524" s="171" t="s">
        <v>1725</v>
      </c>
      <c r="D524" s="171" t="s">
        <v>140</v>
      </c>
      <c r="E524" s="172" t="s">
        <v>143</v>
      </c>
      <c r="F524" s="173">
        <v>41214</v>
      </c>
      <c r="G524" s="174">
        <v>2012</v>
      </c>
      <c r="H524" s="170" t="s">
        <v>34</v>
      </c>
      <c r="I524" s="170" t="str">
        <f t="shared" si="39"/>
        <v>WI</v>
      </c>
      <c r="J524" s="170" t="str">
        <f t="shared" si="40"/>
        <v>WI</v>
      </c>
      <c r="K524" s="170" t="str">
        <f t="shared" si="41"/>
        <v>Midwest</v>
      </c>
      <c r="L524" s="170" t="str">
        <f>INDEX('State '!$A$1:$C$62,MATCH($I524,'State '!$B:$B,0),3)</f>
        <v>Midwest</v>
      </c>
      <c r="M524" s="170" t="str">
        <f>INDEX('State '!$A$1:$C$62,MATCH($J524,'State '!$B:$B,0),3)</f>
        <v>Midwest</v>
      </c>
      <c r="N524" s="170"/>
      <c r="O524" s="177">
        <v>25.1</v>
      </c>
      <c r="P524" s="176"/>
      <c r="Q524" s="176">
        <v>101.1</v>
      </c>
      <c r="R524" s="177"/>
      <c r="S524" s="178" t="s">
        <v>135</v>
      </c>
      <c r="T524" s="175" t="s">
        <v>381</v>
      </c>
      <c r="U524" s="179" t="s">
        <v>1797</v>
      </c>
      <c r="V524" s="170"/>
      <c r="W524" s="169"/>
      <c r="X524" s="169"/>
      <c r="Y524" s="169"/>
      <c r="Z524" s="93"/>
      <c r="AA524" s="93"/>
      <c r="AB524" s="93"/>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c r="BP524" s="19"/>
      <c r="BQ524" s="19"/>
      <c r="BR524" s="19"/>
      <c r="BS524" s="19"/>
      <c r="BT524" s="19"/>
      <c r="BU524" s="19"/>
      <c r="BV524" s="19"/>
      <c r="BW524" s="19"/>
      <c r="BX524" s="19"/>
      <c r="BY524" s="19"/>
      <c r="BZ524" s="19"/>
      <c r="CA524" s="19"/>
      <c r="CB524" s="19"/>
      <c r="CC524" s="19"/>
      <c r="CD524" s="19"/>
      <c r="CE524" s="19"/>
      <c r="CF524" s="19"/>
      <c r="CG524" s="19"/>
      <c r="CH524" s="19"/>
      <c r="CI524" s="19"/>
      <c r="CJ524" s="19"/>
      <c r="CK524" s="19"/>
      <c r="CL524" s="19"/>
      <c r="CM524" s="19"/>
      <c r="CN524" s="19"/>
      <c r="CO524" s="19"/>
      <c r="CP524" s="19"/>
      <c r="CQ524" s="19"/>
      <c r="CR524" s="19"/>
      <c r="CS524" s="19"/>
      <c r="CT524" s="19"/>
      <c r="CU524" s="19"/>
      <c r="CV524" s="19"/>
      <c r="CW524" s="19"/>
      <c r="CX524" s="19"/>
      <c r="CY524" s="19"/>
      <c r="CZ524" s="19"/>
      <c r="DA524" s="19"/>
      <c r="DB524" s="19"/>
      <c r="DC524" s="19"/>
      <c r="DD524" s="19"/>
      <c r="DE524" s="19"/>
      <c r="DF524" s="19"/>
      <c r="DG524" s="19"/>
      <c r="DH524" s="19"/>
      <c r="DI524" s="19"/>
      <c r="DJ524" s="19"/>
      <c r="DK524" s="19"/>
      <c r="DL524" s="19"/>
      <c r="DM524" s="19"/>
      <c r="DN524" s="19"/>
      <c r="DO524" s="19"/>
      <c r="DP524" s="19"/>
      <c r="DQ524" s="19"/>
      <c r="DR524" s="19"/>
      <c r="DS524" s="19"/>
      <c r="DT524" s="19"/>
      <c r="DU524" s="19"/>
      <c r="DV524" s="19"/>
      <c r="DW524" s="19"/>
      <c r="DX524" s="19"/>
      <c r="DY524" s="19"/>
      <c r="DZ524" s="19"/>
      <c r="EA524" s="19"/>
      <c r="EB524" s="19"/>
      <c r="EC524" s="19"/>
      <c r="ED524" s="19"/>
      <c r="EE524" s="19"/>
      <c r="EF524" s="19"/>
      <c r="EG524" s="19"/>
      <c r="EH524" s="19"/>
      <c r="EI524" s="19"/>
      <c r="EJ524" s="19"/>
      <c r="EK524" s="19"/>
      <c r="EL524" s="19"/>
      <c r="EM524" s="19"/>
      <c r="EN524" s="19"/>
      <c r="EO524" s="19"/>
      <c r="EP524" s="19"/>
      <c r="EQ524" s="19"/>
      <c r="ER524" s="19"/>
      <c r="ES524" s="19"/>
      <c r="ET524" s="19"/>
      <c r="EU524" s="19"/>
      <c r="EV524" s="19"/>
      <c r="EW524" s="19"/>
      <c r="EX524" s="19"/>
      <c r="EY524" s="19"/>
      <c r="EZ524" s="19"/>
      <c r="FA524" s="19"/>
      <c r="FB524" s="19"/>
      <c r="FC524" s="19"/>
      <c r="FD524" s="19"/>
      <c r="FE524" s="19"/>
      <c r="FF524" s="19"/>
      <c r="FG524" s="19"/>
      <c r="FH524" s="19"/>
      <c r="FI524" s="19"/>
      <c r="FJ524" s="19"/>
      <c r="FK524" s="19"/>
      <c r="FL524" s="19"/>
      <c r="FM524" s="19"/>
      <c r="FN524" s="19"/>
      <c r="FO524" s="19"/>
      <c r="FP524" s="19"/>
      <c r="FQ524" s="19"/>
      <c r="FR524" s="19"/>
      <c r="FS524" s="19"/>
      <c r="FT524" s="19"/>
      <c r="FU524" s="19"/>
      <c r="FV524" s="19"/>
      <c r="FW524" s="19"/>
      <c r="FX524" s="19"/>
      <c r="FY524" s="19"/>
      <c r="FZ524" s="19"/>
      <c r="GA524" s="19"/>
      <c r="GB524" s="19"/>
      <c r="GC524" s="19"/>
      <c r="GD524" s="19"/>
      <c r="GE524" s="19"/>
      <c r="GF524" s="19"/>
      <c r="GG524" s="19"/>
      <c r="GH524" s="19"/>
      <c r="GI524" s="19"/>
      <c r="GJ524" s="19"/>
      <c r="GK524" s="19"/>
      <c r="GL524" s="19"/>
      <c r="GM524" s="19"/>
      <c r="GN524" s="19"/>
      <c r="GO524" s="19"/>
      <c r="GP524" s="19"/>
      <c r="GQ524" s="19"/>
      <c r="GR524" s="19"/>
      <c r="GS524" s="19"/>
      <c r="GT524" s="19"/>
      <c r="GU524" s="19"/>
      <c r="GV524" s="19"/>
      <c r="GW524" s="19"/>
      <c r="GX524" s="19"/>
      <c r="GY524" s="19"/>
      <c r="GZ524" s="19"/>
      <c r="HA524" s="19"/>
      <c r="HB524" s="19"/>
      <c r="HC524" s="19"/>
      <c r="HD524" s="19"/>
      <c r="HE524" s="19"/>
      <c r="HF524" s="19"/>
      <c r="HG524" s="19"/>
      <c r="HH524" s="19"/>
      <c r="HI524" s="19"/>
      <c r="HJ524" s="19"/>
      <c r="HK524" s="19"/>
      <c r="HL524" s="19"/>
      <c r="HM524" s="19"/>
      <c r="HN524" s="19"/>
      <c r="HO524" s="19"/>
      <c r="HP524" s="19"/>
      <c r="HQ524" s="19"/>
      <c r="HR524" s="19"/>
      <c r="HS524" s="19"/>
      <c r="HT524" s="19"/>
      <c r="HU524" s="19"/>
      <c r="HV524" s="19"/>
      <c r="HW524" s="19"/>
      <c r="HX524" s="19"/>
      <c r="HY524" s="19"/>
      <c r="HZ524" s="19"/>
      <c r="IA524" s="19"/>
      <c r="IB524" s="19"/>
      <c r="IC524" s="19"/>
      <c r="ID524" s="19"/>
      <c r="IE524" s="19"/>
      <c r="IF524" s="19"/>
      <c r="IG524" s="19"/>
      <c r="IH524" s="19"/>
      <c r="II524" s="19"/>
      <c r="IJ524" s="19"/>
      <c r="IK524" s="19"/>
      <c r="IL524" s="19"/>
      <c r="IM524" s="19"/>
      <c r="IN524" s="19"/>
      <c r="IO524" s="19"/>
      <c r="IP524" s="19"/>
      <c r="IQ524" s="19"/>
      <c r="IR524" s="19"/>
      <c r="IS524" s="19"/>
      <c r="IT524" s="19"/>
      <c r="IU524" s="19"/>
      <c r="IV524" s="19"/>
      <c r="IW524" s="19"/>
      <c r="IX524" s="19"/>
      <c r="IY524" s="19"/>
      <c r="IZ524" s="19"/>
      <c r="JA524" s="19"/>
      <c r="JB524" s="19"/>
    </row>
    <row r="525" spans="1:262" ht="25.5" x14ac:dyDescent="0.2">
      <c r="A525" s="224">
        <v>44295</v>
      </c>
      <c r="B525" s="83" t="s">
        <v>2959</v>
      </c>
      <c r="C525" s="222" t="s">
        <v>239</v>
      </c>
      <c r="D525" s="83" t="s">
        <v>140</v>
      </c>
      <c r="E525" s="111" t="s">
        <v>143</v>
      </c>
      <c r="F525" s="65">
        <v>44256</v>
      </c>
      <c r="G525" s="116">
        <v>2021</v>
      </c>
      <c r="H525" s="224" t="s">
        <v>14</v>
      </c>
      <c r="I525" s="224" t="str">
        <f t="shared" si="39"/>
        <v>MS</v>
      </c>
      <c r="J525" s="224" t="str">
        <f t="shared" si="40"/>
        <v>MS</v>
      </c>
      <c r="K525" s="230" t="str">
        <f t="shared" si="41"/>
        <v>South Central</v>
      </c>
      <c r="L525" s="224" t="str">
        <f>INDEX('State '!$A$1:$C$62,MATCH($I525,'State '!$B:$B,0),3)</f>
        <v>South Central</v>
      </c>
      <c r="M525" s="224" t="str">
        <f>INDEX('State '!$A$1:$C$62,MATCH($J525,'State '!$B:$B,0),3)</f>
        <v>South Central</v>
      </c>
      <c r="N525" s="224"/>
      <c r="O525" s="177"/>
      <c r="P525" s="177"/>
      <c r="Q525" s="117">
        <v>48</v>
      </c>
      <c r="R525" s="66"/>
      <c r="S525" s="112" t="s">
        <v>135</v>
      </c>
      <c r="T525" s="113" t="s">
        <v>381</v>
      </c>
      <c r="U525" s="114" t="s">
        <v>2960</v>
      </c>
      <c r="V525" s="224" t="s">
        <v>2177</v>
      </c>
      <c r="W525" s="222" t="s">
        <v>2961</v>
      </c>
      <c r="X525" s="222"/>
      <c r="Y525" s="225"/>
      <c r="Z525" s="93"/>
      <c r="AA525" s="93"/>
      <c r="AB525" s="93"/>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c r="BP525" s="19"/>
      <c r="BQ525" s="19"/>
      <c r="BR525" s="19"/>
      <c r="BS525" s="19"/>
      <c r="BT525" s="19"/>
      <c r="BU525" s="19"/>
      <c r="BV525" s="19"/>
      <c r="BW525" s="19"/>
      <c r="BX525" s="19"/>
      <c r="BY525" s="19"/>
      <c r="BZ525" s="19"/>
      <c r="CA525" s="19"/>
      <c r="CB525" s="19"/>
      <c r="CC525" s="19"/>
      <c r="CD525" s="19"/>
      <c r="CE525" s="19"/>
      <c r="CF525" s="19"/>
      <c r="CG525" s="19"/>
      <c r="CH525" s="19"/>
      <c r="CI525" s="19"/>
      <c r="CJ525" s="19"/>
      <c r="CK525" s="19"/>
      <c r="CL525" s="19"/>
      <c r="CM525" s="19"/>
      <c r="CN525" s="19"/>
      <c r="CO525" s="19"/>
      <c r="CP525" s="19"/>
      <c r="CQ525" s="19"/>
      <c r="CR525" s="19"/>
      <c r="CS525" s="19"/>
      <c r="CT525" s="19"/>
      <c r="CU525" s="19"/>
      <c r="CV525" s="19"/>
      <c r="CW525" s="19"/>
      <c r="CX525" s="19"/>
      <c r="CY525" s="19"/>
      <c r="CZ525" s="19"/>
      <c r="DA525" s="19"/>
      <c r="DB525" s="19"/>
      <c r="DC525" s="19"/>
      <c r="DD525" s="19"/>
      <c r="DE525" s="19"/>
      <c r="DF525" s="19"/>
      <c r="DG525" s="19"/>
      <c r="DH525" s="19"/>
      <c r="DI525" s="19"/>
      <c r="DJ525" s="19"/>
      <c r="DK525" s="19"/>
      <c r="DL525" s="19"/>
      <c r="DM525" s="19"/>
      <c r="DN525" s="19"/>
      <c r="DO525" s="19"/>
      <c r="DP525" s="19"/>
      <c r="DQ525" s="19"/>
      <c r="DR525" s="19"/>
      <c r="DS525" s="19"/>
      <c r="DT525" s="19"/>
      <c r="DU525" s="19"/>
      <c r="DV525" s="19"/>
      <c r="DW525" s="19"/>
      <c r="DX525" s="19"/>
      <c r="DY525" s="19"/>
      <c r="DZ525" s="19"/>
      <c r="EA525" s="19"/>
      <c r="EB525" s="19"/>
      <c r="EC525" s="19"/>
      <c r="ED525" s="19"/>
      <c r="EE525" s="19"/>
      <c r="EF525" s="19"/>
      <c r="EG525" s="19"/>
      <c r="EH525" s="19"/>
      <c r="EI525" s="19"/>
      <c r="EJ525" s="19"/>
      <c r="EK525" s="19"/>
      <c r="EL525" s="19"/>
      <c r="EM525" s="19"/>
      <c r="EN525" s="19"/>
      <c r="EO525" s="19"/>
      <c r="EP525" s="19"/>
      <c r="EQ525" s="19"/>
      <c r="ER525" s="19"/>
      <c r="ES525" s="19"/>
      <c r="ET525" s="19"/>
      <c r="EU525" s="19"/>
      <c r="EV525" s="19"/>
      <c r="EW525" s="19"/>
      <c r="EX525" s="19"/>
      <c r="EY525" s="19"/>
      <c r="EZ525" s="19"/>
      <c r="FA525" s="19"/>
      <c r="FB525" s="19"/>
      <c r="FC525" s="19"/>
      <c r="FD525" s="19"/>
      <c r="FE525" s="19"/>
      <c r="FF525" s="19"/>
      <c r="FG525" s="19"/>
      <c r="FH525" s="19"/>
      <c r="FI525" s="19"/>
      <c r="FJ525" s="19"/>
      <c r="FK525" s="19"/>
      <c r="FL525" s="19"/>
      <c r="FM525" s="19"/>
      <c r="FN525" s="19"/>
      <c r="FO525" s="19"/>
      <c r="FP525" s="19"/>
      <c r="FQ525" s="19"/>
      <c r="FR525" s="19"/>
      <c r="FS525" s="19"/>
      <c r="FT525" s="19"/>
      <c r="FU525" s="19"/>
      <c r="FV525" s="19"/>
      <c r="FW525" s="19"/>
      <c r="FX525" s="19"/>
      <c r="FY525" s="19"/>
      <c r="FZ525" s="19"/>
      <c r="GA525" s="19"/>
      <c r="GB525" s="19"/>
      <c r="GC525" s="19"/>
      <c r="GD525" s="19"/>
      <c r="GE525" s="19"/>
      <c r="GF525" s="19"/>
      <c r="GG525" s="19"/>
      <c r="GH525" s="19"/>
      <c r="GI525" s="19"/>
      <c r="GJ525" s="19"/>
      <c r="GK525" s="19"/>
      <c r="GL525" s="19"/>
      <c r="GM525" s="19"/>
      <c r="GN525" s="19"/>
      <c r="GO525" s="19"/>
      <c r="GP525" s="19"/>
      <c r="GQ525" s="19"/>
      <c r="GR525" s="19"/>
      <c r="GS525" s="19"/>
      <c r="GT525" s="19"/>
      <c r="GU525" s="19"/>
      <c r="GV525" s="19"/>
      <c r="GW525" s="19"/>
      <c r="GX525" s="19"/>
      <c r="GY525" s="19"/>
      <c r="GZ525" s="19"/>
      <c r="HA525" s="19"/>
      <c r="HB525" s="19"/>
      <c r="HC525" s="19"/>
      <c r="HD525" s="19"/>
      <c r="HE525" s="19"/>
      <c r="HF525" s="19"/>
      <c r="HG525" s="19"/>
      <c r="HH525" s="19"/>
      <c r="HI525" s="19"/>
      <c r="HJ525" s="19"/>
      <c r="HK525" s="19"/>
      <c r="HL525" s="19"/>
      <c r="HM525" s="19"/>
      <c r="HN525" s="19"/>
      <c r="HO525" s="19"/>
      <c r="HP525" s="19"/>
      <c r="HQ525" s="19"/>
      <c r="HR525" s="19"/>
      <c r="HS525" s="19"/>
      <c r="HT525" s="19"/>
      <c r="HU525" s="19"/>
      <c r="HV525" s="19"/>
      <c r="HW525" s="19"/>
      <c r="HX525" s="19"/>
      <c r="HY525" s="19"/>
      <c r="HZ525" s="19"/>
      <c r="IA525" s="19"/>
      <c r="IB525" s="19"/>
      <c r="IC525" s="19"/>
      <c r="ID525" s="19"/>
      <c r="IE525" s="19"/>
      <c r="IF525" s="19"/>
      <c r="IG525" s="19"/>
      <c r="IH525" s="19"/>
      <c r="II525" s="19"/>
      <c r="IJ525" s="19"/>
      <c r="IK525" s="19"/>
      <c r="IL525" s="19"/>
      <c r="IM525" s="19"/>
      <c r="IN525" s="19"/>
      <c r="IO525" s="19"/>
      <c r="IP525" s="19"/>
      <c r="IQ525" s="19"/>
      <c r="IR525" s="19"/>
      <c r="IS525" s="19"/>
      <c r="IT525" s="19"/>
      <c r="IU525" s="19"/>
      <c r="IV525" s="19"/>
      <c r="IW525" s="19"/>
      <c r="IX525" s="19"/>
      <c r="IY525" s="19"/>
      <c r="IZ525" s="19"/>
      <c r="JA525" s="19"/>
      <c r="JB525" s="19"/>
    </row>
    <row r="526" spans="1:262" x14ac:dyDescent="0.2">
      <c r="A526" s="170">
        <v>39990</v>
      </c>
      <c r="B526" s="183" t="s">
        <v>1266</v>
      </c>
      <c r="C526" s="183" t="s">
        <v>268</v>
      </c>
      <c r="D526" s="183" t="s">
        <v>134</v>
      </c>
      <c r="E526" s="183" t="s">
        <v>143</v>
      </c>
      <c r="F526" s="184">
        <v>37287</v>
      </c>
      <c r="G526" s="185">
        <v>2002</v>
      </c>
      <c r="H526" s="170" t="s">
        <v>41</v>
      </c>
      <c r="I526" s="170" t="str">
        <f t="shared" si="39"/>
        <v>MI</v>
      </c>
      <c r="J526" s="170" t="str">
        <f t="shared" si="40"/>
        <v>MI</v>
      </c>
      <c r="K526" s="170" t="str">
        <f t="shared" si="41"/>
        <v>Midwest</v>
      </c>
      <c r="L526" s="170" t="str">
        <f>INDEX('State '!$A$1:$C$62,MATCH($I526,'State '!$B:$B,0),3)</f>
        <v>Midwest</v>
      </c>
      <c r="M526" s="170" t="str">
        <f>INDEX('State '!$A$1:$C$62,MATCH($J526,'State '!$B:$B,0),3)</f>
        <v>Midwest</v>
      </c>
      <c r="N526" s="170"/>
      <c r="O526" s="177"/>
      <c r="P526" s="177">
        <v>9.1999999999999993</v>
      </c>
      <c r="Q526" s="177">
        <v>110</v>
      </c>
      <c r="R526" s="176">
        <v>20</v>
      </c>
      <c r="S526" s="170" t="s">
        <v>138</v>
      </c>
      <c r="T526" s="170" t="s">
        <v>187</v>
      </c>
      <c r="U526" s="170" t="s">
        <v>382</v>
      </c>
      <c r="V526" s="170"/>
      <c r="W526" s="169"/>
      <c r="X526" s="169"/>
      <c r="Y526" s="169"/>
      <c r="Z526" s="93"/>
      <c r="AA526" s="93"/>
      <c r="AB526" s="93"/>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c r="BP526" s="19"/>
      <c r="BQ526" s="19"/>
      <c r="BR526" s="19"/>
      <c r="BS526" s="19"/>
      <c r="BT526" s="19"/>
      <c r="BU526" s="19"/>
      <c r="BV526" s="19"/>
      <c r="BW526" s="19"/>
      <c r="BX526" s="19"/>
      <c r="BY526" s="19"/>
      <c r="BZ526" s="19"/>
      <c r="CA526" s="19"/>
      <c r="CB526" s="19"/>
      <c r="CC526" s="19"/>
      <c r="CD526" s="19"/>
      <c r="CE526" s="19"/>
      <c r="CF526" s="19"/>
      <c r="CG526" s="19"/>
      <c r="CH526" s="19"/>
      <c r="CI526" s="19"/>
      <c r="CJ526" s="19"/>
      <c r="CK526" s="19"/>
      <c r="CL526" s="19"/>
      <c r="CM526" s="19"/>
      <c r="CN526" s="19"/>
      <c r="CO526" s="19"/>
      <c r="CP526" s="19"/>
      <c r="CQ526" s="19"/>
      <c r="CR526" s="19"/>
      <c r="CS526" s="19"/>
      <c r="CT526" s="19"/>
      <c r="CU526" s="19"/>
      <c r="CV526" s="19"/>
      <c r="CW526" s="19"/>
      <c r="CX526" s="19"/>
      <c r="CY526" s="19"/>
      <c r="CZ526" s="19"/>
      <c r="DA526" s="19"/>
      <c r="DB526" s="19"/>
      <c r="DC526" s="19"/>
      <c r="DD526" s="19"/>
      <c r="DE526" s="19"/>
      <c r="DF526" s="19"/>
      <c r="DG526" s="19"/>
      <c r="DH526" s="19"/>
      <c r="DI526" s="19"/>
      <c r="DJ526" s="19"/>
      <c r="DK526" s="19"/>
      <c r="DL526" s="19"/>
      <c r="DM526" s="19"/>
      <c r="DN526" s="19"/>
      <c r="DO526" s="19"/>
      <c r="DP526" s="19"/>
      <c r="DQ526" s="19"/>
      <c r="DR526" s="19"/>
      <c r="DS526" s="19"/>
      <c r="DT526" s="19"/>
      <c r="DU526" s="19"/>
      <c r="DV526" s="19"/>
      <c r="DW526" s="19"/>
      <c r="DX526" s="19"/>
      <c r="DY526" s="19"/>
      <c r="DZ526" s="19"/>
      <c r="EA526" s="19"/>
      <c r="EB526" s="19"/>
      <c r="EC526" s="19"/>
      <c r="ED526" s="19"/>
      <c r="EE526" s="19"/>
      <c r="EF526" s="19"/>
      <c r="EG526" s="19"/>
      <c r="EH526" s="19"/>
      <c r="EI526" s="19"/>
      <c r="EJ526" s="19"/>
      <c r="EK526" s="19"/>
      <c r="EL526" s="19"/>
      <c r="EM526" s="19"/>
      <c r="EN526" s="19"/>
      <c r="EO526" s="19"/>
      <c r="EP526" s="19"/>
      <c r="EQ526" s="19"/>
      <c r="ER526" s="19"/>
      <c r="ES526" s="19"/>
      <c r="ET526" s="19"/>
      <c r="EU526" s="19"/>
      <c r="EV526" s="19"/>
      <c r="EW526" s="19"/>
      <c r="EX526" s="19"/>
      <c r="EY526" s="19"/>
      <c r="EZ526" s="19"/>
      <c r="FA526" s="19"/>
      <c r="FB526" s="19"/>
      <c r="FC526" s="19"/>
      <c r="FD526" s="19"/>
      <c r="FE526" s="19"/>
      <c r="FF526" s="19"/>
      <c r="FG526" s="19"/>
      <c r="FH526" s="19"/>
      <c r="FI526" s="19"/>
      <c r="FJ526" s="19"/>
      <c r="FK526" s="19"/>
      <c r="FL526" s="19"/>
      <c r="FM526" s="19"/>
      <c r="FN526" s="19"/>
      <c r="FO526" s="19"/>
      <c r="FP526" s="19"/>
      <c r="FQ526" s="19"/>
      <c r="FR526" s="19"/>
      <c r="FS526" s="19"/>
      <c r="FT526" s="19"/>
      <c r="FU526" s="19"/>
      <c r="FV526" s="19"/>
      <c r="FW526" s="19"/>
      <c r="FX526" s="19"/>
      <c r="FY526" s="19"/>
      <c r="FZ526" s="19"/>
      <c r="GA526" s="19"/>
      <c r="GB526" s="19"/>
      <c r="GC526" s="19"/>
      <c r="GD526" s="19"/>
      <c r="GE526" s="19"/>
      <c r="GF526" s="19"/>
      <c r="GG526" s="19"/>
      <c r="GH526" s="19"/>
      <c r="GI526" s="19"/>
      <c r="GJ526" s="19"/>
      <c r="GK526" s="19"/>
      <c r="GL526" s="19"/>
      <c r="GM526" s="19"/>
      <c r="GN526" s="19"/>
      <c r="GO526" s="19"/>
      <c r="GP526" s="19"/>
      <c r="GQ526" s="19"/>
      <c r="GR526" s="19"/>
      <c r="GS526" s="19"/>
      <c r="GT526" s="19"/>
      <c r="GU526" s="19"/>
      <c r="GV526" s="19"/>
      <c r="GW526" s="19"/>
      <c r="GX526" s="19"/>
      <c r="GY526" s="19"/>
      <c r="GZ526" s="19"/>
      <c r="HA526" s="19"/>
      <c r="HB526" s="19"/>
      <c r="HC526" s="19"/>
      <c r="HD526" s="19"/>
      <c r="HE526" s="19"/>
      <c r="HF526" s="19"/>
      <c r="HG526" s="19"/>
      <c r="HH526" s="19"/>
      <c r="HI526" s="19"/>
      <c r="HJ526" s="19"/>
      <c r="HK526" s="19"/>
      <c r="HL526" s="19"/>
      <c r="HM526" s="19"/>
      <c r="HN526" s="19"/>
      <c r="HO526" s="19"/>
      <c r="HP526" s="19"/>
      <c r="HQ526" s="19"/>
      <c r="HR526" s="19"/>
      <c r="HS526" s="19"/>
      <c r="HT526" s="19"/>
      <c r="HU526" s="19"/>
      <c r="HV526" s="19"/>
      <c r="HW526" s="19"/>
      <c r="HX526" s="19"/>
      <c r="HY526" s="19"/>
      <c r="HZ526" s="19"/>
      <c r="IA526" s="19"/>
      <c r="IB526" s="19"/>
      <c r="IC526" s="19"/>
      <c r="ID526" s="19"/>
      <c r="IE526" s="19"/>
      <c r="IF526" s="19"/>
      <c r="IG526" s="19"/>
      <c r="IH526" s="19"/>
      <c r="II526" s="19"/>
      <c r="IJ526" s="19"/>
      <c r="IK526" s="19"/>
      <c r="IL526" s="19"/>
      <c r="IM526" s="19"/>
      <c r="IN526" s="19"/>
      <c r="IO526" s="19"/>
      <c r="IP526" s="19"/>
      <c r="IQ526" s="19"/>
      <c r="IR526" s="19"/>
      <c r="IS526" s="19"/>
      <c r="IT526" s="19"/>
      <c r="IU526" s="19"/>
      <c r="IV526" s="19"/>
      <c r="IW526" s="19"/>
      <c r="IX526" s="19"/>
      <c r="IY526" s="19"/>
      <c r="IZ526" s="19"/>
      <c r="JA526" s="19"/>
      <c r="JB526" s="19"/>
    </row>
    <row r="527" spans="1:262" x14ac:dyDescent="0.2">
      <c r="A527" s="170">
        <v>40367</v>
      </c>
      <c r="B527" s="183" t="s">
        <v>673</v>
      </c>
      <c r="C527" s="183" t="s">
        <v>268</v>
      </c>
      <c r="D527" s="183" t="s">
        <v>140</v>
      </c>
      <c r="E527" s="183" t="s">
        <v>143</v>
      </c>
      <c r="F527" s="184">
        <v>40027</v>
      </c>
      <c r="G527" s="185">
        <v>2009</v>
      </c>
      <c r="H527" s="170" t="s">
        <v>41</v>
      </c>
      <c r="I527" s="170" t="str">
        <f t="shared" si="39"/>
        <v>MI</v>
      </c>
      <c r="J527" s="170" t="str">
        <f t="shared" si="40"/>
        <v>MI</v>
      </c>
      <c r="K527" s="170" t="str">
        <f t="shared" si="41"/>
        <v>Midwest</v>
      </c>
      <c r="L527" s="170" t="str">
        <f>INDEX('State '!$A$1:$C$62,MATCH($I527,'State '!$B:$B,0),3)</f>
        <v>Midwest</v>
      </c>
      <c r="M527" s="170" t="str">
        <f>INDEX('State '!$A$1:$C$62,MATCH($J527,'State '!$B:$B,0),3)</f>
        <v>Midwest</v>
      </c>
      <c r="N527" s="170"/>
      <c r="O527" s="177">
        <v>61</v>
      </c>
      <c r="P527" s="177">
        <v>15</v>
      </c>
      <c r="Q527" s="177">
        <v>214</v>
      </c>
      <c r="R527" s="176">
        <v>24</v>
      </c>
      <c r="S527" s="170" t="s">
        <v>138</v>
      </c>
      <c r="T527" s="170" t="s">
        <v>187</v>
      </c>
      <c r="U527" s="170" t="s">
        <v>674</v>
      </c>
      <c r="V527" s="170"/>
      <c r="W527" s="169"/>
      <c r="X527" s="169"/>
      <c r="Y527" s="169"/>
      <c r="Z527" s="93"/>
      <c r="AA527" s="93"/>
      <c r="AB527" s="93"/>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c r="BP527" s="19"/>
      <c r="BQ527" s="19"/>
      <c r="BR527" s="19"/>
      <c r="BS527" s="19"/>
      <c r="BT527" s="19"/>
      <c r="BU527" s="19"/>
      <c r="BV527" s="19"/>
      <c r="BW527" s="19"/>
      <c r="BX527" s="19"/>
      <c r="BY527" s="19"/>
      <c r="BZ527" s="19"/>
      <c r="CA527" s="19"/>
      <c r="CB527" s="19"/>
      <c r="CC527" s="19"/>
      <c r="CD527" s="19"/>
      <c r="CE527" s="19"/>
      <c r="CF527" s="19"/>
      <c r="CG527" s="19"/>
      <c r="CH527" s="19"/>
      <c r="CI527" s="19"/>
      <c r="CJ527" s="19"/>
      <c r="CK527" s="19"/>
      <c r="CL527" s="19"/>
      <c r="CM527" s="19"/>
      <c r="CN527" s="19"/>
      <c r="CO527" s="19"/>
      <c r="CP527" s="19"/>
      <c r="CQ527" s="19"/>
      <c r="CR527" s="19"/>
      <c r="CS527" s="19"/>
      <c r="CT527" s="19"/>
      <c r="CU527" s="19"/>
      <c r="CV527" s="19"/>
      <c r="CW527" s="19"/>
      <c r="CX527" s="19"/>
      <c r="CY527" s="19"/>
      <c r="CZ527" s="19"/>
      <c r="DA527" s="19"/>
      <c r="DB527" s="19"/>
      <c r="DC527" s="19"/>
      <c r="DD527" s="19"/>
      <c r="DE527" s="19"/>
      <c r="DF527" s="19"/>
      <c r="DG527" s="19"/>
      <c r="DH527" s="19"/>
      <c r="DI527" s="19"/>
      <c r="DJ527" s="19"/>
      <c r="DK527" s="19"/>
      <c r="DL527" s="19"/>
      <c r="DM527" s="19"/>
      <c r="DN527" s="19"/>
      <c r="DO527" s="19"/>
      <c r="DP527" s="19"/>
      <c r="DQ527" s="19"/>
      <c r="DR527" s="19"/>
      <c r="DS527" s="19"/>
      <c r="DT527" s="19"/>
      <c r="DU527" s="19"/>
      <c r="DV527" s="19"/>
      <c r="DW527" s="19"/>
      <c r="DX527" s="19"/>
      <c r="DY527" s="19"/>
      <c r="DZ527" s="19"/>
      <c r="EA527" s="19"/>
      <c r="EB527" s="19"/>
      <c r="EC527" s="19"/>
      <c r="ED527" s="19"/>
      <c r="EE527" s="19"/>
      <c r="EF527" s="19"/>
      <c r="EG527" s="19"/>
      <c r="EH527" s="19"/>
      <c r="EI527" s="19"/>
      <c r="EJ527" s="19"/>
      <c r="EK527" s="19"/>
      <c r="EL527" s="19"/>
      <c r="EM527" s="19"/>
      <c r="EN527" s="19"/>
      <c r="EO527" s="19"/>
      <c r="EP527" s="19"/>
      <c r="EQ527" s="19"/>
      <c r="ER527" s="19"/>
      <c r="ES527" s="19"/>
      <c r="ET527" s="19"/>
      <c r="EU527" s="19"/>
      <c r="EV527" s="19"/>
      <c r="EW527" s="19"/>
      <c r="EX527" s="19"/>
      <c r="EY527" s="19"/>
      <c r="EZ527" s="19"/>
      <c r="FA527" s="19"/>
      <c r="FB527" s="19"/>
      <c r="FC527" s="19"/>
      <c r="FD527" s="19"/>
      <c r="FE527" s="19"/>
      <c r="FF527" s="19"/>
      <c r="FG527" s="19"/>
      <c r="FH527" s="19"/>
      <c r="FI527" s="19"/>
      <c r="FJ527" s="19"/>
      <c r="FK527" s="19"/>
      <c r="FL527" s="19"/>
      <c r="FM527" s="19"/>
      <c r="FN527" s="19"/>
      <c r="FO527" s="19"/>
      <c r="FP527" s="19"/>
      <c r="FQ527" s="19"/>
      <c r="FR527" s="19"/>
      <c r="FS527" s="19"/>
      <c r="FT527" s="19"/>
      <c r="FU527" s="19"/>
      <c r="FV527" s="19"/>
      <c r="FW527" s="19"/>
      <c r="FX527" s="19"/>
      <c r="FY527" s="19"/>
      <c r="FZ527" s="19"/>
      <c r="GA527" s="19"/>
      <c r="GB527" s="19"/>
      <c r="GC527" s="19"/>
      <c r="GD527" s="19"/>
      <c r="GE527" s="19"/>
      <c r="GF527" s="19"/>
      <c r="GG527" s="19"/>
      <c r="GH527" s="19"/>
      <c r="GI527" s="19"/>
      <c r="GJ527" s="19"/>
      <c r="GK527" s="19"/>
      <c r="GL527" s="19"/>
      <c r="GM527" s="19"/>
      <c r="GN527" s="19"/>
      <c r="GO527" s="19"/>
      <c r="GP527" s="19"/>
      <c r="GQ527" s="19"/>
      <c r="GR527" s="19"/>
      <c r="GS527" s="19"/>
      <c r="GT527" s="19"/>
      <c r="GU527" s="19"/>
      <c r="GV527" s="19"/>
      <c r="GW527" s="19"/>
      <c r="GX527" s="19"/>
      <c r="GY527" s="19"/>
      <c r="GZ527" s="19"/>
      <c r="HA527" s="19"/>
      <c r="HB527" s="19"/>
      <c r="HC527" s="19"/>
      <c r="HD527" s="19"/>
      <c r="HE527" s="19"/>
      <c r="HF527" s="19"/>
      <c r="HG527" s="19"/>
      <c r="HH527" s="19"/>
      <c r="HI527" s="19"/>
      <c r="HJ527" s="19"/>
      <c r="HK527" s="19"/>
      <c r="HL527" s="19"/>
      <c r="HM527" s="19"/>
      <c r="HN527" s="19"/>
      <c r="HO527" s="19"/>
      <c r="HP527" s="19"/>
      <c r="HQ527" s="19"/>
      <c r="HR527" s="19"/>
      <c r="HS527" s="19"/>
      <c r="HT527" s="19"/>
      <c r="HU527" s="19"/>
      <c r="HV527" s="19"/>
      <c r="HW527" s="19"/>
      <c r="HX527" s="19"/>
      <c r="HY527" s="19"/>
      <c r="HZ527" s="19"/>
      <c r="IA527" s="19"/>
      <c r="IB527" s="19"/>
      <c r="IC527" s="19"/>
      <c r="ID527" s="19"/>
      <c r="IE527" s="19"/>
      <c r="IF527" s="19"/>
      <c r="IG527" s="19"/>
      <c r="IH527" s="19"/>
      <c r="II527" s="19"/>
      <c r="IJ527" s="19"/>
      <c r="IK527" s="19"/>
      <c r="IL527" s="19"/>
      <c r="IM527" s="19"/>
      <c r="IN527" s="19"/>
      <c r="IO527" s="19"/>
      <c r="IP527" s="19"/>
      <c r="IQ527" s="19"/>
      <c r="IR527" s="19"/>
      <c r="IS527" s="19"/>
      <c r="IT527" s="19"/>
      <c r="IU527" s="19"/>
      <c r="IV527" s="19"/>
      <c r="IW527" s="19"/>
      <c r="IX527" s="19"/>
      <c r="IY527" s="19"/>
      <c r="IZ527" s="19"/>
      <c r="JA527" s="19"/>
      <c r="JB527" s="19"/>
    </row>
    <row r="528" spans="1:262" s="19" customFormat="1" x14ac:dyDescent="0.2">
      <c r="A528" s="170">
        <v>39990</v>
      </c>
      <c r="B528" s="183" t="s">
        <v>1208</v>
      </c>
      <c r="C528" s="183" t="s">
        <v>338</v>
      </c>
      <c r="D528" s="183" t="s">
        <v>134</v>
      </c>
      <c r="E528" s="183" t="s">
        <v>143</v>
      </c>
      <c r="F528" s="184">
        <v>37773</v>
      </c>
      <c r="G528" s="185">
        <v>2003</v>
      </c>
      <c r="H528" s="170" t="s">
        <v>42</v>
      </c>
      <c r="I528" s="170" t="str">
        <f t="shared" si="39"/>
        <v>IA</v>
      </c>
      <c r="J528" s="170" t="str">
        <f t="shared" si="40"/>
        <v>IA</v>
      </c>
      <c r="K528" s="170" t="str">
        <f t="shared" si="41"/>
        <v>Midwest</v>
      </c>
      <c r="L528" s="170" t="str">
        <f>INDEX('State '!$A$1:$C$62,MATCH($I528,'State '!$B:$B,0),3)</f>
        <v>Midwest</v>
      </c>
      <c r="M528" s="170" t="str">
        <f>INDEX('State '!$A$1:$C$62,MATCH($J528,'State '!$B:$B,0),3)</f>
        <v>Midwest</v>
      </c>
      <c r="N528" s="170"/>
      <c r="O528" s="177">
        <v>1.5</v>
      </c>
      <c r="P528" s="177">
        <v>13</v>
      </c>
      <c r="Q528" s="177">
        <v>175</v>
      </c>
      <c r="R528" s="176">
        <v>20</v>
      </c>
      <c r="S528" s="170" t="s">
        <v>138</v>
      </c>
      <c r="T528" s="170" t="s">
        <v>187</v>
      </c>
      <c r="U528" s="170" t="s">
        <v>382</v>
      </c>
      <c r="V528" s="170"/>
      <c r="W528" s="169"/>
      <c r="X528" s="169"/>
      <c r="Y528" s="169"/>
      <c r="AC528" s="93"/>
      <c r="AD528" s="93"/>
      <c r="AE528" s="93"/>
      <c r="AF528" s="93"/>
      <c r="AG528" s="93"/>
      <c r="AH528" s="93"/>
      <c r="AI528" s="93"/>
      <c r="AJ528" s="93"/>
      <c r="AK528" s="93"/>
      <c r="AL528" s="93"/>
      <c r="AM528" s="93"/>
      <c r="AN528" s="93"/>
      <c r="AO528" s="93"/>
      <c r="AP528" s="93"/>
      <c r="AQ528" s="93"/>
      <c r="AR528" s="93"/>
      <c r="AS528" s="93"/>
      <c r="AT528" s="93"/>
      <c r="AU528" s="93"/>
      <c r="AV528" s="93"/>
      <c r="AW528" s="93"/>
      <c r="AX528" s="93"/>
      <c r="AY528" s="93"/>
      <c r="AZ528" s="93"/>
      <c r="BA528" s="93"/>
      <c r="BB528" s="93"/>
      <c r="BC528" s="93"/>
      <c r="BD528" s="93"/>
      <c r="BE528" s="93"/>
      <c r="BF528" s="93"/>
      <c r="BG528" s="93"/>
      <c r="BH528" s="93"/>
      <c r="BI528" s="93"/>
      <c r="BJ528" s="93"/>
      <c r="BK528" s="93"/>
      <c r="BL528" s="93"/>
      <c r="BM528" s="93"/>
      <c r="BN528" s="93"/>
      <c r="BO528" s="93"/>
      <c r="BP528" s="93"/>
      <c r="BQ528" s="93"/>
      <c r="BR528" s="93"/>
      <c r="BS528" s="93"/>
      <c r="BT528" s="93"/>
      <c r="BU528" s="93"/>
      <c r="BV528" s="93"/>
      <c r="BW528" s="93"/>
      <c r="BX528" s="93"/>
      <c r="BY528" s="93"/>
      <c r="BZ528" s="93"/>
      <c r="CA528" s="93"/>
      <c r="CB528" s="93"/>
      <c r="CC528" s="93"/>
      <c r="CD528" s="93"/>
      <c r="CE528" s="93"/>
      <c r="CF528" s="93"/>
      <c r="CG528" s="93"/>
      <c r="CH528" s="93"/>
      <c r="CI528" s="93"/>
      <c r="CJ528" s="93"/>
      <c r="CK528" s="93"/>
      <c r="CL528" s="93"/>
      <c r="CM528" s="93"/>
      <c r="CN528" s="93"/>
      <c r="CO528" s="93"/>
      <c r="CP528" s="93"/>
      <c r="CQ528" s="93"/>
      <c r="CR528" s="93"/>
      <c r="CS528" s="93"/>
      <c r="CT528" s="93"/>
      <c r="CU528" s="93"/>
      <c r="CV528" s="93"/>
      <c r="CW528" s="93"/>
      <c r="CX528" s="93"/>
      <c r="CY528" s="93"/>
      <c r="CZ528" s="93"/>
      <c r="DA528" s="93"/>
      <c r="DB528" s="93"/>
      <c r="DC528" s="93"/>
      <c r="DD528" s="93"/>
      <c r="DE528" s="93"/>
      <c r="DF528" s="93"/>
      <c r="DG528" s="93"/>
      <c r="DH528" s="93"/>
      <c r="DI528" s="93"/>
      <c r="DJ528" s="93"/>
      <c r="DK528" s="93"/>
      <c r="DL528" s="93"/>
      <c r="DM528" s="93"/>
      <c r="DN528" s="93"/>
      <c r="DO528" s="93"/>
      <c r="DP528" s="93"/>
      <c r="DQ528" s="93"/>
      <c r="DR528" s="93"/>
      <c r="DS528" s="93"/>
      <c r="DT528" s="93"/>
      <c r="DU528" s="93"/>
      <c r="DV528" s="93"/>
      <c r="DW528" s="93"/>
      <c r="DX528" s="93"/>
      <c r="DY528" s="93"/>
      <c r="DZ528" s="93"/>
      <c r="EA528" s="93"/>
      <c r="EB528" s="93"/>
      <c r="EC528" s="93"/>
      <c r="ED528" s="93"/>
      <c r="EE528" s="93"/>
      <c r="EF528" s="93"/>
      <c r="EG528" s="93"/>
      <c r="EH528" s="93"/>
      <c r="EI528" s="93"/>
      <c r="EJ528" s="93"/>
      <c r="EK528" s="93"/>
      <c r="EL528" s="93"/>
      <c r="EM528" s="93"/>
      <c r="EN528" s="93"/>
      <c r="EO528" s="93"/>
      <c r="EP528" s="93"/>
      <c r="EQ528" s="93"/>
      <c r="ER528" s="93"/>
      <c r="ES528" s="93"/>
      <c r="ET528" s="93"/>
      <c r="EU528" s="93"/>
      <c r="EV528" s="93"/>
      <c r="EW528" s="93"/>
      <c r="EX528" s="93"/>
      <c r="EY528" s="93"/>
      <c r="EZ528" s="93"/>
      <c r="FA528" s="93"/>
      <c r="FB528" s="93"/>
      <c r="FC528" s="93"/>
      <c r="FD528" s="93"/>
      <c r="FE528" s="93"/>
      <c r="FF528" s="93"/>
      <c r="FG528" s="93"/>
      <c r="FH528" s="93"/>
      <c r="FI528" s="93"/>
      <c r="FJ528" s="93"/>
      <c r="FK528" s="93"/>
      <c r="FL528" s="93"/>
      <c r="FM528" s="93"/>
      <c r="FN528" s="93"/>
      <c r="FO528" s="93"/>
      <c r="FP528" s="93"/>
      <c r="FQ528" s="93"/>
      <c r="FR528" s="93"/>
      <c r="FS528" s="93"/>
      <c r="FT528" s="93"/>
      <c r="FU528" s="93"/>
      <c r="FV528" s="93"/>
      <c r="FW528" s="93"/>
      <c r="FX528" s="93"/>
      <c r="FY528" s="93"/>
      <c r="FZ528" s="93"/>
      <c r="GA528" s="93"/>
      <c r="GB528" s="93"/>
      <c r="GC528" s="93"/>
      <c r="GD528" s="93"/>
      <c r="GE528" s="93"/>
      <c r="GF528" s="93"/>
      <c r="GG528" s="93"/>
      <c r="GH528" s="93"/>
      <c r="GI528" s="93"/>
      <c r="GJ528" s="93"/>
      <c r="GK528" s="93"/>
      <c r="GL528" s="93"/>
      <c r="GM528" s="93"/>
      <c r="GN528" s="93"/>
      <c r="GO528" s="93"/>
      <c r="GP528" s="93"/>
      <c r="GQ528" s="93"/>
      <c r="GR528" s="93"/>
      <c r="GS528" s="93"/>
      <c r="GT528" s="93"/>
      <c r="GU528" s="93"/>
      <c r="GV528" s="93"/>
      <c r="GW528" s="93"/>
      <c r="GX528" s="93"/>
      <c r="GY528" s="93"/>
      <c r="GZ528" s="93"/>
      <c r="HA528" s="93"/>
      <c r="HB528" s="93"/>
      <c r="HC528" s="93"/>
      <c r="HD528" s="93"/>
      <c r="HE528" s="93"/>
      <c r="HF528" s="93"/>
      <c r="HG528" s="93"/>
      <c r="HH528" s="93"/>
      <c r="HI528" s="93"/>
      <c r="HJ528" s="93"/>
      <c r="HK528" s="93"/>
      <c r="HL528" s="93"/>
      <c r="HM528" s="93"/>
      <c r="HN528" s="93"/>
      <c r="HO528" s="93"/>
      <c r="HP528" s="93"/>
      <c r="HQ528" s="93"/>
      <c r="HR528" s="93"/>
      <c r="HS528" s="93"/>
      <c r="HT528" s="93"/>
      <c r="HU528" s="93"/>
      <c r="HV528" s="93"/>
      <c r="HW528" s="93"/>
      <c r="HX528" s="93"/>
      <c r="HY528" s="93"/>
      <c r="HZ528" s="93"/>
      <c r="IA528" s="93"/>
      <c r="IB528" s="93"/>
      <c r="IC528" s="93"/>
      <c r="ID528" s="93"/>
      <c r="IE528" s="93"/>
      <c r="IF528" s="93"/>
      <c r="IG528" s="93"/>
      <c r="IH528" s="93"/>
      <c r="II528" s="93"/>
      <c r="IJ528" s="93"/>
      <c r="IK528" s="93"/>
      <c r="IL528" s="93"/>
      <c r="IM528" s="93"/>
      <c r="IN528" s="93"/>
      <c r="IO528" s="93"/>
      <c r="IP528" s="93"/>
      <c r="IQ528" s="93"/>
      <c r="IR528" s="93"/>
      <c r="IS528" s="93"/>
      <c r="IT528" s="93"/>
      <c r="IU528" s="93"/>
      <c r="IV528" s="93"/>
      <c r="IW528" s="93"/>
      <c r="IX528" s="93"/>
      <c r="IY528" s="93"/>
      <c r="IZ528" s="93"/>
      <c r="JA528" s="93"/>
      <c r="JB528" s="93"/>
    </row>
    <row r="529" spans="1:262" s="19" customFormat="1" x14ac:dyDescent="0.2">
      <c r="A529" s="170">
        <v>41610</v>
      </c>
      <c r="B529" s="183" t="s">
        <v>436</v>
      </c>
      <c r="C529" s="183" t="s">
        <v>1875</v>
      </c>
      <c r="D529" s="183" t="s">
        <v>140</v>
      </c>
      <c r="E529" s="183" t="s">
        <v>143</v>
      </c>
      <c r="F529" s="184">
        <v>41327</v>
      </c>
      <c r="G529" s="185">
        <v>2013</v>
      </c>
      <c r="H529" s="170" t="s">
        <v>19</v>
      </c>
      <c r="I529" s="170" t="str">
        <f t="shared" si="39"/>
        <v>VA</v>
      </c>
      <c r="J529" s="170" t="str">
        <f t="shared" si="40"/>
        <v>VA</v>
      </c>
      <c r="K529" s="170" t="str">
        <f t="shared" si="41"/>
        <v>Northeast</v>
      </c>
      <c r="L529" s="170" t="str">
        <f>INDEX('State '!$A$1:$C$62,MATCH($I529,'State '!$B:$B,0),3)</f>
        <v>Northeast</v>
      </c>
      <c r="M529" s="170" t="str">
        <f>INDEX('State '!$A$1:$C$62,MATCH($J529,'State '!$B:$B,0),3)</f>
        <v>Northeast</v>
      </c>
      <c r="N529" s="170"/>
      <c r="O529" s="177">
        <v>55</v>
      </c>
      <c r="P529" s="177">
        <v>1.44</v>
      </c>
      <c r="Q529" s="177">
        <v>142</v>
      </c>
      <c r="R529" s="176">
        <v>42</v>
      </c>
      <c r="S529" s="170" t="s">
        <v>135</v>
      </c>
      <c r="T529" s="170" t="s">
        <v>381</v>
      </c>
      <c r="U529" s="170" t="s">
        <v>437</v>
      </c>
      <c r="V529" s="170"/>
      <c r="W529" s="169"/>
      <c r="X529" s="169"/>
      <c r="Y529" s="169"/>
      <c r="AC529" s="93"/>
      <c r="AD529" s="93"/>
      <c r="AE529" s="93"/>
      <c r="AF529" s="93"/>
      <c r="AG529" s="93"/>
      <c r="AH529" s="93"/>
      <c r="AI529" s="93"/>
      <c r="AJ529" s="93"/>
      <c r="AK529" s="93"/>
      <c r="AL529" s="93"/>
      <c r="AM529" s="93"/>
      <c r="AN529" s="93"/>
      <c r="AO529" s="93"/>
      <c r="AP529" s="93"/>
      <c r="AQ529" s="93"/>
      <c r="AR529" s="93"/>
      <c r="AS529" s="93"/>
      <c r="AT529" s="93"/>
      <c r="AU529" s="93"/>
      <c r="AV529" s="93"/>
      <c r="AW529" s="93"/>
      <c r="AX529" s="93"/>
      <c r="AY529" s="93"/>
      <c r="AZ529" s="93"/>
      <c r="BA529" s="93"/>
      <c r="BB529" s="93"/>
      <c r="BC529" s="93"/>
      <c r="BD529" s="93"/>
      <c r="BE529" s="93"/>
      <c r="BF529" s="93"/>
      <c r="BG529" s="93"/>
      <c r="BH529" s="93"/>
      <c r="BI529" s="93"/>
      <c r="BJ529" s="93"/>
      <c r="BK529" s="93"/>
      <c r="BL529" s="93"/>
      <c r="BM529" s="93"/>
      <c r="BN529" s="93"/>
      <c r="BO529" s="93"/>
      <c r="BP529" s="93"/>
      <c r="BQ529" s="93"/>
      <c r="BR529" s="93"/>
      <c r="BS529" s="93"/>
      <c r="BT529" s="93"/>
      <c r="BU529" s="93"/>
      <c r="BV529" s="93"/>
      <c r="BW529" s="93"/>
      <c r="BX529" s="93"/>
      <c r="BY529" s="93"/>
      <c r="BZ529" s="93"/>
      <c r="CA529" s="93"/>
      <c r="CB529" s="93"/>
      <c r="CC529" s="93"/>
      <c r="CD529" s="93"/>
      <c r="CE529" s="93"/>
      <c r="CF529" s="93"/>
      <c r="CG529" s="93"/>
      <c r="CH529" s="93"/>
      <c r="CI529" s="93"/>
      <c r="CJ529" s="93"/>
      <c r="CK529" s="93"/>
      <c r="CL529" s="93"/>
      <c r="CM529" s="93"/>
      <c r="CN529" s="93"/>
      <c r="CO529" s="93"/>
      <c r="CP529" s="93"/>
      <c r="CQ529" s="93"/>
      <c r="CR529" s="93"/>
      <c r="CS529" s="93"/>
      <c r="CT529" s="93"/>
      <c r="CU529" s="93"/>
      <c r="CV529" s="93"/>
      <c r="CW529" s="93"/>
      <c r="CX529" s="93"/>
      <c r="CY529" s="93"/>
      <c r="CZ529" s="93"/>
      <c r="DA529" s="93"/>
      <c r="DB529" s="93"/>
      <c r="DC529" s="93"/>
      <c r="DD529" s="93"/>
      <c r="DE529" s="93"/>
      <c r="DF529" s="93"/>
      <c r="DG529" s="93"/>
      <c r="DH529" s="93"/>
      <c r="DI529" s="93"/>
      <c r="DJ529" s="93"/>
      <c r="DK529" s="93"/>
      <c r="DL529" s="93"/>
      <c r="DM529" s="93"/>
      <c r="DN529" s="93"/>
      <c r="DO529" s="93"/>
      <c r="DP529" s="93"/>
      <c r="DQ529" s="93"/>
      <c r="DR529" s="93"/>
      <c r="DS529" s="93"/>
      <c r="DT529" s="93"/>
      <c r="DU529" s="93"/>
      <c r="DV529" s="93"/>
      <c r="DW529" s="93"/>
      <c r="DX529" s="93"/>
      <c r="DY529" s="93"/>
      <c r="DZ529" s="93"/>
      <c r="EA529" s="93"/>
      <c r="EB529" s="93"/>
      <c r="EC529" s="93"/>
      <c r="ED529" s="93"/>
      <c r="EE529" s="93"/>
      <c r="EF529" s="93"/>
      <c r="EG529" s="93"/>
      <c r="EH529" s="93"/>
      <c r="EI529" s="93"/>
      <c r="EJ529" s="93"/>
      <c r="EK529" s="93"/>
      <c r="EL529" s="93"/>
      <c r="EM529" s="93"/>
      <c r="EN529" s="93"/>
      <c r="EO529" s="93"/>
      <c r="EP529" s="93"/>
      <c r="EQ529" s="93"/>
      <c r="ER529" s="93"/>
      <c r="ES529" s="93"/>
      <c r="ET529" s="93"/>
      <c r="EU529" s="93"/>
      <c r="EV529" s="93"/>
      <c r="EW529" s="93"/>
      <c r="EX529" s="93"/>
      <c r="EY529" s="93"/>
      <c r="EZ529" s="93"/>
      <c r="FA529" s="93"/>
      <c r="FB529" s="93"/>
      <c r="FC529" s="93"/>
      <c r="FD529" s="93"/>
      <c r="FE529" s="93"/>
      <c r="FF529" s="93"/>
      <c r="FG529" s="93"/>
      <c r="FH529" s="93"/>
      <c r="FI529" s="93"/>
      <c r="FJ529" s="93"/>
      <c r="FK529" s="93"/>
      <c r="FL529" s="93"/>
      <c r="FM529" s="93"/>
      <c r="FN529" s="93"/>
      <c r="FO529" s="93"/>
      <c r="FP529" s="93"/>
      <c r="FQ529" s="93"/>
      <c r="FR529" s="93"/>
      <c r="FS529" s="93"/>
      <c r="FT529" s="93"/>
      <c r="FU529" s="93"/>
      <c r="FV529" s="93"/>
      <c r="FW529" s="93"/>
      <c r="FX529" s="93"/>
      <c r="FY529" s="93"/>
      <c r="FZ529" s="93"/>
      <c r="GA529" s="93"/>
      <c r="GB529" s="93"/>
      <c r="GC529" s="93"/>
      <c r="GD529" s="93"/>
      <c r="GE529" s="93"/>
      <c r="GF529" s="93"/>
      <c r="GG529" s="93"/>
      <c r="GH529" s="93"/>
      <c r="GI529" s="93"/>
      <c r="GJ529" s="93"/>
      <c r="GK529" s="93"/>
      <c r="GL529" s="93"/>
      <c r="GM529" s="93"/>
      <c r="GN529" s="93"/>
      <c r="GO529" s="93"/>
      <c r="GP529" s="93"/>
      <c r="GQ529" s="93"/>
      <c r="GR529" s="93"/>
      <c r="GS529" s="93"/>
      <c r="GT529" s="93"/>
      <c r="GU529" s="93"/>
      <c r="GV529" s="93"/>
      <c r="GW529" s="93"/>
      <c r="GX529" s="93"/>
      <c r="GY529" s="93"/>
      <c r="GZ529" s="93"/>
      <c r="HA529" s="93"/>
      <c r="HB529" s="93"/>
      <c r="HC529" s="93"/>
      <c r="HD529" s="93"/>
      <c r="HE529" s="93"/>
      <c r="HF529" s="93"/>
      <c r="HG529" s="93"/>
      <c r="HH529" s="93"/>
      <c r="HI529" s="93"/>
      <c r="HJ529" s="93"/>
      <c r="HK529" s="93"/>
      <c r="HL529" s="93"/>
      <c r="HM529" s="93"/>
      <c r="HN529" s="93"/>
      <c r="HO529" s="93"/>
      <c r="HP529" s="93"/>
      <c r="HQ529" s="93"/>
      <c r="HR529" s="93"/>
      <c r="HS529" s="93"/>
      <c r="HT529" s="93"/>
      <c r="HU529" s="93"/>
      <c r="HV529" s="93"/>
      <c r="HW529" s="93"/>
      <c r="HX529" s="93"/>
      <c r="HY529" s="93"/>
      <c r="HZ529" s="93"/>
      <c r="IA529" s="93"/>
      <c r="IB529" s="93"/>
      <c r="IC529" s="93"/>
      <c r="ID529" s="93"/>
      <c r="IE529" s="93"/>
      <c r="IF529" s="93"/>
      <c r="IG529" s="93"/>
      <c r="IH529" s="93"/>
      <c r="II529" s="93"/>
      <c r="IJ529" s="93"/>
      <c r="IK529" s="93"/>
      <c r="IL529" s="93"/>
      <c r="IM529" s="93"/>
      <c r="IN529" s="93"/>
      <c r="IO529" s="93"/>
      <c r="IP529" s="93"/>
      <c r="IQ529" s="93"/>
      <c r="IR529" s="93"/>
      <c r="IS529" s="93"/>
      <c r="IT529" s="93"/>
      <c r="IU529" s="93"/>
      <c r="IV529" s="93"/>
      <c r="IW529" s="93"/>
      <c r="IX529" s="93"/>
      <c r="IY529" s="93"/>
      <c r="IZ529" s="93"/>
      <c r="JA529" s="93"/>
      <c r="JB529" s="93"/>
    </row>
    <row r="530" spans="1:262" s="19" customFormat="1" x14ac:dyDescent="0.2">
      <c r="A530" s="195">
        <v>39990</v>
      </c>
      <c r="B530" s="183" t="s">
        <v>1696</v>
      </c>
      <c r="C530" s="183" t="s">
        <v>345</v>
      </c>
      <c r="D530" s="183" t="s">
        <v>140</v>
      </c>
      <c r="E530" s="183" t="s">
        <v>143</v>
      </c>
      <c r="F530" s="184">
        <v>35735</v>
      </c>
      <c r="G530" s="185">
        <v>1997</v>
      </c>
      <c r="H530" s="170" t="s">
        <v>17</v>
      </c>
      <c r="I530" s="170" t="str">
        <f t="shared" si="39"/>
        <v>AL</v>
      </c>
      <c r="J530" s="170" t="str">
        <f t="shared" si="40"/>
        <v>AL</v>
      </c>
      <c r="K530" s="170" t="str">
        <f t="shared" si="41"/>
        <v>South Central</v>
      </c>
      <c r="L530" s="170" t="str">
        <f>INDEX('State '!$A$1:$C$62,MATCH($I530,'State '!$B:$B,0),3)</f>
        <v>South Central</v>
      </c>
      <c r="M530" s="170" t="str">
        <f>INDEX('State '!$A$1:$C$62,MATCH($J530,'State '!$B:$B,0),3)</f>
        <v>South Central</v>
      </c>
      <c r="N530" s="170"/>
      <c r="O530" s="177">
        <v>1.8</v>
      </c>
      <c r="P530" s="177"/>
      <c r="Q530" s="177">
        <v>8.3000000000000007</v>
      </c>
      <c r="R530" s="176"/>
      <c r="S530" s="170" t="s">
        <v>135</v>
      </c>
      <c r="T530" s="170" t="s">
        <v>381</v>
      </c>
      <c r="U530" s="170" t="s">
        <v>1697</v>
      </c>
      <c r="V530" s="170"/>
      <c r="W530" s="169"/>
      <c r="X530" s="169"/>
      <c r="Y530" s="169"/>
      <c r="AC530" s="93"/>
      <c r="AD530" s="93"/>
      <c r="AE530" s="93"/>
      <c r="AF530" s="93"/>
      <c r="AG530" s="93"/>
      <c r="AH530" s="93"/>
      <c r="AI530" s="93"/>
      <c r="AJ530" s="93"/>
      <c r="AK530" s="93"/>
      <c r="AL530" s="93"/>
      <c r="AM530" s="93"/>
      <c r="AN530" s="93"/>
      <c r="AO530" s="93"/>
      <c r="AP530" s="93"/>
      <c r="AQ530" s="93"/>
      <c r="AR530" s="93"/>
      <c r="AS530" s="93"/>
      <c r="AT530" s="93"/>
      <c r="AU530" s="93"/>
      <c r="AV530" s="93"/>
      <c r="AW530" s="93"/>
      <c r="AX530" s="93"/>
      <c r="AY530" s="93"/>
      <c r="AZ530" s="93"/>
      <c r="BA530" s="93"/>
      <c r="BB530" s="93"/>
      <c r="BC530" s="93"/>
      <c r="BD530" s="93"/>
      <c r="BE530" s="93"/>
      <c r="BF530" s="93"/>
      <c r="BG530" s="93"/>
      <c r="BH530" s="93"/>
      <c r="BI530" s="93"/>
      <c r="BJ530" s="93"/>
      <c r="BK530" s="93"/>
      <c r="BL530" s="93"/>
      <c r="BM530" s="93"/>
      <c r="BN530" s="93"/>
      <c r="BO530" s="93"/>
      <c r="BP530" s="93"/>
      <c r="BQ530" s="93"/>
      <c r="BR530" s="93"/>
      <c r="BS530" s="93"/>
      <c r="BT530" s="93"/>
      <c r="BU530" s="93"/>
      <c r="BV530" s="93"/>
      <c r="BW530" s="93"/>
      <c r="BX530" s="93"/>
      <c r="BY530" s="93"/>
      <c r="BZ530" s="93"/>
      <c r="CA530" s="93"/>
      <c r="CB530" s="93"/>
      <c r="CC530" s="93"/>
      <c r="CD530" s="93"/>
      <c r="CE530" s="93"/>
      <c r="CF530" s="93"/>
      <c r="CG530" s="93"/>
      <c r="CH530" s="93"/>
      <c r="CI530" s="93"/>
      <c r="CJ530" s="93"/>
      <c r="CK530" s="93"/>
      <c r="CL530" s="93"/>
      <c r="CM530" s="93"/>
      <c r="CN530" s="93"/>
      <c r="CO530" s="93"/>
      <c r="CP530" s="93"/>
      <c r="CQ530" s="93"/>
      <c r="CR530" s="93"/>
      <c r="CS530" s="93"/>
      <c r="CT530" s="93"/>
      <c r="CU530" s="93"/>
      <c r="CV530" s="93"/>
      <c r="CW530" s="93"/>
      <c r="CX530" s="93"/>
      <c r="CY530" s="93"/>
      <c r="CZ530" s="93"/>
      <c r="DA530" s="93"/>
      <c r="DB530" s="93"/>
      <c r="DC530" s="93"/>
      <c r="DD530" s="93"/>
      <c r="DE530" s="93"/>
      <c r="DF530" s="93"/>
      <c r="DG530" s="93"/>
      <c r="DH530" s="93"/>
      <c r="DI530" s="93"/>
      <c r="DJ530" s="93"/>
      <c r="DK530" s="93"/>
      <c r="DL530" s="93"/>
      <c r="DM530" s="93"/>
      <c r="DN530" s="93"/>
      <c r="DO530" s="93"/>
      <c r="DP530" s="93"/>
      <c r="DQ530" s="93"/>
      <c r="DR530" s="93"/>
      <c r="DS530" s="93"/>
      <c r="DT530" s="93"/>
      <c r="DU530" s="93"/>
      <c r="DV530" s="93"/>
      <c r="DW530" s="93"/>
      <c r="DX530" s="93"/>
      <c r="DY530" s="93"/>
      <c r="DZ530" s="93"/>
      <c r="EA530" s="93"/>
      <c r="EB530" s="93"/>
      <c r="EC530" s="93"/>
      <c r="ED530" s="93"/>
      <c r="EE530" s="93"/>
      <c r="EF530" s="93"/>
      <c r="EG530" s="93"/>
      <c r="EH530" s="93"/>
      <c r="EI530" s="93"/>
      <c r="EJ530" s="93"/>
      <c r="EK530" s="93"/>
      <c r="EL530" s="93"/>
      <c r="EM530" s="93"/>
      <c r="EN530" s="93"/>
      <c r="EO530" s="93"/>
      <c r="EP530" s="93"/>
      <c r="EQ530" s="93"/>
      <c r="ER530" s="93"/>
      <c r="ES530" s="93"/>
      <c r="ET530" s="93"/>
      <c r="EU530" s="93"/>
      <c r="EV530" s="93"/>
      <c r="EW530" s="93"/>
      <c r="EX530" s="93"/>
      <c r="EY530" s="93"/>
      <c r="EZ530" s="93"/>
      <c r="FA530" s="93"/>
      <c r="FB530" s="93"/>
      <c r="FC530" s="93"/>
      <c r="FD530" s="93"/>
      <c r="FE530" s="93"/>
      <c r="FF530" s="93"/>
      <c r="FG530" s="93"/>
      <c r="FH530" s="93"/>
      <c r="FI530" s="93"/>
      <c r="FJ530" s="93"/>
      <c r="FK530" s="93"/>
      <c r="FL530" s="93"/>
      <c r="FM530" s="93"/>
      <c r="FN530" s="93"/>
      <c r="FO530" s="93"/>
      <c r="FP530" s="93"/>
      <c r="FQ530" s="93"/>
      <c r="FR530" s="93"/>
      <c r="FS530" s="93"/>
      <c r="FT530" s="93"/>
      <c r="FU530" s="93"/>
      <c r="FV530" s="93"/>
      <c r="FW530" s="93"/>
      <c r="FX530" s="93"/>
      <c r="FY530" s="93"/>
      <c r="FZ530" s="93"/>
      <c r="GA530" s="93"/>
      <c r="GB530" s="93"/>
      <c r="GC530" s="93"/>
      <c r="GD530" s="93"/>
      <c r="GE530" s="93"/>
      <c r="GF530" s="93"/>
      <c r="GG530" s="93"/>
      <c r="GH530" s="93"/>
      <c r="GI530" s="93"/>
      <c r="GJ530" s="93"/>
      <c r="GK530" s="93"/>
      <c r="GL530" s="93"/>
      <c r="GM530" s="93"/>
      <c r="GN530" s="93"/>
      <c r="GO530" s="93"/>
      <c r="GP530" s="93"/>
      <c r="GQ530" s="93"/>
      <c r="GR530" s="93"/>
      <c r="GS530" s="93"/>
      <c r="GT530" s="93"/>
      <c r="GU530" s="93"/>
      <c r="GV530" s="93"/>
      <c r="GW530" s="93"/>
      <c r="GX530" s="93"/>
      <c r="GY530" s="93"/>
      <c r="GZ530" s="93"/>
      <c r="HA530" s="93"/>
      <c r="HB530" s="93"/>
      <c r="HC530" s="93"/>
      <c r="HD530" s="93"/>
      <c r="HE530" s="93"/>
      <c r="HF530" s="93"/>
      <c r="HG530" s="93"/>
      <c r="HH530" s="93"/>
      <c r="HI530" s="93"/>
      <c r="HJ530" s="93"/>
      <c r="HK530" s="93"/>
      <c r="HL530" s="93"/>
      <c r="HM530" s="93"/>
      <c r="HN530" s="93"/>
      <c r="HO530" s="93"/>
      <c r="HP530" s="93"/>
      <c r="HQ530" s="93"/>
      <c r="HR530" s="93"/>
      <c r="HS530" s="93"/>
      <c r="HT530" s="93"/>
      <c r="HU530" s="93"/>
      <c r="HV530" s="93"/>
      <c r="HW530" s="93"/>
      <c r="HX530" s="93"/>
      <c r="HY530" s="93"/>
      <c r="HZ530" s="93"/>
      <c r="IA530" s="93"/>
      <c r="IB530" s="93"/>
      <c r="IC530" s="93"/>
      <c r="ID530" s="93"/>
      <c r="IE530" s="93"/>
      <c r="IF530" s="93"/>
      <c r="IG530" s="93"/>
      <c r="IH530" s="93"/>
      <c r="II530" s="93"/>
      <c r="IJ530" s="93"/>
      <c r="IK530" s="93"/>
      <c r="IL530" s="93"/>
      <c r="IM530" s="93"/>
      <c r="IN530" s="93"/>
      <c r="IO530" s="93"/>
      <c r="IP530" s="93"/>
      <c r="IQ530" s="93"/>
      <c r="IR530" s="93"/>
      <c r="IS530" s="93"/>
      <c r="IT530" s="93"/>
      <c r="IU530" s="93"/>
      <c r="IV530" s="93"/>
      <c r="IW530" s="93"/>
      <c r="IX530" s="93"/>
      <c r="IY530" s="93"/>
      <c r="IZ530" s="93"/>
      <c r="JA530" s="93"/>
      <c r="JB530" s="93"/>
    </row>
    <row r="531" spans="1:262" s="19" customFormat="1" x14ac:dyDescent="0.2">
      <c r="A531" s="195">
        <v>39990</v>
      </c>
      <c r="B531" s="183" t="s">
        <v>1733</v>
      </c>
      <c r="C531" s="183" t="s">
        <v>1734</v>
      </c>
      <c r="D531" s="183" t="s">
        <v>136</v>
      </c>
      <c r="E531" s="183" t="s">
        <v>143</v>
      </c>
      <c r="F531" s="184">
        <v>35339</v>
      </c>
      <c r="G531" s="185">
        <v>1996</v>
      </c>
      <c r="H531" s="170" t="s">
        <v>6</v>
      </c>
      <c r="I531" s="170" t="str">
        <f t="shared" si="39"/>
        <v>TX</v>
      </c>
      <c r="J531" s="170" t="str">
        <f t="shared" si="40"/>
        <v>TX</v>
      </c>
      <c r="K531" s="170" t="str">
        <f t="shared" si="41"/>
        <v>South Central</v>
      </c>
      <c r="L531" s="170" t="str">
        <f>INDEX('State '!$A$1:$C$62,MATCH($I531,'State '!$B:$B,0),3)</f>
        <v>South Central</v>
      </c>
      <c r="M531" s="170" t="str">
        <f>INDEX('State '!$A$1:$C$62,MATCH($J531,'State '!$B:$B,0),3)</f>
        <v>South Central</v>
      </c>
      <c r="N531" s="170"/>
      <c r="O531" s="177">
        <v>17</v>
      </c>
      <c r="P531" s="177">
        <v>70</v>
      </c>
      <c r="Q531" s="177">
        <v>274</v>
      </c>
      <c r="R531" s="176">
        <v>24</v>
      </c>
      <c r="S531" s="170" t="s">
        <v>135</v>
      </c>
      <c r="T531" s="170" t="s">
        <v>381</v>
      </c>
      <c r="U531" s="170" t="s">
        <v>1232</v>
      </c>
      <c r="V531" s="170"/>
      <c r="W531" s="169"/>
      <c r="X531" s="169"/>
      <c r="Y531" s="169"/>
      <c r="AC531" s="93"/>
      <c r="AD531" s="93"/>
      <c r="AE531" s="93"/>
      <c r="AF531" s="93"/>
      <c r="AG531" s="93"/>
      <c r="AH531" s="93"/>
      <c r="AI531" s="93"/>
      <c r="AJ531" s="93"/>
      <c r="AK531" s="93"/>
      <c r="AL531" s="93"/>
      <c r="AM531" s="93"/>
      <c r="AN531" s="93"/>
      <c r="AO531" s="93"/>
      <c r="AP531" s="93"/>
      <c r="AQ531" s="93"/>
      <c r="AR531" s="93"/>
      <c r="AS531" s="93"/>
      <c r="AT531" s="93"/>
      <c r="AU531" s="93"/>
      <c r="AV531" s="93"/>
      <c r="AW531" s="93"/>
      <c r="AX531" s="93"/>
      <c r="AY531" s="93"/>
      <c r="AZ531" s="93"/>
      <c r="BA531" s="93"/>
      <c r="BB531" s="93"/>
      <c r="BC531" s="93"/>
      <c r="BD531" s="93"/>
      <c r="BE531" s="93"/>
      <c r="BF531" s="93"/>
      <c r="BG531" s="93"/>
      <c r="BH531" s="93"/>
      <c r="BI531" s="93"/>
      <c r="BJ531" s="93"/>
      <c r="BK531" s="93"/>
      <c r="BL531" s="93"/>
      <c r="BM531" s="93"/>
      <c r="BN531" s="93"/>
      <c r="BO531" s="93"/>
      <c r="BP531" s="93"/>
      <c r="BQ531" s="93"/>
      <c r="BR531" s="93"/>
      <c r="BS531" s="93"/>
      <c r="BT531" s="93"/>
      <c r="BU531" s="93"/>
      <c r="BV531" s="93"/>
      <c r="BW531" s="93"/>
      <c r="BX531" s="93"/>
      <c r="BY531" s="93"/>
      <c r="BZ531" s="93"/>
      <c r="CA531" s="93"/>
      <c r="CB531" s="93"/>
      <c r="CC531" s="93"/>
      <c r="CD531" s="93"/>
      <c r="CE531" s="93"/>
      <c r="CF531" s="93"/>
      <c r="CG531" s="93"/>
      <c r="CH531" s="93"/>
      <c r="CI531" s="93"/>
      <c r="CJ531" s="93"/>
      <c r="CK531" s="93"/>
      <c r="CL531" s="93"/>
      <c r="CM531" s="93"/>
      <c r="CN531" s="93"/>
      <c r="CO531" s="93"/>
      <c r="CP531" s="93"/>
      <c r="CQ531" s="93"/>
      <c r="CR531" s="93"/>
      <c r="CS531" s="93"/>
      <c r="CT531" s="93"/>
      <c r="CU531" s="93"/>
      <c r="CV531" s="93"/>
      <c r="CW531" s="93"/>
      <c r="CX531" s="93"/>
      <c r="CY531" s="93"/>
      <c r="CZ531" s="93"/>
      <c r="DA531" s="93"/>
      <c r="DB531" s="93"/>
      <c r="DC531" s="93"/>
      <c r="DD531" s="93"/>
      <c r="DE531" s="93"/>
      <c r="DF531" s="93"/>
      <c r="DG531" s="93"/>
      <c r="DH531" s="93"/>
      <c r="DI531" s="93"/>
      <c r="DJ531" s="93"/>
      <c r="DK531" s="93"/>
      <c r="DL531" s="93"/>
      <c r="DM531" s="93"/>
      <c r="DN531" s="93"/>
      <c r="DO531" s="93"/>
      <c r="DP531" s="93"/>
      <c r="DQ531" s="93"/>
      <c r="DR531" s="93"/>
      <c r="DS531" s="93"/>
      <c r="DT531" s="93"/>
      <c r="DU531" s="93"/>
      <c r="DV531" s="93"/>
      <c r="DW531" s="93"/>
      <c r="DX531" s="93"/>
      <c r="DY531" s="93"/>
      <c r="DZ531" s="93"/>
      <c r="EA531" s="93"/>
      <c r="EB531" s="93"/>
      <c r="EC531" s="93"/>
      <c r="ED531" s="93"/>
      <c r="EE531" s="93"/>
      <c r="EF531" s="93"/>
      <c r="EG531" s="93"/>
      <c r="EH531" s="93"/>
      <c r="EI531" s="93"/>
      <c r="EJ531" s="93"/>
      <c r="EK531" s="93"/>
      <c r="EL531" s="93"/>
      <c r="EM531" s="93"/>
      <c r="EN531" s="93"/>
      <c r="EO531" s="93"/>
      <c r="EP531" s="93"/>
      <c r="EQ531" s="93"/>
      <c r="ER531" s="93"/>
      <c r="ES531" s="93"/>
      <c r="ET531" s="93"/>
      <c r="EU531" s="93"/>
      <c r="EV531" s="93"/>
      <c r="EW531" s="93"/>
      <c r="EX531" s="93"/>
      <c r="EY531" s="93"/>
      <c r="EZ531" s="93"/>
      <c r="FA531" s="93"/>
      <c r="FB531" s="93"/>
      <c r="FC531" s="93"/>
      <c r="FD531" s="93"/>
      <c r="FE531" s="93"/>
      <c r="FF531" s="93"/>
      <c r="FG531" s="93"/>
      <c r="FH531" s="93"/>
      <c r="FI531" s="93"/>
      <c r="FJ531" s="93"/>
      <c r="FK531" s="93"/>
      <c r="FL531" s="93"/>
      <c r="FM531" s="93"/>
      <c r="FN531" s="93"/>
      <c r="FO531" s="93"/>
      <c r="FP531" s="93"/>
      <c r="FQ531" s="93"/>
      <c r="FR531" s="93"/>
      <c r="FS531" s="93"/>
      <c r="FT531" s="93"/>
      <c r="FU531" s="93"/>
      <c r="FV531" s="93"/>
      <c r="FW531" s="93"/>
      <c r="FX531" s="93"/>
      <c r="FY531" s="93"/>
      <c r="FZ531" s="93"/>
      <c r="GA531" s="93"/>
      <c r="GB531" s="93"/>
      <c r="GC531" s="93"/>
      <c r="GD531" s="93"/>
      <c r="GE531" s="93"/>
      <c r="GF531" s="93"/>
      <c r="GG531" s="93"/>
      <c r="GH531" s="93"/>
      <c r="GI531" s="93"/>
      <c r="GJ531" s="93"/>
      <c r="GK531" s="93"/>
      <c r="GL531" s="93"/>
      <c r="GM531" s="93"/>
      <c r="GN531" s="93"/>
      <c r="GO531" s="93"/>
      <c r="GP531" s="93"/>
      <c r="GQ531" s="93"/>
      <c r="GR531" s="93"/>
      <c r="GS531" s="93"/>
      <c r="GT531" s="93"/>
      <c r="GU531" s="93"/>
      <c r="GV531" s="93"/>
      <c r="GW531" s="93"/>
      <c r="GX531" s="93"/>
      <c r="GY531" s="93"/>
      <c r="GZ531" s="93"/>
      <c r="HA531" s="93"/>
      <c r="HB531" s="93"/>
      <c r="HC531" s="93"/>
      <c r="HD531" s="93"/>
      <c r="HE531" s="93"/>
      <c r="HF531" s="93"/>
      <c r="HG531" s="93"/>
      <c r="HH531" s="93"/>
      <c r="HI531" s="93"/>
      <c r="HJ531" s="93"/>
      <c r="HK531" s="93"/>
      <c r="HL531" s="93"/>
      <c r="HM531" s="93"/>
      <c r="HN531" s="93"/>
      <c r="HO531" s="93"/>
      <c r="HP531" s="93"/>
      <c r="HQ531" s="93"/>
      <c r="HR531" s="93"/>
      <c r="HS531" s="93"/>
      <c r="HT531" s="93"/>
      <c r="HU531" s="93"/>
      <c r="HV531" s="93"/>
      <c r="HW531" s="93"/>
      <c r="HX531" s="93"/>
      <c r="HY531" s="93"/>
      <c r="HZ531" s="93"/>
      <c r="IA531" s="93"/>
      <c r="IB531" s="93"/>
      <c r="IC531" s="93"/>
      <c r="ID531" s="93"/>
      <c r="IE531" s="93"/>
      <c r="IF531" s="93"/>
      <c r="IG531" s="93"/>
      <c r="IH531" s="93"/>
      <c r="II531" s="93"/>
      <c r="IJ531" s="93"/>
      <c r="IK531" s="93"/>
      <c r="IL531" s="93"/>
      <c r="IM531" s="93"/>
      <c r="IN531" s="93"/>
      <c r="IO531" s="93"/>
      <c r="IP531" s="93"/>
      <c r="IQ531" s="93"/>
      <c r="IR531" s="93"/>
      <c r="IS531" s="93"/>
      <c r="IT531" s="93"/>
      <c r="IU531" s="93"/>
      <c r="IV531" s="93"/>
      <c r="IW531" s="93"/>
      <c r="IX531" s="93"/>
      <c r="IY531" s="93"/>
      <c r="IZ531" s="93"/>
      <c r="JA531" s="93"/>
      <c r="JB531" s="93"/>
    </row>
    <row r="532" spans="1:262" s="19" customFormat="1" x14ac:dyDescent="0.2">
      <c r="A532" s="170">
        <v>40367</v>
      </c>
      <c r="B532" s="171" t="s">
        <v>252</v>
      </c>
      <c r="C532" s="171" t="s">
        <v>252</v>
      </c>
      <c r="D532" s="171" t="s">
        <v>136</v>
      </c>
      <c r="E532" s="172" t="s">
        <v>143</v>
      </c>
      <c r="F532" s="173">
        <v>39913</v>
      </c>
      <c r="G532" s="174">
        <v>2009</v>
      </c>
      <c r="H532" s="170" t="s">
        <v>664</v>
      </c>
      <c r="I532" s="170" t="str">
        <f t="shared" si="39"/>
        <v>OK</v>
      </c>
      <c r="J532" s="170" t="str">
        <f t="shared" si="40"/>
        <v>AL</v>
      </c>
      <c r="K532" s="170" t="str">
        <f t="shared" si="41"/>
        <v>South Central</v>
      </c>
      <c r="L532" s="170" t="str">
        <f>INDEX('State '!$A$1:$C$62,MATCH($I532,'State '!$B:$B,0),3)</f>
        <v>South Central</v>
      </c>
      <c r="M532" s="170" t="str">
        <f>INDEX('State '!$A$1:$C$62,MATCH($J532,'State '!$B:$B,0),3)</f>
        <v>South Central</v>
      </c>
      <c r="N532" s="170"/>
      <c r="O532" s="177">
        <v>1832</v>
      </c>
      <c r="P532" s="176">
        <v>507.3</v>
      </c>
      <c r="Q532" s="176">
        <v>1533</v>
      </c>
      <c r="R532" s="177" t="s">
        <v>550</v>
      </c>
      <c r="S532" s="178" t="s">
        <v>135</v>
      </c>
      <c r="T532" s="175" t="s">
        <v>381</v>
      </c>
      <c r="U532" s="179" t="s">
        <v>665</v>
      </c>
      <c r="V532" s="170"/>
      <c r="W532" s="169"/>
      <c r="X532" s="169"/>
      <c r="Y532" s="169"/>
      <c r="AC532" s="93"/>
      <c r="AD532" s="93"/>
      <c r="AE532" s="93"/>
      <c r="AF532" s="93"/>
      <c r="AG532" s="93"/>
      <c r="AH532" s="93"/>
      <c r="AI532" s="93"/>
      <c r="AJ532" s="93"/>
      <c r="AK532" s="93"/>
      <c r="AL532" s="93"/>
      <c r="AM532" s="93"/>
      <c r="AN532" s="93"/>
      <c r="AO532" s="93"/>
      <c r="AP532" s="93"/>
      <c r="AQ532" s="93"/>
      <c r="AR532" s="93"/>
      <c r="AS532" s="93"/>
      <c r="AT532" s="93"/>
      <c r="AU532" s="93"/>
      <c r="AV532" s="93"/>
      <c r="AW532" s="93"/>
      <c r="AX532" s="93"/>
      <c r="AY532" s="93"/>
      <c r="AZ532" s="93"/>
      <c r="BA532" s="93"/>
      <c r="BB532" s="93"/>
      <c r="BC532" s="93"/>
      <c r="BD532" s="93"/>
      <c r="BE532" s="93"/>
      <c r="BF532" s="93"/>
      <c r="BG532" s="93"/>
      <c r="BH532" s="93"/>
      <c r="BI532" s="93"/>
      <c r="BJ532" s="93"/>
      <c r="BK532" s="93"/>
      <c r="BL532" s="93"/>
      <c r="BM532" s="93"/>
      <c r="BN532" s="93"/>
      <c r="BO532" s="93"/>
      <c r="BP532" s="93"/>
      <c r="BQ532" s="93"/>
      <c r="BR532" s="93"/>
      <c r="BS532" s="93"/>
      <c r="BT532" s="93"/>
      <c r="BU532" s="93"/>
      <c r="BV532" s="93"/>
      <c r="BW532" s="93"/>
      <c r="BX532" s="93"/>
      <c r="BY532" s="93"/>
      <c r="BZ532" s="93"/>
      <c r="CA532" s="93"/>
      <c r="CB532" s="93"/>
      <c r="CC532" s="93"/>
      <c r="CD532" s="93"/>
      <c r="CE532" s="93"/>
      <c r="CF532" s="93"/>
      <c r="CG532" s="93"/>
      <c r="CH532" s="93"/>
      <c r="CI532" s="93"/>
      <c r="CJ532" s="93"/>
      <c r="CK532" s="93"/>
      <c r="CL532" s="93"/>
      <c r="CM532" s="93"/>
      <c r="CN532" s="93"/>
      <c r="CO532" s="93"/>
      <c r="CP532" s="93"/>
      <c r="CQ532" s="93"/>
      <c r="CR532" s="93"/>
      <c r="CS532" s="93"/>
      <c r="CT532" s="93"/>
      <c r="CU532" s="93"/>
      <c r="CV532" s="93"/>
      <c r="CW532" s="93"/>
      <c r="CX532" s="93"/>
      <c r="CY532" s="93"/>
      <c r="CZ532" s="93"/>
      <c r="DA532" s="93"/>
      <c r="DB532" s="93"/>
      <c r="DC532" s="93"/>
      <c r="DD532" s="93"/>
      <c r="DE532" s="93"/>
      <c r="DF532" s="93"/>
      <c r="DG532" s="93"/>
      <c r="DH532" s="93"/>
      <c r="DI532" s="93"/>
      <c r="DJ532" s="93"/>
      <c r="DK532" s="93"/>
      <c r="DL532" s="93"/>
      <c r="DM532" s="93"/>
      <c r="DN532" s="93"/>
      <c r="DO532" s="93"/>
      <c r="DP532" s="93"/>
      <c r="DQ532" s="93"/>
      <c r="DR532" s="93"/>
      <c r="DS532" s="93"/>
      <c r="DT532" s="93"/>
      <c r="DU532" s="93"/>
      <c r="DV532" s="93"/>
      <c r="DW532" s="93"/>
      <c r="DX532" s="93"/>
      <c r="DY532" s="93"/>
      <c r="DZ532" s="93"/>
      <c r="EA532" s="93"/>
      <c r="EB532" s="93"/>
      <c r="EC532" s="93"/>
      <c r="ED532" s="93"/>
      <c r="EE532" s="93"/>
      <c r="EF532" s="93"/>
      <c r="EG532" s="93"/>
      <c r="EH532" s="93"/>
      <c r="EI532" s="93"/>
      <c r="EJ532" s="93"/>
      <c r="EK532" s="93"/>
      <c r="EL532" s="93"/>
      <c r="EM532" s="93"/>
      <c r="EN532" s="93"/>
      <c r="EO532" s="93"/>
      <c r="EP532" s="93"/>
      <c r="EQ532" s="93"/>
      <c r="ER532" s="93"/>
      <c r="ES532" s="93"/>
      <c r="ET532" s="93"/>
      <c r="EU532" s="93"/>
      <c r="EV532" s="93"/>
      <c r="EW532" s="93"/>
      <c r="EX532" s="93"/>
      <c r="EY532" s="93"/>
      <c r="EZ532" s="93"/>
      <c r="FA532" s="93"/>
      <c r="FB532" s="93"/>
      <c r="FC532" s="93"/>
      <c r="FD532" s="93"/>
      <c r="FE532" s="93"/>
      <c r="FF532" s="93"/>
      <c r="FG532" s="93"/>
      <c r="FH532" s="93"/>
      <c r="FI532" s="93"/>
      <c r="FJ532" s="93"/>
      <c r="FK532" s="93"/>
      <c r="FL532" s="93"/>
      <c r="FM532" s="93"/>
      <c r="FN532" s="93"/>
      <c r="FO532" s="93"/>
      <c r="FP532" s="93"/>
      <c r="FQ532" s="93"/>
      <c r="FR532" s="93"/>
      <c r="FS532" s="93"/>
      <c r="FT532" s="93"/>
      <c r="FU532" s="93"/>
      <c r="FV532" s="93"/>
      <c r="FW532" s="93"/>
      <c r="FX532" s="93"/>
      <c r="FY532" s="93"/>
      <c r="FZ532" s="93"/>
      <c r="GA532" s="93"/>
      <c r="GB532" s="93"/>
      <c r="GC532" s="93"/>
      <c r="GD532" s="93"/>
      <c r="GE532" s="93"/>
      <c r="GF532" s="93"/>
      <c r="GG532" s="93"/>
      <c r="GH532" s="93"/>
      <c r="GI532" s="93"/>
      <c r="GJ532" s="93"/>
      <c r="GK532" s="93"/>
      <c r="GL532" s="93"/>
      <c r="GM532" s="93"/>
      <c r="GN532" s="93"/>
      <c r="GO532" s="93"/>
      <c r="GP532" s="93"/>
      <c r="GQ532" s="93"/>
      <c r="GR532" s="93"/>
      <c r="GS532" s="93"/>
      <c r="GT532" s="93"/>
      <c r="GU532" s="93"/>
      <c r="GV532" s="93"/>
      <c r="GW532" s="93"/>
      <c r="GX532" s="93"/>
      <c r="GY532" s="93"/>
      <c r="GZ532" s="93"/>
      <c r="HA532" s="93"/>
      <c r="HB532" s="93"/>
      <c r="HC532" s="93"/>
      <c r="HD532" s="93"/>
      <c r="HE532" s="93"/>
      <c r="HF532" s="93"/>
      <c r="HG532" s="93"/>
      <c r="HH532" s="93"/>
      <c r="HI532" s="93"/>
      <c r="HJ532" s="93"/>
      <c r="HK532" s="93"/>
      <c r="HL532" s="93"/>
      <c r="HM532" s="93"/>
      <c r="HN532" s="93"/>
      <c r="HO532" s="93"/>
      <c r="HP532" s="93"/>
      <c r="HQ532" s="93"/>
      <c r="HR532" s="93"/>
      <c r="HS532" s="93"/>
      <c r="HT532" s="93"/>
      <c r="HU532" s="93"/>
      <c r="HV532" s="93"/>
      <c r="HW532" s="93"/>
      <c r="HX532" s="93"/>
      <c r="HY532" s="93"/>
      <c r="HZ532" s="93"/>
      <c r="IA532" s="93"/>
      <c r="IB532" s="93"/>
      <c r="IC532" s="93"/>
      <c r="ID532" s="93"/>
      <c r="IE532" s="93"/>
      <c r="IF532" s="93"/>
      <c r="IG532" s="93"/>
      <c r="IH532" s="93"/>
      <c r="II532" s="93"/>
      <c r="IJ532" s="93"/>
      <c r="IK532" s="93"/>
      <c r="IL532" s="93"/>
      <c r="IM532" s="93"/>
      <c r="IN532" s="93"/>
      <c r="IO532" s="93"/>
      <c r="IP532" s="93"/>
      <c r="IQ532" s="93"/>
      <c r="IR532" s="93"/>
      <c r="IS532" s="93"/>
      <c r="IT532" s="93"/>
      <c r="IU532" s="93"/>
      <c r="IV532" s="93"/>
      <c r="IW532" s="93"/>
      <c r="IX532" s="93"/>
      <c r="IY532" s="93"/>
      <c r="IZ532" s="93"/>
      <c r="JA532" s="93"/>
      <c r="JB532" s="93"/>
    </row>
    <row r="533" spans="1:262" s="19" customFormat="1" x14ac:dyDescent="0.2">
      <c r="A533" s="170">
        <v>40367</v>
      </c>
      <c r="B533" s="183" t="s">
        <v>580</v>
      </c>
      <c r="C533" s="183" t="s">
        <v>252</v>
      </c>
      <c r="D533" s="183" t="s">
        <v>140</v>
      </c>
      <c r="E533" s="183" t="s">
        <v>143</v>
      </c>
      <c r="F533" s="184">
        <v>40329</v>
      </c>
      <c r="G533" s="185">
        <v>2010</v>
      </c>
      <c r="H533" s="170" t="s">
        <v>581</v>
      </c>
      <c r="I533" s="170" t="str">
        <f t="shared" si="39"/>
        <v>OK</v>
      </c>
      <c r="J533" s="170" t="str">
        <f t="shared" si="40"/>
        <v>LA</v>
      </c>
      <c r="K533" s="170" t="str">
        <f t="shared" si="41"/>
        <v>South Central</v>
      </c>
      <c r="L533" s="170" t="str">
        <f>INDEX('State '!$A$1:$C$62,MATCH($I533,'State '!$B:$B,0),3)</f>
        <v>South Central</v>
      </c>
      <c r="M533" s="170" t="str">
        <f>INDEX('State '!$A$1:$C$62,MATCH($J533,'State '!$B:$B,0),3)</f>
        <v>South Central</v>
      </c>
      <c r="N533" s="170"/>
      <c r="O533" s="177">
        <v>1340</v>
      </c>
      <c r="P533" s="177"/>
      <c r="Q533" s="177">
        <v>1500</v>
      </c>
      <c r="R533" s="176"/>
      <c r="S533" s="170" t="s">
        <v>135</v>
      </c>
      <c r="T533" s="170" t="s">
        <v>381</v>
      </c>
      <c r="U533" s="170" t="s">
        <v>582</v>
      </c>
      <c r="V533" s="170"/>
      <c r="W533" s="169"/>
      <c r="X533" s="169"/>
      <c r="Y533" s="169"/>
      <c r="AC533" s="93"/>
      <c r="AD533" s="93"/>
      <c r="AE533" s="93"/>
      <c r="AF533" s="93"/>
      <c r="AG533" s="93"/>
      <c r="AH533" s="93"/>
      <c r="AI533" s="93"/>
      <c r="AJ533" s="93"/>
      <c r="AK533" s="93"/>
      <c r="AL533" s="93"/>
      <c r="AM533" s="93"/>
      <c r="AN533" s="93"/>
      <c r="AO533" s="93"/>
      <c r="AP533" s="93"/>
      <c r="AQ533" s="93"/>
      <c r="AR533" s="93"/>
      <c r="AS533" s="93"/>
      <c r="AT533" s="93"/>
      <c r="AU533" s="93"/>
      <c r="AV533" s="93"/>
      <c r="AW533" s="93"/>
      <c r="AX533" s="93"/>
      <c r="AY533" s="93"/>
      <c r="AZ533" s="93"/>
      <c r="BA533" s="93"/>
      <c r="BB533" s="93"/>
      <c r="BC533" s="93"/>
      <c r="BD533" s="93"/>
      <c r="BE533" s="93"/>
      <c r="BF533" s="93"/>
      <c r="BG533" s="93"/>
      <c r="BH533" s="93"/>
      <c r="BI533" s="93"/>
      <c r="BJ533" s="93"/>
      <c r="BK533" s="93"/>
      <c r="BL533" s="93"/>
      <c r="BM533" s="93"/>
      <c r="BN533" s="93"/>
      <c r="BO533" s="93"/>
      <c r="BP533" s="93"/>
      <c r="BQ533" s="93"/>
      <c r="BR533" s="93"/>
      <c r="BS533" s="93"/>
      <c r="BT533" s="93"/>
      <c r="BU533" s="93"/>
      <c r="BV533" s="93"/>
      <c r="BW533" s="93"/>
      <c r="BX533" s="93"/>
      <c r="BY533" s="93"/>
      <c r="BZ533" s="93"/>
      <c r="CA533" s="93"/>
      <c r="CB533" s="93"/>
      <c r="CC533" s="93"/>
      <c r="CD533" s="93"/>
      <c r="CE533" s="93"/>
      <c r="CF533" s="93"/>
      <c r="CG533" s="93"/>
      <c r="CH533" s="93"/>
      <c r="CI533" s="93"/>
      <c r="CJ533" s="93"/>
      <c r="CK533" s="93"/>
      <c r="CL533" s="93"/>
      <c r="CM533" s="93"/>
      <c r="CN533" s="93"/>
      <c r="CO533" s="93"/>
      <c r="CP533" s="93"/>
      <c r="CQ533" s="93"/>
      <c r="CR533" s="93"/>
      <c r="CS533" s="93"/>
      <c r="CT533" s="93"/>
      <c r="CU533" s="93"/>
      <c r="CV533" s="93"/>
      <c r="CW533" s="93"/>
      <c r="CX533" s="93"/>
      <c r="CY533" s="93"/>
      <c r="CZ533" s="93"/>
      <c r="DA533" s="93"/>
      <c r="DB533" s="93"/>
      <c r="DC533" s="93"/>
      <c r="DD533" s="93"/>
      <c r="DE533" s="93"/>
      <c r="DF533" s="93"/>
      <c r="DG533" s="93"/>
      <c r="DH533" s="93"/>
      <c r="DI533" s="93"/>
      <c r="DJ533" s="93"/>
      <c r="DK533" s="93"/>
      <c r="DL533" s="93"/>
      <c r="DM533" s="93"/>
      <c r="DN533" s="93"/>
      <c r="DO533" s="93"/>
      <c r="DP533" s="93"/>
      <c r="DQ533" s="93"/>
      <c r="DR533" s="93"/>
      <c r="DS533" s="93"/>
      <c r="DT533" s="93"/>
      <c r="DU533" s="93"/>
      <c r="DV533" s="93"/>
      <c r="DW533" s="93"/>
      <c r="DX533" s="93"/>
      <c r="DY533" s="93"/>
      <c r="DZ533" s="93"/>
      <c r="EA533" s="93"/>
      <c r="EB533" s="93"/>
      <c r="EC533" s="93"/>
      <c r="ED533" s="93"/>
      <c r="EE533" s="93"/>
      <c r="EF533" s="93"/>
      <c r="EG533" s="93"/>
      <c r="EH533" s="93"/>
      <c r="EI533" s="93"/>
      <c r="EJ533" s="93"/>
      <c r="EK533" s="93"/>
      <c r="EL533" s="93"/>
      <c r="EM533" s="93"/>
      <c r="EN533" s="93"/>
      <c r="EO533" s="93"/>
      <c r="EP533" s="93"/>
      <c r="EQ533" s="93"/>
      <c r="ER533" s="93"/>
      <c r="ES533" s="93"/>
      <c r="ET533" s="93"/>
      <c r="EU533" s="93"/>
      <c r="EV533" s="93"/>
      <c r="EW533" s="93"/>
      <c r="EX533" s="93"/>
      <c r="EY533" s="93"/>
      <c r="EZ533" s="93"/>
      <c r="FA533" s="93"/>
      <c r="FB533" s="93"/>
      <c r="FC533" s="93"/>
      <c r="FD533" s="93"/>
      <c r="FE533" s="93"/>
      <c r="FF533" s="93"/>
      <c r="FG533" s="93"/>
      <c r="FH533" s="93"/>
      <c r="FI533" s="93"/>
      <c r="FJ533" s="93"/>
      <c r="FK533" s="93"/>
      <c r="FL533" s="93"/>
      <c r="FM533" s="93"/>
      <c r="FN533" s="93"/>
      <c r="FO533" s="93"/>
      <c r="FP533" s="93"/>
      <c r="FQ533" s="93"/>
      <c r="FR533" s="93"/>
      <c r="FS533" s="93"/>
      <c r="FT533" s="93"/>
      <c r="FU533" s="93"/>
      <c r="FV533" s="93"/>
      <c r="FW533" s="93"/>
      <c r="FX533" s="93"/>
      <c r="FY533" s="93"/>
      <c r="FZ533" s="93"/>
      <c r="GA533" s="93"/>
      <c r="GB533" s="93"/>
      <c r="GC533" s="93"/>
      <c r="GD533" s="93"/>
      <c r="GE533" s="93"/>
      <c r="GF533" s="93"/>
      <c r="GG533" s="93"/>
      <c r="GH533" s="93"/>
      <c r="GI533" s="93"/>
      <c r="GJ533" s="93"/>
      <c r="GK533" s="93"/>
      <c r="GL533" s="93"/>
      <c r="GM533" s="93"/>
      <c r="GN533" s="93"/>
      <c r="GO533" s="93"/>
      <c r="GP533" s="93"/>
      <c r="GQ533" s="93"/>
      <c r="GR533" s="93"/>
      <c r="GS533" s="93"/>
      <c r="GT533" s="93"/>
      <c r="GU533" s="93"/>
      <c r="GV533" s="93"/>
      <c r="GW533" s="93"/>
      <c r="GX533" s="93"/>
      <c r="GY533" s="93"/>
      <c r="GZ533" s="93"/>
      <c r="HA533" s="93"/>
      <c r="HB533" s="93"/>
      <c r="HC533" s="93"/>
      <c r="HD533" s="93"/>
      <c r="HE533" s="93"/>
      <c r="HF533" s="93"/>
      <c r="HG533" s="93"/>
      <c r="HH533" s="93"/>
      <c r="HI533" s="93"/>
      <c r="HJ533" s="93"/>
      <c r="HK533" s="93"/>
      <c r="HL533" s="93"/>
      <c r="HM533" s="93"/>
      <c r="HN533" s="93"/>
      <c r="HO533" s="93"/>
      <c r="HP533" s="93"/>
      <c r="HQ533" s="93"/>
      <c r="HR533" s="93"/>
      <c r="HS533" s="93"/>
      <c r="HT533" s="93"/>
      <c r="HU533" s="93"/>
      <c r="HV533" s="93"/>
      <c r="HW533" s="93"/>
      <c r="HX533" s="93"/>
      <c r="HY533" s="93"/>
      <c r="HZ533" s="93"/>
      <c r="IA533" s="93"/>
      <c r="IB533" s="93"/>
      <c r="IC533" s="93"/>
      <c r="ID533" s="93"/>
      <c r="IE533" s="93"/>
      <c r="IF533" s="93"/>
      <c r="IG533" s="93"/>
      <c r="IH533" s="93"/>
      <c r="II533" s="93"/>
      <c r="IJ533" s="93"/>
      <c r="IK533" s="93"/>
      <c r="IL533" s="93"/>
      <c r="IM533" s="93"/>
      <c r="IN533" s="93"/>
      <c r="IO533" s="93"/>
      <c r="IP533" s="93"/>
      <c r="IQ533" s="93"/>
      <c r="IR533" s="93"/>
      <c r="IS533" s="93"/>
      <c r="IT533" s="93"/>
      <c r="IU533" s="93"/>
      <c r="IV533" s="93"/>
      <c r="IW533" s="93"/>
      <c r="IX533" s="93"/>
      <c r="IY533" s="93"/>
      <c r="IZ533" s="93"/>
      <c r="JA533" s="93"/>
      <c r="JB533" s="93"/>
    </row>
    <row r="534" spans="1:262" ht="38.25" x14ac:dyDescent="0.2">
      <c r="A534" s="224">
        <v>44470</v>
      </c>
      <c r="B534" s="83" t="s">
        <v>2956</v>
      </c>
      <c r="C534" s="222" t="s">
        <v>199</v>
      </c>
      <c r="D534" s="83" t="s">
        <v>140</v>
      </c>
      <c r="E534" s="111" t="s">
        <v>143</v>
      </c>
      <c r="F534" s="65">
        <v>44467</v>
      </c>
      <c r="G534" s="116">
        <v>2021</v>
      </c>
      <c r="H534" s="224" t="s">
        <v>20</v>
      </c>
      <c r="I534" s="224" t="str">
        <f t="shared" si="39"/>
        <v>NJ</v>
      </c>
      <c r="J534" s="224" t="str">
        <f t="shared" si="40"/>
        <v>NJ</v>
      </c>
      <c r="K534" s="230" t="str">
        <f t="shared" si="41"/>
        <v>Northeast</v>
      </c>
      <c r="L534" s="224" t="str">
        <f>INDEX('State '!$A$1:$C$62,MATCH($I534,'State '!$B:$B,0),3)</f>
        <v>Northeast</v>
      </c>
      <c r="M534" s="224" t="str">
        <f>INDEX('State '!$A$1:$C$62,MATCH($J534,'State '!$B:$B,0),3)</f>
        <v>Northeast</v>
      </c>
      <c r="N534" s="224"/>
      <c r="O534" s="177">
        <v>52</v>
      </c>
      <c r="P534" s="177">
        <f>1.55+0.2</f>
        <v>1.75</v>
      </c>
      <c r="Q534" s="117">
        <v>264</v>
      </c>
      <c r="R534" s="66" t="s">
        <v>1096</v>
      </c>
      <c r="S534" s="112" t="s">
        <v>135</v>
      </c>
      <c r="T534" s="113" t="s">
        <v>381</v>
      </c>
      <c r="U534" s="114" t="s">
        <v>2957</v>
      </c>
      <c r="V534" s="224" t="s">
        <v>2177</v>
      </c>
      <c r="W534" s="222" t="s">
        <v>2958</v>
      </c>
      <c r="X534" s="222" t="s">
        <v>2841</v>
      </c>
      <c r="Y534" s="225" t="s">
        <v>3234</v>
      </c>
      <c r="Z534" s="93"/>
      <c r="AA534" s="93"/>
      <c r="AB534" s="93"/>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c r="CV534" s="19"/>
      <c r="CW534" s="19"/>
      <c r="CX534" s="19"/>
      <c r="CY534" s="19"/>
      <c r="CZ534" s="19"/>
      <c r="DA534" s="19"/>
      <c r="DB534" s="19"/>
      <c r="DC534" s="19"/>
      <c r="DD534" s="19"/>
      <c r="DE534" s="19"/>
      <c r="DF534" s="19"/>
      <c r="DG534" s="19"/>
      <c r="DH534" s="19"/>
      <c r="DI534" s="19"/>
      <c r="DJ534" s="19"/>
      <c r="DK534" s="19"/>
      <c r="DL534" s="19"/>
      <c r="DM534" s="19"/>
      <c r="DN534" s="19"/>
      <c r="DO534" s="19"/>
      <c r="DP534" s="19"/>
      <c r="DQ534" s="19"/>
      <c r="DR534" s="19"/>
      <c r="DS534" s="19"/>
      <c r="DT534" s="19"/>
      <c r="DU534" s="19"/>
      <c r="DV534" s="19"/>
      <c r="DW534" s="19"/>
      <c r="DX534" s="19"/>
      <c r="DY534" s="19"/>
      <c r="DZ534" s="19"/>
      <c r="EA534" s="19"/>
      <c r="EB534" s="19"/>
      <c r="EC534" s="19"/>
      <c r="ED534" s="19"/>
      <c r="EE534" s="19"/>
      <c r="EF534" s="19"/>
      <c r="EG534" s="19"/>
      <c r="EH534" s="19"/>
      <c r="EI534" s="19"/>
      <c r="EJ534" s="19"/>
      <c r="EK534" s="19"/>
      <c r="EL534" s="19"/>
      <c r="EM534" s="19"/>
      <c r="EN534" s="19"/>
      <c r="EO534" s="19"/>
      <c r="EP534" s="19"/>
      <c r="EQ534" s="19"/>
      <c r="ER534" s="19"/>
      <c r="ES534" s="19"/>
      <c r="ET534" s="19"/>
      <c r="EU534" s="19"/>
      <c r="EV534" s="19"/>
      <c r="EW534" s="19"/>
      <c r="EX534" s="19"/>
      <c r="EY534" s="19"/>
      <c r="EZ534" s="19"/>
      <c r="FA534" s="19"/>
      <c r="FB534" s="19"/>
      <c r="FC534" s="19"/>
      <c r="FD534" s="19"/>
      <c r="FE534" s="19"/>
      <c r="FF534" s="19"/>
      <c r="FG534" s="19"/>
      <c r="FH534" s="19"/>
      <c r="FI534" s="19"/>
      <c r="FJ534" s="19"/>
      <c r="FK534" s="19"/>
      <c r="FL534" s="19"/>
      <c r="FM534" s="19"/>
      <c r="FN534" s="19"/>
      <c r="FO534" s="19"/>
      <c r="FP534" s="19"/>
      <c r="FQ534" s="19"/>
      <c r="FR534" s="19"/>
      <c r="FS534" s="19"/>
      <c r="FT534" s="19"/>
      <c r="FU534" s="19"/>
      <c r="FV534" s="19"/>
      <c r="FW534" s="19"/>
      <c r="FX534" s="19"/>
      <c r="FY534" s="19"/>
      <c r="FZ534" s="19"/>
      <c r="GA534" s="19"/>
      <c r="GB534" s="19"/>
      <c r="GC534" s="19"/>
      <c r="GD534" s="19"/>
      <c r="GE534" s="19"/>
      <c r="GF534" s="19"/>
      <c r="GG534" s="19"/>
      <c r="GH534" s="19"/>
      <c r="GI534" s="19"/>
      <c r="GJ534" s="19"/>
      <c r="GK534" s="19"/>
      <c r="GL534" s="19"/>
      <c r="GM534" s="19"/>
      <c r="GN534" s="19"/>
      <c r="GO534" s="19"/>
      <c r="GP534" s="19"/>
      <c r="GQ534" s="19"/>
      <c r="GR534" s="19"/>
      <c r="GS534" s="19"/>
      <c r="GT534" s="19"/>
      <c r="GU534" s="19"/>
      <c r="GV534" s="19"/>
      <c r="GW534" s="19"/>
      <c r="GX534" s="19"/>
      <c r="GY534" s="19"/>
      <c r="GZ534" s="19"/>
      <c r="HA534" s="19"/>
      <c r="HB534" s="19"/>
      <c r="HC534" s="19"/>
      <c r="HD534" s="19"/>
      <c r="HE534" s="19"/>
      <c r="HF534" s="19"/>
      <c r="HG534" s="19"/>
      <c r="HH534" s="19"/>
      <c r="HI534" s="19"/>
      <c r="HJ534" s="19"/>
      <c r="HK534" s="19"/>
      <c r="HL534" s="19"/>
      <c r="HM534" s="19"/>
      <c r="HN534" s="19"/>
      <c r="HO534" s="19"/>
      <c r="HP534" s="19"/>
      <c r="HQ534" s="19"/>
      <c r="HR534" s="19"/>
      <c r="HS534" s="19"/>
      <c r="HT534" s="19"/>
      <c r="HU534" s="19"/>
      <c r="HV534" s="19"/>
      <c r="HW534" s="19"/>
      <c r="HX534" s="19"/>
      <c r="HY534" s="19"/>
      <c r="HZ534" s="19"/>
      <c r="IA534" s="19"/>
      <c r="IB534" s="19"/>
      <c r="IC534" s="19"/>
      <c r="ID534" s="19"/>
      <c r="IE534" s="19"/>
      <c r="IF534" s="19"/>
      <c r="IG534" s="19"/>
      <c r="IH534" s="19"/>
      <c r="II534" s="19"/>
      <c r="IJ534" s="19"/>
      <c r="IK534" s="19"/>
      <c r="IL534" s="19"/>
      <c r="IM534" s="19"/>
      <c r="IN534" s="19"/>
      <c r="IO534" s="19"/>
      <c r="IP534" s="19"/>
      <c r="IQ534" s="19"/>
      <c r="IR534" s="19"/>
      <c r="IS534" s="19"/>
      <c r="IT534" s="19"/>
      <c r="IU534" s="19"/>
      <c r="IV534" s="19"/>
      <c r="IW534" s="19"/>
      <c r="IX534" s="19"/>
      <c r="IY534" s="19"/>
      <c r="IZ534" s="19"/>
      <c r="JA534" s="19"/>
      <c r="JB534" s="19"/>
    </row>
    <row r="535" spans="1:262" x14ac:dyDescent="0.2">
      <c r="A535" s="170">
        <v>39990</v>
      </c>
      <c r="B535" s="183" t="s">
        <v>817</v>
      </c>
      <c r="C535" s="183" t="s">
        <v>259</v>
      </c>
      <c r="D535" s="183" t="s">
        <v>140</v>
      </c>
      <c r="E535" s="183" t="s">
        <v>143</v>
      </c>
      <c r="F535" s="184">
        <v>39553</v>
      </c>
      <c r="G535" s="185">
        <v>2008</v>
      </c>
      <c r="H535" s="170" t="s">
        <v>52</v>
      </c>
      <c r="I535" s="170" t="str">
        <f t="shared" si="39"/>
        <v>TN</v>
      </c>
      <c r="J535" s="170" t="str">
        <f t="shared" si="40"/>
        <v>TN</v>
      </c>
      <c r="K535" s="170" t="str">
        <f t="shared" si="41"/>
        <v>Midwest</v>
      </c>
      <c r="L535" s="170" t="str">
        <f>INDEX('State '!$A$1:$C$62,MATCH($I535,'State '!$B:$B,0),3)</f>
        <v>Midwest</v>
      </c>
      <c r="M535" s="170" t="str">
        <f>INDEX('State '!$A$1:$C$62,MATCH($J535,'State '!$B:$B,0),3)</f>
        <v>Midwest</v>
      </c>
      <c r="N535" s="170"/>
      <c r="O535" s="177">
        <v>26.27</v>
      </c>
      <c r="P535" s="177">
        <v>30.9</v>
      </c>
      <c r="Q535" s="177">
        <v>120</v>
      </c>
      <c r="R535" s="176">
        <v>16</v>
      </c>
      <c r="S535" s="170" t="s">
        <v>135</v>
      </c>
      <c r="T535" s="170" t="s">
        <v>381</v>
      </c>
      <c r="U535" s="170" t="s">
        <v>818</v>
      </c>
      <c r="V535" s="170"/>
      <c r="W535" s="169"/>
      <c r="X535" s="169"/>
      <c r="Y535" s="169"/>
      <c r="Z535" s="93"/>
      <c r="AA535" s="93"/>
      <c r="AB535" s="93"/>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c r="CV535" s="19"/>
      <c r="CW535" s="19"/>
      <c r="CX535" s="19"/>
      <c r="CY535" s="19"/>
      <c r="CZ535" s="19"/>
      <c r="DA535" s="19"/>
      <c r="DB535" s="19"/>
      <c r="DC535" s="19"/>
      <c r="DD535" s="19"/>
      <c r="DE535" s="19"/>
      <c r="DF535" s="19"/>
      <c r="DG535" s="19"/>
      <c r="DH535" s="19"/>
      <c r="DI535" s="19"/>
      <c r="DJ535" s="19"/>
      <c r="DK535" s="19"/>
      <c r="DL535" s="19"/>
      <c r="DM535" s="19"/>
      <c r="DN535" s="19"/>
      <c r="DO535" s="19"/>
      <c r="DP535" s="19"/>
      <c r="DQ535" s="19"/>
      <c r="DR535" s="19"/>
      <c r="DS535" s="19"/>
      <c r="DT535" s="19"/>
      <c r="DU535" s="19"/>
      <c r="DV535" s="19"/>
      <c r="DW535" s="19"/>
      <c r="DX535" s="19"/>
      <c r="DY535" s="19"/>
      <c r="DZ535" s="19"/>
      <c r="EA535" s="19"/>
      <c r="EB535" s="19"/>
      <c r="EC535" s="19"/>
      <c r="ED535" s="19"/>
      <c r="EE535" s="19"/>
      <c r="EF535" s="19"/>
      <c r="EG535" s="19"/>
      <c r="EH535" s="19"/>
      <c r="EI535" s="19"/>
      <c r="EJ535" s="19"/>
      <c r="EK535" s="19"/>
      <c r="EL535" s="19"/>
      <c r="EM535" s="19"/>
      <c r="EN535" s="19"/>
      <c r="EO535" s="19"/>
      <c r="EP535" s="19"/>
      <c r="EQ535" s="19"/>
      <c r="ER535" s="19"/>
      <c r="ES535" s="19"/>
      <c r="ET535" s="19"/>
      <c r="EU535" s="19"/>
      <c r="EV535" s="19"/>
      <c r="EW535" s="19"/>
      <c r="EX535" s="19"/>
      <c r="EY535" s="19"/>
      <c r="EZ535" s="19"/>
      <c r="FA535" s="19"/>
      <c r="FB535" s="19"/>
      <c r="FC535" s="19"/>
      <c r="FD535" s="19"/>
      <c r="FE535" s="19"/>
      <c r="FF535" s="19"/>
      <c r="FG535" s="19"/>
      <c r="FH535" s="19"/>
      <c r="FI535" s="19"/>
      <c r="FJ535" s="19"/>
      <c r="FK535" s="19"/>
      <c r="FL535" s="19"/>
      <c r="FM535" s="19"/>
      <c r="FN535" s="19"/>
      <c r="FO535" s="19"/>
      <c r="FP535" s="19"/>
      <c r="FQ535" s="19"/>
      <c r="FR535" s="19"/>
      <c r="FS535" s="19"/>
      <c r="FT535" s="19"/>
      <c r="FU535" s="19"/>
      <c r="FV535" s="19"/>
      <c r="FW535" s="19"/>
      <c r="FX535" s="19"/>
      <c r="FY535" s="19"/>
      <c r="FZ535" s="19"/>
      <c r="GA535" s="19"/>
      <c r="GB535" s="19"/>
      <c r="GC535" s="19"/>
      <c r="GD535" s="19"/>
      <c r="GE535" s="19"/>
      <c r="GF535" s="19"/>
      <c r="GG535" s="19"/>
      <c r="GH535" s="19"/>
      <c r="GI535" s="19"/>
      <c r="GJ535" s="19"/>
      <c r="GK535" s="19"/>
      <c r="GL535" s="19"/>
      <c r="GM535" s="19"/>
      <c r="GN535" s="19"/>
      <c r="GO535" s="19"/>
      <c r="GP535" s="19"/>
      <c r="GQ535" s="19"/>
      <c r="GR535" s="19"/>
      <c r="GS535" s="19"/>
      <c r="GT535" s="19"/>
      <c r="GU535" s="19"/>
      <c r="GV535" s="19"/>
      <c r="GW535" s="19"/>
      <c r="GX535" s="19"/>
      <c r="GY535" s="19"/>
      <c r="GZ535" s="19"/>
      <c r="HA535" s="19"/>
      <c r="HB535" s="19"/>
      <c r="HC535" s="19"/>
      <c r="HD535" s="19"/>
      <c r="HE535" s="19"/>
      <c r="HF535" s="19"/>
      <c r="HG535" s="19"/>
      <c r="HH535" s="19"/>
      <c r="HI535" s="19"/>
      <c r="HJ535" s="19"/>
      <c r="HK535" s="19"/>
      <c r="HL535" s="19"/>
      <c r="HM535" s="19"/>
      <c r="HN535" s="19"/>
      <c r="HO535" s="19"/>
      <c r="HP535" s="19"/>
      <c r="HQ535" s="19"/>
      <c r="HR535" s="19"/>
      <c r="HS535" s="19"/>
      <c r="HT535" s="19"/>
      <c r="HU535" s="19"/>
      <c r="HV535" s="19"/>
      <c r="HW535" s="19"/>
      <c r="HX535" s="19"/>
      <c r="HY535" s="19"/>
      <c r="HZ535" s="19"/>
      <c r="IA535" s="19"/>
      <c r="IB535" s="19"/>
      <c r="IC535" s="19"/>
      <c r="ID535" s="19"/>
      <c r="IE535" s="19"/>
      <c r="IF535" s="19"/>
      <c r="IG535" s="19"/>
      <c r="IH535" s="19"/>
      <c r="II535" s="19"/>
      <c r="IJ535" s="19"/>
      <c r="IK535" s="19"/>
      <c r="IL535" s="19"/>
      <c r="IM535" s="19"/>
      <c r="IN535" s="19"/>
      <c r="IO535" s="19"/>
      <c r="IP535" s="19"/>
      <c r="IQ535" s="19"/>
      <c r="IR535" s="19"/>
      <c r="IS535" s="19"/>
      <c r="IT535" s="19"/>
      <c r="IU535" s="19"/>
      <c r="IV535" s="19"/>
      <c r="IW535" s="19"/>
      <c r="IX535" s="19"/>
      <c r="IY535" s="19"/>
      <c r="IZ535" s="19"/>
      <c r="JA535" s="19"/>
      <c r="JB535" s="19"/>
    </row>
    <row r="536" spans="1:262" ht="25.5" x14ac:dyDescent="0.2">
      <c r="A536" s="170">
        <v>39990</v>
      </c>
      <c r="B536" s="171" t="s">
        <v>1353</v>
      </c>
      <c r="C536" s="171" t="s">
        <v>259</v>
      </c>
      <c r="D536" s="171" t="s">
        <v>134</v>
      </c>
      <c r="E536" s="183" t="s">
        <v>143</v>
      </c>
      <c r="F536" s="184">
        <v>37042</v>
      </c>
      <c r="G536" s="185">
        <v>2001</v>
      </c>
      <c r="H536" s="170" t="s">
        <v>609</v>
      </c>
      <c r="I536" s="170" t="str">
        <f t="shared" si="39"/>
        <v>IL</v>
      </c>
      <c r="J536" s="170" t="str">
        <f t="shared" si="40"/>
        <v>IN</v>
      </c>
      <c r="K536" s="170" t="str">
        <f t="shared" si="41"/>
        <v>Midwest</v>
      </c>
      <c r="L536" s="170" t="str">
        <f>INDEX('State '!$A$1:$C$62,MATCH($I536,'State '!$B:$B,0),3)</f>
        <v>Midwest</v>
      </c>
      <c r="M536" s="170" t="str">
        <f>INDEX('State '!$A$1:$C$62,MATCH($J536,'State '!$B:$B,0),3)</f>
        <v>Midwest</v>
      </c>
      <c r="N536" s="170"/>
      <c r="O536" s="177">
        <v>8</v>
      </c>
      <c r="P536" s="177">
        <v>9.1999999999999993</v>
      </c>
      <c r="Q536" s="176">
        <v>215</v>
      </c>
      <c r="R536" s="176">
        <v>20</v>
      </c>
      <c r="S536" s="170" t="s">
        <v>135</v>
      </c>
      <c r="T536" s="170" t="s">
        <v>381</v>
      </c>
      <c r="U536" s="170" t="s">
        <v>1354</v>
      </c>
      <c r="V536" s="170"/>
      <c r="W536" s="169"/>
      <c r="X536" s="169"/>
      <c r="Y536" s="169"/>
      <c r="Z536" s="93"/>
      <c r="AA536" s="93"/>
      <c r="AB536" s="93"/>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c r="CV536" s="19"/>
      <c r="CW536" s="19"/>
      <c r="CX536" s="19"/>
      <c r="CY536" s="19"/>
      <c r="CZ536" s="19"/>
      <c r="DA536" s="19"/>
      <c r="DB536" s="19"/>
      <c r="DC536" s="19"/>
      <c r="DD536" s="19"/>
      <c r="DE536" s="19"/>
      <c r="DF536" s="19"/>
      <c r="DG536" s="19"/>
      <c r="DH536" s="19"/>
      <c r="DI536" s="19"/>
      <c r="DJ536" s="19"/>
      <c r="DK536" s="19"/>
      <c r="DL536" s="19"/>
      <c r="DM536" s="19"/>
      <c r="DN536" s="19"/>
      <c r="DO536" s="19"/>
      <c r="DP536" s="19"/>
      <c r="DQ536" s="19"/>
      <c r="DR536" s="19"/>
      <c r="DS536" s="19"/>
      <c r="DT536" s="19"/>
      <c r="DU536" s="19"/>
      <c r="DV536" s="19"/>
      <c r="DW536" s="19"/>
      <c r="DX536" s="19"/>
      <c r="DY536" s="19"/>
      <c r="DZ536" s="19"/>
      <c r="EA536" s="19"/>
      <c r="EB536" s="19"/>
      <c r="EC536" s="19"/>
      <c r="ED536" s="19"/>
      <c r="EE536" s="19"/>
      <c r="EF536" s="19"/>
      <c r="EG536" s="19"/>
      <c r="EH536" s="19"/>
      <c r="EI536" s="19"/>
      <c r="EJ536" s="19"/>
      <c r="EK536" s="19"/>
      <c r="EL536" s="19"/>
      <c r="EM536" s="19"/>
      <c r="EN536" s="19"/>
      <c r="EO536" s="19"/>
      <c r="EP536" s="19"/>
      <c r="EQ536" s="19"/>
      <c r="ER536" s="19"/>
      <c r="ES536" s="19"/>
      <c r="ET536" s="19"/>
      <c r="EU536" s="19"/>
      <c r="EV536" s="19"/>
      <c r="EW536" s="19"/>
      <c r="EX536" s="19"/>
      <c r="EY536" s="19"/>
      <c r="EZ536" s="19"/>
      <c r="FA536" s="19"/>
      <c r="FB536" s="19"/>
      <c r="FC536" s="19"/>
      <c r="FD536" s="19"/>
      <c r="FE536" s="19"/>
      <c r="FF536" s="19"/>
      <c r="FG536" s="19"/>
      <c r="FH536" s="19"/>
      <c r="FI536" s="19"/>
      <c r="FJ536" s="19"/>
      <c r="FK536" s="19"/>
      <c r="FL536" s="19"/>
      <c r="FM536" s="19"/>
      <c r="FN536" s="19"/>
      <c r="FO536" s="19"/>
      <c r="FP536" s="19"/>
      <c r="FQ536" s="19"/>
      <c r="FR536" s="19"/>
      <c r="FS536" s="19"/>
      <c r="FT536" s="19"/>
      <c r="FU536" s="19"/>
      <c r="FV536" s="19"/>
      <c r="FW536" s="19"/>
      <c r="FX536" s="19"/>
      <c r="FY536" s="19"/>
      <c r="FZ536" s="19"/>
      <c r="GA536" s="19"/>
      <c r="GB536" s="19"/>
      <c r="GC536" s="19"/>
      <c r="GD536" s="19"/>
      <c r="GE536" s="19"/>
      <c r="GF536" s="19"/>
      <c r="GG536" s="19"/>
      <c r="GH536" s="19"/>
      <c r="GI536" s="19"/>
      <c r="GJ536" s="19"/>
      <c r="GK536" s="19"/>
      <c r="GL536" s="19"/>
      <c r="GM536" s="19"/>
      <c r="GN536" s="19"/>
      <c r="GO536" s="19"/>
      <c r="GP536" s="19"/>
      <c r="GQ536" s="19"/>
      <c r="GR536" s="19"/>
      <c r="GS536" s="19"/>
      <c r="GT536" s="19"/>
      <c r="GU536" s="19"/>
      <c r="GV536" s="19"/>
      <c r="GW536" s="19"/>
      <c r="GX536" s="19"/>
      <c r="GY536" s="19"/>
      <c r="GZ536" s="19"/>
      <c r="HA536" s="19"/>
      <c r="HB536" s="19"/>
      <c r="HC536" s="19"/>
      <c r="HD536" s="19"/>
      <c r="HE536" s="19"/>
      <c r="HF536" s="19"/>
      <c r="HG536" s="19"/>
      <c r="HH536" s="19"/>
      <c r="HI536" s="19"/>
      <c r="HJ536" s="19"/>
      <c r="HK536" s="19"/>
      <c r="HL536" s="19"/>
      <c r="HM536" s="19"/>
      <c r="HN536" s="19"/>
      <c r="HO536" s="19"/>
      <c r="HP536" s="19"/>
      <c r="HQ536" s="19"/>
      <c r="HR536" s="19"/>
      <c r="HS536" s="19"/>
      <c r="HT536" s="19"/>
      <c r="HU536" s="19"/>
      <c r="HV536" s="19"/>
      <c r="HW536" s="19"/>
      <c r="HX536" s="19"/>
      <c r="HY536" s="19"/>
      <c r="HZ536" s="19"/>
      <c r="IA536" s="19"/>
      <c r="IB536" s="19"/>
      <c r="IC536" s="19"/>
      <c r="ID536" s="19"/>
      <c r="IE536" s="19"/>
      <c r="IF536" s="19"/>
      <c r="IG536" s="19"/>
      <c r="IH536" s="19"/>
      <c r="II536" s="19"/>
      <c r="IJ536" s="19"/>
      <c r="IK536" s="19"/>
      <c r="IL536" s="19"/>
      <c r="IM536" s="19"/>
      <c r="IN536" s="19"/>
      <c r="IO536" s="19"/>
      <c r="IP536" s="19"/>
      <c r="IQ536" s="19"/>
      <c r="IR536" s="19"/>
      <c r="IS536" s="19"/>
      <c r="IT536" s="19"/>
      <c r="IU536" s="19"/>
      <c r="IV536" s="19"/>
      <c r="IW536" s="19"/>
      <c r="IX536" s="19"/>
      <c r="IY536" s="19"/>
      <c r="IZ536" s="19"/>
      <c r="JA536" s="19"/>
      <c r="JB536" s="19"/>
    </row>
    <row r="537" spans="1:262" ht="25.5" x14ac:dyDescent="0.2">
      <c r="A537" s="224">
        <v>43229</v>
      </c>
      <c r="B537" s="222" t="s">
        <v>2104</v>
      </c>
      <c r="C537" s="222" t="s">
        <v>340</v>
      </c>
      <c r="D537" s="222" t="s">
        <v>140</v>
      </c>
      <c r="E537" s="222" t="s">
        <v>2223</v>
      </c>
      <c r="F537" s="63"/>
      <c r="G537" s="64"/>
      <c r="H537" s="224" t="s">
        <v>408</v>
      </c>
      <c r="I537" s="224" t="str">
        <f t="shared" si="39"/>
        <v>TX</v>
      </c>
      <c r="J537" s="224" t="str">
        <f t="shared" si="40"/>
        <v>MX</v>
      </c>
      <c r="K537" s="230" t="str">
        <f t="shared" si="41"/>
        <v>South Central, Mexico</v>
      </c>
      <c r="L537" s="224" t="str">
        <f>INDEX('State '!$A$1:$C$62,MATCH($I537,'State '!$B:$B,0),3)</f>
        <v>South Central</v>
      </c>
      <c r="M537" s="224" t="str">
        <f>INDEX('State '!$A$1:$C$62,MATCH($J537,'State '!$B:$B,0),3)</f>
        <v>Mexico</v>
      </c>
      <c r="N537" s="224"/>
      <c r="O537" s="177"/>
      <c r="P537" s="198"/>
      <c r="Q537" s="164">
        <v>200</v>
      </c>
      <c r="R537" s="104"/>
      <c r="S537" s="224" t="s">
        <v>138</v>
      </c>
      <c r="T537" s="224" t="s">
        <v>187</v>
      </c>
      <c r="U537" s="224"/>
      <c r="V537" s="224" t="s">
        <v>2180</v>
      </c>
      <c r="W537" s="222" t="s">
        <v>2484</v>
      </c>
      <c r="X537" s="222"/>
      <c r="Y537" s="225"/>
      <c r="Z537" s="93"/>
      <c r="AA537" s="93"/>
      <c r="AB537" s="93"/>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c r="CV537" s="19"/>
      <c r="CW537" s="19"/>
      <c r="CX537" s="19"/>
      <c r="CY537" s="19"/>
      <c r="CZ537" s="19"/>
      <c r="DA537" s="19"/>
      <c r="DB537" s="19"/>
      <c r="DC537" s="19"/>
      <c r="DD537" s="19"/>
      <c r="DE537" s="19"/>
      <c r="DF537" s="19"/>
      <c r="DG537" s="19"/>
      <c r="DH537" s="19"/>
      <c r="DI537" s="19"/>
      <c r="DJ537" s="19"/>
      <c r="DK537" s="19"/>
      <c r="DL537" s="19"/>
      <c r="DM537" s="19"/>
      <c r="DN537" s="19"/>
      <c r="DO537" s="19"/>
      <c r="DP537" s="19"/>
      <c r="DQ537" s="19"/>
      <c r="DR537" s="19"/>
      <c r="DS537" s="19"/>
      <c r="DT537" s="19"/>
      <c r="DU537" s="19"/>
      <c r="DV537" s="19"/>
      <c r="DW537" s="19"/>
      <c r="DX537" s="19"/>
      <c r="DY537" s="19"/>
      <c r="DZ537" s="19"/>
      <c r="EA537" s="19"/>
      <c r="EB537" s="19"/>
      <c r="EC537" s="19"/>
      <c r="ED537" s="19"/>
      <c r="EE537" s="19"/>
      <c r="EF537" s="19"/>
      <c r="EG537" s="19"/>
      <c r="EH537" s="19"/>
      <c r="EI537" s="19"/>
      <c r="EJ537" s="19"/>
      <c r="EK537" s="19"/>
      <c r="EL537" s="19"/>
      <c r="EM537" s="19"/>
      <c r="EN537" s="19"/>
      <c r="EO537" s="19"/>
      <c r="EP537" s="19"/>
      <c r="EQ537" s="19"/>
      <c r="ER537" s="19"/>
      <c r="ES537" s="19"/>
      <c r="ET537" s="19"/>
      <c r="EU537" s="19"/>
      <c r="EV537" s="19"/>
      <c r="EW537" s="19"/>
      <c r="EX537" s="19"/>
      <c r="EY537" s="19"/>
      <c r="EZ537" s="19"/>
      <c r="FA537" s="19"/>
      <c r="FB537" s="19"/>
      <c r="FC537" s="19"/>
      <c r="FD537" s="19"/>
      <c r="FE537" s="19"/>
      <c r="FF537" s="19"/>
      <c r="FG537" s="19"/>
      <c r="FH537" s="19"/>
      <c r="FI537" s="19"/>
      <c r="FJ537" s="19"/>
      <c r="FK537" s="19"/>
      <c r="FL537" s="19"/>
      <c r="FM537" s="19"/>
      <c r="FN537" s="19"/>
      <c r="FO537" s="19"/>
      <c r="FP537" s="19"/>
      <c r="FQ537" s="19"/>
      <c r="FR537" s="19"/>
      <c r="FS537" s="19"/>
      <c r="FT537" s="19"/>
      <c r="FU537" s="19"/>
      <c r="FV537" s="19"/>
      <c r="FW537" s="19"/>
      <c r="FX537" s="19"/>
      <c r="FY537" s="19"/>
      <c r="FZ537" s="19"/>
      <c r="GA537" s="19"/>
      <c r="GB537" s="19"/>
      <c r="GC537" s="19"/>
      <c r="GD537" s="19"/>
      <c r="GE537" s="19"/>
      <c r="GF537" s="19"/>
      <c r="GG537" s="19"/>
      <c r="GH537" s="19"/>
      <c r="GI537" s="19"/>
      <c r="GJ537" s="19"/>
      <c r="GK537" s="19"/>
      <c r="GL537" s="19"/>
      <c r="GM537" s="19"/>
      <c r="GN537" s="19"/>
      <c r="GO537" s="19"/>
      <c r="GP537" s="19"/>
      <c r="GQ537" s="19"/>
      <c r="GR537" s="19"/>
      <c r="GS537" s="19"/>
      <c r="GT537" s="19"/>
      <c r="GU537" s="19"/>
      <c r="GV537" s="19"/>
      <c r="GW537" s="19"/>
      <c r="GX537" s="19"/>
      <c r="GY537" s="19"/>
      <c r="GZ537" s="19"/>
      <c r="HA537" s="19"/>
      <c r="HB537" s="19"/>
      <c r="HC537" s="19"/>
      <c r="HD537" s="19"/>
      <c r="HE537" s="19"/>
      <c r="HF537" s="19"/>
      <c r="HG537" s="19"/>
      <c r="HH537" s="19"/>
      <c r="HI537" s="19"/>
      <c r="HJ537" s="19"/>
      <c r="HK537" s="19"/>
      <c r="HL537" s="19"/>
      <c r="HM537" s="19"/>
      <c r="HN537" s="19"/>
      <c r="HO537" s="19"/>
      <c r="HP537" s="19"/>
      <c r="HQ537" s="19"/>
      <c r="HR537" s="19"/>
      <c r="HS537" s="19"/>
      <c r="HT537" s="19"/>
      <c r="HU537" s="19"/>
      <c r="HV537" s="19"/>
      <c r="HW537" s="19"/>
      <c r="HX537" s="19"/>
      <c r="HY537" s="19"/>
      <c r="HZ537" s="19"/>
      <c r="IA537" s="19"/>
      <c r="IB537" s="19"/>
      <c r="IC537" s="19"/>
      <c r="ID537" s="19"/>
      <c r="IE537" s="19"/>
      <c r="IF537" s="19"/>
      <c r="IG537" s="19"/>
      <c r="IH537" s="19"/>
      <c r="II537" s="19"/>
      <c r="IJ537" s="19"/>
      <c r="IK537" s="19"/>
      <c r="IL537" s="19"/>
      <c r="IM537" s="19"/>
      <c r="IN537" s="19"/>
      <c r="IO537" s="19"/>
      <c r="IP537" s="19"/>
      <c r="IQ537" s="19"/>
      <c r="IR537" s="19"/>
      <c r="IS537" s="19"/>
      <c r="IT537" s="19"/>
      <c r="IU537" s="19"/>
      <c r="IV537" s="19"/>
      <c r="IW537" s="19"/>
      <c r="IX537" s="19"/>
      <c r="IY537" s="19"/>
      <c r="IZ537" s="19"/>
      <c r="JA537" s="19"/>
      <c r="JB537" s="19"/>
    </row>
    <row r="538" spans="1:262" x14ac:dyDescent="0.2">
      <c r="A538" s="170">
        <v>42613</v>
      </c>
      <c r="B538" s="171" t="s">
        <v>2211</v>
      </c>
      <c r="C538" s="183" t="s">
        <v>340</v>
      </c>
      <c r="D538" s="171" t="s">
        <v>140</v>
      </c>
      <c r="E538" s="172" t="s">
        <v>143</v>
      </c>
      <c r="F538" s="173">
        <v>41730</v>
      </c>
      <c r="G538" s="174">
        <v>2014</v>
      </c>
      <c r="H538" s="170" t="s">
        <v>408</v>
      </c>
      <c r="I538" s="170" t="str">
        <f t="shared" si="39"/>
        <v>TX</v>
      </c>
      <c r="J538" s="170" t="str">
        <f t="shared" si="40"/>
        <v>MX</v>
      </c>
      <c r="K538" s="170" t="str">
        <f t="shared" si="41"/>
        <v>South Central, Mexico</v>
      </c>
      <c r="L538" s="170" t="str">
        <f>INDEX('State '!$A$1:$C$62,MATCH($I538,'State '!$B:$B,0),3)</f>
        <v>South Central</v>
      </c>
      <c r="M538" s="170" t="str">
        <f>INDEX('State '!$A$1:$C$62,MATCH($J538,'State '!$B:$B,0),3)</f>
        <v>Mexico</v>
      </c>
      <c r="N538" s="170"/>
      <c r="O538" s="177">
        <v>126</v>
      </c>
      <c r="P538" s="176"/>
      <c r="Q538" s="176">
        <v>215</v>
      </c>
      <c r="R538" s="177"/>
      <c r="S538" s="170" t="s">
        <v>138</v>
      </c>
      <c r="T538" s="170" t="s">
        <v>187</v>
      </c>
      <c r="U538" s="179"/>
      <c r="V538" s="170" t="s">
        <v>2180</v>
      </c>
      <c r="W538" s="169"/>
      <c r="X538" s="169"/>
      <c r="Y538" s="169"/>
      <c r="Z538" s="93"/>
      <c r="AA538" s="93"/>
      <c r="AB538" s="93"/>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c r="CV538" s="19"/>
      <c r="CW538" s="19"/>
      <c r="CX538" s="19"/>
      <c r="CY538" s="19"/>
      <c r="CZ538" s="19"/>
      <c r="DA538" s="19"/>
      <c r="DB538" s="19"/>
      <c r="DC538" s="19"/>
      <c r="DD538" s="19"/>
      <c r="DE538" s="19"/>
      <c r="DF538" s="19"/>
      <c r="DG538" s="19"/>
      <c r="DH538" s="19"/>
      <c r="DI538" s="19"/>
      <c r="DJ538" s="19"/>
      <c r="DK538" s="19"/>
      <c r="DL538" s="19"/>
      <c r="DM538" s="19"/>
      <c r="DN538" s="19"/>
      <c r="DO538" s="19"/>
      <c r="DP538" s="19"/>
      <c r="DQ538" s="19"/>
      <c r="DR538" s="19"/>
      <c r="DS538" s="19"/>
      <c r="DT538" s="19"/>
      <c r="DU538" s="19"/>
      <c r="DV538" s="19"/>
      <c r="DW538" s="19"/>
      <c r="DX538" s="19"/>
      <c r="DY538" s="19"/>
      <c r="DZ538" s="19"/>
      <c r="EA538" s="19"/>
      <c r="EB538" s="19"/>
      <c r="EC538" s="19"/>
      <c r="ED538" s="19"/>
      <c r="EE538" s="19"/>
      <c r="EF538" s="19"/>
      <c r="EG538" s="19"/>
      <c r="EH538" s="19"/>
      <c r="EI538" s="19"/>
      <c r="EJ538" s="19"/>
      <c r="EK538" s="19"/>
      <c r="EL538" s="19"/>
      <c r="EM538" s="19"/>
      <c r="EN538" s="19"/>
      <c r="EO538" s="19"/>
      <c r="EP538" s="19"/>
      <c r="EQ538" s="19"/>
      <c r="ER538" s="19"/>
      <c r="ES538" s="19"/>
      <c r="ET538" s="19"/>
      <c r="EU538" s="19"/>
      <c r="EV538" s="19"/>
      <c r="EW538" s="19"/>
      <c r="EX538" s="19"/>
      <c r="EY538" s="19"/>
      <c r="EZ538" s="19"/>
      <c r="FA538" s="19"/>
      <c r="FB538" s="19"/>
      <c r="FC538" s="19"/>
      <c r="FD538" s="19"/>
      <c r="FE538" s="19"/>
      <c r="FF538" s="19"/>
      <c r="FG538" s="19"/>
      <c r="FH538" s="19"/>
      <c r="FI538" s="19"/>
      <c r="FJ538" s="19"/>
      <c r="FK538" s="19"/>
      <c r="FL538" s="19"/>
      <c r="FM538" s="19"/>
      <c r="FN538" s="19"/>
      <c r="FO538" s="19"/>
      <c r="FP538" s="19"/>
      <c r="FQ538" s="19"/>
      <c r="FR538" s="19"/>
      <c r="FS538" s="19"/>
      <c r="FT538" s="19"/>
      <c r="FU538" s="19"/>
      <c r="FV538" s="19"/>
      <c r="FW538" s="19"/>
      <c r="FX538" s="19"/>
      <c r="FY538" s="19"/>
      <c r="FZ538" s="19"/>
      <c r="GA538" s="19"/>
      <c r="GB538" s="19"/>
      <c r="GC538" s="19"/>
      <c r="GD538" s="19"/>
      <c r="GE538" s="19"/>
      <c r="GF538" s="19"/>
      <c r="GG538" s="19"/>
      <c r="GH538" s="19"/>
      <c r="GI538" s="19"/>
      <c r="GJ538" s="19"/>
      <c r="GK538" s="19"/>
      <c r="GL538" s="19"/>
      <c r="GM538" s="19"/>
      <c r="GN538" s="19"/>
      <c r="GO538" s="19"/>
      <c r="GP538" s="19"/>
      <c r="GQ538" s="19"/>
      <c r="GR538" s="19"/>
      <c r="GS538" s="19"/>
      <c r="GT538" s="19"/>
      <c r="GU538" s="19"/>
      <c r="GV538" s="19"/>
      <c r="GW538" s="19"/>
      <c r="GX538" s="19"/>
      <c r="GY538" s="19"/>
      <c r="GZ538" s="19"/>
      <c r="HA538" s="19"/>
      <c r="HB538" s="19"/>
      <c r="HC538" s="19"/>
      <c r="HD538" s="19"/>
      <c r="HE538" s="19"/>
      <c r="HF538" s="19"/>
      <c r="HG538" s="19"/>
      <c r="HH538" s="19"/>
      <c r="HI538" s="19"/>
      <c r="HJ538" s="19"/>
      <c r="HK538" s="19"/>
      <c r="HL538" s="19"/>
      <c r="HM538" s="19"/>
      <c r="HN538" s="19"/>
      <c r="HO538" s="19"/>
      <c r="HP538" s="19"/>
      <c r="HQ538" s="19"/>
      <c r="HR538" s="19"/>
      <c r="HS538" s="19"/>
      <c r="HT538" s="19"/>
      <c r="HU538" s="19"/>
      <c r="HV538" s="19"/>
      <c r="HW538" s="19"/>
      <c r="HX538" s="19"/>
      <c r="HY538" s="19"/>
      <c r="HZ538" s="19"/>
      <c r="IA538" s="19"/>
      <c r="IB538" s="19"/>
      <c r="IC538" s="19"/>
      <c r="ID538" s="19"/>
      <c r="IE538" s="19"/>
      <c r="IF538" s="19"/>
      <c r="IG538" s="19"/>
      <c r="IH538" s="19"/>
      <c r="II538" s="19"/>
      <c r="IJ538" s="19"/>
      <c r="IK538" s="19"/>
      <c r="IL538" s="19"/>
      <c r="IM538" s="19"/>
      <c r="IN538" s="19"/>
      <c r="IO538" s="19"/>
      <c r="IP538" s="19"/>
      <c r="IQ538" s="19"/>
      <c r="IR538" s="19"/>
      <c r="IS538" s="19"/>
      <c r="IT538" s="19"/>
      <c r="IU538" s="19"/>
      <c r="IV538" s="19"/>
      <c r="IW538" s="19"/>
      <c r="IX538" s="19"/>
      <c r="IY538" s="19"/>
      <c r="IZ538" s="19"/>
      <c r="JA538" s="19"/>
      <c r="JB538" s="19"/>
    </row>
    <row r="539" spans="1:262" x14ac:dyDescent="0.2">
      <c r="A539" s="170">
        <v>39990</v>
      </c>
      <c r="B539" s="183" t="s">
        <v>721</v>
      </c>
      <c r="C539" s="183" t="s">
        <v>277</v>
      </c>
      <c r="D539" s="183" t="s">
        <v>140</v>
      </c>
      <c r="E539" s="183" t="s">
        <v>143</v>
      </c>
      <c r="F539" s="184">
        <v>39493</v>
      </c>
      <c r="G539" s="185">
        <v>2008</v>
      </c>
      <c r="H539" s="170" t="s">
        <v>29</v>
      </c>
      <c r="I539" s="170" t="str">
        <f t="shared" si="39"/>
        <v>WY</v>
      </c>
      <c r="J539" s="170" t="str">
        <f t="shared" si="40"/>
        <v>WY</v>
      </c>
      <c r="K539" s="170" t="str">
        <f t="shared" si="41"/>
        <v>Mountain</v>
      </c>
      <c r="L539" s="170" t="str">
        <f>INDEX('State '!$A$1:$C$62,MATCH($I539,'State '!$B:$B,0),3)</f>
        <v>Mountain</v>
      </c>
      <c r="M539" s="170" t="str">
        <f>INDEX('State '!$A$1:$C$62,MATCH($J539,'State '!$B:$B,0),3)</f>
        <v>Mountain</v>
      </c>
      <c r="N539" s="170"/>
      <c r="O539" s="177">
        <v>3.86</v>
      </c>
      <c r="P539" s="177"/>
      <c r="Q539" s="177">
        <v>45</v>
      </c>
      <c r="R539" s="176"/>
      <c r="S539" s="170" t="s">
        <v>135</v>
      </c>
      <c r="T539" s="170" t="s">
        <v>381</v>
      </c>
      <c r="U539" s="170" t="s">
        <v>722</v>
      </c>
      <c r="V539" s="170"/>
      <c r="W539" s="169"/>
      <c r="X539" s="169"/>
      <c r="Y539" s="169"/>
      <c r="Z539" s="93"/>
      <c r="AA539" s="93"/>
      <c r="AB539" s="93"/>
    </row>
    <row r="540" spans="1:262" s="19" customFormat="1" x14ac:dyDescent="0.2">
      <c r="A540" s="170">
        <v>39990</v>
      </c>
      <c r="B540" s="183" t="s">
        <v>1600</v>
      </c>
      <c r="C540" s="183" t="s">
        <v>277</v>
      </c>
      <c r="D540" s="183" t="s">
        <v>140</v>
      </c>
      <c r="E540" s="183" t="s">
        <v>143</v>
      </c>
      <c r="F540" s="184">
        <v>36100</v>
      </c>
      <c r="G540" s="185">
        <v>1998</v>
      </c>
      <c r="H540" s="170" t="s">
        <v>29</v>
      </c>
      <c r="I540" s="170" t="str">
        <f t="shared" si="39"/>
        <v>WY</v>
      </c>
      <c r="J540" s="170" t="str">
        <f t="shared" si="40"/>
        <v>WY</v>
      </c>
      <c r="K540" s="170" t="str">
        <f t="shared" si="41"/>
        <v>Mountain</v>
      </c>
      <c r="L540" s="170" t="str">
        <f>INDEX('State '!$A$1:$C$62,MATCH($I540,'State '!$B:$B,0),3)</f>
        <v>Mountain</v>
      </c>
      <c r="M540" s="170" t="str">
        <f>INDEX('State '!$A$1:$C$62,MATCH($J540,'State '!$B:$B,0),3)</f>
        <v>Mountain</v>
      </c>
      <c r="N540" s="170"/>
      <c r="O540" s="177">
        <v>5.7</v>
      </c>
      <c r="P540" s="177"/>
      <c r="Q540" s="177">
        <v>40</v>
      </c>
      <c r="R540" s="176"/>
      <c r="S540" s="170" t="s">
        <v>135</v>
      </c>
      <c r="T540" s="170" t="s">
        <v>381</v>
      </c>
      <c r="U540" s="170" t="s">
        <v>1601</v>
      </c>
      <c r="V540" s="170"/>
      <c r="W540" s="169"/>
      <c r="X540" s="169"/>
      <c r="Y540" s="169"/>
      <c r="AC540" s="93"/>
      <c r="AD540" s="93"/>
      <c r="AE540" s="93"/>
      <c r="AF540" s="93"/>
      <c r="AG540" s="93"/>
      <c r="AH540" s="93"/>
      <c r="AI540" s="93"/>
      <c r="AJ540" s="93"/>
      <c r="AK540" s="93"/>
      <c r="AL540" s="93"/>
      <c r="AM540" s="93"/>
      <c r="AN540" s="93"/>
      <c r="AO540" s="93"/>
      <c r="AP540" s="93"/>
      <c r="AQ540" s="93"/>
      <c r="AR540" s="93"/>
      <c r="AS540" s="93"/>
      <c r="AT540" s="93"/>
      <c r="AU540" s="93"/>
      <c r="AV540" s="93"/>
      <c r="AW540" s="93"/>
      <c r="AX540" s="93"/>
      <c r="AY540" s="93"/>
      <c r="AZ540" s="93"/>
      <c r="BA540" s="93"/>
      <c r="BB540" s="93"/>
      <c r="BC540" s="93"/>
      <c r="BD540" s="93"/>
      <c r="BE540" s="93"/>
      <c r="BF540" s="93"/>
      <c r="BG540" s="93"/>
      <c r="BH540" s="93"/>
      <c r="BI540" s="93"/>
      <c r="BJ540" s="93"/>
      <c r="BK540" s="93"/>
      <c r="BL540" s="93"/>
      <c r="BM540" s="93"/>
      <c r="BN540" s="93"/>
      <c r="BO540" s="93"/>
      <c r="BP540" s="93"/>
      <c r="BQ540" s="93"/>
      <c r="BR540" s="93"/>
      <c r="BS540" s="93"/>
      <c r="BT540" s="93"/>
      <c r="BU540" s="93"/>
      <c r="BV540" s="93"/>
      <c r="BW540" s="93"/>
      <c r="BX540" s="93"/>
      <c r="BY540" s="93"/>
      <c r="BZ540" s="93"/>
      <c r="CA540" s="93"/>
      <c r="CB540" s="93"/>
      <c r="CC540" s="93"/>
      <c r="CD540" s="93"/>
      <c r="CE540" s="93"/>
      <c r="CF540" s="93"/>
      <c r="CG540" s="93"/>
      <c r="CH540" s="93"/>
      <c r="CI540" s="93"/>
      <c r="CJ540" s="93"/>
      <c r="CK540" s="93"/>
      <c r="CL540" s="93"/>
      <c r="CM540" s="93"/>
      <c r="CN540" s="93"/>
      <c r="CO540" s="93"/>
      <c r="CP540" s="93"/>
      <c r="CQ540" s="93"/>
      <c r="CR540" s="93"/>
      <c r="CS540" s="93"/>
      <c r="CT540" s="93"/>
      <c r="CU540" s="93"/>
      <c r="CV540" s="93"/>
      <c r="CW540" s="93"/>
      <c r="CX540" s="93"/>
      <c r="CY540" s="93"/>
      <c r="CZ540" s="93"/>
      <c r="DA540" s="93"/>
      <c r="DB540" s="93"/>
      <c r="DC540" s="93"/>
      <c r="DD540" s="93"/>
      <c r="DE540" s="93"/>
      <c r="DF540" s="93"/>
      <c r="DG540" s="93"/>
      <c r="DH540" s="93"/>
      <c r="DI540" s="93"/>
      <c r="DJ540" s="93"/>
      <c r="DK540" s="93"/>
      <c r="DL540" s="93"/>
      <c r="DM540" s="93"/>
      <c r="DN540" s="93"/>
      <c r="DO540" s="93"/>
      <c r="DP540" s="93"/>
      <c r="DQ540" s="93"/>
      <c r="DR540" s="93"/>
      <c r="DS540" s="93"/>
      <c r="DT540" s="93"/>
      <c r="DU540" s="93"/>
      <c r="DV540" s="93"/>
      <c r="DW540" s="93"/>
      <c r="DX540" s="93"/>
      <c r="DY540" s="93"/>
      <c r="DZ540" s="93"/>
      <c r="EA540" s="93"/>
      <c r="EB540" s="93"/>
      <c r="EC540" s="93"/>
      <c r="ED540" s="93"/>
      <c r="EE540" s="93"/>
      <c r="EF540" s="93"/>
      <c r="EG540" s="93"/>
      <c r="EH540" s="93"/>
      <c r="EI540" s="93"/>
      <c r="EJ540" s="93"/>
      <c r="EK540" s="93"/>
      <c r="EL540" s="93"/>
      <c r="EM540" s="93"/>
      <c r="EN540" s="93"/>
      <c r="EO540" s="93"/>
      <c r="EP540" s="93"/>
      <c r="EQ540" s="93"/>
      <c r="ER540" s="93"/>
      <c r="ES540" s="93"/>
      <c r="ET540" s="93"/>
      <c r="EU540" s="93"/>
      <c r="EV540" s="93"/>
      <c r="EW540" s="93"/>
      <c r="EX540" s="93"/>
      <c r="EY540" s="93"/>
      <c r="EZ540" s="93"/>
      <c r="FA540" s="93"/>
      <c r="FB540" s="93"/>
      <c r="FC540" s="93"/>
      <c r="FD540" s="93"/>
      <c r="FE540" s="93"/>
      <c r="FF540" s="93"/>
      <c r="FG540" s="93"/>
      <c r="FH540" s="93"/>
      <c r="FI540" s="93"/>
      <c r="FJ540" s="93"/>
      <c r="FK540" s="93"/>
      <c r="FL540" s="93"/>
      <c r="FM540" s="93"/>
      <c r="FN540" s="93"/>
      <c r="FO540" s="93"/>
      <c r="FP540" s="93"/>
      <c r="FQ540" s="93"/>
      <c r="FR540" s="93"/>
      <c r="FS540" s="93"/>
      <c r="FT540" s="93"/>
      <c r="FU540" s="93"/>
      <c r="FV540" s="93"/>
      <c r="FW540" s="93"/>
      <c r="FX540" s="93"/>
      <c r="FY540" s="93"/>
      <c r="FZ540" s="93"/>
      <c r="GA540" s="93"/>
      <c r="GB540" s="93"/>
      <c r="GC540" s="93"/>
      <c r="GD540" s="93"/>
      <c r="GE540" s="93"/>
      <c r="GF540" s="93"/>
      <c r="GG540" s="93"/>
      <c r="GH540" s="93"/>
      <c r="GI540" s="93"/>
      <c r="GJ540" s="93"/>
      <c r="GK540" s="93"/>
      <c r="GL540" s="93"/>
      <c r="GM540" s="93"/>
      <c r="GN540" s="93"/>
      <c r="GO540" s="93"/>
      <c r="GP540" s="93"/>
      <c r="GQ540" s="93"/>
      <c r="GR540" s="93"/>
      <c r="GS540" s="93"/>
      <c r="GT540" s="93"/>
      <c r="GU540" s="93"/>
      <c r="GV540" s="93"/>
      <c r="GW540" s="93"/>
      <c r="GX540" s="93"/>
      <c r="GY540" s="93"/>
      <c r="GZ540" s="93"/>
      <c r="HA540" s="93"/>
      <c r="HB540" s="93"/>
      <c r="HC540" s="93"/>
      <c r="HD540" s="93"/>
      <c r="HE540" s="93"/>
      <c r="HF540" s="93"/>
      <c r="HG540" s="93"/>
      <c r="HH540" s="93"/>
      <c r="HI540" s="93"/>
      <c r="HJ540" s="93"/>
      <c r="HK540" s="93"/>
      <c r="HL540" s="93"/>
      <c r="HM540" s="93"/>
      <c r="HN540" s="93"/>
      <c r="HO540" s="93"/>
      <c r="HP540" s="93"/>
      <c r="HQ540" s="93"/>
      <c r="HR540" s="93"/>
      <c r="HS540" s="93"/>
      <c r="HT540" s="93"/>
      <c r="HU540" s="93"/>
      <c r="HV540" s="93"/>
      <c r="HW540" s="93"/>
      <c r="HX540" s="93"/>
      <c r="HY540" s="93"/>
      <c r="HZ540" s="93"/>
      <c r="IA540" s="93"/>
      <c r="IB540" s="93"/>
      <c r="IC540" s="93"/>
      <c r="ID540" s="93"/>
      <c r="IE540" s="93"/>
      <c r="IF540" s="93"/>
      <c r="IG540" s="93"/>
      <c r="IH540" s="93"/>
      <c r="II540" s="93"/>
      <c r="IJ540" s="93"/>
      <c r="IK540" s="93"/>
      <c r="IL540" s="93"/>
      <c r="IM540" s="93"/>
      <c r="IN540" s="93"/>
      <c r="IO540" s="93"/>
      <c r="IP540" s="93"/>
      <c r="IQ540" s="93"/>
      <c r="IR540" s="93"/>
      <c r="IS540" s="93"/>
      <c r="IT540" s="93"/>
      <c r="IU540" s="93"/>
      <c r="IV540" s="93"/>
      <c r="IW540" s="93"/>
      <c r="IX540" s="93"/>
      <c r="IY540" s="93"/>
      <c r="IZ540" s="93"/>
      <c r="JA540" s="93"/>
      <c r="JB540" s="93"/>
    </row>
    <row r="541" spans="1:262" s="19" customFormat="1" x14ac:dyDescent="0.2">
      <c r="A541" s="170">
        <v>39990</v>
      </c>
      <c r="B541" s="183" t="s">
        <v>716</v>
      </c>
      <c r="C541" s="183" t="s">
        <v>1724</v>
      </c>
      <c r="D541" s="183" t="s">
        <v>136</v>
      </c>
      <c r="E541" s="183" t="s">
        <v>143</v>
      </c>
      <c r="F541" s="184">
        <v>39804</v>
      </c>
      <c r="G541" s="185">
        <v>2008</v>
      </c>
      <c r="H541" s="170" t="s">
        <v>10</v>
      </c>
      <c r="I541" s="170" t="str">
        <f t="shared" si="39"/>
        <v>NY</v>
      </c>
      <c r="J541" s="170" t="str">
        <f t="shared" si="40"/>
        <v>NY</v>
      </c>
      <c r="K541" s="170" t="str">
        <f t="shared" si="41"/>
        <v>Northeast</v>
      </c>
      <c r="L541" s="170" t="str">
        <f>INDEX('State '!$A$1:$C$62,MATCH($I541,'State '!$B:$B,0),3)</f>
        <v>Northeast</v>
      </c>
      <c r="M541" s="170" t="str">
        <f>INDEX('State '!$A$1:$C$62,MATCH($J541,'State '!$B:$B,0),3)</f>
        <v>Northeast</v>
      </c>
      <c r="N541" s="170"/>
      <c r="O541" s="177">
        <v>664</v>
      </c>
      <c r="P541" s="177">
        <v>181.7</v>
      </c>
      <c r="Q541" s="177">
        <v>525</v>
      </c>
      <c r="R541" s="176" t="s">
        <v>3299</v>
      </c>
      <c r="S541" s="170" t="s">
        <v>135</v>
      </c>
      <c r="T541" s="170" t="s">
        <v>381</v>
      </c>
      <c r="U541" s="170" t="s">
        <v>717</v>
      </c>
      <c r="V541" s="170"/>
      <c r="W541" s="169"/>
      <c r="X541" s="169"/>
      <c r="Y541" s="169"/>
      <c r="AC541" s="93"/>
      <c r="AD541" s="93"/>
      <c r="AE541" s="93"/>
      <c r="AF541" s="93"/>
      <c r="AG541" s="93"/>
      <c r="AH541" s="93"/>
      <c r="AI541" s="93"/>
      <c r="AJ541" s="93"/>
      <c r="AK541" s="93"/>
      <c r="AL541" s="93"/>
      <c r="AM541" s="93"/>
      <c r="AN541" s="93"/>
      <c r="AO541" s="93"/>
      <c r="AP541" s="93"/>
      <c r="AQ541" s="93"/>
      <c r="AR541" s="93"/>
      <c r="AS541" s="93"/>
      <c r="AT541" s="93"/>
      <c r="AU541" s="93"/>
      <c r="AV541" s="93"/>
      <c r="AW541" s="93"/>
      <c r="AX541" s="93"/>
      <c r="AY541" s="93"/>
      <c r="AZ541" s="93"/>
      <c r="BA541" s="93"/>
      <c r="BB541" s="93"/>
      <c r="BC541" s="93"/>
      <c r="BD541" s="93"/>
      <c r="BE541" s="93"/>
      <c r="BF541" s="93"/>
      <c r="BG541" s="93"/>
      <c r="BH541" s="93"/>
      <c r="BI541" s="93"/>
      <c r="BJ541" s="93"/>
      <c r="BK541" s="93"/>
      <c r="BL541" s="93"/>
      <c r="BM541" s="93"/>
      <c r="BN541" s="93"/>
      <c r="BO541" s="93"/>
      <c r="BP541" s="93"/>
      <c r="BQ541" s="93"/>
      <c r="BR541" s="93"/>
      <c r="BS541" s="93"/>
      <c r="BT541" s="93"/>
      <c r="BU541" s="93"/>
      <c r="BV541" s="93"/>
      <c r="BW541" s="93"/>
      <c r="BX541" s="93"/>
      <c r="BY541" s="93"/>
      <c r="BZ541" s="93"/>
      <c r="CA541" s="93"/>
      <c r="CB541" s="93"/>
      <c r="CC541" s="93"/>
      <c r="CD541" s="93"/>
      <c r="CE541" s="93"/>
      <c r="CF541" s="93"/>
      <c r="CG541" s="93"/>
      <c r="CH541" s="93"/>
      <c r="CI541" s="93"/>
      <c r="CJ541" s="93"/>
      <c r="CK541" s="93"/>
      <c r="CL541" s="93"/>
      <c r="CM541" s="93"/>
      <c r="CN541" s="93"/>
      <c r="CO541" s="93"/>
      <c r="CP541" s="93"/>
      <c r="CQ541" s="93"/>
      <c r="CR541" s="93"/>
      <c r="CS541" s="93"/>
      <c r="CT541" s="93"/>
      <c r="CU541" s="93"/>
      <c r="CV541" s="93"/>
      <c r="CW541" s="93"/>
      <c r="CX541" s="93"/>
      <c r="CY541" s="93"/>
      <c r="CZ541" s="93"/>
      <c r="DA541" s="93"/>
      <c r="DB541" s="93"/>
      <c r="DC541" s="93"/>
      <c r="DD541" s="93"/>
      <c r="DE541" s="93"/>
      <c r="DF541" s="93"/>
      <c r="DG541" s="93"/>
      <c r="DH541" s="93"/>
      <c r="DI541" s="93"/>
      <c r="DJ541" s="93"/>
      <c r="DK541" s="93"/>
      <c r="DL541" s="93"/>
      <c r="DM541" s="93"/>
      <c r="DN541" s="93"/>
      <c r="DO541" s="93"/>
      <c r="DP541" s="93"/>
      <c r="DQ541" s="93"/>
      <c r="DR541" s="93"/>
      <c r="DS541" s="93"/>
      <c r="DT541" s="93"/>
      <c r="DU541" s="93"/>
      <c r="DV541" s="93"/>
      <c r="DW541" s="93"/>
      <c r="DX541" s="93"/>
      <c r="DY541" s="93"/>
      <c r="DZ541" s="93"/>
      <c r="EA541" s="93"/>
      <c r="EB541" s="93"/>
      <c r="EC541" s="93"/>
      <c r="ED541" s="93"/>
      <c r="EE541" s="93"/>
      <c r="EF541" s="93"/>
      <c r="EG541" s="93"/>
      <c r="EH541" s="93"/>
      <c r="EI541" s="93"/>
      <c r="EJ541" s="93"/>
      <c r="EK541" s="93"/>
      <c r="EL541" s="93"/>
      <c r="EM541" s="93"/>
      <c r="EN541" s="93"/>
      <c r="EO541" s="93"/>
      <c r="EP541" s="93"/>
      <c r="EQ541" s="93"/>
      <c r="ER541" s="93"/>
      <c r="ES541" s="93"/>
      <c r="ET541" s="93"/>
      <c r="EU541" s="93"/>
      <c r="EV541" s="93"/>
      <c r="EW541" s="93"/>
      <c r="EX541" s="93"/>
      <c r="EY541" s="93"/>
      <c r="EZ541" s="93"/>
      <c r="FA541" s="93"/>
      <c r="FB541" s="93"/>
      <c r="FC541" s="93"/>
      <c r="FD541" s="93"/>
      <c r="FE541" s="93"/>
      <c r="FF541" s="93"/>
      <c r="FG541" s="93"/>
      <c r="FH541" s="93"/>
      <c r="FI541" s="93"/>
      <c r="FJ541" s="93"/>
      <c r="FK541" s="93"/>
      <c r="FL541" s="93"/>
      <c r="FM541" s="93"/>
      <c r="FN541" s="93"/>
      <c r="FO541" s="93"/>
      <c r="FP541" s="93"/>
      <c r="FQ541" s="93"/>
      <c r="FR541" s="93"/>
      <c r="FS541" s="93"/>
      <c r="FT541" s="93"/>
      <c r="FU541" s="93"/>
      <c r="FV541" s="93"/>
      <c r="FW541" s="93"/>
      <c r="FX541" s="93"/>
      <c r="FY541" s="93"/>
      <c r="FZ541" s="93"/>
      <c r="GA541" s="93"/>
      <c r="GB541" s="93"/>
      <c r="GC541" s="93"/>
      <c r="GD541" s="93"/>
      <c r="GE541" s="93"/>
      <c r="GF541" s="93"/>
      <c r="GG541" s="93"/>
      <c r="GH541" s="93"/>
      <c r="GI541" s="93"/>
      <c r="GJ541" s="93"/>
      <c r="GK541" s="93"/>
      <c r="GL541" s="93"/>
      <c r="GM541" s="93"/>
      <c r="GN541" s="93"/>
      <c r="GO541" s="93"/>
      <c r="GP541" s="93"/>
      <c r="GQ541" s="93"/>
      <c r="GR541" s="93"/>
      <c r="GS541" s="93"/>
      <c r="GT541" s="93"/>
      <c r="GU541" s="93"/>
      <c r="GV541" s="93"/>
      <c r="GW541" s="93"/>
      <c r="GX541" s="93"/>
      <c r="GY541" s="93"/>
      <c r="GZ541" s="93"/>
      <c r="HA541" s="93"/>
      <c r="HB541" s="93"/>
      <c r="HC541" s="93"/>
      <c r="HD541" s="93"/>
      <c r="HE541" s="93"/>
      <c r="HF541" s="93"/>
      <c r="HG541" s="93"/>
      <c r="HH541" s="93"/>
      <c r="HI541" s="93"/>
      <c r="HJ541" s="93"/>
      <c r="HK541" s="93"/>
      <c r="HL541" s="93"/>
      <c r="HM541" s="93"/>
      <c r="HN541" s="93"/>
      <c r="HO541" s="93"/>
      <c r="HP541" s="93"/>
      <c r="HQ541" s="93"/>
      <c r="HR541" s="93"/>
      <c r="HS541" s="93"/>
      <c r="HT541" s="93"/>
      <c r="HU541" s="93"/>
      <c r="HV541" s="93"/>
      <c r="HW541" s="93"/>
      <c r="HX541" s="93"/>
      <c r="HY541" s="93"/>
      <c r="HZ541" s="93"/>
      <c r="IA541" s="93"/>
      <c r="IB541" s="93"/>
      <c r="IC541" s="93"/>
      <c r="ID541" s="93"/>
      <c r="IE541" s="93"/>
      <c r="IF541" s="93"/>
      <c r="IG541" s="93"/>
      <c r="IH541" s="93"/>
      <c r="II541" s="93"/>
      <c r="IJ541" s="93"/>
      <c r="IK541" s="93"/>
      <c r="IL541" s="93"/>
      <c r="IM541" s="93"/>
      <c r="IN541" s="93"/>
      <c r="IO541" s="93"/>
      <c r="IP541" s="93"/>
      <c r="IQ541" s="93"/>
      <c r="IR541" s="93"/>
      <c r="IS541" s="93"/>
      <c r="IT541" s="93"/>
      <c r="IU541" s="93"/>
      <c r="IV541" s="93"/>
      <c r="IW541" s="93"/>
      <c r="IX541" s="93"/>
      <c r="IY541" s="93"/>
      <c r="IZ541" s="93"/>
      <c r="JA541" s="93"/>
      <c r="JB541" s="93"/>
    </row>
    <row r="542" spans="1:262" x14ac:dyDescent="0.2">
      <c r="A542" s="170">
        <v>41276</v>
      </c>
      <c r="B542" s="171" t="s">
        <v>444</v>
      </c>
      <c r="C542" s="171" t="s">
        <v>1724</v>
      </c>
      <c r="D542" s="171" t="s">
        <v>140</v>
      </c>
      <c r="E542" s="172" t="s">
        <v>143</v>
      </c>
      <c r="F542" s="173">
        <v>41426</v>
      </c>
      <c r="G542" s="174">
        <v>2013</v>
      </c>
      <c r="H542" s="170" t="s">
        <v>10</v>
      </c>
      <c r="I542" s="170" t="str">
        <f t="shared" si="39"/>
        <v>NY</v>
      </c>
      <c r="J542" s="170" t="str">
        <f t="shared" si="40"/>
        <v>NY</v>
      </c>
      <c r="K542" s="170" t="str">
        <f t="shared" si="41"/>
        <v>Northeast</v>
      </c>
      <c r="L542" s="170" t="str">
        <f>INDEX('State '!$A$1:$C$62,MATCH($I542,'State '!$B:$B,0),3)</f>
        <v>Northeast</v>
      </c>
      <c r="M542" s="170" t="str">
        <f>INDEX('State '!$A$1:$C$62,MATCH($J542,'State '!$B:$B,0),3)</f>
        <v>Northeast</v>
      </c>
      <c r="N542" s="170"/>
      <c r="O542" s="177">
        <v>44</v>
      </c>
      <c r="P542" s="176">
        <v>0.1</v>
      </c>
      <c r="Q542" s="176">
        <v>225</v>
      </c>
      <c r="R542" s="177">
        <v>36</v>
      </c>
      <c r="S542" s="178" t="s">
        <v>135</v>
      </c>
      <c r="T542" s="175" t="s">
        <v>381</v>
      </c>
      <c r="U542" s="179" t="s">
        <v>445</v>
      </c>
      <c r="V542" s="170"/>
      <c r="W542" s="169"/>
      <c r="X542" s="169"/>
      <c r="Y542" s="169"/>
      <c r="Z542" s="93"/>
      <c r="AA542" s="93"/>
      <c r="AB542" s="93"/>
    </row>
    <row r="543" spans="1:262" x14ac:dyDescent="0.2">
      <c r="A543" s="170">
        <v>39990</v>
      </c>
      <c r="B543" s="183" t="s">
        <v>749</v>
      </c>
      <c r="C543" s="183" t="s">
        <v>208</v>
      </c>
      <c r="D543" s="183" t="s">
        <v>134</v>
      </c>
      <c r="E543" s="183" t="s">
        <v>143</v>
      </c>
      <c r="F543" s="184">
        <v>39797</v>
      </c>
      <c r="G543" s="185">
        <v>2008</v>
      </c>
      <c r="H543" s="170" t="s">
        <v>14</v>
      </c>
      <c r="I543" s="170" t="str">
        <f t="shared" si="39"/>
        <v>MS</v>
      </c>
      <c r="J543" s="170" t="str">
        <f t="shared" si="40"/>
        <v>MS</v>
      </c>
      <c r="K543" s="170" t="str">
        <f t="shared" si="41"/>
        <v>South Central</v>
      </c>
      <c r="L543" s="170" t="str">
        <f>INDEX('State '!$A$1:$C$62,MATCH($I543,'State '!$B:$B,0),3)</f>
        <v>South Central</v>
      </c>
      <c r="M543" s="170" t="str">
        <f>INDEX('State '!$A$1:$C$62,MATCH($J543,'State '!$B:$B,0),3)</f>
        <v>South Central</v>
      </c>
      <c r="N543" s="170"/>
      <c r="O543" s="177"/>
      <c r="P543" s="177">
        <v>11</v>
      </c>
      <c r="Q543" s="177">
        <v>1200</v>
      </c>
      <c r="R543" s="176">
        <v>36</v>
      </c>
      <c r="S543" s="170" t="s">
        <v>135</v>
      </c>
      <c r="T543" s="170" t="s">
        <v>381</v>
      </c>
      <c r="U543" s="170" t="s">
        <v>750</v>
      </c>
      <c r="V543" s="170"/>
      <c r="W543" s="169"/>
      <c r="X543" s="169"/>
      <c r="Y543" s="169"/>
      <c r="Z543" s="93"/>
      <c r="AA543" s="93"/>
      <c r="AB543" s="93"/>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c r="BP543" s="19"/>
      <c r="BQ543" s="19"/>
      <c r="BR543" s="19"/>
      <c r="BS543" s="19"/>
      <c r="BT543" s="19"/>
      <c r="BU543" s="19"/>
      <c r="BV543" s="19"/>
      <c r="BW543" s="19"/>
      <c r="BX543" s="19"/>
      <c r="BY543" s="19"/>
      <c r="BZ543" s="19"/>
      <c r="CA543" s="19"/>
      <c r="CB543" s="19"/>
      <c r="CC543" s="19"/>
      <c r="CD543" s="19"/>
      <c r="CE543" s="19"/>
      <c r="CF543" s="19"/>
      <c r="CG543" s="19"/>
      <c r="CH543" s="19"/>
      <c r="CI543" s="19"/>
      <c r="CJ543" s="19"/>
      <c r="CK543" s="19"/>
      <c r="CL543" s="19"/>
      <c r="CM543" s="19"/>
      <c r="CN543" s="19"/>
      <c r="CO543" s="19"/>
      <c r="CP543" s="19"/>
      <c r="CQ543" s="19"/>
      <c r="CR543" s="19"/>
      <c r="CS543" s="19"/>
      <c r="CT543" s="19"/>
      <c r="CU543" s="19"/>
      <c r="CV543" s="19"/>
      <c r="CW543" s="19"/>
      <c r="CX543" s="19"/>
      <c r="CY543" s="19"/>
      <c r="CZ543" s="19"/>
      <c r="DA543" s="19"/>
      <c r="DB543" s="19"/>
      <c r="DC543" s="19"/>
      <c r="DD543" s="19"/>
      <c r="DE543" s="19"/>
      <c r="DF543" s="19"/>
      <c r="DG543" s="19"/>
      <c r="DH543" s="19"/>
      <c r="DI543" s="19"/>
      <c r="DJ543" s="19"/>
      <c r="DK543" s="19"/>
      <c r="DL543" s="19"/>
      <c r="DM543" s="19"/>
      <c r="DN543" s="19"/>
      <c r="DO543" s="19"/>
      <c r="DP543" s="19"/>
      <c r="DQ543" s="19"/>
      <c r="DR543" s="19"/>
      <c r="DS543" s="19"/>
      <c r="DT543" s="19"/>
      <c r="DU543" s="19"/>
      <c r="DV543" s="19"/>
      <c r="DW543" s="19"/>
      <c r="DX543" s="19"/>
      <c r="DY543" s="19"/>
      <c r="DZ543" s="19"/>
      <c r="EA543" s="19"/>
      <c r="EB543" s="19"/>
      <c r="EC543" s="19"/>
      <c r="ED543" s="19"/>
      <c r="EE543" s="19"/>
      <c r="EF543" s="19"/>
      <c r="EG543" s="19"/>
      <c r="EH543" s="19"/>
      <c r="EI543" s="19"/>
      <c r="EJ543" s="19"/>
      <c r="EK543" s="19"/>
      <c r="EL543" s="19"/>
      <c r="EM543" s="19"/>
      <c r="EN543" s="19"/>
      <c r="EO543" s="19"/>
      <c r="EP543" s="19"/>
      <c r="EQ543" s="19"/>
      <c r="ER543" s="19"/>
      <c r="ES543" s="19"/>
      <c r="ET543" s="19"/>
      <c r="EU543" s="19"/>
      <c r="EV543" s="19"/>
      <c r="EW543" s="19"/>
      <c r="EX543" s="19"/>
      <c r="EY543" s="19"/>
      <c r="EZ543" s="19"/>
      <c r="FA543" s="19"/>
      <c r="FB543" s="19"/>
      <c r="FC543" s="19"/>
      <c r="FD543" s="19"/>
      <c r="FE543" s="19"/>
      <c r="FF543" s="19"/>
      <c r="FG543" s="19"/>
      <c r="FH543" s="19"/>
      <c r="FI543" s="19"/>
      <c r="FJ543" s="19"/>
      <c r="FK543" s="19"/>
      <c r="FL543" s="19"/>
      <c r="FM543" s="19"/>
      <c r="FN543" s="19"/>
      <c r="FO543" s="19"/>
      <c r="FP543" s="19"/>
      <c r="FQ543" s="19"/>
      <c r="FR543" s="19"/>
      <c r="FS543" s="19"/>
      <c r="FT543" s="19"/>
      <c r="FU543" s="19"/>
      <c r="FV543" s="19"/>
      <c r="FW543" s="19"/>
      <c r="FX543" s="19"/>
      <c r="FY543" s="19"/>
      <c r="FZ543" s="19"/>
      <c r="GA543" s="19"/>
      <c r="GB543" s="19"/>
      <c r="GC543" s="19"/>
      <c r="GD543" s="19"/>
      <c r="GE543" s="19"/>
      <c r="GF543" s="19"/>
      <c r="GG543" s="19"/>
      <c r="GH543" s="19"/>
      <c r="GI543" s="19"/>
      <c r="GJ543" s="19"/>
      <c r="GK543" s="19"/>
      <c r="GL543" s="19"/>
      <c r="GM543" s="19"/>
      <c r="GN543" s="19"/>
      <c r="GO543" s="19"/>
      <c r="GP543" s="19"/>
      <c r="GQ543" s="19"/>
      <c r="GR543" s="19"/>
      <c r="GS543" s="19"/>
      <c r="GT543" s="19"/>
      <c r="GU543" s="19"/>
      <c r="GV543" s="19"/>
      <c r="GW543" s="19"/>
      <c r="GX543" s="19"/>
      <c r="GY543" s="19"/>
      <c r="GZ543" s="19"/>
      <c r="HA543" s="19"/>
      <c r="HB543" s="19"/>
      <c r="HC543" s="19"/>
      <c r="HD543" s="19"/>
      <c r="HE543" s="19"/>
      <c r="HF543" s="19"/>
      <c r="HG543" s="19"/>
      <c r="HH543" s="19"/>
      <c r="HI543" s="19"/>
      <c r="HJ543" s="19"/>
      <c r="HK543" s="19"/>
      <c r="HL543" s="19"/>
      <c r="HM543" s="19"/>
      <c r="HN543" s="19"/>
      <c r="HO543" s="19"/>
      <c r="HP543" s="19"/>
      <c r="HQ543" s="19"/>
      <c r="HR543" s="19"/>
      <c r="HS543" s="19"/>
      <c r="HT543" s="19"/>
      <c r="HU543" s="19"/>
      <c r="HV543" s="19"/>
      <c r="HW543" s="19"/>
      <c r="HX543" s="19"/>
      <c r="HY543" s="19"/>
      <c r="HZ543" s="19"/>
      <c r="IA543" s="19"/>
      <c r="IB543" s="19"/>
      <c r="IC543" s="19"/>
      <c r="ID543" s="19"/>
      <c r="IE543" s="19"/>
      <c r="IF543" s="19"/>
      <c r="IG543" s="19"/>
      <c r="IH543" s="19"/>
      <c r="II543" s="19"/>
      <c r="IJ543" s="19"/>
      <c r="IK543" s="19"/>
      <c r="IL543" s="19"/>
      <c r="IM543" s="19"/>
      <c r="IN543" s="19"/>
      <c r="IO543" s="19"/>
      <c r="IP543" s="19"/>
      <c r="IQ543" s="19"/>
      <c r="IR543" s="19"/>
      <c r="IS543" s="19"/>
      <c r="IT543" s="19"/>
      <c r="IU543" s="19"/>
      <c r="IV543" s="19"/>
      <c r="IW543" s="19"/>
      <c r="IX543" s="19"/>
      <c r="IY543" s="19"/>
      <c r="IZ543" s="19"/>
      <c r="JA543" s="19"/>
      <c r="JB543" s="19"/>
    </row>
    <row r="544" spans="1:262" s="19" customFormat="1" x14ac:dyDescent="0.2">
      <c r="A544" s="170">
        <v>41354</v>
      </c>
      <c r="B544" s="183" t="s">
        <v>410</v>
      </c>
      <c r="C544" s="183" t="s">
        <v>208</v>
      </c>
      <c r="D544" s="183" t="s">
        <v>136</v>
      </c>
      <c r="E544" s="183" t="s">
        <v>143</v>
      </c>
      <c r="F544" s="184">
        <v>41130</v>
      </c>
      <c r="G544" s="185">
        <v>2012</v>
      </c>
      <c r="H544" s="170" t="s">
        <v>14</v>
      </c>
      <c r="I544" s="170" t="str">
        <f t="shared" si="39"/>
        <v>MS</v>
      </c>
      <c r="J544" s="170" t="str">
        <f t="shared" si="40"/>
        <v>MS</v>
      </c>
      <c r="K544" s="170" t="str">
        <f t="shared" ref="K544:K575" si="42">IF($L544=$M544,L544,CONCATENATE($L544,", ",IF(ISBLANK(N544),"",CONCATENATE(N544,", ")),$M544))</f>
        <v>South Central</v>
      </c>
      <c r="L544" s="170" t="str">
        <f>INDEX('State '!$A$1:$C$62,MATCH($I544,'State '!$B:$B,0),3)</f>
        <v>South Central</v>
      </c>
      <c r="M544" s="170" t="str">
        <f>INDEX('State '!$A$1:$C$62,MATCH($J544,'State '!$B:$B,0),3)</f>
        <v>South Central</v>
      </c>
      <c r="N544" s="170"/>
      <c r="O544" s="177">
        <v>75</v>
      </c>
      <c r="P544" s="177">
        <v>36.799999999999997</v>
      </c>
      <c r="Q544" s="177">
        <v>200</v>
      </c>
      <c r="R544" s="176" t="s">
        <v>1822</v>
      </c>
      <c r="S544" s="170" t="s">
        <v>135</v>
      </c>
      <c r="T544" s="170" t="s">
        <v>381</v>
      </c>
      <c r="U544" s="170" t="s">
        <v>411</v>
      </c>
      <c r="V544" s="170"/>
      <c r="W544" s="169"/>
      <c r="X544" s="169"/>
      <c r="Y544" s="169"/>
    </row>
    <row r="545" spans="1:262" s="19" customFormat="1" x14ac:dyDescent="0.2">
      <c r="A545" s="170">
        <v>39990</v>
      </c>
      <c r="B545" s="183" t="s">
        <v>1248</v>
      </c>
      <c r="C545" s="183" t="s">
        <v>344</v>
      </c>
      <c r="D545" s="183" t="s">
        <v>141</v>
      </c>
      <c r="E545" s="183" t="s">
        <v>143</v>
      </c>
      <c r="F545" s="184">
        <v>37605</v>
      </c>
      <c r="G545" s="185">
        <v>2002</v>
      </c>
      <c r="H545" s="170" t="s">
        <v>1249</v>
      </c>
      <c r="I545" s="170" t="str">
        <f t="shared" si="39"/>
        <v>IL</v>
      </c>
      <c r="J545" s="170" t="str">
        <f t="shared" si="40"/>
        <v>MO</v>
      </c>
      <c r="K545" s="170" t="str">
        <f t="shared" si="42"/>
        <v>Midwest</v>
      </c>
      <c r="L545" s="170" t="str">
        <f>INDEX('State '!$A$1:$C$62,MATCH($I545,'State '!$B:$B,0),3)</f>
        <v>Midwest</v>
      </c>
      <c r="M545" s="170" t="str">
        <f>INDEX('State '!$A$1:$C$62,MATCH($J545,'State '!$B:$B,0),3)</f>
        <v>Midwest</v>
      </c>
      <c r="N545" s="170"/>
      <c r="O545" s="177">
        <v>13.4</v>
      </c>
      <c r="P545" s="177">
        <v>5.6</v>
      </c>
      <c r="Q545" s="177">
        <v>20</v>
      </c>
      <c r="R545" s="176">
        <v>12</v>
      </c>
      <c r="S545" s="170" t="s">
        <v>135</v>
      </c>
      <c r="T545" s="170" t="s">
        <v>381</v>
      </c>
      <c r="U545" s="170" t="s">
        <v>1250</v>
      </c>
      <c r="V545" s="170"/>
      <c r="W545" s="169"/>
      <c r="X545" s="169"/>
      <c r="Y545" s="169"/>
      <c r="AC545" s="93"/>
      <c r="AD545" s="93"/>
      <c r="AE545" s="93"/>
      <c r="AF545" s="93"/>
      <c r="AG545" s="93"/>
      <c r="AH545" s="93"/>
      <c r="AI545" s="93"/>
      <c r="AJ545" s="93"/>
      <c r="AK545" s="93"/>
      <c r="AL545" s="93"/>
      <c r="AM545" s="93"/>
      <c r="AN545" s="93"/>
      <c r="AO545" s="93"/>
      <c r="AP545" s="93"/>
      <c r="AQ545" s="93"/>
      <c r="AR545" s="93"/>
      <c r="AS545" s="93"/>
      <c r="AT545" s="93"/>
      <c r="AU545" s="93"/>
      <c r="AV545" s="93"/>
      <c r="AW545" s="93"/>
      <c r="AX545" s="93"/>
      <c r="AY545" s="93"/>
      <c r="AZ545" s="93"/>
      <c r="BA545" s="93"/>
      <c r="BB545" s="93"/>
      <c r="BC545" s="93"/>
      <c r="BD545" s="93"/>
      <c r="BE545" s="93"/>
      <c r="BF545" s="93"/>
      <c r="BG545" s="93"/>
      <c r="BH545" s="93"/>
      <c r="BI545" s="93"/>
      <c r="BJ545" s="93"/>
      <c r="BK545" s="93"/>
      <c r="BL545" s="93"/>
      <c r="BM545" s="93"/>
      <c r="BN545" s="93"/>
      <c r="BO545" s="93"/>
      <c r="BP545" s="93"/>
      <c r="BQ545" s="93"/>
      <c r="BR545" s="93"/>
      <c r="BS545" s="93"/>
      <c r="BT545" s="93"/>
      <c r="BU545" s="93"/>
      <c r="BV545" s="93"/>
      <c r="BW545" s="93"/>
      <c r="BX545" s="93"/>
      <c r="BY545" s="93"/>
      <c r="BZ545" s="93"/>
      <c r="CA545" s="93"/>
      <c r="CB545" s="93"/>
      <c r="CC545" s="93"/>
      <c r="CD545" s="93"/>
      <c r="CE545" s="93"/>
      <c r="CF545" s="93"/>
      <c r="CG545" s="93"/>
      <c r="CH545" s="93"/>
      <c r="CI545" s="93"/>
      <c r="CJ545" s="93"/>
      <c r="CK545" s="93"/>
      <c r="CL545" s="93"/>
      <c r="CM545" s="93"/>
      <c r="CN545" s="93"/>
      <c r="CO545" s="93"/>
      <c r="CP545" s="93"/>
      <c r="CQ545" s="93"/>
      <c r="CR545" s="93"/>
      <c r="CS545" s="93"/>
      <c r="CT545" s="93"/>
      <c r="CU545" s="93"/>
      <c r="CV545" s="93"/>
      <c r="CW545" s="93"/>
      <c r="CX545" s="93"/>
      <c r="CY545" s="93"/>
      <c r="CZ545" s="93"/>
      <c r="DA545" s="93"/>
      <c r="DB545" s="93"/>
      <c r="DC545" s="93"/>
      <c r="DD545" s="93"/>
      <c r="DE545" s="93"/>
      <c r="DF545" s="93"/>
      <c r="DG545" s="93"/>
      <c r="DH545" s="93"/>
      <c r="DI545" s="93"/>
      <c r="DJ545" s="93"/>
      <c r="DK545" s="93"/>
      <c r="DL545" s="93"/>
      <c r="DM545" s="93"/>
      <c r="DN545" s="93"/>
      <c r="DO545" s="93"/>
      <c r="DP545" s="93"/>
      <c r="DQ545" s="93"/>
      <c r="DR545" s="93"/>
      <c r="DS545" s="93"/>
      <c r="DT545" s="93"/>
      <c r="DU545" s="93"/>
      <c r="DV545" s="93"/>
      <c r="DW545" s="93"/>
      <c r="DX545" s="93"/>
      <c r="DY545" s="93"/>
      <c r="DZ545" s="93"/>
      <c r="EA545" s="93"/>
      <c r="EB545" s="93"/>
      <c r="EC545" s="93"/>
      <c r="ED545" s="93"/>
      <c r="EE545" s="93"/>
      <c r="EF545" s="93"/>
      <c r="EG545" s="93"/>
      <c r="EH545" s="93"/>
      <c r="EI545" s="93"/>
      <c r="EJ545" s="93"/>
      <c r="EK545" s="93"/>
      <c r="EL545" s="93"/>
      <c r="EM545" s="93"/>
      <c r="EN545" s="93"/>
      <c r="EO545" s="93"/>
      <c r="EP545" s="93"/>
      <c r="EQ545" s="93"/>
      <c r="ER545" s="93"/>
      <c r="ES545" s="93"/>
      <c r="ET545" s="93"/>
      <c r="EU545" s="93"/>
      <c r="EV545" s="93"/>
      <c r="EW545" s="93"/>
      <c r="EX545" s="93"/>
      <c r="EY545" s="93"/>
      <c r="EZ545" s="93"/>
      <c r="FA545" s="93"/>
      <c r="FB545" s="93"/>
      <c r="FC545" s="93"/>
      <c r="FD545" s="93"/>
      <c r="FE545" s="93"/>
      <c r="FF545" s="93"/>
      <c r="FG545" s="93"/>
      <c r="FH545" s="93"/>
      <c r="FI545" s="93"/>
      <c r="FJ545" s="93"/>
      <c r="FK545" s="93"/>
      <c r="FL545" s="93"/>
      <c r="FM545" s="93"/>
      <c r="FN545" s="93"/>
      <c r="FO545" s="93"/>
      <c r="FP545" s="93"/>
      <c r="FQ545" s="93"/>
      <c r="FR545" s="93"/>
      <c r="FS545" s="93"/>
      <c r="FT545" s="93"/>
      <c r="FU545" s="93"/>
      <c r="FV545" s="93"/>
      <c r="FW545" s="93"/>
      <c r="FX545" s="93"/>
      <c r="FY545" s="93"/>
      <c r="FZ545" s="93"/>
      <c r="GA545" s="93"/>
      <c r="GB545" s="93"/>
      <c r="GC545" s="93"/>
      <c r="GD545" s="93"/>
      <c r="GE545" s="93"/>
      <c r="GF545" s="93"/>
      <c r="GG545" s="93"/>
      <c r="GH545" s="93"/>
      <c r="GI545" s="93"/>
      <c r="GJ545" s="93"/>
      <c r="GK545" s="93"/>
      <c r="GL545" s="93"/>
      <c r="GM545" s="93"/>
      <c r="GN545" s="93"/>
      <c r="GO545" s="93"/>
      <c r="GP545" s="93"/>
      <c r="GQ545" s="93"/>
      <c r="GR545" s="93"/>
      <c r="GS545" s="93"/>
      <c r="GT545" s="93"/>
      <c r="GU545" s="93"/>
      <c r="GV545" s="93"/>
      <c r="GW545" s="93"/>
      <c r="GX545" s="93"/>
      <c r="GY545" s="93"/>
      <c r="GZ545" s="93"/>
      <c r="HA545" s="93"/>
      <c r="HB545" s="93"/>
      <c r="HC545" s="93"/>
      <c r="HD545" s="93"/>
      <c r="HE545" s="93"/>
      <c r="HF545" s="93"/>
      <c r="HG545" s="93"/>
      <c r="HH545" s="93"/>
      <c r="HI545" s="93"/>
      <c r="HJ545" s="93"/>
      <c r="HK545" s="93"/>
      <c r="HL545" s="93"/>
      <c r="HM545" s="93"/>
      <c r="HN545" s="93"/>
      <c r="HO545" s="93"/>
      <c r="HP545" s="93"/>
      <c r="HQ545" s="93"/>
      <c r="HR545" s="93"/>
      <c r="HS545" s="93"/>
      <c r="HT545" s="93"/>
      <c r="HU545" s="93"/>
      <c r="HV545" s="93"/>
      <c r="HW545" s="93"/>
      <c r="HX545" s="93"/>
      <c r="HY545" s="93"/>
      <c r="HZ545" s="93"/>
      <c r="IA545" s="93"/>
      <c r="IB545" s="93"/>
      <c r="IC545" s="93"/>
      <c r="ID545" s="93"/>
      <c r="IE545" s="93"/>
      <c r="IF545" s="93"/>
      <c r="IG545" s="93"/>
      <c r="IH545" s="93"/>
      <c r="II545" s="93"/>
      <c r="IJ545" s="93"/>
      <c r="IK545" s="93"/>
      <c r="IL545" s="93"/>
      <c r="IM545" s="93"/>
      <c r="IN545" s="93"/>
      <c r="IO545" s="93"/>
      <c r="IP545" s="93"/>
      <c r="IQ545" s="93"/>
      <c r="IR545" s="93"/>
      <c r="IS545" s="93"/>
      <c r="IT545" s="93"/>
      <c r="IU545" s="93"/>
      <c r="IV545" s="93"/>
      <c r="IW545" s="93"/>
      <c r="IX545" s="93"/>
      <c r="IY545" s="93"/>
      <c r="IZ545" s="93"/>
      <c r="JA545" s="93"/>
      <c r="JB545" s="93"/>
    </row>
    <row r="546" spans="1:262" x14ac:dyDescent="0.2">
      <c r="A546" s="170">
        <v>40388</v>
      </c>
      <c r="B546" s="183" t="s">
        <v>503</v>
      </c>
      <c r="C546" s="183" t="s">
        <v>1875</v>
      </c>
      <c r="D546" s="183" t="s">
        <v>140</v>
      </c>
      <c r="E546" s="183" t="s">
        <v>143</v>
      </c>
      <c r="F546" s="184">
        <v>40664</v>
      </c>
      <c r="G546" s="185">
        <v>2011</v>
      </c>
      <c r="H546" s="170" t="s">
        <v>17</v>
      </c>
      <c r="I546" s="170" t="str">
        <f t="shared" si="39"/>
        <v>AL</v>
      </c>
      <c r="J546" s="170" t="str">
        <f t="shared" si="40"/>
        <v>AL</v>
      </c>
      <c r="K546" s="170" t="str">
        <f t="shared" si="42"/>
        <v>South Central</v>
      </c>
      <c r="L546" s="170" t="str">
        <f>INDEX('State '!$A$1:$C$62,MATCH($I546,'State '!$B:$B,0),3)</f>
        <v>South Central</v>
      </c>
      <c r="M546" s="170" t="str">
        <f>INDEX('State '!$A$1:$C$62,MATCH($J546,'State '!$B:$B,0),3)</f>
        <v>South Central</v>
      </c>
      <c r="N546" s="170"/>
      <c r="O546" s="177">
        <v>36</v>
      </c>
      <c r="P546" s="177"/>
      <c r="Q546" s="177">
        <v>380</v>
      </c>
      <c r="R546" s="176"/>
      <c r="S546" s="170" t="s">
        <v>135</v>
      </c>
      <c r="T546" s="170" t="s">
        <v>381</v>
      </c>
      <c r="U546" s="170" t="s">
        <v>504</v>
      </c>
      <c r="V546" s="170"/>
      <c r="W546" s="169"/>
      <c r="X546" s="169"/>
      <c r="Y546" s="169"/>
      <c r="Z546" s="93"/>
      <c r="AA546" s="93"/>
      <c r="AB546" s="93"/>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c r="BP546" s="19"/>
      <c r="BQ546" s="19"/>
      <c r="BR546" s="19"/>
      <c r="BS546" s="19"/>
      <c r="BT546" s="19"/>
      <c r="BU546" s="19"/>
      <c r="BV546" s="19"/>
      <c r="BW546" s="19"/>
      <c r="BX546" s="19"/>
      <c r="BY546" s="19"/>
      <c r="BZ546" s="19"/>
      <c r="CA546" s="19"/>
      <c r="CB546" s="19"/>
      <c r="CC546" s="19"/>
      <c r="CD546" s="19"/>
      <c r="CE546" s="19"/>
      <c r="CF546" s="19"/>
      <c r="CG546" s="19"/>
      <c r="CH546" s="19"/>
      <c r="CI546" s="19"/>
      <c r="CJ546" s="19"/>
      <c r="CK546" s="19"/>
      <c r="CL546" s="19"/>
      <c r="CM546" s="19"/>
      <c r="CN546" s="19"/>
      <c r="CO546" s="19"/>
      <c r="CP546" s="19"/>
      <c r="CQ546" s="19"/>
      <c r="CR546" s="19"/>
      <c r="CS546" s="19"/>
      <c r="CT546" s="19"/>
      <c r="CU546" s="19"/>
      <c r="CV546" s="19"/>
      <c r="CW546" s="19"/>
      <c r="CX546" s="19"/>
      <c r="CY546" s="19"/>
      <c r="CZ546" s="19"/>
      <c r="DA546" s="19"/>
      <c r="DB546" s="19"/>
      <c r="DC546" s="19"/>
      <c r="DD546" s="19"/>
      <c r="DE546" s="19"/>
      <c r="DF546" s="19"/>
      <c r="DG546" s="19"/>
      <c r="DH546" s="19"/>
      <c r="DI546" s="19"/>
      <c r="DJ546" s="19"/>
      <c r="DK546" s="19"/>
      <c r="DL546" s="19"/>
      <c r="DM546" s="19"/>
      <c r="DN546" s="19"/>
      <c r="DO546" s="19"/>
      <c r="DP546" s="19"/>
      <c r="DQ546" s="19"/>
      <c r="DR546" s="19"/>
      <c r="DS546" s="19"/>
      <c r="DT546" s="19"/>
      <c r="DU546" s="19"/>
      <c r="DV546" s="19"/>
      <c r="DW546" s="19"/>
      <c r="DX546" s="19"/>
      <c r="DY546" s="19"/>
      <c r="DZ546" s="19"/>
      <c r="EA546" s="19"/>
      <c r="EB546" s="19"/>
      <c r="EC546" s="19"/>
      <c r="ED546" s="19"/>
      <c r="EE546" s="19"/>
      <c r="EF546" s="19"/>
      <c r="EG546" s="19"/>
      <c r="EH546" s="19"/>
      <c r="EI546" s="19"/>
      <c r="EJ546" s="19"/>
      <c r="EK546" s="19"/>
      <c r="EL546" s="19"/>
      <c r="EM546" s="19"/>
      <c r="EN546" s="19"/>
      <c r="EO546" s="19"/>
      <c r="EP546" s="19"/>
      <c r="EQ546" s="19"/>
      <c r="ER546" s="19"/>
      <c r="ES546" s="19"/>
      <c r="ET546" s="19"/>
      <c r="EU546" s="19"/>
      <c r="EV546" s="19"/>
      <c r="EW546" s="19"/>
      <c r="EX546" s="19"/>
      <c r="EY546" s="19"/>
      <c r="EZ546" s="19"/>
      <c r="FA546" s="19"/>
      <c r="FB546" s="19"/>
      <c r="FC546" s="19"/>
      <c r="FD546" s="19"/>
      <c r="FE546" s="19"/>
      <c r="FF546" s="19"/>
      <c r="FG546" s="19"/>
      <c r="FH546" s="19"/>
      <c r="FI546" s="19"/>
      <c r="FJ546" s="19"/>
      <c r="FK546" s="19"/>
      <c r="FL546" s="19"/>
      <c r="FM546" s="19"/>
      <c r="FN546" s="19"/>
      <c r="FO546" s="19"/>
      <c r="FP546" s="19"/>
      <c r="FQ546" s="19"/>
      <c r="FR546" s="19"/>
      <c r="FS546" s="19"/>
      <c r="FT546" s="19"/>
      <c r="FU546" s="19"/>
      <c r="FV546" s="19"/>
      <c r="FW546" s="19"/>
      <c r="FX546" s="19"/>
      <c r="FY546" s="19"/>
      <c r="FZ546" s="19"/>
      <c r="GA546" s="19"/>
      <c r="GB546" s="19"/>
      <c r="GC546" s="19"/>
      <c r="GD546" s="19"/>
      <c r="GE546" s="19"/>
      <c r="GF546" s="19"/>
      <c r="GG546" s="19"/>
      <c r="GH546" s="19"/>
      <c r="GI546" s="19"/>
      <c r="GJ546" s="19"/>
      <c r="GK546" s="19"/>
      <c r="GL546" s="19"/>
      <c r="GM546" s="19"/>
      <c r="GN546" s="19"/>
      <c r="GO546" s="19"/>
      <c r="GP546" s="19"/>
      <c r="GQ546" s="19"/>
      <c r="GR546" s="19"/>
      <c r="GS546" s="19"/>
      <c r="GT546" s="19"/>
      <c r="GU546" s="19"/>
      <c r="GV546" s="19"/>
      <c r="GW546" s="19"/>
      <c r="GX546" s="19"/>
      <c r="GY546" s="19"/>
      <c r="GZ546" s="19"/>
      <c r="HA546" s="19"/>
      <c r="HB546" s="19"/>
      <c r="HC546" s="19"/>
      <c r="HD546" s="19"/>
      <c r="HE546" s="19"/>
      <c r="HF546" s="19"/>
      <c r="HG546" s="19"/>
      <c r="HH546" s="19"/>
      <c r="HI546" s="19"/>
      <c r="HJ546" s="19"/>
      <c r="HK546" s="19"/>
      <c r="HL546" s="19"/>
      <c r="HM546" s="19"/>
      <c r="HN546" s="19"/>
      <c r="HO546" s="19"/>
      <c r="HP546" s="19"/>
      <c r="HQ546" s="19"/>
      <c r="HR546" s="19"/>
      <c r="HS546" s="19"/>
      <c r="HT546" s="19"/>
      <c r="HU546" s="19"/>
      <c r="HV546" s="19"/>
      <c r="HW546" s="19"/>
      <c r="HX546" s="19"/>
      <c r="HY546" s="19"/>
      <c r="HZ546" s="19"/>
      <c r="IA546" s="19"/>
      <c r="IB546" s="19"/>
      <c r="IC546" s="19"/>
      <c r="ID546" s="19"/>
      <c r="IE546" s="19"/>
      <c r="IF546" s="19"/>
      <c r="IG546" s="19"/>
      <c r="IH546" s="19"/>
      <c r="II546" s="19"/>
      <c r="IJ546" s="19"/>
      <c r="IK546" s="19"/>
      <c r="IL546" s="19"/>
      <c r="IM546" s="19"/>
      <c r="IN546" s="19"/>
      <c r="IO546" s="19"/>
      <c r="IP546" s="19"/>
      <c r="IQ546" s="19"/>
      <c r="IR546" s="19"/>
      <c r="IS546" s="19"/>
      <c r="IT546" s="19"/>
      <c r="IU546" s="19"/>
      <c r="IV546" s="19"/>
      <c r="IW546" s="19"/>
      <c r="IX546" s="19"/>
      <c r="IY546" s="19"/>
      <c r="IZ546" s="19"/>
      <c r="JA546" s="19"/>
      <c r="JB546" s="19"/>
    </row>
    <row r="547" spans="1:262" x14ac:dyDescent="0.2">
      <c r="A547" s="170">
        <v>42171</v>
      </c>
      <c r="B547" s="171" t="s">
        <v>1731</v>
      </c>
      <c r="C547" s="171" t="s">
        <v>1875</v>
      </c>
      <c r="D547" s="171" t="s">
        <v>140</v>
      </c>
      <c r="E547" s="172" t="s">
        <v>143</v>
      </c>
      <c r="F547" s="173">
        <v>42090</v>
      </c>
      <c r="G547" s="174">
        <v>2015</v>
      </c>
      <c r="H547" s="170" t="s">
        <v>17</v>
      </c>
      <c r="I547" s="170" t="str">
        <f t="shared" si="39"/>
        <v>AL</v>
      </c>
      <c r="J547" s="170" t="str">
        <f t="shared" si="40"/>
        <v>AL</v>
      </c>
      <c r="K547" s="170" t="str">
        <f t="shared" si="42"/>
        <v>South Central</v>
      </c>
      <c r="L547" s="170" t="str">
        <f>INDEX('State '!$A$1:$C$62,MATCH($I547,'State '!$B:$B,0),3)</f>
        <v>South Central</v>
      </c>
      <c r="M547" s="170" t="str">
        <f>INDEX('State '!$A$1:$C$62,MATCH($J547,'State '!$B:$B,0),3)</f>
        <v>South Central</v>
      </c>
      <c r="N547" s="170"/>
      <c r="O547" s="177">
        <v>50</v>
      </c>
      <c r="P547" s="176"/>
      <c r="Q547" s="176">
        <v>225</v>
      </c>
      <c r="R547" s="177"/>
      <c r="S547" s="178" t="s">
        <v>135</v>
      </c>
      <c r="T547" s="175" t="s">
        <v>381</v>
      </c>
      <c r="U547" s="179" t="s">
        <v>1802</v>
      </c>
      <c r="V547" s="170" t="s">
        <v>2177</v>
      </c>
      <c r="W547" s="169"/>
      <c r="X547" s="169"/>
      <c r="Y547" s="169"/>
      <c r="Z547" s="93"/>
      <c r="AA547" s="93"/>
      <c r="AB547" s="93"/>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c r="BP547" s="19"/>
      <c r="BQ547" s="19"/>
      <c r="BR547" s="19"/>
      <c r="BS547" s="19"/>
      <c r="BT547" s="19"/>
      <c r="BU547" s="19"/>
      <c r="BV547" s="19"/>
      <c r="BW547" s="19"/>
      <c r="BX547" s="19"/>
      <c r="BY547" s="19"/>
      <c r="BZ547" s="19"/>
      <c r="CA547" s="19"/>
      <c r="CB547" s="19"/>
      <c r="CC547" s="19"/>
      <c r="CD547" s="19"/>
      <c r="CE547" s="19"/>
      <c r="CF547" s="19"/>
      <c r="CG547" s="19"/>
      <c r="CH547" s="19"/>
      <c r="CI547" s="19"/>
      <c r="CJ547" s="19"/>
      <c r="CK547" s="19"/>
      <c r="CL547" s="19"/>
      <c r="CM547" s="19"/>
      <c r="CN547" s="19"/>
      <c r="CO547" s="19"/>
      <c r="CP547" s="19"/>
      <c r="CQ547" s="19"/>
      <c r="CR547" s="19"/>
      <c r="CS547" s="19"/>
      <c r="CT547" s="19"/>
      <c r="CU547" s="19"/>
      <c r="CV547" s="19"/>
      <c r="CW547" s="19"/>
      <c r="CX547" s="19"/>
      <c r="CY547" s="19"/>
      <c r="CZ547" s="19"/>
      <c r="DA547" s="19"/>
      <c r="DB547" s="19"/>
      <c r="DC547" s="19"/>
      <c r="DD547" s="19"/>
      <c r="DE547" s="19"/>
      <c r="DF547" s="19"/>
      <c r="DG547" s="19"/>
      <c r="DH547" s="19"/>
      <c r="DI547" s="19"/>
      <c r="DJ547" s="19"/>
      <c r="DK547" s="19"/>
      <c r="DL547" s="19"/>
      <c r="DM547" s="19"/>
      <c r="DN547" s="19"/>
      <c r="DO547" s="19"/>
      <c r="DP547" s="19"/>
      <c r="DQ547" s="19"/>
      <c r="DR547" s="19"/>
      <c r="DS547" s="19"/>
      <c r="DT547" s="19"/>
      <c r="DU547" s="19"/>
      <c r="DV547" s="19"/>
      <c r="DW547" s="19"/>
      <c r="DX547" s="19"/>
      <c r="DY547" s="19"/>
      <c r="DZ547" s="19"/>
      <c r="EA547" s="19"/>
      <c r="EB547" s="19"/>
      <c r="EC547" s="19"/>
      <c r="ED547" s="19"/>
      <c r="EE547" s="19"/>
      <c r="EF547" s="19"/>
      <c r="EG547" s="19"/>
      <c r="EH547" s="19"/>
      <c r="EI547" s="19"/>
      <c r="EJ547" s="19"/>
      <c r="EK547" s="19"/>
      <c r="EL547" s="19"/>
      <c r="EM547" s="19"/>
      <c r="EN547" s="19"/>
      <c r="EO547" s="19"/>
      <c r="EP547" s="19"/>
      <c r="EQ547" s="19"/>
      <c r="ER547" s="19"/>
      <c r="ES547" s="19"/>
      <c r="ET547" s="19"/>
      <c r="EU547" s="19"/>
      <c r="EV547" s="19"/>
      <c r="EW547" s="19"/>
      <c r="EX547" s="19"/>
      <c r="EY547" s="19"/>
      <c r="EZ547" s="19"/>
      <c r="FA547" s="19"/>
      <c r="FB547" s="19"/>
      <c r="FC547" s="19"/>
      <c r="FD547" s="19"/>
      <c r="FE547" s="19"/>
      <c r="FF547" s="19"/>
      <c r="FG547" s="19"/>
      <c r="FH547" s="19"/>
      <c r="FI547" s="19"/>
      <c r="FJ547" s="19"/>
      <c r="FK547" s="19"/>
      <c r="FL547" s="19"/>
      <c r="FM547" s="19"/>
      <c r="FN547" s="19"/>
      <c r="FO547" s="19"/>
      <c r="FP547" s="19"/>
      <c r="FQ547" s="19"/>
      <c r="FR547" s="19"/>
      <c r="FS547" s="19"/>
      <c r="FT547" s="19"/>
      <c r="FU547" s="19"/>
      <c r="FV547" s="19"/>
      <c r="FW547" s="19"/>
      <c r="FX547" s="19"/>
      <c r="FY547" s="19"/>
      <c r="FZ547" s="19"/>
      <c r="GA547" s="19"/>
      <c r="GB547" s="19"/>
      <c r="GC547" s="19"/>
      <c r="GD547" s="19"/>
      <c r="GE547" s="19"/>
      <c r="GF547" s="19"/>
      <c r="GG547" s="19"/>
      <c r="GH547" s="19"/>
      <c r="GI547" s="19"/>
      <c r="GJ547" s="19"/>
      <c r="GK547" s="19"/>
      <c r="GL547" s="19"/>
      <c r="GM547" s="19"/>
      <c r="GN547" s="19"/>
      <c r="GO547" s="19"/>
      <c r="GP547" s="19"/>
      <c r="GQ547" s="19"/>
      <c r="GR547" s="19"/>
      <c r="GS547" s="19"/>
      <c r="GT547" s="19"/>
      <c r="GU547" s="19"/>
      <c r="GV547" s="19"/>
      <c r="GW547" s="19"/>
      <c r="GX547" s="19"/>
      <c r="GY547" s="19"/>
      <c r="GZ547" s="19"/>
      <c r="HA547" s="19"/>
      <c r="HB547" s="19"/>
      <c r="HC547" s="19"/>
      <c r="HD547" s="19"/>
      <c r="HE547" s="19"/>
      <c r="HF547" s="19"/>
      <c r="HG547" s="19"/>
      <c r="HH547" s="19"/>
      <c r="HI547" s="19"/>
      <c r="HJ547" s="19"/>
      <c r="HK547" s="19"/>
      <c r="HL547" s="19"/>
      <c r="HM547" s="19"/>
      <c r="HN547" s="19"/>
      <c r="HO547" s="19"/>
      <c r="HP547" s="19"/>
      <c r="HQ547" s="19"/>
      <c r="HR547" s="19"/>
      <c r="HS547" s="19"/>
      <c r="HT547" s="19"/>
      <c r="HU547" s="19"/>
      <c r="HV547" s="19"/>
      <c r="HW547" s="19"/>
      <c r="HX547" s="19"/>
      <c r="HY547" s="19"/>
      <c r="HZ547" s="19"/>
      <c r="IA547" s="19"/>
      <c r="IB547" s="19"/>
      <c r="IC547" s="19"/>
      <c r="ID547" s="19"/>
      <c r="IE547" s="19"/>
      <c r="IF547" s="19"/>
      <c r="IG547" s="19"/>
      <c r="IH547" s="19"/>
      <c r="II547" s="19"/>
      <c r="IJ547" s="19"/>
      <c r="IK547" s="19"/>
      <c r="IL547" s="19"/>
      <c r="IM547" s="19"/>
      <c r="IN547" s="19"/>
      <c r="IO547" s="19"/>
      <c r="IP547" s="19"/>
      <c r="IQ547" s="19"/>
      <c r="IR547" s="19"/>
      <c r="IS547" s="19"/>
      <c r="IT547" s="19"/>
      <c r="IU547" s="19"/>
      <c r="IV547" s="19"/>
      <c r="IW547" s="19"/>
      <c r="IX547" s="19"/>
      <c r="IY547" s="19"/>
      <c r="IZ547" s="19"/>
      <c r="JA547" s="19"/>
      <c r="JB547" s="19"/>
    </row>
    <row r="548" spans="1:262" s="19" customFormat="1" x14ac:dyDescent="0.2">
      <c r="A548" s="170">
        <v>40633</v>
      </c>
      <c r="B548" s="183" t="s">
        <v>572</v>
      </c>
      <c r="C548" s="183" t="s">
        <v>249</v>
      </c>
      <c r="D548" s="183" t="s">
        <v>136</v>
      </c>
      <c r="E548" s="183" t="s">
        <v>143</v>
      </c>
      <c r="F548" s="184">
        <v>40483</v>
      </c>
      <c r="G548" s="185">
        <v>2010</v>
      </c>
      <c r="H548" s="170" t="s">
        <v>16</v>
      </c>
      <c r="I548" s="170" t="str">
        <f t="shared" si="39"/>
        <v>NC</v>
      </c>
      <c r="J548" s="170" t="str">
        <f t="shared" si="40"/>
        <v>NC</v>
      </c>
      <c r="K548" s="170" t="str">
        <f t="shared" si="42"/>
        <v>Southeast</v>
      </c>
      <c r="L548" s="170" t="str">
        <f>INDEX('State '!$A$1:$C$62,MATCH($I548,'State '!$B:$B,0),3)</f>
        <v>Southeast</v>
      </c>
      <c r="M548" s="170" t="str">
        <f>INDEX('State '!$A$1:$C$62,MATCH($J548,'State '!$B:$B,0),3)</f>
        <v>Southeast</v>
      </c>
      <c r="N548" s="170"/>
      <c r="O548" s="177">
        <v>42</v>
      </c>
      <c r="P548" s="177">
        <v>43</v>
      </c>
      <c r="Q548" s="177">
        <v>70</v>
      </c>
      <c r="R548" s="176">
        <v>12</v>
      </c>
      <c r="S548" s="170" t="s">
        <v>138</v>
      </c>
      <c r="T548" s="170" t="s">
        <v>187</v>
      </c>
      <c r="U548" s="170" t="s">
        <v>382</v>
      </c>
      <c r="V548" s="170"/>
      <c r="W548" s="169"/>
      <c r="X548" s="169"/>
      <c r="Y548" s="169"/>
      <c r="AC548" s="93"/>
      <c r="AD548" s="93"/>
      <c r="AE548" s="93"/>
      <c r="AF548" s="93"/>
      <c r="AG548" s="93"/>
      <c r="AH548" s="93"/>
      <c r="AI548" s="93"/>
      <c r="AJ548" s="93"/>
      <c r="AK548" s="93"/>
      <c r="AL548" s="93"/>
      <c r="AM548" s="93"/>
      <c r="AN548" s="93"/>
      <c r="AO548" s="93"/>
      <c r="AP548" s="93"/>
      <c r="AQ548" s="93"/>
      <c r="AR548" s="93"/>
      <c r="AS548" s="93"/>
      <c r="AT548" s="93"/>
      <c r="AU548" s="93"/>
      <c r="AV548" s="93"/>
      <c r="AW548" s="93"/>
      <c r="AX548" s="93"/>
      <c r="AY548" s="93"/>
      <c r="AZ548" s="93"/>
      <c r="BA548" s="93"/>
      <c r="BB548" s="93"/>
      <c r="BC548" s="93"/>
      <c r="BD548" s="93"/>
      <c r="BE548" s="93"/>
      <c r="BF548" s="93"/>
      <c r="BG548" s="93"/>
      <c r="BH548" s="93"/>
      <c r="BI548" s="93"/>
      <c r="BJ548" s="93"/>
      <c r="BK548" s="93"/>
      <c r="BL548" s="93"/>
      <c r="BM548" s="93"/>
      <c r="BN548" s="93"/>
      <c r="BO548" s="93"/>
      <c r="BP548" s="93"/>
      <c r="BQ548" s="93"/>
      <c r="BR548" s="93"/>
      <c r="BS548" s="93"/>
      <c r="BT548" s="93"/>
      <c r="BU548" s="93"/>
      <c r="BV548" s="93"/>
      <c r="BW548" s="93"/>
      <c r="BX548" s="93"/>
      <c r="BY548" s="93"/>
      <c r="BZ548" s="93"/>
      <c r="CA548" s="93"/>
      <c r="CB548" s="93"/>
      <c r="CC548" s="93"/>
      <c r="CD548" s="93"/>
      <c r="CE548" s="93"/>
      <c r="CF548" s="93"/>
      <c r="CG548" s="93"/>
      <c r="CH548" s="93"/>
      <c r="CI548" s="93"/>
      <c r="CJ548" s="93"/>
      <c r="CK548" s="93"/>
      <c r="CL548" s="93"/>
      <c r="CM548" s="93"/>
      <c r="CN548" s="93"/>
      <c r="CO548" s="93"/>
      <c r="CP548" s="93"/>
      <c r="CQ548" s="93"/>
      <c r="CR548" s="93"/>
      <c r="CS548" s="93"/>
      <c r="CT548" s="93"/>
      <c r="CU548" s="93"/>
      <c r="CV548" s="93"/>
      <c r="CW548" s="93"/>
      <c r="CX548" s="93"/>
      <c r="CY548" s="93"/>
      <c r="CZ548" s="93"/>
      <c r="DA548" s="93"/>
      <c r="DB548" s="93"/>
      <c r="DC548" s="93"/>
      <c r="DD548" s="93"/>
      <c r="DE548" s="93"/>
      <c r="DF548" s="93"/>
      <c r="DG548" s="93"/>
      <c r="DH548" s="93"/>
      <c r="DI548" s="93"/>
      <c r="DJ548" s="93"/>
      <c r="DK548" s="93"/>
      <c r="DL548" s="93"/>
      <c r="DM548" s="93"/>
      <c r="DN548" s="93"/>
      <c r="DO548" s="93"/>
      <c r="DP548" s="93"/>
      <c r="DQ548" s="93"/>
      <c r="DR548" s="93"/>
      <c r="DS548" s="93"/>
      <c r="DT548" s="93"/>
      <c r="DU548" s="93"/>
      <c r="DV548" s="93"/>
      <c r="DW548" s="93"/>
      <c r="DX548" s="93"/>
      <c r="DY548" s="93"/>
      <c r="DZ548" s="93"/>
      <c r="EA548" s="93"/>
      <c r="EB548" s="93"/>
      <c r="EC548" s="93"/>
      <c r="ED548" s="93"/>
      <c r="EE548" s="93"/>
      <c r="EF548" s="93"/>
      <c r="EG548" s="93"/>
      <c r="EH548" s="93"/>
      <c r="EI548" s="93"/>
      <c r="EJ548" s="93"/>
      <c r="EK548" s="93"/>
      <c r="EL548" s="93"/>
      <c r="EM548" s="93"/>
      <c r="EN548" s="93"/>
      <c r="EO548" s="93"/>
      <c r="EP548" s="93"/>
      <c r="EQ548" s="93"/>
      <c r="ER548" s="93"/>
      <c r="ES548" s="93"/>
      <c r="ET548" s="93"/>
      <c r="EU548" s="93"/>
      <c r="EV548" s="93"/>
      <c r="EW548" s="93"/>
      <c r="EX548" s="93"/>
      <c r="EY548" s="93"/>
      <c r="EZ548" s="93"/>
      <c r="FA548" s="93"/>
      <c r="FB548" s="93"/>
      <c r="FC548" s="93"/>
      <c r="FD548" s="93"/>
      <c r="FE548" s="93"/>
      <c r="FF548" s="93"/>
      <c r="FG548" s="93"/>
      <c r="FH548" s="93"/>
      <c r="FI548" s="93"/>
      <c r="FJ548" s="93"/>
      <c r="FK548" s="93"/>
      <c r="FL548" s="93"/>
      <c r="FM548" s="93"/>
      <c r="FN548" s="93"/>
      <c r="FO548" s="93"/>
      <c r="FP548" s="93"/>
      <c r="FQ548" s="93"/>
      <c r="FR548" s="93"/>
      <c r="FS548" s="93"/>
      <c r="FT548" s="93"/>
      <c r="FU548" s="93"/>
      <c r="FV548" s="93"/>
      <c r="FW548" s="93"/>
      <c r="FX548" s="93"/>
      <c r="FY548" s="93"/>
      <c r="FZ548" s="93"/>
      <c r="GA548" s="93"/>
      <c r="GB548" s="93"/>
      <c r="GC548" s="93"/>
      <c r="GD548" s="93"/>
      <c r="GE548" s="93"/>
      <c r="GF548" s="93"/>
      <c r="GG548" s="93"/>
      <c r="GH548" s="93"/>
      <c r="GI548" s="93"/>
      <c r="GJ548" s="93"/>
      <c r="GK548" s="93"/>
      <c r="GL548" s="93"/>
      <c r="GM548" s="93"/>
      <c r="GN548" s="93"/>
      <c r="GO548" s="93"/>
      <c r="GP548" s="93"/>
      <c r="GQ548" s="93"/>
      <c r="GR548" s="93"/>
      <c r="GS548" s="93"/>
      <c r="GT548" s="93"/>
      <c r="GU548" s="93"/>
      <c r="GV548" s="93"/>
      <c r="GW548" s="93"/>
      <c r="GX548" s="93"/>
      <c r="GY548" s="93"/>
      <c r="GZ548" s="93"/>
      <c r="HA548" s="93"/>
      <c r="HB548" s="93"/>
      <c r="HC548" s="93"/>
      <c r="HD548" s="93"/>
      <c r="HE548" s="93"/>
      <c r="HF548" s="93"/>
      <c r="HG548" s="93"/>
      <c r="HH548" s="93"/>
      <c r="HI548" s="93"/>
      <c r="HJ548" s="93"/>
      <c r="HK548" s="93"/>
      <c r="HL548" s="93"/>
      <c r="HM548" s="93"/>
      <c r="HN548" s="93"/>
      <c r="HO548" s="93"/>
      <c r="HP548" s="93"/>
      <c r="HQ548" s="93"/>
      <c r="HR548" s="93"/>
      <c r="HS548" s="93"/>
      <c r="HT548" s="93"/>
      <c r="HU548" s="93"/>
      <c r="HV548" s="93"/>
      <c r="HW548" s="93"/>
      <c r="HX548" s="93"/>
      <c r="HY548" s="93"/>
      <c r="HZ548" s="93"/>
      <c r="IA548" s="93"/>
      <c r="IB548" s="93"/>
      <c r="IC548" s="93"/>
      <c r="ID548" s="93"/>
      <c r="IE548" s="93"/>
      <c r="IF548" s="93"/>
      <c r="IG548" s="93"/>
      <c r="IH548" s="93"/>
      <c r="II548" s="93"/>
      <c r="IJ548" s="93"/>
      <c r="IK548" s="93"/>
      <c r="IL548" s="93"/>
      <c r="IM548" s="93"/>
      <c r="IN548" s="93"/>
      <c r="IO548" s="93"/>
      <c r="IP548" s="93"/>
      <c r="IQ548" s="93"/>
      <c r="IR548" s="93"/>
      <c r="IS548" s="93"/>
      <c r="IT548" s="93"/>
      <c r="IU548" s="93"/>
      <c r="IV548" s="93"/>
      <c r="IW548" s="93"/>
      <c r="IX548" s="93"/>
      <c r="IY548" s="93"/>
      <c r="IZ548" s="93"/>
      <c r="JA548" s="93"/>
      <c r="JB548" s="93"/>
    </row>
    <row r="549" spans="1:262" s="19" customFormat="1" x14ac:dyDescent="0.2">
      <c r="A549" s="170">
        <v>40248</v>
      </c>
      <c r="B549" s="183" t="s">
        <v>697</v>
      </c>
      <c r="C549" s="183" t="s">
        <v>273</v>
      </c>
      <c r="D549" s="183" t="s">
        <v>134</v>
      </c>
      <c r="E549" s="183" t="s">
        <v>143</v>
      </c>
      <c r="F549" s="184">
        <v>40026</v>
      </c>
      <c r="G549" s="185">
        <v>2009</v>
      </c>
      <c r="H549" s="170" t="s">
        <v>14</v>
      </c>
      <c r="I549" s="170" t="str">
        <f t="shared" si="39"/>
        <v>MS</v>
      </c>
      <c r="J549" s="170" t="str">
        <f t="shared" si="40"/>
        <v>MS</v>
      </c>
      <c r="K549" s="170" t="str">
        <f t="shared" si="42"/>
        <v>South Central</v>
      </c>
      <c r="L549" s="170" t="str">
        <f>INDEX('State '!$A$1:$C$62,MATCH($I549,'State '!$B:$B,0),3)</f>
        <v>South Central</v>
      </c>
      <c r="M549" s="170" t="str">
        <f>INDEX('State '!$A$1:$C$62,MATCH($J549,'State '!$B:$B,0),3)</f>
        <v>South Central</v>
      </c>
      <c r="N549" s="170"/>
      <c r="O549" s="177">
        <v>42</v>
      </c>
      <c r="P549" s="177">
        <v>22.9</v>
      </c>
      <c r="Q549" s="177">
        <v>465</v>
      </c>
      <c r="R549" s="176">
        <v>24</v>
      </c>
      <c r="S549" s="170" t="s">
        <v>135</v>
      </c>
      <c r="T549" s="170" t="s">
        <v>381</v>
      </c>
      <c r="U549" s="170" t="s">
        <v>698</v>
      </c>
      <c r="V549" s="170"/>
      <c r="W549" s="169"/>
      <c r="X549" s="169"/>
      <c r="Y549" s="169"/>
      <c r="AC549" s="93"/>
      <c r="AD549" s="93"/>
      <c r="AE549" s="93"/>
      <c r="AF549" s="93"/>
      <c r="AG549" s="93"/>
      <c r="AH549" s="93"/>
      <c r="AI549" s="93"/>
      <c r="AJ549" s="93"/>
      <c r="AK549" s="93"/>
      <c r="AL549" s="93"/>
      <c r="AM549" s="93"/>
      <c r="AN549" s="93"/>
      <c r="AO549" s="93"/>
      <c r="AP549" s="93"/>
      <c r="AQ549" s="93"/>
      <c r="AR549" s="93"/>
      <c r="AS549" s="93"/>
      <c r="AT549" s="93"/>
      <c r="AU549" s="93"/>
      <c r="AV549" s="93"/>
      <c r="AW549" s="93"/>
      <c r="AX549" s="93"/>
      <c r="AY549" s="93"/>
      <c r="AZ549" s="93"/>
      <c r="BA549" s="93"/>
      <c r="BB549" s="93"/>
      <c r="BC549" s="93"/>
      <c r="BD549" s="93"/>
      <c r="BE549" s="93"/>
      <c r="BF549" s="93"/>
      <c r="BG549" s="93"/>
      <c r="BH549" s="93"/>
      <c r="BI549" s="93"/>
      <c r="BJ549" s="93"/>
      <c r="BK549" s="93"/>
      <c r="BL549" s="93"/>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c r="CT549" s="93"/>
      <c r="CU549" s="93"/>
      <c r="CV549" s="93"/>
      <c r="CW549" s="93"/>
      <c r="CX549" s="93"/>
      <c r="CY549" s="93"/>
      <c r="CZ549" s="93"/>
      <c r="DA549" s="93"/>
      <c r="DB549" s="93"/>
      <c r="DC549" s="93"/>
      <c r="DD549" s="93"/>
      <c r="DE549" s="93"/>
      <c r="DF549" s="93"/>
      <c r="DG549" s="93"/>
      <c r="DH549" s="93"/>
      <c r="DI549" s="93"/>
      <c r="DJ549" s="93"/>
      <c r="DK549" s="93"/>
      <c r="DL549" s="93"/>
      <c r="DM549" s="93"/>
      <c r="DN549" s="93"/>
      <c r="DO549" s="93"/>
      <c r="DP549" s="93"/>
      <c r="DQ549" s="93"/>
      <c r="DR549" s="93"/>
      <c r="DS549" s="93"/>
      <c r="DT549" s="93"/>
      <c r="DU549" s="93"/>
      <c r="DV549" s="93"/>
      <c r="DW549" s="93"/>
      <c r="DX549" s="93"/>
      <c r="DY549" s="93"/>
      <c r="DZ549" s="93"/>
      <c r="EA549" s="93"/>
      <c r="EB549" s="93"/>
      <c r="EC549" s="93"/>
      <c r="ED549" s="93"/>
      <c r="EE549" s="93"/>
      <c r="EF549" s="93"/>
      <c r="EG549" s="93"/>
      <c r="EH549" s="93"/>
      <c r="EI549" s="93"/>
      <c r="EJ549" s="93"/>
      <c r="EK549" s="93"/>
      <c r="EL549" s="93"/>
      <c r="EM549" s="93"/>
      <c r="EN549" s="93"/>
      <c r="EO549" s="93"/>
      <c r="EP549" s="93"/>
      <c r="EQ549" s="93"/>
      <c r="ER549" s="93"/>
      <c r="ES549" s="93"/>
      <c r="ET549" s="93"/>
      <c r="EU549" s="93"/>
      <c r="EV549" s="93"/>
      <c r="EW549" s="93"/>
      <c r="EX549" s="93"/>
      <c r="EY549" s="93"/>
      <c r="EZ549" s="93"/>
      <c r="FA549" s="93"/>
      <c r="FB549" s="93"/>
      <c r="FC549" s="93"/>
      <c r="FD549" s="93"/>
      <c r="FE549" s="93"/>
      <c r="FF549" s="93"/>
      <c r="FG549" s="93"/>
      <c r="FH549" s="93"/>
      <c r="FI549" s="93"/>
      <c r="FJ549" s="93"/>
      <c r="FK549" s="93"/>
      <c r="FL549" s="93"/>
      <c r="FM549" s="93"/>
      <c r="FN549" s="93"/>
      <c r="FO549" s="93"/>
      <c r="FP549" s="93"/>
      <c r="FQ549" s="93"/>
      <c r="FR549" s="93"/>
      <c r="FS549" s="93"/>
      <c r="FT549" s="93"/>
      <c r="FU549" s="93"/>
      <c r="FV549" s="93"/>
      <c r="FW549" s="93"/>
      <c r="FX549" s="93"/>
      <c r="FY549" s="93"/>
      <c r="FZ549" s="93"/>
      <c r="GA549" s="93"/>
      <c r="GB549" s="93"/>
      <c r="GC549" s="93"/>
      <c r="GD549" s="93"/>
      <c r="GE549" s="93"/>
      <c r="GF549" s="93"/>
      <c r="GG549" s="93"/>
      <c r="GH549" s="93"/>
      <c r="GI549" s="93"/>
      <c r="GJ549" s="93"/>
      <c r="GK549" s="93"/>
      <c r="GL549" s="93"/>
      <c r="GM549" s="93"/>
      <c r="GN549" s="93"/>
      <c r="GO549" s="93"/>
      <c r="GP549" s="93"/>
      <c r="GQ549" s="93"/>
      <c r="GR549" s="93"/>
      <c r="GS549" s="93"/>
      <c r="GT549" s="93"/>
      <c r="GU549" s="93"/>
      <c r="GV549" s="93"/>
      <c r="GW549" s="93"/>
      <c r="GX549" s="93"/>
      <c r="GY549" s="93"/>
      <c r="GZ549" s="93"/>
      <c r="HA549" s="93"/>
      <c r="HB549" s="93"/>
      <c r="HC549" s="93"/>
      <c r="HD549" s="93"/>
      <c r="HE549" s="93"/>
      <c r="HF549" s="93"/>
      <c r="HG549" s="93"/>
      <c r="HH549" s="93"/>
      <c r="HI549" s="93"/>
      <c r="HJ549" s="93"/>
      <c r="HK549" s="93"/>
      <c r="HL549" s="93"/>
      <c r="HM549" s="93"/>
      <c r="HN549" s="93"/>
      <c r="HO549" s="93"/>
      <c r="HP549" s="93"/>
      <c r="HQ549" s="93"/>
      <c r="HR549" s="93"/>
      <c r="HS549" s="93"/>
      <c r="HT549" s="93"/>
      <c r="HU549" s="93"/>
      <c r="HV549" s="93"/>
      <c r="HW549" s="93"/>
      <c r="HX549" s="93"/>
      <c r="HY549" s="93"/>
      <c r="HZ549" s="93"/>
      <c r="IA549" s="93"/>
      <c r="IB549" s="93"/>
      <c r="IC549" s="93"/>
      <c r="ID549" s="93"/>
      <c r="IE549" s="93"/>
      <c r="IF549" s="93"/>
      <c r="IG549" s="93"/>
      <c r="IH549" s="93"/>
      <c r="II549" s="93"/>
      <c r="IJ549" s="93"/>
      <c r="IK549" s="93"/>
      <c r="IL549" s="93"/>
      <c r="IM549" s="93"/>
      <c r="IN549" s="93"/>
      <c r="IO549" s="93"/>
      <c r="IP549" s="93"/>
      <c r="IQ549" s="93"/>
      <c r="IR549" s="93"/>
      <c r="IS549" s="93"/>
      <c r="IT549" s="93"/>
      <c r="IU549" s="93"/>
      <c r="IV549" s="93"/>
      <c r="IW549" s="93"/>
      <c r="IX549" s="93"/>
      <c r="IY549" s="93"/>
      <c r="IZ549" s="93"/>
      <c r="JA549" s="93"/>
      <c r="JB549" s="93"/>
    </row>
    <row r="550" spans="1:262" s="19" customFormat="1" x14ac:dyDescent="0.2">
      <c r="A550" s="170">
        <v>39990</v>
      </c>
      <c r="B550" s="183" t="s">
        <v>844</v>
      </c>
      <c r="C550" s="183" t="s">
        <v>273</v>
      </c>
      <c r="D550" s="183" t="s">
        <v>134</v>
      </c>
      <c r="E550" s="183" t="s">
        <v>143</v>
      </c>
      <c r="F550" s="184">
        <v>39797</v>
      </c>
      <c r="G550" s="185">
        <v>2008</v>
      </c>
      <c r="H550" s="170" t="s">
        <v>14</v>
      </c>
      <c r="I550" s="170" t="str">
        <f t="shared" si="39"/>
        <v>MS</v>
      </c>
      <c r="J550" s="170" t="str">
        <f t="shared" si="40"/>
        <v>MS</v>
      </c>
      <c r="K550" s="170" t="str">
        <f t="shared" si="42"/>
        <v>South Central</v>
      </c>
      <c r="L550" s="170" t="str">
        <f>INDEX('State '!$A$1:$C$62,MATCH($I550,'State '!$B:$B,0),3)</f>
        <v>South Central</v>
      </c>
      <c r="M550" s="170" t="str">
        <f>INDEX('State '!$A$1:$C$62,MATCH($J550,'State '!$B:$B,0),3)</f>
        <v>South Central</v>
      </c>
      <c r="N550" s="170"/>
      <c r="O550" s="177">
        <v>42</v>
      </c>
      <c r="P550" s="177">
        <v>22.9</v>
      </c>
      <c r="Q550" s="177">
        <v>465</v>
      </c>
      <c r="R550" s="176">
        <v>24</v>
      </c>
      <c r="S550" s="170" t="s">
        <v>135</v>
      </c>
      <c r="T550" s="170" t="s">
        <v>381</v>
      </c>
      <c r="U550" s="170" t="s">
        <v>698</v>
      </c>
      <c r="V550" s="170"/>
      <c r="W550" s="169"/>
      <c r="X550" s="169"/>
      <c r="Y550" s="169"/>
    </row>
    <row r="551" spans="1:262" s="19" customFormat="1" x14ac:dyDescent="0.2">
      <c r="A551" s="195">
        <v>39990</v>
      </c>
      <c r="B551" s="183" t="s">
        <v>1507</v>
      </c>
      <c r="C551" s="183" t="s">
        <v>365</v>
      </c>
      <c r="D551" s="183" t="s">
        <v>136</v>
      </c>
      <c r="E551" s="183" t="s">
        <v>143</v>
      </c>
      <c r="F551" s="184">
        <v>36461</v>
      </c>
      <c r="G551" s="185">
        <v>1999</v>
      </c>
      <c r="H551" s="170" t="s">
        <v>1508</v>
      </c>
      <c r="I551" s="170" t="str">
        <f t="shared" si="39"/>
        <v>SK</v>
      </c>
      <c r="J551" s="170" t="str">
        <f t="shared" si="40"/>
        <v>MT</v>
      </c>
      <c r="K551" s="170" t="str">
        <f t="shared" si="42"/>
        <v>Canada, Mountain</v>
      </c>
      <c r="L551" s="170" t="str">
        <f>INDEX('State '!$A$1:$C$62,MATCH($I551,'State '!$B:$B,0),3)</f>
        <v>Canada</v>
      </c>
      <c r="M551" s="170" t="str">
        <f>INDEX('State '!$A$1:$C$62,MATCH($J551,'State '!$B:$B,0),3)</f>
        <v>Mountain</v>
      </c>
      <c r="N551" s="170"/>
      <c r="O551" s="177">
        <v>0.5</v>
      </c>
      <c r="P551" s="177">
        <v>4</v>
      </c>
      <c r="Q551" s="177">
        <v>10</v>
      </c>
      <c r="R551" s="176">
        <v>8</v>
      </c>
      <c r="S551" s="170" t="s">
        <v>135</v>
      </c>
      <c r="T551" s="170" t="s">
        <v>381</v>
      </c>
      <c r="U551" s="170" t="s">
        <v>1509</v>
      </c>
      <c r="V551" s="170"/>
      <c r="W551" s="169"/>
      <c r="X551" s="169"/>
      <c r="Y551" s="169"/>
    </row>
    <row r="552" spans="1:262" s="19" customFormat="1" x14ac:dyDescent="0.2">
      <c r="A552" s="170">
        <v>39990</v>
      </c>
      <c r="B552" s="183" t="s">
        <v>1100</v>
      </c>
      <c r="C552" s="183" t="s">
        <v>326</v>
      </c>
      <c r="D552" s="183" t="s">
        <v>134</v>
      </c>
      <c r="E552" s="183" t="s">
        <v>143</v>
      </c>
      <c r="F552" s="184">
        <v>38162</v>
      </c>
      <c r="G552" s="185">
        <v>2004</v>
      </c>
      <c r="H552" s="170" t="s">
        <v>25</v>
      </c>
      <c r="I552" s="170" t="str">
        <f t="shared" si="39"/>
        <v>CO</v>
      </c>
      <c r="J552" s="170" t="str">
        <f t="shared" si="40"/>
        <v>CO</v>
      </c>
      <c r="K552" s="170" t="str">
        <f t="shared" si="42"/>
        <v>Mountain</v>
      </c>
      <c r="L552" s="170" t="str">
        <f>INDEX('State '!$A$1:$C$62,MATCH($I552,'State '!$B:$B,0),3)</f>
        <v>Mountain</v>
      </c>
      <c r="M552" s="170" t="str">
        <f>INDEX('State '!$A$1:$C$62,MATCH($J552,'State '!$B:$B,0),3)</f>
        <v>Mountain</v>
      </c>
      <c r="N552" s="170"/>
      <c r="O552" s="177">
        <v>20</v>
      </c>
      <c r="P552" s="177">
        <v>58</v>
      </c>
      <c r="Q552" s="177">
        <v>14</v>
      </c>
      <c r="R552" s="176" t="s">
        <v>3300</v>
      </c>
      <c r="S552" s="170" t="s">
        <v>138</v>
      </c>
      <c r="T552" s="170" t="s">
        <v>187</v>
      </c>
      <c r="U552" s="170" t="s">
        <v>382</v>
      </c>
      <c r="V552" s="170"/>
      <c r="W552" s="169"/>
      <c r="X552" s="169"/>
      <c r="Y552" s="169"/>
    </row>
    <row r="553" spans="1:262" s="19" customFormat="1" x14ac:dyDescent="0.2">
      <c r="A553" s="170">
        <v>41106</v>
      </c>
      <c r="B553" s="183" t="s">
        <v>476</v>
      </c>
      <c r="C553" s="183" t="s">
        <v>196</v>
      </c>
      <c r="D553" s="183" t="s">
        <v>134</v>
      </c>
      <c r="E553" s="183" t="s">
        <v>143</v>
      </c>
      <c r="F553" s="184"/>
      <c r="G553" s="185">
        <v>2012</v>
      </c>
      <c r="H553" s="170" t="s">
        <v>6</v>
      </c>
      <c r="I553" s="170" t="str">
        <f t="shared" si="39"/>
        <v>TX</v>
      </c>
      <c r="J553" s="170" t="str">
        <f t="shared" si="40"/>
        <v>TX</v>
      </c>
      <c r="K553" s="170" t="str">
        <f t="shared" si="42"/>
        <v>South Central</v>
      </c>
      <c r="L553" s="170" t="str">
        <f>INDEX('State '!$A$1:$C$62,MATCH($I553,'State '!$B:$B,0),3)</f>
        <v>South Central</v>
      </c>
      <c r="M553" s="170" t="str">
        <f>INDEX('State '!$A$1:$C$62,MATCH($J553,'State '!$B:$B,0),3)</f>
        <v>South Central</v>
      </c>
      <c r="N553" s="170"/>
      <c r="O553" s="177"/>
      <c r="P553" s="177">
        <v>2.5499999999999998</v>
      </c>
      <c r="Q553" s="177"/>
      <c r="R553" s="176">
        <v>30</v>
      </c>
      <c r="S553" s="170" t="s">
        <v>135</v>
      </c>
      <c r="T553" s="170" t="s">
        <v>381</v>
      </c>
      <c r="U553" s="170" t="s">
        <v>477</v>
      </c>
      <c r="V553" s="170"/>
      <c r="W553" s="169"/>
      <c r="X553" s="169"/>
      <c r="Y553" s="169"/>
    </row>
    <row r="554" spans="1:262" s="19" customFormat="1" x14ac:dyDescent="0.2">
      <c r="A554" s="170">
        <v>41106</v>
      </c>
      <c r="B554" s="183" t="s">
        <v>456</v>
      </c>
      <c r="C554" s="183" t="s">
        <v>224</v>
      </c>
      <c r="D554" s="183" t="s">
        <v>134</v>
      </c>
      <c r="E554" s="183" t="s">
        <v>143</v>
      </c>
      <c r="F554" s="184">
        <v>41044</v>
      </c>
      <c r="G554" s="185">
        <v>2012</v>
      </c>
      <c r="H554" s="170" t="s">
        <v>13</v>
      </c>
      <c r="I554" s="170" t="str">
        <f t="shared" si="39"/>
        <v>CA</v>
      </c>
      <c r="J554" s="170" t="str">
        <f t="shared" si="40"/>
        <v>CA</v>
      </c>
      <c r="K554" s="170" t="str">
        <f t="shared" si="42"/>
        <v>Pacific</v>
      </c>
      <c r="L554" s="170" t="str">
        <f>INDEX('State '!$A$1:$C$62,MATCH($I554,'State '!$B:$B,0),3)</f>
        <v>Pacific</v>
      </c>
      <c r="M554" s="170" t="str">
        <f>INDEX('State '!$A$1:$C$62,MATCH($J554,'State '!$B:$B,0),3)</f>
        <v>Pacific</v>
      </c>
      <c r="N554" s="170"/>
      <c r="O554" s="177">
        <v>15.7</v>
      </c>
      <c r="P554" s="177">
        <v>8.6</v>
      </c>
      <c r="Q554" s="177">
        <v>24.27</v>
      </c>
      <c r="R554" s="176">
        <v>8</v>
      </c>
      <c r="S554" s="170" t="s">
        <v>135</v>
      </c>
      <c r="T554" s="170" t="s">
        <v>381</v>
      </c>
      <c r="U554" s="170" t="s">
        <v>481</v>
      </c>
      <c r="V554" s="170"/>
      <c r="W554" s="169"/>
      <c r="X554" s="169"/>
      <c r="Y554" s="169"/>
    </row>
    <row r="555" spans="1:262" s="19" customFormat="1" ht="25.5" x14ac:dyDescent="0.2">
      <c r="A555" s="224">
        <v>43692</v>
      </c>
      <c r="B555" s="83" t="s">
        <v>2836</v>
      </c>
      <c r="C555" s="83" t="s">
        <v>261</v>
      </c>
      <c r="D555" s="83" t="s">
        <v>140</v>
      </c>
      <c r="E555" s="111" t="s">
        <v>143</v>
      </c>
      <c r="F555" s="65">
        <v>43525</v>
      </c>
      <c r="G555" s="116">
        <v>2019</v>
      </c>
      <c r="H555" s="224" t="s">
        <v>33</v>
      </c>
      <c r="I555" s="224" t="str">
        <f t="shared" si="39"/>
        <v>WV</v>
      </c>
      <c r="J555" s="224" t="str">
        <f t="shared" si="40"/>
        <v>WV</v>
      </c>
      <c r="K555" s="230" t="str">
        <f t="shared" si="42"/>
        <v>Northeast</v>
      </c>
      <c r="L555" s="224" t="str">
        <f>INDEX('State '!$A$1:$C$62,MATCH($I555,'State '!$B:$B,0),3)</f>
        <v>Northeast</v>
      </c>
      <c r="M555" s="224" t="str">
        <f>INDEX('State '!$A$1:$C$62,MATCH($J555,'State '!$B:$B,0),3)</f>
        <v>Northeast</v>
      </c>
      <c r="N555" s="224"/>
      <c r="O555" s="177">
        <v>3000</v>
      </c>
      <c r="P555" s="199">
        <v>171</v>
      </c>
      <c r="Q555" s="117">
        <v>1840</v>
      </c>
      <c r="R555" s="66"/>
      <c r="S555" s="112" t="s">
        <v>135</v>
      </c>
      <c r="T555" s="113" t="s">
        <v>381</v>
      </c>
      <c r="U555" s="114" t="s">
        <v>2212</v>
      </c>
      <c r="V555" s="224" t="s">
        <v>2177</v>
      </c>
      <c r="W555" s="222" t="s">
        <v>2422</v>
      </c>
      <c r="X555" s="222"/>
      <c r="Y555" s="155" t="s">
        <v>2507</v>
      </c>
    </row>
    <row r="556" spans="1:262" s="19" customFormat="1" ht="25.5" x14ac:dyDescent="0.2">
      <c r="A556" s="224">
        <v>43692</v>
      </c>
      <c r="B556" s="83" t="s">
        <v>2837</v>
      </c>
      <c r="C556" s="83" t="s">
        <v>261</v>
      </c>
      <c r="D556" s="83" t="s">
        <v>140</v>
      </c>
      <c r="E556" s="111" t="s">
        <v>143</v>
      </c>
      <c r="F556" s="65">
        <v>43525</v>
      </c>
      <c r="G556" s="116">
        <v>2019</v>
      </c>
      <c r="H556" s="224" t="s">
        <v>2186</v>
      </c>
      <c r="I556" s="224" t="str">
        <f t="shared" si="39"/>
        <v>WV</v>
      </c>
      <c r="J556" s="224" t="str">
        <f t="shared" si="40"/>
        <v>KY</v>
      </c>
      <c r="K556" s="230" t="str">
        <f t="shared" si="42"/>
        <v>Northeast, Midwest</v>
      </c>
      <c r="L556" s="224" t="str">
        <f>INDEX('State '!$A$1:$C$62,MATCH($I556,'State '!$B:$B,0),3)</f>
        <v>Northeast</v>
      </c>
      <c r="M556" s="224" t="str">
        <f>INDEX('State '!$A$1:$C$62,MATCH($J556,'State '!$B:$B,0),3)</f>
        <v>Midwest</v>
      </c>
      <c r="N556" s="224"/>
      <c r="O556" s="177"/>
      <c r="P556" s="199">
        <v>171</v>
      </c>
      <c r="Q556" s="117">
        <v>860</v>
      </c>
      <c r="R556" s="66"/>
      <c r="S556" s="112" t="s">
        <v>135</v>
      </c>
      <c r="T556" s="113" t="s">
        <v>381</v>
      </c>
      <c r="U556" s="114" t="s">
        <v>2212</v>
      </c>
      <c r="V556" s="224" t="s">
        <v>2180</v>
      </c>
      <c r="W556" s="222" t="s">
        <v>2838</v>
      </c>
      <c r="X556" s="222"/>
      <c r="Y556" s="155" t="s">
        <v>2507</v>
      </c>
    </row>
    <row r="557" spans="1:262" s="19" customFormat="1" x14ac:dyDescent="0.2">
      <c r="A557" s="170">
        <v>41537</v>
      </c>
      <c r="B557" s="171" t="s">
        <v>424</v>
      </c>
      <c r="C557" s="171" t="s">
        <v>206</v>
      </c>
      <c r="D557" s="171" t="s">
        <v>140</v>
      </c>
      <c r="E557" s="172" t="s">
        <v>143</v>
      </c>
      <c r="F557" s="173">
        <v>41537</v>
      </c>
      <c r="G557" s="174">
        <v>2013</v>
      </c>
      <c r="H557" s="170" t="s">
        <v>7</v>
      </c>
      <c r="I557" s="170" t="str">
        <f t="shared" si="39"/>
        <v>PA</v>
      </c>
      <c r="J557" s="170" t="str">
        <f t="shared" si="40"/>
        <v>PA</v>
      </c>
      <c r="K557" s="170" t="str">
        <f t="shared" si="42"/>
        <v>Northeast</v>
      </c>
      <c r="L557" s="170" t="str">
        <f>INDEX('State '!$A$1:$C$62,MATCH($I557,'State '!$B:$B,0),3)</f>
        <v>Northeast</v>
      </c>
      <c r="M557" s="170" t="str">
        <f>INDEX('State '!$A$1:$C$62,MATCH($J557,'State '!$B:$B,0),3)</f>
        <v>Northeast</v>
      </c>
      <c r="N557" s="170"/>
      <c r="O557" s="177">
        <v>89</v>
      </c>
      <c r="P557" s="176">
        <v>7.9</v>
      </c>
      <c r="Q557" s="176">
        <v>240</v>
      </c>
      <c r="R557" s="177">
        <v>30</v>
      </c>
      <c r="S557" s="178" t="s">
        <v>135</v>
      </c>
      <c r="T557" s="175" t="s">
        <v>381</v>
      </c>
      <c r="U557" s="179" t="s">
        <v>425</v>
      </c>
      <c r="V557" s="170"/>
      <c r="W557" s="169"/>
      <c r="X557" s="169"/>
      <c r="Y557" s="169"/>
    </row>
    <row r="558" spans="1:262" s="19" customFormat="1" x14ac:dyDescent="0.2">
      <c r="A558" s="195">
        <v>42600</v>
      </c>
      <c r="B558" s="171" t="s">
        <v>2154</v>
      </c>
      <c r="C558" s="171" t="s">
        <v>2156</v>
      </c>
      <c r="D558" s="171" t="s">
        <v>136</v>
      </c>
      <c r="E558" s="172" t="s">
        <v>143</v>
      </c>
      <c r="F558" s="173">
        <v>42823</v>
      </c>
      <c r="G558" s="174">
        <v>2017</v>
      </c>
      <c r="H558" s="170" t="s">
        <v>0</v>
      </c>
      <c r="I558" s="170" t="str">
        <f t="shared" si="39"/>
        <v>LA</v>
      </c>
      <c r="J558" s="170" t="str">
        <f t="shared" si="40"/>
        <v>LA</v>
      </c>
      <c r="K558" s="175" t="str">
        <f t="shared" si="42"/>
        <v>South Central</v>
      </c>
      <c r="L558" s="170" t="str">
        <f>INDEX('State '!$A$1:$C$62,MATCH($I558,'State '!$B:$B,0),3)</f>
        <v>South Central</v>
      </c>
      <c r="M558" s="170" t="str">
        <f>INDEX('State '!$A$1:$C$62,MATCH($J558,'State '!$B:$B,0),3)</f>
        <v>South Central</v>
      </c>
      <c r="N558" s="170"/>
      <c r="O558" s="177">
        <v>66.2</v>
      </c>
      <c r="P558" s="176">
        <v>52</v>
      </c>
      <c r="Q558" s="176">
        <v>48</v>
      </c>
      <c r="R558" s="177">
        <v>12</v>
      </c>
      <c r="S558" s="178" t="s">
        <v>135</v>
      </c>
      <c r="T558" s="175" t="s">
        <v>381</v>
      </c>
      <c r="U558" s="179" t="s">
        <v>2155</v>
      </c>
      <c r="V558" s="170" t="s">
        <v>2177</v>
      </c>
      <c r="W558" s="169"/>
      <c r="X558" s="205"/>
      <c r="Y558" s="205"/>
    </row>
    <row r="559" spans="1:262" s="19" customFormat="1" x14ac:dyDescent="0.2">
      <c r="A559" s="170">
        <v>41220</v>
      </c>
      <c r="B559" s="171" t="s">
        <v>1908</v>
      </c>
      <c r="C559" s="171" t="s">
        <v>223</v>
      </c>
      <c r="D559" s="171" t="s">
        <v>140</v>
      </c>
      <c r="E559" s="172" t="s">
        <v>143</v>
      </c>
      <c r="F559" s="173">
        <v>41950</v>
      </c>
      <c r="G559" s="174">
        <v>2014</v>
      </c>
      <c r="H559" s="170" t="s">
        <v>438</v>
      </c>
      <c r="I559" s="170" t="str">
        <f t="shared" si="39"/>
        <v>WV</v>
      </c>
      <c r="J559" s="170" t="str">
        <f t="shared" si="40"/>
        <v>PA</v>
      </c>
      <c r="K559" s="170" t="str">
        <f t="shared" si="42"/>
        <v>Northeast</v>
      </c>
      <c r="L559" s="170" t="str">
        <f>INDEX('State '!$A$1:$C$62,MATCH($I559,'State '!$B:$B,0),3)</f>
        <v>Northeast</v>
      </c>
      <c r="M559" s="170" t="str">
        <f>INDEX('State '!$A$1:$C$62,MATCH($J559,'State '!$B:$B,0),3)</f>
        <v>Northeast</v>
      </c>
      <c r="N559" s="170"/>
      <c r="O559" s="177">
        <v>41.7</v>
      </c>
      <c r="P559" s="176">
        <v>0</v>
      </c>
      <c r="Q559" s="176">
        <v>185</v>
      </c>
      <c r="R559" s="177"/>
      <c r="S559" s="178" t="s">
        <v>135</v>
      </c>
      <c r="T559" s="175" t="s">
        <v>381</v>
      </c>
      <c r="U559" s="179" t="s">
        <v>1986</v>
      </c>
      <c r="V559" s="170"/>
      <c r="W559" s="169"/>
      <c r="X559" s="169"/>
      <c r="Y559" s="169"/>
    </row>
    <row r="560" spans="1:262" s="19" customFormat="1" ht="25.5" x14ac:dyDescent="0.2">
      <c r="A560" s="224">
        <v>44013</v>
      </c>
      <c r="B560" s="83" t="s">
        <v>2588</v>
      </c>
      <c r="C560" s="83" t="s">
        <v>2589</v>
      </c>
      <c r="D560" s="83" t="s">
        <v>136</v>
      </c>
      <c r="E560" s="111" t="s">
        <v>143</v>
      </c>
      <c r="F560" s="65">
        <v>43801</v>
      </c>
      <c r="G560" s="116">
        <v>2019</v>
      </c>
      <c r="H560" s="224" t="s">
        <v>29</v>
      </c>
      <c r="I560" s="224" t="str">
        <f t="shared" si="39"/>
        <v>WY</v>
      </c>
      <c r="J560" s="224" t="str">
        <f t="shared" si="40"/>
        <v>WY</v>
      </c>
      <c r="K560" s="230" t="str">
        <f t="shared" si="42"/>
        <v>Mountain</v>
      </c>
      <c r="L560" s="224" t="str">
        <f>INDEX('State '!$A$1:$C$62,MATCH($I560,'State '!$B:$B,0),3)</f>
        <v>Mountain</v>
      </c>
      <c r="M560" s="224" t="str">
        <f>INDEX('State '!$A$1:$C$62,MATCH($J560,'State '!$B:$B,0),3)</f>
        <v>Mountain</v>
      </c>
      <c r="N560" s="224"/>
      <c r="O560" s="177">
        <v>54</v>
      </c>
      <c r="P560" s="199">
        <v>35</v>
      </c>
      <c r="Q560" s="117"/>
      <c r="R560" s="66">
        <v>12</v>
      </c>
      <c r="S560" s="112" t="s">
        <v>138</v>
      </c>
      <c r="T560" s="113" t="s">
        <v>187</v>
      </c>
      <c r="U560" s="114"/>
      <c r="V560" s="224" t="s">
        <v>2177</v>
      </c>
      <c r="W560" s="222" t="s">
        <v>2590</v>
      </c>
      <c r="X560" s="222" t="s">
        <v>2843</v>
      </c>
      <c r="Y560" s="155" t="s">
        <v>2962</v>
      </c>
    </row>
    <row r="561" spans="1:25" s="19" customFormat="1" x14ac:dyDescent="0.2">
      <c r="A561" s="170">
        <v>42976</v>
      </c>
      <c r="B561" s="183" t="s">
        <v>2269</v>
      </c>
      <c r="C561" s="183" t="s">
        <v>2270</v>
      </c>
      <c r="D561" s="183" t="s">
        <v>136</v>
      </c>
      <c r="E561" s="183" t="s">
        <v>143</v>
      </c>
      <c r="F561" s="184">
        <v>42887</v>
      </c>
      <c r="G561" s="185">
        <v>2017</v>
      </c>
      <c r="H561" s="170" t="s">
        <v>6</v>
      </c>
      <c r="I561" s="170" t="str">
        <f t="shared" si="39"/>
        <v>TX</v>
      </c>
      <c r="J561" s="170" t="str">
        <f t="shared" si="40"/>
        <v>TX</v>
      </c>
      <c r="K561" s="175" t="str">
        <f t="shared" si="42"/>
        <v>South Central</v>
      </c>
      <c r="L561" s="170" t="str">
        <f>INDEX('State '!$A$1:$C$62,MATCH($I561,'State '!$B:$B,0),3)</f>
        <v>South Central</v>
      </c>
      <c r="M561" s="170" t="str">
        <f>INDEX('State '!$A$1:$C$62,MATCH($J561,'State '!$B:$B,0),3)</f>
        <v>South Central</v>
      </c>
      <c r="N561" s="170"/>
      <c r="O561" s="177"/>
      <c r="P561" s="177">
        <v>194</v>
      </c>
      <c r="Q561" s="177">
        <v>250</v>
      </c>
      <c r="R561" s="176"/>
      <c r="S561" s="170" t="s">
        <v>138</v>
      </c>
      <c r="T561" s="170" t="s">
        <v>187</v>
      </c>
      <c r="U561" s="170" t="s">
        <v>382</v>
      </c>
      <c r="V561" s="170" t="s">
        <v>2177</v>
      </c>
      <c r="W561" s="169" t="s">
        <v>2596</v>
      </c>
      <c r="X561" s="169"/>
      <c r="Y561" s="169"/>
    </row>
    <row r="562" spans="1:25" s="19" customFormat="1" x14ac:dyDescent="0.2">
      <c r="A562" s="195">
        <v>39990</v>
      </c>
      <c r="B562" s="183" t="s">
        <v>1698</v>
      </c>
      <c r="C562" s="183" t="s">
        <v>377</v>
      </c>
      <c r="D562" s="183" t="s">
        <v>136</v>
      </c>
      <c r="E562" s="183" t="s">
        <v>143</v>
      </c>
      <c r="F562" s="184">
        <v>35735</v>
      </c>
      <c r="G562" s="185">
        <v>1997</v>
      </c>
      <c r="H562" s="170" t="s">
        <v>1095</v>
      </c>
      <c r="I562" s="170" t="str">
        <f t="shared" si="39"/>
        <v>GM</v>
      </c>
      <c r="J562" s="170" t="str">
        <f t="shared" si="40"/>
        <v>LA</v>
      </c>
      <c r="K562" s="170" t="str">
        <f t="shared" si="42"/>
        <v>Gulf of Mexico, South Central</v>
      </c>
      <c r="L562" s="170" t="str">
        <f>INDEX('State '!$A$1:$C$62,MATCH($I562,'State '!$B:$B,0),3)</f>
        <v>Gulf of Mexico</v>
      </c>
      <c r="M562" s="170" t="str">
        <f>INDEX('State '!$A$1:$C$62,MATCH($J562,'State '!$B:$B,0),3)</f>
        <v>South Central</v>
      </c>
      <c r="N562" s="170"/>
      <c r="O562" s="177">
        <v>121</v>
      </c>
      <c r="P562" s="177">
        <v>87</v>
      </c>
      <c r="Q562" s="177">
        <v>600</v>
      </c>
      <c r="R562" s="176">
        <v>30</v>
      </c>
      <c r="S562" s="170" t="s">
        <v>135</v>
      </c>
      <c r="T562" s="170" t="s">
        <v>381</v>
      </c>
      <c r="U562" s="170" t="s">
        <v>1699</v>
      </c>
      <c r="V562" s="170"/>
      <c r="W562" s="169"/>
      <c r="X562" s="169"/>
      <c r="Y562" s="169"/>
    </row>
    <row r="563" spans="1:25" s="19" customFormat="1" x14ac:dyDescent="0.2">
      <c r="A563" s="170">
        <v>39990</v>
      </c>
      <c r="B563" s="183" t="s">
        <v>1431</v>
      </c>
      <c r="C563" s="183" t="s">
        <v>227</v>
      </c>
      <c r="D563" s="183" t="s">
        <v>140</v>
      </c>
      <c r="E563" s="183" t="s">
        <v>143</v>
      </c>
      <c r="F563" s="184">
        <v>37165</v>
      </c>
      <c r="G563" s="185">
        <v>2001</v>
      </c>
      <c r="H563" s="170" t="s">
        <v>710</v>
      </c>
      <c r="I563" s="170" t="str">
        <f t="shared" si="39"/>
        <v>IA</v>
      </c>
      <c r="J563" s="170" t="str">
        <f t="shared" si="40"/>
        <v>IL</v>
      </c>
      <c r="K563" s="170" t="str">
        <f t="shared" si="42"/>
        <v>Midwest</v>
      </c>
      <c r="L563" s="170" t="str">
        <f>INDEX('State '!$A$1:$C$62,MATCH($I563,'State '!$B:$B,0),3)</f>
        <v>Midwest</v>
      </c>
      <c r="M563" s="170" t="str">
        <f>INDEX('State '!$A$1:$C$62,MATCH($J563,'State '!$B:$B,0),3)</f>
        <v>Midwest</v>
      </c>
      <c r="N563" s="170"/>
      <c r="O563" s="177">
        <v>33</v>
      </c>
      <c r="P563" s="177"/>
      <c r="Q563" s="177">
        <v>195</v>
      </c>
      <c r="R563" s="176">
        <v>30</v>
      </c>
      <c r="S563" s="170" t="s">
        <v>135</v>
      </c>
      <c r="T563" s="170" t="s">
        <v>381</v>
      </c>
      <c r="U563" s="170" t="s">
        <v>1429</v>
      </c>
      <c r="V563" s="170"/>
      <c r="W563" s="169"/>
      <c r="X563" s="169"/>
      <c r="Y563" s="169"/>
    </row>
    <row r="564" spans="1:25" s="19" customFormat="1" x14ac:dyDescent="0.2">
      <c r="A564" s="170">
        <v>39990</v>
      </c>
      <c r="B564" s="183" t="s">
        <v>1428</v>
      </c>
      <c r="C564" s="183" t="s">
        <v>227</v>
      </c>
      <c r="D564" s="183" t="s">
        <v>140</v>
      </c>
      <c r="E564" s="183" t="s">
        <v>143</v>
      </c>
      <c r="F564" s="184">
        <v>37165</v>
      </c>
      <c r="G564" s="185">
        <v>2001</v>
      </c>
      <c r="H564" s="170" t="s">
        <v>609</v>
      </c>
      <c r="I564" s="170" t="str">
        <f t="shared" si="39"/>
        <v>IL</v>
      </c>
      <c r="J564" s="170" t="str">
        <f t="shared" si="40"/>
        <v>IN</v>
      </c>
      <c r="K564" s="170" t="str">
        <f t="shared" si="42"/>
        <v>Midwest</v>
      </c>
      <c r="L564" s="170" t="str">
        <f>INDEX('State '!$A$1:$C$62,MATCH($I564,'State '!$B:$B,0),3)</f>
        <v>Midwest</v>
      </c>
      <c r="M564" s="170" t="str">
        <f>INDEX('State '!$A$1:$C$62,MATCH($J564,'State '!$B:$B,0),3)</f>
        <v>Midwest</v>
      </c>
      <c r="N564" s="170"/>
      <c r="O564" s="177">
        <v>94.4</v>
      </c>
      <c r="P564" s="177">
        <v>34.4</v>
      </c>
      <c r="Q564" s="177">
        <v>544</v>
      </c>
      <c r="R564" s="176">
        <v>30</v>
      </c>
      <c r="S564" s="170" t="s">
        <v>135</v>
      </c>
      <c r="T564" s="170" t="s">
        <v>381</v>
      </c>
      <c r="U564" s="170" t="s">
        <v>1429</v>
      </c>
      <c r="V564" s="170"/>
      <c r="W564" s="169"/>
      <c r="X564" s="169"/>
      <c r="Y564" s="169"/>
    </row>
    <row r="565" spans="1:25" s="19" customFormat="1" x14ac:dyDescent="0.2">
      <c r="A565" s="170">
        <v>39990</v>
      </c>
      <c r="B565" s="183" t="s">
        <v>1435</v>
      </c>
      <c r="C565" s="183" t="s">
        <v>227</v>
      </c>
      <c r="D565" s="183" t="s">
        <v>140</v>
      </c>
      <c r="E565" s="183" t="s">
        <v>143</v>
      </c>
      <c r="F565" s="184">
        <v>37165</v>
      </c>
      <c r="G565" s="185">
        <v>2001</v>
      </c>
      <c r="H565" s="170" t="s">
        <v>1436</v>
      </c>
      <c r="I565" s="170" t="str">
        <f t="shared" si="39"/>
        <v>SK</v>
      </c>
      <c r="J565" s="170" t="str">
        <f t="shared" si="40"/>
        <v>IA</v>
      </c>
      <c r="K565" s="170" t="str">
        <f t="shared" si="42"/>
        <v>Canada, Mountain, Midwest</v>
      </c>
      <c r="L565" s="170" t="str">
        <f>INDEX('State '!$A$1:$C$62,MATCH($I565,'State '!$B:$B,0),3)</f>
        <v>Canada</v>
      </c>
      <c r="M565" s="170" t="str">
        <f>INDEX('State '!$A$1:$C$62,MATCH($J565,'State '!$B:$B,0),3)</f>
        <v>Midwest</v>
      </c>
      <c r="N565" s="170" t="s">
        <v>2467</v>
      </c>
      <c r="O565" s="177">
        <v>1</v>
      </c>
      <c r="P565" s="177"/>
      <c r="Q565" s="177">
        <v>0.99</v>
      </c>
      <c r="R565" s="176" t="s">
        <v>550</v>
      </c>
      <c r="S565" s="170" t="s">
        <v>135</v>
      </c>
      <c r="T565" s="170" t="s">
        <v>381</v>
      </c>
      <c r="U565" s="170" t="s">
        <v>1429</v>
      </c>
      <c r="V565" s="170"/>
      <c r="W565" s="169"/>
      <c r="X565" s="169"/>
      <c r="Y565" s="169"/>
    </row>
    <row r="566" spans="1:25" s="19" customFormat="1" x14ac:dyDescent="0.2">
      <c r="A566" s="170">
        <v>39990</v>
      </c>
      <c r="B566" s="183" t="s">
        <v>1377</v>
      </c>
      <c r="C566" s="183" t="s">
        <v>353</v>
      </c>
      <c r="D566" s="183" t="s">
        <v>136</v>
      </c>
      <c r="E566" s="183" t="s">
        <v>143</v>
      </c>
      <c r="F566" s="184">
        <v>36951</v>
      </c>
      <c r="G566" s="185">
        <v>2001</v>
      </c>
      <c r="H566" s="170" t="s">
        <v>16</v>
      </c>
      <c r="I566" s="170" t="str">
        <f t="shared" si="39"/>
        <v>NC</v>
      </c>
      <c r="J566" s="170" t="str">
        <f t="shared" si="40"/>
        <v>NC</v>
      </c>
      <c r="K566" s="170" t="str">
        <f t="shared" si="42"/>
        <v>Southeast</v>
      </c>
      <c r="L566" s="170" t="str">
        <f>INDEX('State '!$A$1:$C$62,MATCH($I566,'State '!$B:$B,0),3)</f>
        <v>Southeast</v>
      </c>
      <c r="M566" s="170" t="str">
        <f>INDEX('State '!$A$1:$C$62,MATCH($J566,'State '!$B:$B,0),3)</f>
        <v>Southeast</v>
      </c>
      <c r="N566" s="170"/>
      <c r="O566" s="177">
        <v>100</v>
      </c>
      <c r="P566" s="177">
        <v>84</v>
      </c>
      <c r="Q566" s="177">
        <v>300</v>
      </c>
      <c r="R566" s="176">
        <v>30</v>
      </c>
      <c r="S566" s="170" t="s">
        <v>138</v>
      </c>
      <c r="T566" s="170" t="s">
        <v>187</v>
      </c>
      <c r="U566" s="170" t="s">
        <v>382</v>
      </c>
      <c r="V566" s="170"/>
      <c r="W566" s="169"/>
      <c r="X566" s="169"/>
      <c r="Y566" s="169"/>
    </row>
    <row r="567" spans="1:25" s="19" customFormat="1" x14ac:dyDescent="0.2">
      <c r="A567" s="195">
        <v>39990</v>
      </c>
      <c r="B567" s="183" t="s">
        <v>1098</v>
      </c>
      <c r="C567" s="183" t="s">
        <v>325</v>
      </c>
      <c r="D567" s="183" t="s">
        <v>140</v>
      </c>
      <c r="E567" s="183" t="s">
        <v>143</v>
      </c>
      <c r="F567" s="184">
        <v>38292</v>
      </c>
      <c r="G567" s="185">
        <v>2004</v>
      </c>
      <c r="H567" s="170" t="s">
        <v>35</v>
      </c>
      <c r="I567" s="170" t="str">
        <f t="shared" si="39"/>
        <v>CT</v>
      </c>
      <c r="J567" s="170" t="str">
        <f t="shared" si="40"/>
        <v>CT</v>
      </c>
      <c r="K567" s="170" t="str">
        <f t="shared" si="42"/>
        <v>Northeast</v>
      </c>
      <c r="L567" s="170" t="str">
        <f>INDEX('State '!$A$1:$C$62,MATCH($I567,'State '!$B:$B,0),3)</f>
        <v>Northeast</v>
      </c>
      <c r="M567" s="170" t="str">
        <f>INDEX('State '!$A$1:$C$62,MATCH($J567,'State '!$B:$B,0),3)</f>
        <v>Northeast</v>
      </c>
      <c r="N567" s="170"/>
      <c r="O567" s="177">
        <v>5</v>
      </c>
      <c r="P567" s="177">
        <v>9</v>
      </c>
      <c r="Q567" s="177">
        <v>4.97</v>
      </c>
      <c r="R567" s="176" t="s">
        <v>2175</v>
      </c>
      <c r="S567" s="170" t="s">
        <v>135</v>
      </c>
      <c r="T567" s="170" t="s">
        <v>381</v>
      </c>
      <c r="U567" s="170" t="s">
        <v>1099</v>
      </c>
      <c r="V567" s="170"/>
      <c r="W567" s="169"/>
      <c r="X567" s="169"/>
      <c r="Y567" s="169"/>
    </row>
    <row r="568" spans="1:25" s="19" customFormat="1" x14ac:dyDescent="0.2">
      <c r="A568" s="170">
        <v>39990</v>
      </c>
      <c r="B568" s="183" t="s">
        <v>839</v>
      </c>
      <c r="C568" s="183" t="s">
        <v>294</v>
      </c>
      <c r="D568" s="183" t="s">
        <v>134</v>
      </c>
      <c r="E568" s="183" t="s">
        <v>143</v>
      </c>
      <c r="F568" s="184">
        <v>39736</v>
      </c>
      <c r="G568" s="185">
        <v>2008</v>
      </c>
      <c r="H568" s="170" t="s">
        <v>36</v>
      </c>
      <c r="I568" s="170" t="str">
        <f t="shared" si="39"/>
        <v>MA</v>
      </c>
      <c r="J568" s="170" t="str">
        <f t="shared" si="40"/>
        <v>MA</v>
      </c>
      <c r="K568" s="170" t="str">
        <f t="shared" si="42"/>
        <v>Northeast</v>
      </c>
      <c r="L568" s="170" t="str">
        <f>INDEX('State '!$A$1:$C$62,MATCH($I568,'State '!$B:$B,0),3)</f>
        <v>Northeast</v>
      </c>
      <c r="M568" s="170" t="str">
        <f>INDEX('State '!$A$1:$C$62,MATCH($J568,'State '!$B:$B,0),3)</f>
        <v>Northeast</v>
      </c>
      <c r="N568" s="170"/>
      <c r="O568" s="177">
        <v>23</v>
      </c>
      <c r="P568" s="177">
        <v>13</v>
      </c>
      <c r="Q568" s="177">
        <v>750</v>
      </c>
      <c r="R568" s="176">
        <v>24</v>
      </c>
      <c r="S568" s="170" t="s">
        <v>135</v>
      </c>
      <c r="T568" s="170" t="s">
        <v>840</v>
      </c>
      <c r="U568" s="170" t="s">
        <v>382</v>
      </c>
      <c r="V568" s="170"/>
      <c r="W568" s="169"/>
      <c r="X568" s="169"/>
      <c r="Y568" s="169"/>
    </row>
    <row r="569" spans="1:25" s="19" customFormat="1" x14ac:dyDescent="0.2">
      <c r="A569" s="224">
        <v>44162</v>
      </c>
      <c r="B569" s="222" t="s">
        <v>2953</v>
      </c>
      <c r="C569" s="222" t="s">
        <v>260</v>
      </c>
      <c r="D569" s="222" t="s">
        <v>140</v>
      </c>
      <c r="E569" s="222" t="s">
        <v>143</v>
      </c>
      <c r="F569" s="63">
        <v>44133</v>
      </c>
      <c r="G569" s="104">
        <v>2020</v>
      </c>
      <c r="H569" s="224" t="s">
        <v>34</v>
      </c>
      <c r="I569" s="224" t="str">
        <f t="shared" si="39"/>
        <v>WI</v>
      </c>
      <c r="J569" s="224" t="str">
        <f t="shared" si="40"/>
        <v>WI</v>
      </c>
      <c r="K569" s="230" t="str">
        <f t="shared" si="42"/>
        <v>Midwest</v>
      </c>
      <c r="L569" s="224" t="str">
        <f>INDEX('State '!$A$1:$C$62,MATCH($I569,'State '!$B:$B,0),3)</f>
        <v>Midwest</v>
      </c>
      <c r="M569" s="224" t="str">
        <f>INDEX('State '!$A$1:$C$62,MATCH($J569,'State '!$B:$B,0),3)</f>
        <v>Midwest</v>
      </c>
      <c r="N569" s="224"/>
      <c r="O569" s="177">
        <v>24.6</v>
      </c>
      <c r="P569" s="177">
        <v>7.4</v>
      </c>
      <c r="Q569" s="164">
        <v>15</v>
      </c>
      <c r="R569" s="104">
        <v>8</v>
      </c>
      <c r="S569" s="224" t="s">
        <v>135</v>
      </c>
      <c r="T569" s="224" t="s">
        <v>381</v>
      </c>
      <c r="U569" s="224" t="s">
        <v>2954</v>
      </c>
      <c r="V569" s="224" t="s">
        <v>2177</v>
      </c>
      <c r="W569" s="222" t="s">
        <v>2955</v>
      </c>
      <c r="X569" s="222" t="s">
        <v>2844</v>
      </c>
      <c r="Y569" s="225"/>
    </row>
    <row r="570" spans="1:25" s="19" customFormat="1" x14ac:dyDescent="0.2">
      <c r="A570" s="170">
        <v>43068</v>
      </c>
      <c r="B570" s="183" t="s">
        <v>2312</v>
      </c>
      <c r="C570" s="183" t="s">
        <v>223</v>
      </c>
      <c r="D570" s="183" t="s">
        <v>140</v>
      </c>
      <c r="E570" s="172" t="s">
        <v>143</v>
      </c>
      <c r="F570" s="184">
        <v>43040</v>
      </c>
      <c r="G570" s="185">
        <v>2017</v>
      </c>
      <c r="H570" s="170" t="s">
        <v>388</v>
      </c>
      <c r="I570" s="170" t="str">
        <f t="shared" si="39"/>
        <v>PA</v>
      </c>
      <c r="J570" s="170" t="str">
        <f t="shared" si="40"/>
        <v>NY</v>
      </c>
      <c r="K570" s="175" t="str">
        <f t="shared" si="42"/>
        <v>Northeast</v>
      </c>
      <c r="L570" s="170" t="str">
        <f>INDEX('State '!$A$1:$C$62,MATCH($I570,'State '!$B:$B,0),3)</f>
        <v>Northeast</v>
      </c>
      <c r="M570" s="170" t="str">
        <f>INDEX('State '!$A$1:$C$62,MATCH($J570,'State '!$B:$B,0),3)</f>
        <v>Northeast</v>
      </c>
      <c r="N570" s="170"/>
      <c r="O570" s="177">
        <v>159</v>
      </c>
      <c r="P570" s="177">
        <v>0</v>
      </c>
      <c r="Q570" s="177">
        <v>112</v>
      </c>
      <c r="R570" s="176"/>
      <c r="S570" s="170" t="s">
        <v>135</v>
      </c>
      <c r="T570" s="170" t="s">
        <v>381</v>
      </c>
      <c r="U570" s="170" t="s">
        <v>2117</v>
      </c>
      <c r="V570" s="170" t="s">
        <v>2180</v>
      </c>
      <c r="W570" s="169"/>
      <c r="X570" s="169"/>
      <c r="Y570" s="169"/>
    </row>
    <row r="571" spans="1:25" s="19" customFormat="1" x14ac:dyDescent="0.2">
      <c r="A571" s="170">
        <v>43068</v>
      </c>
      <c r="B571" s="171" t="s">
        <v>2106</v>
      </c>
      <c r="C571" s="171" t="s">
        <v>1875</v>
      </c>
      <c r="D571" s="171" t="s">
        <v>140</v>
      </c>
      <c r="E571" s="172" t="s">
        <v>143</v>
      </c>
      <c r="F571" s="173">
        <v>43014</v>
      </c>
      <c r="G571" s="174">
        <v>2017</v>
      </c>
      <c r="H571" s="170" t="s">
        <v>402</v>
      </c>
      <c r="I571" s="170" t="str">
        <f t="shared" si="39"/>
        <v>PA</v>
      </c>
      <c r="J571" s="170" t="str">
        <f t="shared" si="40"/>
        <v>NY</v>
      </c>
      <c r="K571" s="175" t="str">
        <f t="shared" si="42"/>
        <v>Northeast</v>
      </c>
      <c r="L571" s="170" t="str">
        <f>INDEX('State '!$A$1:$C$62,MATCH($I571,'State '!$B:$B,0),3)</f>
        <v>Northeast</v>
      </c>
      <c r="M571" s="170" t="str">
        <f>INDEX('State '!$A$1:$C$62,MATCH($J571,'State '!$B:$B,0),3)</f>
        <v>Northeast</v>
      </c>
      <c r="N571" s="170"/>
      <c r="O571" s="177">
        <v>112</v>
      </c>
      <c r="P571" s="176"/>
      <c r="Q571" s="176">
        <v>115</v>
      </c>
      <c r="R571" s="177"/>
      <c r="S571" s="178" t="s">
        <v>135</v>
      </c>
      <c r="T571" s="175" t="s">
        <v>381</v>
      </c>
      <c r="U571" s="179" t="s">
        <v>2107</v>
      </c>
      <c r="V571" s="170" t="s">
        <v>2180</v>
      </c>
      <c r="W571" s="169"/>
      <c r="X571" s="169"/>
      <c r="Y571" s="169"/>
    </row>
    <row r="572" spans="1:25" s="19" customFormat="1" x14ac:dyDescent="0.2">
      <c r="A572" s="195">
        <v>43383</v>
      </c>
      <c r="B572" s="183" t="s">
        <v>1812</v>
      </c>
      <c r="C572" s="183" t="s">
        <v>196</v>
      </c>
      <c r="D572" s="183" t="s">
        <v>136</v>
      </c>
      <c r="E572" s="172" t="s">
        <v>143</v>
      </c>
      <c r="F572" s="184">
        <v>43383</v>
      </c>
      <c r="G572" s="185">
        <v>2018</v>
      </c>
      <c r="H572" s="170" t="s">
        <v>2318</v>
      </c>
      <c r="I572" s="170" t="str">
        <f t="shared" si="39"/>
        <v>OH</v>
      </c>
      <c r="J572" s="170" t="str">
        <f t="shared" si="40"/>
        <v>MI</v>
      </c>
      <c r="K572" s="175" t="str">
        <f t="shared" si="42"/>
        <v>Northeast, Midwest</v>
      </c>
      <c r="L572" s="170" t="str">
        <f>INDEX('State '!$A$1:$C$62,MATCH($I572,'State '!$B:$B,0),3)</f>
        <v>Northeast</v>
      </c>
      <c r="M572" s="170" t="str">
        <f>INDEX('State '!$A$1:$C$62,MATCH($J572,'State '!$B:$B,0),3)</f>
        <v>Midwest</v>
      </c>
      <c r="N572" s="170"/>
      <c r="O572" s="177">
        <v>2000</v>
      </c>
      <c r="P572" s="177">
        <v>255</v>
      </c>
      <c r="Q572" s="177">
        <v>1500</v>
      </c>
      <c r="R572" s="176">
        <v>36</v>
      </c>
      <c r="S572" s="170" t="s">
        <v>1813</v>
      </c>
      <c r="T572" s="170" t="s">
        <v>381</v>
      </c>
      <c r="U572" s="170" t="s">
        <v>2108</v>
      </c>
      <c r="V572" s="170" t="s">
        <v>2180</v>
      </c>
      <c r="W572" s="169"/>
      <c r="X572" s="169"/>
      <c r="Y572" s="205"/>
    </row>
    <row r="573" spans="1:25" s="19" customFormat="1" x14ac:dyDescent="0.2">
      <c r="A573" s="170">
        <v>39990</v>
      </c>
      <c r="B573" s="183" t="s">
        <v>1473</v>
      </c>
      <c r="C573" s="183" t="s">
        <v>201</v>
      </c>
      <c r="D573" s="183" t="s">
        <v>140</v>
      </c>
      <c r="E573" s="183" t="s">
        <v>143</v>
      </c>
      <c r="F573" s="184">
        <v>36831</v>
      </c>
      <c r="G573" s="185">
        <v>2000</v>
      </c>
      <c r="H573" s="170" t="s">
        <v>7</v>
      </c>
      <c r="I573" s="170" t="str">
        <f t="shared" si="39"/>
        <v>PA</v>
      </c>
      <c r="J573" s="170" t="str">
        <f t="shared" si="40"/>
        <v>PA</v>
      </c>
      <c r="K573" s="170" t="str">
        <f t="shared" si="42"/>
        <v>Northeast</v>
      </c>
      <c r="L573" s="170" t="str">
        <f>INDEX('State '!$A$1:$C$62,MATCH($I573,'State '!$B:$B,0),3)</f>
        <v>Northeast</v>
      </c>
      <c r="M573" s="170" t="str">
        <f>INDEX('State '!$A$1:$C$62,MATCH($J573,'State '!$B:$B,0),3)</f>
        <v>Northeast</v>
      </c>
      <c r="N573" s="170"/>
      <c r="O573" s="177">
        <v>11.4</v>
      </c>
      <c r="P573" s="177"/>
      <c r="Q573" s="177">
        <v>35</v>
      </c>
      <c r="R573" s="176">
        <v>20</v>
      </c>
      <c r="S573" s="170" t="s">
        <v>135</v>
      </c>
      <c r="T573" s="170" t="s">
        <v>381</v>
      </c>
      <c r="U573" s="170" t="s">
        <v>1474</v>
      </c>
      <c r="V573" s="170"/>
      <c r="W573" s="169"/>
      <c r="X573" s="169"/>
      <c r="Y573" s="169"/>
    </row>
    <row r="574" spans="1:25" s="19" customFormat="1" x14ac:dyDescent="0.2">
      <c r="A574" s="170">
        <v>39990</v>
      </c>
      <c r="B574" s="183" t="s">
        <v>1504</v>
      </c>
      <c r="C574" s="183" t="s">
        <v>201</v>
      </c>
      <c r="D574" s="183" t="s">
        <v>140</v>
      </c>
      <c r="E574" s="183" t="s">
        <v>143</v>
      </c>
      <c r="F574" s="184">
        <v>36404</v>
      </c>
      <c r="G574" s="185">
        <v>1999</v>
      </c>
      <c r="H574" s="170" t="s">
        <v>7</v>
      </c>
      <c r="I574" s="170" t="str">
        <f t="shared" si="39"/>
        <v>PA</v>
      </c>
      <c r="J574" s="170" t="str">
        <f t="shared" si="40"/>
        <v>PA</v>
      </c>
      <c r="K574" s="170" t="str">
        <f t="shared" si="42"/>
        <v>Northeast</v>
      </c>
      <c r="L574" s="170" t="str">
        <f>INDEX('State '!$A$1:$C$62,MATCH($I574,'State '!$B:$B,0),3)</f>
        <v>Northeast</v>
      </c>
      <c r="M574" s="170" t="str">
        <f>INDEX('State '!$A$1:$C$62,MATCH($J574,'State '!$B:$B,0),3)</f>
        <v>Northeast</v>
      </c>
      <c r="N574" s="170"/>
      <c r="O574" s="177">
        <v>0.11</v>
      </c>
      <c r="P574" s="177"/>
      <c r="Q574" s="177">
        <v>59</v>
      </c>
      <c r="R574" s="176"/>
      <c r="S574" s="170" t="s">
        <v>135</v>
      </c>
      <c r="T574" s="170" t="s">
        <v>381</v>
      </c>
      <c r="U574" s="170" t="s">
        <v>1505</v>
      </c>
      <c r="V574" s="170"/>
      <c r="W574" s="169"/>
      <c r="X574" s="169"/>
      <c r="Y574" s="169"/>
    </row>
    <row r="575" spans="1:25" s="19" customFormat="1" x14ac:dyDescent="0.2">
      <c r="A575" s="170">
        <v>40588</v>
      </c>
      <c r="B575" s="183" t="s">
        <v>507</v>
      </c>
      <c r="C575" s="183" t="s">
        <v>201</v>
      </c>
      <c r="D575" s="183" t="s">
        <v>140</v>
      </c>
      <c r="E575" s="183" t="s">
        <v>143</v>
      </c>
      <c r="F575" s="184">
        <v>40835</v>
      </c>
      <c r="G575" s="185">
        <v>2011</v>
      </c>
      <c r="H575" s="170" t="s">
        <v>7</v>
      </c>
      <c r="I575" s="170" t="str">
        <f t="shared" si="39"/>
        <v>PA</v>
      </c>
      <c r="J575" s="170" t="str">
        <f t="shared" si="40"/>
        <v>PA</v>
      </c>
      <c r="K575" s="170" t="str">
        <f t="shared" si="42"/>
        <v>Northeast</v>
      </c>
      <c r="L575" s="170" t="str">
        <f>INDEX('State '!$A$1:$C$62,MATCH($I575,'State '!$B:$B,0),3)</f>
        <v>Northeast</v>
      </c>
      <c r="M575" s="170" t="str">
        <f>INDEX('State '!$A$1:$C$62,MATCH($J575,'State '!$B:$B,0),3)</f>
        <v>Northeast</v>
      </c>
      <c r="N575" s="170"/>
      <c r="O575" s="177">
        <v>55.6</v>
      </c>
      <c r="P575" s="177">
        <v>18.2</v>
      </c>
      <c r="Q575" s="177">
        <v>150</v>
      </c>
      <c r="R575" s="176">
        <v>20</v>
      </c>
      <c r="S575" s="170" t="s">
        <v>135</v>
      </c>
      <c r="T575" s="170" t="s">
        <v>381</v>
      </c>
      <c r="U575" s="170" t="s">
        <v>508</v>
      </c>
      <c r="V575" s="170"/>
      <c r="W575" s="169"/>
      <c r="X575" s="169"/>
      <c r="Y575" s="169"/>
    </row>
    <row r="576" spans="1:25" s="19" customFormat="1" x14ac:dyDescent="0.2">
      <c r="A576" s="195">
        <v>39990</v>
      </c>
      <c r="B576" s="183" t="s">
        <v>1665</v>
      </c>
      <c r="C576" s="183" t="s">
        <v>201</v>
      </c>
      <c r="D576" s="183" t="s">
        <v>136</v>
      </c>
      <c r="E576" s="183" t="s">
        <v>143</v>
      </c>
      <c r="F576" s="184">
        <v>35735</v>
      </c>
      <c r="G576" s="185">
        <v>1997</v>
      </c>
      <c r="H576" s="170" t="s">
        <v>1327</v>
      </c>
      <c r="I576" s="170" t="str">
        <f t="shared" ref="I576:I639" si="43">LEFT($H576,2)</f>
        <v>NY</v>
      </c>
      <c r="J576" s="170" t="str">
        <f t="shared" ref="J576:J639" si="44">RIGHT($H576,2)</f>
        <v>PA</v>
      </c>
      <c r="K576" s="170" t="str">
        <f t="shared" ref="K576:K607" si="45">IF($L576=$M576,L576,CONCATENATE($L576,", ",IF(ISBLANK(N576),"",CONCATENATE(N576,", ")),$M576))</f>
        <v>Northeast</v>
      </c>
      <c r="L576" s="170" t="str">
        <f>INDEX('State '!$A$1:$C$62,MATCH($I576,'State '!$B:$B,0),3)</f>
        <v>Northeast</v>
      </c>
      <c r="M576" s="170" t="str">
        <f>INDEX('State '!$A$1:$C$62,MATCH($J576,'State '!$B:$B,0),3)</f>
        <v>Northeast</v>
      </c>
      <c r="N576" s="170"/>
      <c r="O576" s="177">
        <v>5.5</v>
      </c>
      <c r="P576" s="177">
        <v>139</v>
      </c>
      <c r="Q576" s="177">
        <v>25</v>
      </c>
      <c r="R576" s="176"/>
      <c r="S576" s="170" t="s">
        <v>135</v>
      </c>
      <c r="T576" s="170" t="s">
        <v>381</v>
      </c>
      <c r="U576" s="170" t="s">
        <v>1666</v>
      </c>
      <c r="V576" s="170"/>
      <c r="W576" s="169"/>
      <c r="X576" s="169"/>
      <c r="Y576" s="169"/>
    </row>
    <row r="577" spans="1:25" s="19" customFormat="1" x14ac:dyDescent="0.2">
      <c r="A577" s="170">
        <v>39990</v>
      </c>
      <c r="B577" s="183" t="s">
        <v>1842</v>
      </c>
      <c r="C577" s="183" t="s">
        <v>201</v>
      </c>
      <c r="D577" s="183" t="s">
        <v>140</v>
      </c>
      <c r="E577" s="183" t="s">
        <v>143</v>
      </c>
      <c r="F577" s="184">
        <v>36100</v>
      </c>
      <c r="G577" s="185">
        <v>1998</v>
      </c>
      <c r="H577" s="170" t="s">
        <v>1327</v>
      </c>
      <c r="I577" s="170" t="str">
        <f t="shared" si="43"/>
        <v>NY</v>
      </c>
      <c r="J577" s="170" t="str">
        <f t="shared" si="44"/>
        <v>PA</v>
      </c>
      <c r="K577" s="170" t="str">
        <f t="shared" si="45"/>
        <v>Northeast</v>
      </c>
      <c r="L577" s="170" t="str">
        <f>INDEX('State '!$A$1:$C$62,MATCH($I577,'State '!$B:$B,0),3)</f>
        <v>Northeast</v>
      </c>
      <c r="M577" s="170" t="str">
        <f>INDEX('State '!$A$1:$C$62,MATCH($J577,'State '!$B:$B,0),3)</f>
        <v>Northeast</v>
      </c>
      <c r="N577" s="170"/>
      <c r="O577" s="177">
        <v>5.0999999999999996</v>
      </c>
      <c r="P577" s="177"/>
      <c r="Q577" s="177">
        <v>22</v>
      </c>
      <c r="R577" s="176"/>
      <c r="S577" s="170" t="s">
        <v>135</v>
      </c>
      <c r="T577" s="170" t="s">
        <v>381</v>
      </c>
      <c r="U577" s="170" t="s">
        <v>1625</v>
      </c>
      <c r="V577" s="170"/>
      <c r="W577" s="169"/>
      <c r="X577" s="169"/>
      <c r="Y577" s="169"/>
    </row>
    <row r="578" spans="1:25" s="19" customFormat="1" x14ac:dyDescent="0.2">
      <c r="A578" s="170">
        <v>39990</v>
      </c>
      <c r="B578" s="183" t="s">
        <v>977</v>
      </c>
      <c r="C578" s="183" t="s">
        <v>2068</v>
      </c>
      <c r="D578" s="183" t="s">
        <v>140</v>
      </c>
      <c r="E578" s="183" t="s">
        <v>143</v>
      </c>
      <c r="F578" s="184">
        <v>38837</v>
      </c>
      <c r="G578" s="185">
        <v>2006</v>
      </c>
      <c r="H578" s="170" t="s">
        <v>37</v>
      </c>
      <c r="I578" s="170" t="str">
        <f t="shared" si="43"/>
        <v>OK</v>
      </c>
      <c r="J578" s="170" t="str">
        <f t="shared" si="44"/>
        <v>OK</v>
      </c>
      <c r="K578" s="170" t="str">
        <f t="shared" si="45"/>
        <v>South Central</v>
      </c>
      <c r="L578" s="170" t="str">
        <f>INDEX('State '!$A$1:$C$62,MATCH($I578,'State '!$B:$B,0),3)</f>
        <v>South Central</v>
      </c>
      <c r="M578" s="170" t="str">
        <f>INDEX('State '!$A$1:$C$62,MATCH($J578,'State '!$B:$B,0),3)</f>
        <v>South Central</v>
      </c>
      <c r="N578" s="170"/>
      <c r="O578" s="177">
        <v>10.4</v>
      </c>
      <c r="P578" s="177"/>
      <c r="Q578" s="177">
        <v>31</v>
      </c>
      <c r="R578" s="176" t="s">
        <v>535</v>
      </c>
      <c r="S578" s="170" t="s">
        <v>135</v>
      </c>
      <c r="T578" s="170" t="s">
        <v>381</v>
      </c>
      <c r="U578" s="170" t="s">
        <v>978</v>
      </c>
      <c r="V578" s="170"/>
      <c r="W578" s="169"/>
      <c r="X578" s="169"/>
      <c r="Y578" s="169"/>
    </row>
    <row r="579" spans="1:25" s="19" customFormat="1" x14ac:dyDescent="0.2">
      <c r="A579" s="170">
        <v>39990</v>
      </c>
      <c r="B579" s="183" t="s">
        <v>982</v>
      </c>
      <c r="C579" s="183" t="s">
        <v>2068</v>
      </c>
      <c r="D579" s="183" t="s">
        <v>140</v>
      </c>
      <c r="E579" s="183" t="s">
        <v>143</v>
      </c>
      <c r="F579" s="184">
        <v>39082</v>
      </c>
      <c r="G579" s="185">
        <v>2006</v>
      </c>
      <c r="H579" s="170" t="s">
        <v>6</v>
      </c>
      <c r="I579" s="170" t="str">
        <f t="shared" si="43"/>
        <v>TX</v>
      </c>
      <c r="J579" s="170" t="str">
        <f t="shared" si="44"/>
        <v>TX</v>
      </c>
      <c r="K579" s="170" t="str">
        <f t="shared" si="45"/>
        <v>South Central</v>
      </c>
      <c r="L579" s="170" t="str">
        <f>INDEX('State '!$A$1:$C$62,MATCH($I579,'State '!$B:$B,0),3)</f>
        <v>South Central</v>
      </c>
      <c r="M579" s="170" t="str">
        <f>INDEX('State '!$A$1:$C$62,MATCH($J579,'State '!$B:$B,0),3)</f>
        <v>South Central</v>
      </c>
      <c r="N579" s="170"/>
      <c r="O579" s="177">
        <v>16</v>
      </c>
      <c r="P579" s="177"/>
      <c r="Q579" s="177">
        <v>139</v>
      </c>
      <c r="R579" s="176">
        <v>30</v>
      </c>
      <c r="S579" s="170" t="s">
        <v>135</v>
      </c>
      <c r="T579" s="170" t="s">
        <v>381</v>
      </c>
      <c r="U579" s="170" t="s">
        <v>382</v>
      </c>
      <c r="V579" s="170"/>
      <c r="W579" s="169"/>
      <c r="X579" s="169"/>
      <c r="Y579" s="169"/>
    </row>
    <row r="580" spans="1:25" s="19" customFormat="1" x14ac:dyDescent="0.2">
      <c r="A580" s="170">
        <v>39990</v>
      </c>
      <c r="B580" s="183" t="s">
        <v>1466</v>
      </c>
      <c r="C580" s="183" t="s">
        <v>2068</v>
      </c>
      <c r="D580" s="183" t="s">
        <v>140</v>
      </c>
      <c r="E580" s="183" t="s">
        <v>143</v>
      </c>
      <c r="F580" s="184">
        <v>36739</v>
      </c>
      <c r="G580" s="185">
        <v>2000</v>
      </c>
      <c r="H580" s="170" t="s">
        <v>28</v>
      </c>
      <c r="I580" s="170" t="str">
        <f t="shared" si="43"/>
        <v>IL</v>
      </c>
      <c r="J580" s="170" t="str">
        <f t="shared" si="44"/>
        <v>IL</v>
      </c>
      <c r="K580" s="170" t="str">
        <f t="shared" si="45"/>
        <v>Midwest</v>
      </c>
      <c r="L580" s="170" t="str">
        <f>INDEX('State '!$A$1:$C$62,MATCH($I580,'State '!$B:$B,0),3)</f>
        <v>Midwest</v>
      </c>
      <c r="M580" s="170" t="str">
        <f>INDEX('State '!$A$1:$C$62,MATCH($J580,'State '!$B:$B,0),3)</f>
        <v>Midwest</v>
      </c>
      <c r="N580" s="170"/>
      <c r="O580" s="177">
        <v>12.4</v>
      </c>
      <c r="P580" s="177">
        <v>0.6</v>
      </c>
      <c r="Q580" s="177">
        <v>1600</v>
      </c>
      <c r="R580" s="176">
        <v>36</v>
      </c>
      <c r="S580" s="170" t="s">
        <v>135</v>
      </c>
      <c r="T580" s="170" t="s">
        <v>381</v>
      </c>
      <c r="U580" s="170" t="s">
        <v>1467</v>
      </c>
      <c r="V580" s="170"/>
      <c r="W580" s="169"/>
      <c r="X580" s="169"/>
      <c r="Y580" s="169"/>
    </row>
    <row r="581" spans="1:25" s="19" customFormat="1" x14ac:dyDescent="0.2">
      <c r="A581" s="170">
        <v>39990</v>
      </c>
      <c r="B581" s="183" t="s">
        <v>1558</v>
      </c>
      <c r="C581" s="183" t="s">
        <v>2068</v>
      </c>
      <c r="D581" s="183" t="s">
        <v>140</v>
      </c>
      <c r="E581" s="183" t="s">
        <v>143</v>
      </c>
      <c r="F581" s="184">
        <v>36100</v>
      </c>
      <c r="G581" s="185">
        <v>1998</v>
      </c>
      <c r="H581" s="170" t="s">
        <v>710</v>
      </c>
      <c r="I581" s="170" t="str">
        <f t="shared" si="43"/>
        <v>IA</v>
      </c>
      <c r="J581" s="170" t="str">
        <f t="shared" si="44"/>
        <v>IL</v>
      </c>
      <c r="K581" s="170" t="str">
        <f t="shared" si="45"/>
        <v>Midwest</v>
      </c>
      <c r="L581" s="170" t="str">
        <f>INDEX('State '!$A$1:$C$62,MATCH($I581,'State '!$B:$B,0),3)</f>
        <v>Midwest</v>
      </c>
      <c r="M581" s="170" t="str">
        <f>INDEX('State '!$A$1:$C$62,MATCH($J581,'State '!$B:$B,0),3)</f>
        <v>Midwest</v>
      </c>
      <c r="N581" s="170"/>
      <c r="O581" s="177">
        <v>15</v>
      </c>
      <c r="P581" s="177"/>
      <c r="Q581" s="177">
        <v>110</v>
      </c>
      <c r="R581" s="176">
        <v>36</v>
      </c>
      <c r="S581" s="170" t="s">
        <v>135</v>
      </c>
      <c r="T581" s="170" t="s">
        <v>381</v>
      </c>
      <c r="U581" s="170" t="s">
        <v>1559</v>
      </c>
      <c r="V581" s="170"/>
      <c r="W581" s="169"/>
      <c r="X581" s="169"/>
      <c r="Y581" s="169"/>
    </row>
    <row r="582" spans="1:25" s="19" customFormat="1" x14ac:dyDescent="0.2">
      <c r="A582" s="170">
        <v>39990</v>
      </c>
      <c r="B582" s="183" t="s">
        <v>1565</v>
      </c>
      <c r="C582" s="183" t="s">
        <v>2068</v>
      </c>
      <c r="D582" s="183" t="s">
        <v>140</v>
      </c>
      <c r="E582" s="183" t="s">
        <v>143</v>
      </c>
      <c r="F582" s="184">
        <v>36100</v>
      </c>
      <c r="G582" s="185">
        <v>1998</v>
      </c>
      <c r="H582" s="170" t="s">
        <v>1566</v>
      </c>
      <c r="I582" s="170" t="str">
        <f t="shared" si="43"/>
        <v>OK</v>
      </c>
      <c r="J582" s="170" t="str">
        <f t="shared" si="44"/>
        <v>NE</v>
      </c>
      <c r="K582" s="170" t="str">
        <f t="shared" si="45"/>
        <v>South Central, Mountain</v>
      </c>
      <c r="L582" s="170" t="str">
        <f>INDEX('State '!$A$1:$C$62,MATCH($I582,'State '!$B:$B,0),3)</f>
        <v>South Central</v>
      </c>
      <c r="M582" s="170" t="str">
        <f>INDEX('State '!$A$1:$C$62,MATCH($J582,'State '!$B:$B,0),3)</f>
        <v>Mountain</v>
      </c>
      <c r="N582" s="170"/>
      <c r="O582" s="177">
        <v>32.799999999999997</v>
      </c>
      <c r="P582" s="177">
        <v>14</v>
      </c>
      <c r="Q582" s="177">
        <v>-25</v>
      </c>
      <c r="R582" s="176" t="s">
        <v>384</v>
      </c>
      <c r="S582" s="170" t="s">
        <v>135</v>
      </c>
      <c r="T582" s="170" t="s">
        <v>381</v>
      </c>
      <c r="U582" s="170" t="s">
        <v>1567</v>
      </c>
      <c r="V582" s="170"/>
      <c r="W582" s="169"/>
      <c r="X582" s="169"/>
      <c r="Y582" s="169"/>
    </row>
    <row r="583" spans="1:25" s="19" customFormat="1" x14ac:dyDescent="0.2">
      <c r="A583" s="170">
        <v>39990</v>
      </c>
      <c r="B583" s="183" t="s">
        <v>1274</v>
      </c>
      <c r="C583" s="183" t="s">
        <v>2068</v>
      </c>
      <c r="D583" s="183" t="s">
        <v>140</v>
      </c>
      <c r="E583" s="183" t="s">
        <v>143</v>
      </c>
      <c r="F583" s="184">
        <v>37500</v>
      </c>
      <c r="G583" s="185">
        <v>2002</v>
      </c>
      <c r="H583" s="170" t="s">
        <v>28</v>
      </c>
      <c r="I583" s="170" t="str">
        <f t="shared" si="43"/>
        <v>IL</v>
      </c>
      <c r="J583" s="170" t="str">
        <f t="shared" si="44"/>
        <v>IL</v>
      </c>
      <c r="K583" s="170" t="str">
        <f t="shared" si="45"/>
        <v>Midwest</v>
      </c>
      <c r="L583" s="170" t="str">
        <f>INDEX('State '!$A$1:$C$62,MATCH($I583,'State '!$B:$B,0),3)</f>
        <v>Midwest</v>
      </c>
      <c r="M583" s="170" t="str">
        <f>INDEX('State '!$A$1:$C$62,MATCH($J583,'State '!$B:$B,0),3)</f>
        <v>Midwest</v>
      </c>
      <c r="N583" s="170"/>
      <c r="O583" s="177">
        <v>37</v>
      </c>
      <c r="P583" s="177">
        <v>47</v>
      </c>
      <c r="Q583" s="177">
        <v>300</v>
      </c>
      <c r="R583" s="176">
        <v>24</v>
      </c>
      <c r="S583" s="170" t="s">
        <v>135</v>
      </c>
      <c r="T583" s="170" t="s">
        <v>381</v>
      </c>
      <c r="U583" s="170" t="s">
        <v>382</v>
      </c>
      <c r="V583" s="170"/>
      <c r="W583" s="169"/>
      <c r="X583" s="169"/>
      <c r="Y583" s="169"/>
    </row>
    <row r="584" spans="1:25" s="19" customFormat="1" ht="25.5" x14ac:dyDescent="0.2">
      <c r="A584" s="195">
        <v>43377</v>
      </c>
      <c r="B584" s="183" t="s">
        <v>2346</v>
      </c>
      <c r="C584" s="183" t="s">
        <v>2068</v>
      </c>
      <c r="D584" s="183" t="s">
        <v>1878</v>
      </c>
      <c r="E584" s="183" t="s">
        <v>143</v>
      </c>
      <c r="F584" s="184">
        <v>43377</v>
      </c>
      <c r="G584" s="185">
        <v>2018</v>
      </c>
      <c r="H584" s="170" t="s">
        <v>2347</v>
      </c>
      <c r="I584" s="170" t="str">
        <f t="shared" si="43"/>
        <v>IL</v>
      </c>
      <c r="J584" s="170" t="str">
        <f t="shared" si="44"/>
        <v>TX</v>
      </c>
      <c r="K584" s="175" t="str">
        <f t="shared" si="45"/>
        <v>Midwest, South Central</v>
      </c>
      <c r="L584" s="170" t="str">
        <f>INDEX('State '!$A$1:$C$62,MATCH($I584,'State '!$B:$B,0),3)</f>
        <v>Midwest</v>
      </c>
      <c r="M584" s="170" t="str">
        <f>INDEX('State '!$A$1:$C$62,MATCH($J584,'State '!$B:$B,0),3)</f>
        <v>South Central</v>
      </c>
      <c r="N584" s="170"/>
      <c r="O584" s="177">
        <v>149</v>
      </c>
      <c r="P584" s="177"/>
      <c r="Q584" s="177">
        <v>460</v>
      </c>
      <c r="R584" s="176"/>
      <c r="S584" s="170" t="s">
        <v>135</v>
      </c>
      <c r="T584" s="170" t="s">
        <v>381</v>
      </c>
      <c r="U584" s="170" t="s">
        <v>2379</v>
      </c>
      <c r="V584" s="170" t="s">
        <v>2180</v>
      </c>
      <c r="W584" s="169" t="s">
        <v>2715</v>
      </c>
      <c r="X584" s="169"/>
      <c r="Y584" s="169"/>
    </row>
    <row r="585" spans="1:25" s="19" customFormat="1" ht="25.5" x14ac:dyDescent="0.2">
      <c r="A585" s="224">
        <v>44274</v>
      </c>
      <c r="B585" s="222" t="s">
        <v>2780</v>
      </c>
      <c r="C585" s="222" t="s">
        <v>2068</v>
      </c>
      <c r="D585" s="222" t="s">
        <v>1878</v>
      </c>
      <c r="E585" s="222" t="s">
        <v>143</v>
      </c>
      <c r="F585" s="63">
        <v>44256</v>
      </c>
      <c r="G585" s="64">
        <v>2021</v>
      </c>
      <c r="H585" s="224" t="s">
        <v>2347</v>
      </c>
      <c r="I585" s="224" t="str">
        <f t="shared" si="43"/>
        <v>IL</v>
      </c>
      <c r="J585" s="224" t="str">
        <f t="shared" si="44"/>
        <v>TX</v>
      </c>
      <c r="K585" s="230" t="str">
        <f t="shared" si="45"/>
        <v>Midwest, South Central</v>
      </c>
      <c r="L585" s="224" t="str">
        <f>INDEX('State '!$A$1:$C$62,MATCH($I585,'State '!$B:$B,0),3)</f>
        <v>Midwest</v>
      </c>
      <c r="M585" s="224" t="str">
        <f>INDEX('State '!$A$1:$C$62,MATCH($J585,'State '!$B:$B,0),3)</f>
        <v>South Central</v>
      </c>
      <c r="N585" s="224"/>
      <c r="O585" s="177">
        <v>176</v>
      </c>
      <c r="P585" s="177"/>
      <c r="Q585" s="164">
        <v>300</v>
      </c>
      <c r="R585" s="104"/>
      <c r="S585" s="224" t="s">
        <v>135</v>
      </c>
      <c r="T585" s="224" t="s">
        <v>381</v>
      </c>
      <c r="U585" s="224" t="s">
        <v>2778</v>
      </c>
      <c r="V585" s="224" t="s">
        <v>2180</v>
      </c>
      <c r="W585" s="222" t="s">
        <v>2779</v>
      </c>
      <c r="X585" s="222" t="s">
        <v>2840</v>
      </c>
      <c r="Y585" s="225"/>
    </row>
    <row r="586" spans="1:25" s="19" customFormat="1" x14ac:dyDescent="0.2">
      <c r="A586" s="170">
        <v>39990</v>
      </c>
      <c r="B586" s="183" t="s">
        <v>1253</v>
      </c>
      <c r="C586" s="183" t="s">
        <v>2068</v>
      </c>
      <c r="D586" s="183" t="s">
        <v>140</v>
      </c>
      <c r="E586" s="183" t="s">
        <v>143</v>
      </c>
      <c r="F586" s="184">
        <v>37287</v>
      </c>
      <c r="G586" s="185">
        <v>2002</v>
      </c>
      <c r="H586" s="170" t="s">
        <v>43</v>
      </c>
      <c r="I586" s="170" t="str">
        <f t="shared" si="43"/>
        <v>NM</v>
      </c>
      <c r="J586" s="170" t="str">
        <f t="shared" si="44"/>
        <v>NM</v>
      </c>
      <c r="K586" s="170" t="str">
        <f t="shared" si="45"/>
        <v>Mountain</v>
      </c>
      <c r="L586" s="170" t="str">
        <f>INDEX('State '!$A$1:$C$62,MATCH($I586,'State '!$B:$B,0),3)</f>
        <v>Mountain</v>
      </c>
      <c r="M586" s="170" t="str">
        <f>INDEX('State '!$A$1:$C$62,MATCH($J586,'State '!$B:$B,0),3)</f>
        <v>Mountain</v>
      </c>
      <c r="N586" s="170"/>
      <c r="O586" s="177">
        <v>1.2</v>
      </c>
      <c r="P586" s="177"/>
      <c r="Q586" s="177">
        <v>60.1</v>
      </c>
      <c r="R586" s="176">
        <v>20</v>
      </c>
      <c r="S586" s="170" t="s">
        <v>135</v>
      </c>
      <c r="T586" s="170" t="s">
        <v>381</v>
      </c>
      <c r="U586" s="170" t="s">
        <v>382</v>
      </c>
      <c r="V586" s="170"/>
      <c r="W586" s="169"/>
      <c r="X586" s="169"/>
      <c r="Y586" s="169"/>
    </row>
    <row r="587" spans="1:25" s="19" customFormat="1" x14ac:dyDescent="0.2">
      <c r="A587" s="170">
        <v>39990</v>
      </c>
      <c r="B587" s="183" t="s">
        <v>847</v>
      </c>
      <c r="C587" s="183" t="s">
        <v>2068</v>
      </c>
      <c r="D587" s="183" t="s">
        <v>140</v>
      </c>
      <c r="E587" s="183" t="s">
        <v>143</v>
      </c>
      <c r="F587" s="184">
        <v>39492</v>
      </c>
      <c r="G587" s="185">
        <v>2008</v>
      </c>
      <c r="H587" s="170" t="s">
        <v>429</v>
      </c>
      <c r="I587" s="170" t="str">
        <f t="shared" si="43"/>
        <v>TX</v>
      </c>
      <c r="J587" s="170" t="str">
        <f t="shared" si="44"/>
        <v>LA</v>
      </c>
      <c r="K587" s="170" t="str">
        <f t="shared" si="45"/>
        <v>South Central</v>
      </c>
      <c r="L587" s="170" t="str">
        <f>INDEX('State '!$A$1:$C$62,MATCH($I587,'State '!$B:$B,0),3)</f>
        <v>South Central</v>
      </c>
      <c r="M587" s="170" t="str">
        <f>INDEX('State '!$A$1:$C$62,MATCH($J587,'State '!$B:$B,0),3)</f>
        <v>South Central</v>
      </c>
      <c r="N587" s="170"/>
      <c r="O587" s="177">
        <v>69</v>
      </c>
      <c r="P587" s="177">
        <v>4.5</v>
      </c>
      <c r="Q587" s="177">
        <v>200</v>
      </c>
      <c r="R587" s="176">
        <v>36</v>
      </c>
      <c r="S587" s="170" t="s">
        <v>135</v>
      </c>
      <c r="T587" s="170" t="s">
        <v>381</v>
      </c>
      <c r="U587" s="170" t="s">
        <v>848</v>
      </c>
      <c r="V587" s="170"/>
      <c r="W587" s="169"/>
      <c r="X587" s="169"/>
      <c r="Y587" s="169"/>
    </row>
    <row r="588" spans="1:25" s="19" customFormat="1" x14ac:dyDescent="0.2">
      <c r="A588" s="170">
        <v>39990</v>
      </c>
      <c r="B588" s="171" t="s">
        <v>919</v>
      </c>
      <c r="C588" s="171" t="s">
        <v>2068</v>
      </c>
      <c r="D588" s="171" t="s">
        <v>134</v>
      </c>
      <c r="E588" s="172" t="s">
        <v>143</v>
      </c>
      <c r="F588" s="173">
        <v>39309</v>
      </c>
      <c r="G588" s="174">
        <v>2007</v>
      </c>
      <c r="H588" s="170" t="s">
        <v>6</v>
      </c>
      <c r="I588" s="170" t="str">
        <f t="shared" si="43"/>
        <v>TX</v>
      </c>
      <c r="J588" s="170" t="str">
        <f t="shared" si="44"/>
        <v>TX</v>
      </c>
      <c r="K588" s="170" t="str">
        <f t="shared" si="45"/>
        <v>South Central</v>
      </c>
      <c r="L588" s="170" t="str">
        <f>INDEX('State '!$A$1:$C$62,MATCH($I588,'State '!$B:$B,0),3)</f>
        <v>South Central</v>
      </c>
      <c r="M588" s="170" t="str">
        <f>INDEX('State '!$A$1:$C$62,MATCH($J588,'State '!$B:$B,0),3)</f>
        <v>South Central</v>
      </c>
      <c r="N588" s="170"/>
      <c r="O588" s="177">
        <v>9.84</v>
      </c>
      <c r="P588" s="176">
        <v>8.6999999999999993</v>
      </c>
      <c r="Q588" s="176">
        <v>140</v>
      </c>
      <c r="R588" s="177">
        <v>30</v>
      </c>
      <c r="S588" s="178" t="s">
        <v>135</v>
      </c>
      <c r="T588" s="175" t="s">
        <v>381</v>
      </c>
      <c r="U588" s="179" t="s">
        <v>920</v>
      </c>
      <c r="V588" s="170"/>
      <c r="W588" s="169"/>
      <c r="X588" s="169"/>
      <c r="Y588" s="169"/>
    </row>
    <row r="589" spans="1:25" s="19" customFormat="1" x14ac:dyDescent="0.2">
      <c r="A589" s="170">
        <v>39990</v>
      </c>
      <c r="B589" s="171" t="s">
        <v>993</v>
      </c>
      <c r="C589" s="171" t="s">
        <v>2068</v>
      </c>
      <c r="D589" s="171" t="s">
        <v>140</v>
      </c>
      <c r="E589" s="172" t="s">
        <v>143</v>
      </c>
      <c r="F589" s="173">
        <v>38822</v>
      </c>
      <c r="G589" s="174">
        <v>2006</v>
      </c>
      <c r="H589" s="170" t="s">
        <v>994</v>
      </c>
      <c r="I589" s="170" t="str">
        <f t="shared" si="43"/>
        <v>TX</v>
      </c>
      <c r="J589" s="170" t="str">
        <f t="shared" si="44"/>
        <v>OK</v>
      </c>
      <c r="K589" s="170" t="str">
        <f t="shared" si="45"/>
        <v>South Central</v>
      </c>
      <c r="L589" s="170" t="str">
        <f>INDEX('State '!$A$1:$C$62,MATCH($I589,'State '!$B:$B,0),3)</f>
        <v>South Central</v>
      </c>
      <c r="M589" s="170" t="str">
        <f>INDEX('State '!$A$1:$C$62,MATCH($J589,'State '!$B:$B,0),3)</f>
        <v>South Central</v>
      </c>
      <c r="N589" s="170"/>
      <c r="O589" s="177">
        <v>10.6</v>
      </c>
      <c r="P589" s="176"/>
      <c r="Q589" s="176">
        <v>20</v>
      </c>
      <c r="R589" s="177">
        <v>20</v>
      </c>
      <c r="S589" s="178" t="s">
        <v>135</v>
      </c>
      <c r="T589" s="175" t="s">
        <v>381</v>
      </c>
      <c r="U589" s="179" t="s">
        <v>978</v>
      </c>
      <c r="V589" s="170"/>
      <c r="W589" s="169"/>
      <c r="X589" s="169"/>
      <c r="Y589" s="169"/>
    </row>
    <row r="590" spans="1:25" s="19" customFormat="1" x14ac:dyDescent="0.2">
      <c r="A590" s="224">
        <v>43691</v>
      </c>
      <c r="B590" s="222" t="s">
        <v>2344</v>
      </c>
      <c r="C590" s="222" t="s">
        <v>2068</v>
      </c>
      <c r="D590" s="222" t="s">
        <v>1878</v>
      </c>
      <c r="E590" s="222" t="s">
        <v>2223</v>
      </c>
      <c r="F590" s="63"/>
      <c r="G590" s="64"/>
      <c r="H590" s="224" t="s">
        <v>2345</v>
      </c>
      <c r="I590" s="224" t="str">
        <f t="shared" si="43"/>
        <v>IL</v>
      </c>
      <c r="J590" s="224" t="str">
        <f t="shared" si="44"/>
        <v>TX</v>
      </c>
      <c r="K590" s="230" t="str">
        <f t="shared" si="45"/>
        <v>Midwest, South Central</v>
      </c>
      <c r="L590" s="224" t="str">
        <f>INDEX('State '!$A$1:$C$62,MATCH($I590,'State '!$B:$B,0),3)</f>
        <v>Midwest</v>
      </c>
      <c r="M590" s="224" t="str">
        <f>INDEX('State '!$A$1:$C$62,MATCH($J590,'State '!$B:$B,0),3)</f>
        <v>South Central</v>
      </c>
      <c r="N590" s="224"/>
      <c r="O590" s="177"/>
      <c r="P590" s="198"/>
      <c r="Q590" s="164">
        <v>465</v>
      </c>
      <c r="R590" s="104"/>
      <c r="S590" s="224" t="s">
        <v>135</v>
      </c>
      <c r="T590" s="224" t="s">
        <v>381</v>
      </c>
      <c r="U590" s="224"/>
      <c r="V590" s="224" t="s">
        <v>2180</v>
      </c>
      <c r="W590" s="222"/>
      <c r="X590" s="222"/>
      <c r="Y590" s="225"/>
    </row>
    <row r="591" spans="1:25" s="19" customFormat="1" x14ac:dyDescent="0.2">
      <c r="A591" s="170">
        <v>42281</v>
      </c>
      <c r="B591" s="171" t="s">
        <v>1961</v>
      </c>
      <c r="C591" s="171" t="s">
        <v>206</v>
      </c>
      <c r="D591" s="171" t="s">
        <v>140</v>
      </c>
      <c r="E591" s="172" t="s">
        <v>143</v>
      </c>
      <c r="F591" s="173">
        <v>42278</v>
      </c>
      <c r="G591" s="174">
        <v>2015</v>
      </c>
      <c r="H591" s="170" t="s">
        <v>1962</v>
      </c>
      <c r="I591" s="170" t="str">
        <f t="shared" si="43"/>
        <v>NY</v>
      </c>
      <c r="J591" s="170" t="str">
        <f t="shared" si="44"/>
        <v>CN</v>
      </c>
      <c r="K591" s="170" t="e">
        <f t="shared" si="45"/>
        <v>#N/A</v>
      </c>
      <c r="L591" s="170" t="str">
        <f>INDEX('State '!$A$1:$C$62,MATCH($I591,'State '!$B:$B,0),3)</f>
        <v>Northeast</v>
      </c>
      <c r="M591" s="170" t="e">
        <f>INDEX('State '!$A$1:$C$62,MATCH($J591,'State '!$B:$B,0),3)</f>
        <v>#N/A</v>
      </c>
      <c r="N591" s="170"/>
      <c r="O591" s="177">
        <v>27.5</v>
      </c>
      <c r="P591" s="176">
        <v>3.1</v>
      </c>
      <c r="Q591" s="176">
        <v>158</v>
      </c>
      <c r="R591" s="177">
        <v>30</v>
      </c>
      <c r="S591" s="178" t="s">
        <v>135</v>
      </c>
      <c r="T591" s="175" t="s">
        <v>381</v>
      </c>
      <c r="U591" s="179" t="s">
        <v>1963</v>
      </c>
      <c r="V591" s="170" t="s">
        <v>2180</v>
      </c>
      <c r="W591" s="169"/>
      <c r="X591" s="169"/>
      <c r="Y591" s="169"/>
    </row>
    <row r="592" spans="1:25" s="19" customFormat="1" x14ac:dyDescent="0.2">
      <c r="A592" s="170">
        <v>39990</v>
      </c>
      <c r="B592" s="183" t="s">
        <v>1176</v>
      </c>
      <c r="C592" s="183" t="s">
        <v>332</v>
      </c>
      <c r="D592" s="183" t="s">
        <v>134</v>
      </c>
      <c r="E592" s="183" t="s">
        <v>143</v>
      </c>
      <c r="F592" s="184">
        <v>37926</v>
      </c>
      <c r="G592" s="185">
        <v>2003</v>
      </c>
      <c r="H592" s="170" t="s">
        <v>10</v>
      </c>
      <c r="I592" s="170" t="str">
        <f t="shared" si="43"/>
        <v>NY</v>
      </c>
      <c r="J592" s="170" t="str">
        <f t="shared" si="44"/>
        <v>NY</v>
      </c>
      <c r="K592" s="170" t="str">
        <f t="shared" si="45"/>
        <v>Northeast</v>
      </c>
      <c r="L592" s="170" t="str">
        <f>INDEX('State '!$A$1:$C$62,MATCH($I592,'State '!$B:$B,0),3)</f>
        <v>Northeast</v>
      </c>
      <c r="M592" s="170" t="str">
        <f>INDEX('State '!$A$1:$C$62,MATCH($J592,'State '!$B:$B,0),3)</f>
        <v>Northeast</v>
      </c>
      <c r="N592" s="170"/>
      <c r="O592" s="177">
        <v>2</v>
      </c>
      <c r="P592" s="177">
        <v>9.36</v>
      </c>
      <c r="Q592" s="177">
        <v>200</v>
      </c>
      <c r="R592" s="176">
        <v>24</v>
      </c>
      <c r="S592" s="170" t="s">
        <v>138</v>
      </c>
      <c r="T592" s="170" t="s">
        <v>187</v>
      </c>
      <c r="U592" s="170" t="s">
        <v>382</v>
      </c>
      <c r="V592" s="170"/>
      <c r="W592" s="169"/>
      <c r="X592" s="169"/>
      <c r="Y592" s="169"/>
    </row>
    <row r="593" spans="1:28" s="19" customFormat="1" x14ac:dyDescent="0.2">
      <c r="A593" s="170">
        <v>39990</v>
      </c>
      <c r="B593" s="183" t="s">
        <v>1233</v>
      </c>
      <c r="C593" s="183" t="s">
        <v>341</v>
      </c>
      <c r="D593" s="183" t="s">
        <v>136</v>
      </c>
      <c r="E593" s="183" t="s">
        <v>143</v>
      </c>
      <c r="F593" s="184">
        <v>37895</v>
      </c>
      <c r="G593" s="185">
        <v>2003</v>
      </c>
      <c r="H593" s="170" t="s">
        <v>532</v>
      </c>
      <c r="I593" s="170" t="str">
        <f t="shared" si="43"/>
        <v>AK</v>
      </c>
      <c r="J593" s="170" t="str">
        <f t="shared" si="44"/>
        <v>AK</v>
      </c>
      <c r="K593" s="170" t="str">
        <f t="shared" si="45"/>
        <v>Pacific</v>
      </c>
      <c r="L593" s="170" t="str">
        <f>INDEX('State '!$A$1:$C$62,MATCH($I593,'State '!$B:$B,0),3)</f>
        <v>Pacific</v>
      </c>
      <c r="M593" s="170" t="str">
        <f>INDEX('State '!$A$1:$C$62,MATCH($J593,'State '!$B:$B,0),3)</f>
        <v>Pacific</v>
      </c>
      <c r="N593" s="170"/>
      <c r="O593" s="177">
        <v>25</v>
      </c>
      <c r="P593" s="177">
        <v>33</v>
      </c>
      <c r="Q593" s="177">
        <v>120</v>
      </c>
      <c r="R593" s="176">
        <v>12</v>
      </c>
      <c r="S593" s="170" t="s">
        <v>138</v>
      </c>
      <c r="T593" s="170" t="s">
        <v>187</v>
      </c>
      <c r="U593" s="170" t="s">
        <v>382</v>
      </c>
      <c r="V593" s="170"/>
      <c r="W593" s="169"/>
      <c r="X593" s="169"/>
      <c r="Y593" s="169"/>
    </row>
    <row r="594" spans="1:28" x14ac:dyDescent="0.2">
      <c r="A594" s="170">
        <v>41584</v>
      </c>
      <c r="B594" s="183" t="s">
        <v>420</v>
      </c>
      <c r="C594" s="183" t="s">
        <v>199</v>
      </c>
      <c r="D594" s="183" t="s">
        <v>140</v>
      </c>
      <c r="E594" s="183" t="s">
        <v>143</v>
      </c>
      <c r="F594" s="184">
        <v>41584</v>
      </c>
      <c r="G594" s="185">
        <v>2013</v>
      </c>
      <c r="H594" s="170" t="s">
        <v>396</v>
      </c>
      <c r="I594" s="170" t="str">
        <f t="shared" si="43"/>
        <v>NJ</v>
      </c>
      <c r="J594" s="170" t="str">
        <f t="shared" si="44"/>
        <v>NY</v>
      </c>
      <c r="K594" s="170" t="str">
        <f t="shared" si="45"/>
        <v>Northeast</v>
      </c>
      <c r="L594" s="170" t="str">
        <f>INDEX('State '!$A$1:$C$62,MATCH($I594,'State '!$B:$B,0),3)</f>
        <v>Northeast</v>
      </c>
      <c r="M594" s="170" t="str">
        <f>INDEX('State '!$A$1:$C$62,MATCH($J594,'State '!$B:$B,0),3)</f>
        <v>Northeast</v>
      </c>
      <c r="N594" s="170"/>
      <c r="O594" s="177">
        <v>1200</v>
      </c>
      <c r="P594" s="177">
        <v>20.9</v>
      </c>
      <c r="Q594" s="177">
        <v>800</v>
      </c>
      <c r="R594" s="176" t="s">
        <v>421</v>
      </c>
      <c r="S594" s="170" t="s">
        <v>135</v>
      </c>
      <c r="T594" s="170" t="s">
        <v>381</v>
      </c>
      <c r="U594" s="170" t="s">
        <v>403</v>
      </c>
      <c r="V594" s="170"/>
      <c r="W594" s="169"/>
      <c r="X594" s="169"/>
      <c r="Y594" s="169"/>
      <c r="Z594" s="93"/>
      <c r="AA594" s="93"/>
      <c r="AB594" s="93"/>
    </row>
    <row r="595" spans="1:28" x14ac:dyDescent="0.2">
      <c r="A595" s="170">
        <v>39990</v>
      </c>
      <c r="B595" s="171" t="s">
        <v>1548</v>
      </c>
      <c r="C595" s="171" t="s">
        <v>260</v>
      </c>
      <c r="D595" s="171" t="s">
        <v>140</v>
      </c>
      <c r="E595" s="183" t="s">
        <v>143</v>
      </c>
      <c r="F595" s="184">
        <v>36465</v>
      </c>
      <c r="G595" s="185">
        <v>1999</v>
      </c>
      <c r="H595" s="170" t="s">
        <v>30</v>
      </c>
      <c r="I595" s="170" t="str">
        <f t="shared" si="43"/>
        <v>MN</v>
      </c>
      <c r="J595" s="170" t="str">
        <f t="shared" si="44"/>
        <v>MN</v>
      </c>
      <c r="K595" s="170" t="str">
        <f t="shared" si="45"/>
        <v>Midwest</v>
      </c>
      <c r="L595" s="170" t="str">
        <f>INDEX('State '!$A$1:$C$62,MATCH($I595,'State '!$B:$B,0),3)</f>
        <v>Midwest</v>
      </c>
      <c r="M595" s="170" t="str">
        <f>INDEX('State '!$A$1:$C$62,MATCH($J595,'State '!$B:$B,0),3)</f>
        <v>Midwest</v>
      </c>
      <c r="N595" s="170"/>
      <c r="O595" s="177">
        <v>0.05</v>
      </c>
      <c r="P595" s="177">
        <v>6</v>
      </c>
      <c r="Q595" s="176">
        <v>50</v>
      </c>
      <c r="R595" s="176"/>
      <c r="S595" s="170" t="s">
        <v>135</v>
      </c>
      <c r="T595" s="170" t="s">
        <v>381</v>
      </c>
      <c r="U595" s="170" t="s">
        <v>1549</v>
      </c>
      <c r="V595" s="170"/>
      <c r="W595" s="169"/>
      <c r="X595" s="169"/>
      <c r="Y595" s="169"/>
      <c r="Z595" s="93"/>
      <c r="AA595" s="93"/>
      <c r="AB595" s="93"/>
    </row>
    <row r="596" spans="1:28" x14ac:dyDescent="0.2">
      <c r="A596" s="170">
        <v>39990</v>
      </c>
      <c r="B596" s="183" t="s">
        <v>1313</v>
      </c>
      <c r="C596" s="183" t="s">
        <v>260</v>
      </c>
      <c r="D596" s="183" t="s">
        <v>140</v>
      </c>
      <c r="E596" s="183" t="s">
        <v>143</v>
      </c>
      <c r="F596" s="184">
        <v>37605</v>
      </c>
      <c r="G596" s="185">
        <v>2002</v>
      </c>
      <c r="H596" s="170" t="s">
        <v>1314</v>
      </c>
      <c r="I596" s="170" t="str">
        <f t="shared" si="43"/>
        <v>NE</v>
      </c>
      <c r="J596" s="170" t="str">
        <f t="shared" si="44"/>
        <v>MN</v>
      </c>
      <c r="K596" s="170" t="str">
        <f t="shared" si="45"/>
        <v>Mountain, Midwest</v>
      </c>
      <c r="L596" s="170" t="str">
        <f>INDEX('State '!$A$1:$C$62,MATCH($I596,'State '!$B:$B,0),3)</f>
        <v>Mountain</v>
      </c>
      <c r="M596" s="170" t="str">
        <f>INDEX('State '!$A$1:$C$62,MATCH($J596,'State '!$B:$B,0),3)</f>
        <v>Midwest</v>
      </c>
      <c r="N596" s="170"/>
      <c r="O596" s="177">
        <v>0.28999999999999998</v>
      </c>
      <c r="P596" s="177"/>
      <c r="Q596" s="177">
        <v>90</v>
      </c>
      <c r="R596" s="176">
        <v>24</v>
      </c>
      <c r="S596" s="170" t="s">
        <v>135</v>
      </c>
      <c r="T596" s="170" t="s">
        <v>381</v>
      </c>
      <c r="U596" s="170" t="s">
        <v>1315</v>
      </c>
      <c r="V596" s="170"/>
      <c r="W596" s="169"/>
      <c r="X596" s="169"/>
      <c r="Y596" s="169"/>
      <c r="Z596" s="93"/>
      <c r="AA596" s="93"/>
      <c r="AB596" s="93"/>
    </row>
    <row r="597" spans="1:28" x14ac:dyDescent="0.2">
      <c r="A597" s="170">
        <v>39990</v>
      </c>
      <c r="B597" s="183" t="s">
        <v>1084</v>
      </c>
      <c r="C597" s="183" t="s">
        <v>260</v>
      </c>
      <c r="D597" s="183" t="s">
        <v>140</v>
      </c>
      <c r="E597" s="183" t="s">
        <v>143</v>
      </c>
      <c r="F597" s="184">
        <v>38657</v>
      </c>
      <c r="G597" s="185">
        <v>2005</v>
      </c>
      <c r="H597" s="170" t="s">
        <v>30</v>
      </c>
      <c r="I597" s="170" t="str">
        <f t="shared" si="43"/>
        <v>MN</v>
      </c>
      <c r="J597" s="170" t="str">
        <f t="shared" si="44"/>
        <v>MN</v>
      </c>
      <c r="K597" s="170" t="str">
        <f t="shared" si="45"/>
        <v>Midwest</v>
      </c>
      <c r="L597" s="170" t="str">
        <f>INDEX('State '!$A$1:$C$62,MATCH($I597,'State '!$B:$B,0),3)</f>
        <v>Midwest</v>
      </c>
      <c r="M597" s="170" t="str">
        <f>INDEX('State '!$A$1:$C$62,MATCH($J597,'State '!$B:$B,0),3)</f>
        <v>Midwest</v>
      </c>
      <c r="N597" s="170"/>
      <c r="O597" s="177">
        <v>7.7</v>
      </c>
      <c r="P597" s="177">
        <v>3.2</v>
      </c>
      <c r="Q597" s="177">
        <v>1.75</v>
      </c>
      <c r="R597" s="176">
        <v>30</v>
      </c>
      <c r="S597" s="170" t="s">
        <v>135</v>
      </c>
      <c r="T597" s="170" t="s">
        <v>381</v>
      </c>
      <c r="U597" s="170" t="s">
        <v>1085</v>
      </c>
      <c r="V597" s="170"/>
      <c r="W597" s="169"/>
      <c r="X597" s="169"/>
      <c r="Y597" s="169"/>
      <c r="Z597" s="93"/>
      <c r="AA597" s="93"/>
      <c r="AB597" s="93"/>
    </row>
    <row r="598" spans="1:28" x14ac:dyDescent="0.2">
      <c r="A598" s="170">
        <v>39990</v>
      </c>
      <c r="B598" s="171" t="s">
        <v>762</v>
      </c>
      <c r="C598" s="171" t="s">
        <v>260</v>
      </c>
      <c r="D598" s="171" t="s">
        <v>140</v>
      </c>
      <c r="E598" s="172" t="s">
        <v>143</v>
      </c>
      <c r="F598" s="173">
        <v>39753</v>
      </c>
      <c r="G598" s="174">
        <v>2008</v>
      </c>
      <c r="H598" s="170" t="s">
        <v>42</v>
      </c>
      <c r="I598" s="170" t="str">
        <f t="shared" si="43"/>
        <v>IA</v>
      </c>
      <c r="J598" s="170" t="str">
        <f t="shared" si="44"/>
        <v>IA</v>
      </c>
      <c r="K598" s="170" t="str">
        <f t="shared" si="45"/>
        <v>Midwest</v>
      </c>
      <c r="L598" s="170" t="str">
        <f>INDEX('State '!$A$1:$C$62,MATCH($I598,'State '!$B:$B,0),3)</f>
        <v>Midwest</v>
      </c>
      <c r="M598" s="170" t="str">
        <f>INDEX('State '!$A$1:$C$62,MATCH($J598,'State '!$B:$B,0),3)</f>
        <v>Midwest</v>
      </c>
      <c r="N598" s="170"/>
      <c r="O598" s="177">
        <v>6.89</v>
      </c>
      <c r="P598" s="176">
        <v>8</v>
      </c>
      <c r="Q598" s="176">
        <v>12.5</v>
      </c>
      <c r="R598" s="177" t="s">
        <v>3301</v>
      </c>
      <c r="S598" s="178" t="s">
        <v>135</v>
      </c>
      <c r="T598" s="175" t="s">
        <v>381</v>
      </c>
      <c r="U598" s="179" t="s">
        <v>763</v>
      </c>
      <c r="V598" s="170"/>
      <c r="W598" s="169"/>
      <c r="X598" s="169"/>
      <c r="Y598" s="169"/>
      <c r="Z598" s="93"/>
      <c r="AA598" s="93"/>
      <c r="AB598" s="93"/>
    </row>
    <row r="599" spans="1:28" x14ac:dyDescent="0.2">
      <c r="A599" s="170">
        <v>39990</v>
      </c>
      <c r="B599" s="183" t="s">
        <v>1447</v>
      </c>
      <c r="C599" s="183" t="s">
        <v>260</v>
      </c>
      <c r="D599" s="183" t="s">
        <v>140</v>
      </c>
      <c r="E599" s="183" t="s">
        <v>143</v>
      </c>
      <c r="F599" s="184">
        <v>37196</v>
      </c>
      <c r="G599" s="185">
        <v>2000</v>
      </c>
      <c r="H599" s="170" t="s">
        <v>30</v>
      </c>
      <c r="I599" s="170" t="str">
        <f t="shared" si="43"/>
        <v>MN</v>
      </c>
      <c r="J599" s="170" t="str">
        <f t="shared" si="44"/>
        <v>MN</v>
      </c>
      <c r="K599" s="170" t="str">
        <f t="shared" si="45"/>
        <v>Midwest</v>
      </c>
      <c r="L599" s="170" t="str">
        <f>INDEX('State '!$A$1:$C$62,MATCH($I599,'State '!$B:$B,0),3)</f>
        <v>Midwest</v>
      </c>
      <c r="M599" s="170" t="str">
        <f>INDEX('State '!$A$1:$C$62,MATCH($J599,'State '!$B:$B,0),3)</f>
        <v>Midwest</v>
      </c>
      <c r="N599" s="170"/>
      <c r="O599" s="177">
        <v>12.5</v>
      </c>
      <c r="P599" s="177">
        <v>14.7</v>
      </c>
      <c r="Q599" s="177">
        <v>23.24</v>
      </c>
      <c r="R599" s="176">
        <v>16</v>
      </c>
      <c r="S599" s="170" t="s">
        <v>135</v>
      </c>
      <c r="T599" s="170" t="s">
        <v>381</v>
      </c>
      <c r="U599" s="170" t="s">
        <v>1448</v>
      </c>
      <c r="V599" s="170"/>
      <c r="W599" s="169"/>
      <c r="X599" s="169"/>
      <c r="Y599" s="169"/>
      <c r="Z599" s="93"/>
      <c r="AA599" s="93"/>
      <c r="AB599" s="93"/>
    </row>
    <row r="600" spans="1:28" x14ac:dyDescent="0.2">
      <c r="A600" s="195">
        <v>39990</v>
      </c>
      <c r="B600" s="183" t="s">
        <v>1760</v>
      </c>
      <c r="C600" s="183" t="s">
        <v>260</v>
      </c>
      <c r="D600" s="183" t="s">
        <v>140</v>
      </c>
      <c r="E600" s="183" t="s">
        <v>143</v>
      </c>
      <c r="F600" s="184">
        <v>35370</v>
      </c>
      <c r="G600" s="185">
        <v>1996</v>
      </c>
      <c r="H600" s="170" t="s">
        <v>710</v>
      </c>
      <c r="I600" s="170" t="str">
        <f t="shared" si="43"/>
        <v>IA</v>
      </c>
      <c r="J600" s="170" t="str">
        <f t="shared" si="44"/>
        <v>IL</v>
      </c>
      <c r="K600" s="170" t="str">
        <f t="shared" si="45"/>
        <v>Midwest</v>
      </c>
      <c r="L600" s="170" t="str">
        <f>INDEX('State '!$A$1:$C$62,MATCH($I600,'State '!$B:$B,0),3)</f>
        <v>Midwest</v>
      </c>
      <c r="M600" s="170" t="str">
        <f>INDEX('State '!$A$1:$C$62,MATCH($J600,'State '!$B:$B,0),3)</f>
        <v>Midwest</v>
      </c>
      <c r="N600" s="170"/>
      <c r="O600" s="177"/>
      <c r="P600" s="177"/>
      <c r="Q600" s="177">
        <v>35.4</v>
      </c>
      <c r="R600" s="176" t="s">
        <v>1762</v>
      </c>
      <c r="S600" s="170" t="s">
        <v>135</v>
      </c>
      <c r="T600" s="170" t="s">
        <v>381</v>
      </c>
      <c r="U600" s="170" t="s">
        <v>382</v>
      </c>
      <c r="V600" s="170"/>
      <c r="W600" s="169"/>
      <c r="X600" s="169"/>
      <c r="Y600" s="169"/>
      <c r="Z600" s="93"/>
      <c r="AA600" s="93"/>
      <c r="AB600" s="93"/>
    </row>
    <row r="601" spans="1:28" x14ac:dyDescent="0.2">
      <c r="A601" s="170">
        <v>39990</v>
      </c>
      <c r="B601" s="183" t="s">
        <v>1393</v>
      </c>
      <c r="C601" s="183" t="s">
        <v>260</v>
      </c>
      <c r="D601" s="183" t="s">
        <v>134</v>
      </c>
      <c r="E601" s="183" t="s">
        <v>143</v>
      </c>
      <c r="F601" s="184">
        <v>37183</v>
      </c>
      <c r="G601" s="185">
        <v>2001</v>
      </c>
      <c r="H601" s="170" t="s">
        <v>30</v>
      </c>
      <c r="I601" s="170" t="str">
        <f t="shared" si="43"/>
        <v>MN</v>
      </c>
      <c r="J601" s="170" t="str">
        <f t="shared" si="44"/>
        <v>MN</v>
      </c>
      <c r="K601" s="170" t="str">
        <f t="shared" si="45"/>
        <v>Midwest</v>
      </c>
      <c r="L601" s="170" t="str">
        <f>INDEX('State '!$A$1:$C$62,MATCH($I601,'State '!$B:$B,0),3)</f>
        <v>Midwest</v>
      </c>
      <c r="M601" s="170" t="str">
        <f>INDEX('State '!$A$1:$C$62,MATCH($J601,'State '!$B:$B,0),3)</f>
        <v>Midwest</v>
      </c>
      <c r="N601" s="170"/>
      <c r="O601" s="177">
        <v>8.1</v>
      </c>
      <c r="P601" s="177">
        <v>5.6</v>
      </c>
      <c r="Q601" s="177">
        <v>40</v>
      </c>
      <c r="R601" s="176">
        <v>30</v>
      </c>
      <c r="S601" s="170" t="s">
        <v>135</v>
      </c>
      <c r="T601" s="170" t="s">
        <v>381</v>
      </c>
      <c r="U601" s="170" t="s">
        <v>1394</v>
      </c>
      <c r="V601" s="170"/>
      <c r="W601" s="169"/>
      <c r="X601" s="169"/>
      <c r="Y601" s="169"/>
      <c r="Z601" s="93"/>
      <c r="AA601" s="93"/>
      <c r="AB601" s="93"/>
    </row>
    <row r="602" spans="1:28" x14ac:dyDescent="0.2">
      <c r="A602" s="170">
        <v>40589</v>
      </c>
      <c r="B602" s="183" t="s">
        <v>611</v>
      </c>
      <c r="C602" s="183" t="s">
        <v>260</v>
      </c>
      <c r="D602" s="183" t="s">
        <v>140</v>
      </c>
      <c r="E602" s="183" t="s">
        <v>143</v>
      </c>
      <c r="F602" s="184">
        <v>40483</v>
      </c>
      <c r="G602" s="185">
        <v>2010</v>
      </c>
      <c r="H602" s="170" t="s">
        <v>30</v>
      </c>
      <c r="I602" s="170" t="str">
        <f t="shared" si="43"/>
        <v>MN</v>
      </c>
      <c r="J602" s="170" t="str">
        <f t="shared" si="44"/>
        <v>MN</v>
      </c>
      <c r="K602" s="170" t="str">
        <f t="shared" si="45"/>
        <v>Midwest</v>
      </c>
      <c r="L602" s="170" t="str">
        <f>INDEX('State '!$A$1:$C$62,MATCH($I602,'State '!$B:$B,0),3)</f>
        <v>Midwest</v>
      </c>
      <c r="M602" s="170" t="str">
        <f>INDEX('State '!$A$1:$C$62,MATCH($J602,'State '!$B:$B,0),3)</f>
        <v>Midwest</v>
      </c>
      <c r="N602" s="170"/>
      <c r="O602" s="177">
        <v>43</v>
      </c>
      <c r="P602" s="177">
        <v>10</v>
      </c>
      <c r="Q602" s="177">
        <v>135</v>
      </c>
      <c r="R602" s="176">
        <v>16</v>
      </c>
      <c r="S602" s="170" t="s">
        <v>135</v>
      </c>
      <c r="T602" s="170" t="s">
        <v>381</v>
      </c>
      <c r="U602" s="170" t="s">
        <v>612</v>
      </c>
      <c r="V602" s="170"/>
      <c r="W602" s="169"/>
      <c r="X602" s="169"/>
      <c r="Y602" s="169"/>
      <c r="Z602" s="93"/>
      <c r="AA602" s="93"/>
      <c r="AB602" s="93"/>
    </row>
    <row r="603" spans="1:28" x14ac:dyDescent="0.2">
      <c r="A603" s="170">
        <v>39990</v>
      </c>
      <c r="B603" s="171" t="s">
        <v>900</v>
      </c>
      <c r="C603" s="171" t="s">
        <v>260</v>
      </c>
      <c r="D603" s="171" t="s">
        <v>140</v>
      </c>
      <c r="E603" s="172" t="s">
        <v>143</v>
      </c>
      <c r="F603" s="173">
        <v>39386</v>
      </c>
      <c r="G603" s="174">
        <v>2007</v>
      </c>
      <c r="H603" s="170" t="s">
        <v>901</v>
      </c>
      <c r="I603" s="170" t="str">
        <f t="shared" si="43"/>
        <v>IA</v>
      </c>
      <c r="J603" s="170" t="str">
        <f t="shared" si="44"/>
        <v>MN</v>
      </c>
      <c r="K603" s="170" t="str">
        <f t="shared" si="45"/>
        <v>Midwest</v>
      </c>
      <c r="L603" s="170" t="str">
        <f>INDEX('State '!$A$1:$C$62,MATCH($I603,'State '!$B:$B,0),3)</f>
        <v>Midwest</v>
      </c>
      <c r="M603" s="170" t="str">
        <f>INDEX('State '!$A$1:$C$62,MATCH($J603,'State '!$B:$B,0),3)</f>
        <v>Midwest</v>
      </c>
      <c r="N603" s="170"/>
      <c r="O603" s="177">
        <v>129.19999999999999</v>
      </c>
      <c r="P603" s="176">
        <v>79</v>
      </c>
      <c r="Q603" s="176">
        <v>374.23</v>
      </c>
      <c r="R603" s="177" t="s">
        <v>3302</v>
      </c>
      <c r="S603" s="178" t="s">
        <v>135</v>
      </c>
      <c r="T603" s="175" t="s">
        <v>381</v>
      </c>
      <c r="U603" s="179" t="s">
        <v>902</v>
      </c>
      <c r="V603" s="170"/>
      <c r="W603" s="169"/>
      <c r="X603" s="169"/>
      <c r="Y603" s="169"/>
      <c r="Z603" s="93"/>
      <c r="AA603" s="93"/>
      <c r="AB603" s="93"/>
    </row>
    <row r="604" spans="1:28" ht="25.5" x14ac:dyDescent="0.2">
      <c r="A604" s="170">
        <v>39990</v>
      </c>
      <c r="B604" s="171" t="s">
        <v>895</v>
      </c>
      <c r="C604" s="171" t="s">
        <v>260</v>
      </c>
      <c r="D604" s="171" t="s">
        <v>140</v>
      </c>
      <c r="E604" s="172" t="s">
        <v>143</v>
      </c>
      <c r="F604" s="173">
        <v>39386</v>
      </c>
      <c r="G604" s="174">
        <v>2007</v>
      </c>
      <c r="H604" s="170" t="s">
        <v>896</v>
      </c>
      <c r="I604" s="170" t="str">
        <f t="shared" si="43"/>
        <v>KS</v>
      </c>
      <c r="J604" s="170" t="str">
        <f t="shared" si="44"/>
        <v>IA</v>
      </c>
      <c r="K604" s="170" t="str">
        <f t="shared" si="45"/>
        <v>South Central, Mountain, Midwest</v>
      </c>
      <c r="L604" s="170" t="str">
        <f>INDEX('State '!$A$1:$C$62,MATCH($I604,'State '!$B:$B,0),3)</f>
        <v>South Central</v>
      </c>
      <c r="M604" s="170" t="str">
        <f>INDEX('State '!$A$1:$C$62,MATCH($J604,'State '!$B:$B,0),3)</f>
        <v>Midwest</v>
      </c>
      <c r="N604" s="170" t="s">
        <v>2467</v>
      </c>
      <c r="O604" s="177">
        <v>8.98</v>
      </c>
      <c r="P604" s="176">
        <v>6</v>
      </c>
      <c r="Q604" s="176">
        <v>44.2</v>
      </c>
      <c r="R604" s="177"/>
      <c r="S604" s="178" t="s">
        <v>135</v>
      </c>
      <c r="T604" s="175" t="s">
        <v>381</v>
      </c>
      <c r="U604" s="179" t="s">
        <v>897</v>
      </c>
      <c r="V604" s="170"/>
      <c r="W604" s="169"/>
      <c r="X604" s="169"/>
      <c r="Y604" s="169"/>
      <c r="Z604" s="93"/>
      <c r="AA604" s="93"/>
      <c r="AB604" s="93"/>
    </row>
    <row r="605" spans="1:28" ht="25.5" x14ac:dyDescent="0.2">
      <c r="A605" s="195">
        <v>39990</v>
      </c>
      <c r="B605" s="183" t="s">
        <v>1675</v>
      </c>
      <c r="C605" s="183" t="s">
        <v>260</v>
      </c>
      <c r="D605" s="183" t="s">
        <v>140</v>
      </c>
      <c r="E605" s="183" t="s">
        <v>143</v>
      </c>
      <c r="F605" s="184">
        <v>35735</v>
      </c>
      <c r="G605" s="185">
        <v>1997</v>
      </c>
      <c r="H605" s="170" t="s">
        <v>1676</v>
      </c>
      <c r="I605" s="170" t="str">
        <f t="shared" si="43"/>
        <v>KS</v>
      </c>
      <c r="J605" s="170" t="str">
        <f t="shared" si="44"/>
        <v>WI</v>
      </c>
      <c r="K605" s="170" t="str">
        <f t="shared" si="45"/>
        <v>South Central, Mountain, Midwest</v>
      </c>
      <c r="L605" s="170" t="str">
        <f>INDEX('State '!$A$1:$C$62,MATCH($I605,'State '!$B:$B,0),3)</f>
        <v>South Central</v>
      </c>
      <c r="M605" s="170" t="str">
        <f>INDEX('State '!$A$1:$C$62,MATCH($J605,'State '!$B:$B,0),3)</f>
        <v>Midwest</v>
      </c>
      <c r="N605" s="170" t="s">
        <v>2467</v>
      </c>
      <c r="O605" s="177">
        <v>102</v>
      </c>
      <c r="P605" s="177">
        <v>39</v>
      </c>
      <c r="Q605" s="177">
        <v>244</v>
      </c>
      <c r="R605" s="176"/>
      <c r="S605" s="170" t="s">
        <v>135</v>
      </c>
      <c r="T605" s="170" t="s">
        <v>381</v>
      </c>
      <c r="U605" s="170" t="s">
        <v>1589</v>
      </c>
      <c r="V605" s="170"/>
      <c r="W605" s="169"/>
      <c r="X605" s="169"/>
      <c r="Y605" s="169"/>
      <c r="Z605" s="93"/>
      <c r="AA605" s="93"/>
      <c r="AB605" s="93"/>
    </row>
    <row r="606" spans="1:28" x14ac:dyDescent="0.2">
      <c r="A606" s="170">
        <v>39990</v>
      </c>
      <c r="B606" s="183" t="s">
        <v>1588</v>
      </c>
      <c r="C606" s="183" t="s">
        <v>260</v>
      </c>
      <c r="D606" s="183" t="s">
        <v>140</v>
      </c>
      <c r="E606" s="183" t="s">
        <v>143</v>
      </c>
      <c r="F606" s="184">
        <v>36114</v>
      </c>
      <c r="G606" s="185">
        <v>1998</v>
      </c>
      <c r="H606" s="170" t="s">
        <v>30</v>
      </c>
      <c r="I606" s="170" t="str">
        <f t="shared" si="43"/>
        <v>MN</v>
      </c>
      <c r="J606" s="170" t="str">
        <f t="shared" si="44"/>
        <v>MN</v>
      </c>
      <c r="K606" s="170" t="str">
        <f t="shared" si="45"/>
        <v>Midwest</v>
      </c>
      <c r="L606" s="170" t="str">
        <f>INDEX('State '!$A$1:$C$62,MATCH($I606,'State '!$B:$B,0),3)</f>
        <v>Midwest</v>
      </c>
      <c r="M606" s="170" t="str">
        <f>INDEX('State '!$A$1:$C$62,MATCH($J606,'State '!$B:$B,0),3)</f>
        <v>Midwest</v>
      </c>
      <c r="N606" s="170"/>
      <c r="O606" s="177">
        <v>20</v>
      </c>
      <c r="P606" s="177">
        <v>5</v>
      </c>
      <c r="Q606" s="177">
        <v>32</v>
      </c>
      <c r="R606" s="176"/>
      <c r="S606" s="170" t="s">
        <v>135</v>
      </c>
      <c r="T606" s="170" t="s">
        <v>381</v>
      </c>
      <c r="U606" s="170" t="s">
        <v>1589</v>
      </c>
      <c r="V606" s="170"/>
      <c r="W606" s="169"/>
      <c r="X606" s="169"/>
      <c r="Y606" s="169"/>
      <c r="Z606" s="93"/>
      <c r="AA606" s="93"/>
      <c r="AB606" s="93"/>
    </row>
    <row r="607" spans="1:28" x14ac:dyDescent="0.2">
      <c r="A607" s="170">
        <v>39990</v>
      </c>
      <c r="B607" s="183" t="s">
        <v>1503</v>
      </c>
      <c r="C607" s="183" t="s">
        <v>260</v>
      </c>
      <c r="D607" s="183" t="s">
        <v>140</v>
      </c>
      <c r="E607" s="183" t="s">
        <v>143</v>
      </c>
      <c r="F607" s="184">
        <v>36465</v>
      </c>
      <c r="G607" s="185">
        <v>1999</v>
      </c>
      <c r="H607" s="170" t="s">
        <v>30</v>
      </c>
      <c r="I607" s="170" t="str">
        <f t="shared" si="43"/>
        <v>MN</v>
      </c>
      <c r="J607" s="170" t="str">
        <f t="shared" si="44"/>
        <v>MN</v>
      </c>
      <c r="K607" s="170" t="str">
        <f t="shared" si="45"/>
        <v>Midwest</v>
      </c>
      <c r="L607" s="170" t="str">
        <f>INDEX('State '!$A$1:$C$62,MATCH($I607,'State '!$B:$B,0),3)</f>
        <v>Midwest</v>
      </c>
      <c r="M607" s="170" t="str">
        <f>INDEX('State '!$A$1:$C$62,MATCH($J607,'State '!$B:$B,0),3)</f>
        <v>Midwest</v>
      </c>
      <c r="N607" s="170"/>
      <c r="O607" s="177">
        <v>1</v>
      </c>
      <c r="P607" s="177"/>
      <c r="Q607" s="177">
        <v>31</v>
      </c>
      <c r="R607" s="176"/>
      <c r="S607" s="170" t="s">
        <v>135</v>
      </c>
      <c r="T607" s="170" t="s">
        <v>381</v>
      </c>
      <c r="U607" s="170" t="s">
        <v>1350</v>
      </c>
      <c r="V607" s="170"/>
      <c r="W607" s="169"/>
      <c r="X607" s="169"/>
      <c r="Y607" s="169"/>
      <c r="Z607" s="93"/>
      <c r="AA607" s="93"/>
      <c r="AB607" s="93"/>
    </row>
    <row r="608" spans="1:28" x14ac:dyDescent="0.2">
      <c r="A608" s="170">
        <v>39990</v>
      </c>
      <c r="B608" s="183" t="s">
        <v>1443</v>
      </c>
      <c r="C608" s="183" t="s">
        <v>260</v>
      </c>
      <c r="D608" s="183" t="s">
        <v>140</v>
      </c>
      <c r="E608" s="183" t="s">
        <v>143</v>
      </c>
      <c r="F608" s="184">
        <v>37196</v>
      </c>
      <c r="G608" s="185">
        <v>2000</v>
      </c>
      <c r="H608" s="170" t="s">
        <v>30</v>
      </c>
      <c r="I608" s="170" t="str">
        <f t="shared" si="43"/>
        <v>MN</v>
      </c>
      <c r="J608" s="170" t="str">
        <f t="shared" si="44"/>
        <v>MN</v>
      </c>
      <c r="K608" s="170" t="str">
        <f t="shared" ref="K608:K639" si="46">IF($L608=$M608,L608,CONCATENATE($L608,", ",IF(ISBLANK(N608),"",CONCATENATE(N608,", ")),$M608))</f>
        <v>Midwest</v>
      </c>
      <c r="L608" s="170" t="str">
        <f>INDEX('State '!$A$1:$C$62,MATCH($I608,'State '!$B:$B,0),3)</f>
        <v>Midwest</v>
      </c>
      <c r="M608" s="170" t="str">
        <f>INDEX('State '!$A$1:$C$62,MATCH($J608,'State '!$B:$B,0),3)</f>
        <v>Midwest</v>
      </c>
      <c r="N608" s="170"/>
      <c r="O608" s="177">
        <v>0.5</v>
      </c>
      <c r="P608" s="177"/>
      <c r="Q608" s="177">
        <v>21</v>
      </c>
      <c r="R608" s="176"/>
      <c r="S608" s="170" t="s">
        <v>135</v>
      </c>
      <c r="T608" s="170" t="s">
        <v>381</v>
      </c>
      <c r="U608" s="170" t="s">
        <v>1350</v>
      </c>
      <c r="V608" s="170"/>
      <c r="W608" s="169"/>
      <c r="X608" s="169"/>
      <c r="Y608" s="169"/>
      <c r="Z608" s="93"/>
      <c r="AA608" s="93"/>
      <c r="AB608" s="93"/>
    </row>
    <row r="609" spans="1:28" x14ac:dyDescent="0.2">
      <c r="A609" s="170">
        <v>39990</v>
      </c>
      <c r="B609" s="183" t="s">
        <v>1349</v>
      </c>
      <c r="C609" s="183" t="s">
        <v>260</v>
      </c>
      <c r="D609" s="183" t="s">
        <v>140</v>
      </c>
      <c r="E609" s="183" t="s">
        <v>143</v>
      </c>
      <c r="F609" s="184">
        <v>37087</v>
      </c>
      <c r="G609" s="185">
        <v>2001</v>
      </c>
      <c r="H609" s="170" t="s">
        <v>30</v>
      </c>
      <c r="I609" s="170" t="str">
        <f t="shared" si="43"/>
        <v>MN</v>
      </c>
      <c r="J609" s="170" t="str">
        <f t="shared" si="44"/>
        <v>MN</v>
      </c>
      <c r="K609" s="170" t="str">
        <f t="shared" si="46"/>
        <v>Midwest</v>
      </c>
      <c r="L609" s="170" t="str">
        <f>INDEX('State '!$A$1:$C$62,MATCH($I609,'State '!$B:$B,0),3)</f>
        <v>Midwest</v>
      </c>
      <c r="M609" s="170" t="str">
        <f>INDEX('State '!$A$1:$C$62,MATCH($J609,'State '!$B:$B,0),3)</f>
        <v>Midwest</v>
      </c>
      <c r="N609" s="170"/>
      <c r="O609" s="177">
        <v>2</v>
      </c>
      <c r="P609" s="177">
        <v>15</v>
      </c>
      <c r="Q609" s="177">
        <v>20</v>
      </c>
      <c r="R609" s="176">
        <v>16</v>
      </c>
      <c r="S609" s="170" t="s">
        <v>135</v>
      </c>
      <c r="T609" s="170" t="s">
        <v>381</v>
      </c>
      <c r="U609" s="170" t="s">
        <v>1350</v>
      </c>
      <c r="V609" s="170"/>
      <c r="W609" s="169"/>
      <c r="X609" s="169"/>
      <c r="Y609" s="169"/>
      <c r="Z609" s="93"/>
      <c r="AA609" s="93"/>
      <c r="AB609" s="93"/>
    </row>
    <row r="610" spans="1:28" x14ac:dyDescent="0.2">
      <c r="A610" s="170">
        <v>39990</v>
      </c>
      <c r="B610" s="183" t="s">
        <v>1138</v>
      </c>
      <c r="C610" s="183" t="s">
        <v>260</v>
      </c>
      <c r="D610" s="183" t="s">
        <v>134</v>
      </c>
      <c r="E610" s="183" t="s">
        <v>143</v>
      </c>
      <c r="F610" s="184">
        <v>38292</v>
      </c>
      <c r="G610" s="185">
        <v>2004</v>
      </c>
      <c r="H610" s="170" t="s">
        <v>42</v>
      </c>
      <c r="I610" s="170" t="str">
        <f t="shared" si="43"/>
        <v>IA</v>
      </c>
      <c r="J610" s="170" t="str">
        <f t="shared" si="44"/>
        <v>IA</v>
      </c>
      <c r="K610" s="170" t="str">
        <f t="shared" si="46"/>
        <v>Midwest</v>
      </c>
      <c r="L610" s="170" t="str">
        <f>INDEX('State '!$A$1:$C$62,MATCH($I610,'State '!$B:$B,0),3)</f>
        <v>Midwest</v>
      </c>
      <c r="M610" s="170" t="str">
        <f>INDEX('State '!$A$1:$C$62,MATCH($J610,'State '!$B:$B,0),3)</f>
        <v>Midwest</v>
      </c>
      <c r="N610" s="170"/>
      <c r="O610" s="177">
        <v>4.0599999999999996</v>
      </c>
      <c r="P610" s="177">
        <v>2.6</v>
      </c>
      <c r="Q610" s="177">
        <v>96</v>
      </c>
      <c r="R610" s="176">
        <v>16</v>
      </c>
      <c r="S610" s="170" t="s">
        <v>135</v>
      </c>
      <c r="T610" s="170" t="s">
        <v>381</v>
      </c>
      <c r="U610" s="170" t="s">
        <v>1139</v>
      </c>
      <c r="V610" s="170"/>
      <c r="W610" s="169"/>
      <c r="X610" s="169"/>
      <c r="Y610" s="169"/>
      <c r="Z610" s="93"/>
      <c r="AA610" s="93"/>
      <c r="AB610" s="93"/>
    </row>
    <row r="611" spans="1:28" x14ac:dyDescent="0.2">
      <c r="A611" s="170">
        <v>39990</v>
      </c>
      <c r="B611" s="183" t="s">
        <v>1197</v>
      </c>
      <c r="C611" s="183" t="s">
        <v>260</v>
      </c>
      <c r="D611" s="183" t="s">
        <v>140</v>
      </c>
      <c r="E611" s="183" t="s">
        <v>143</v>
      </c>
      <c r="F611" s="184">
        <v>37926</v>
      </c>
      <c r="G611" s="185">
        <v>2003</v>
      </c>
      <c r="H611" s="170" t="s">
        <v>30</v>
      </c>
      <c r="I611" s="170" t="str">
        <f t="shared" si="43"/>
        <v>MN</v>
      </c>
      <c r="J611" s="170" t="str">
        <f t="shared" si="44"/>
        <v>MN</v>
      </c>
      <c r="K611" s="170" t="str">
        <f t="shared" si="46"/>
        <v>Midwest</v>
      </c>
      <c r="L611" s="170" t="str">
        <f>INDEX('State '!$A$1:$C$62,MATCH($I611,'State '!$B:$B,0),3)</f>
        <v>Midwest</v>
      </c>
      <c r="M611" s="170" t="str">
        <f>INDEX('State '!$A$1:$C$62,MATCH($J611,'State '!$B:$B,0),3)</f>
        <v>Midwest</v>
      </c>
      <c r="N611" s="170"/>
      <c r="O611" s="177">
        <v>5.8</v>
      </c>
      <c r="P611" s="177">
        <v>4.5999999999999996</v>
      </c>
      <c r="Q611" s="177">
        <v>34.44</v>
      </c>
      <c r="R611" s="176">
        <v>8</v>
      </c>
      <c r="S611" s="170" t="s">
        <v>135</v>
      </c>
      <c r="T611" s="170" t="s">
        <v>381</v>
      </c>
      <c r="U611" s="170" t="s">
        <v>1198</v>
      </c>
      <c r="V611" s="170"/>
      <c r="W611" s="169"/>
      <c r="X611" s="169"/>
      <c r="Y611" s="169"/>
      <c r="Z611" s="93"/>
      <c r="AA611" s="93"/>
      <c r="AB611" s="93"/>
    </row>
    <row r="612" spans="1:28" x14ac:dyDescent="0.2">
      <c r="A612" s="170">
        <v>39990</v>
      </c>
      <c r="B612" s="183" t="s">
        <v>771</v>
      </c>
      <c r="C612" s="183" t="s">
        <v>260</v>
      </c>
      <c r="D612" s="183" t="s">
        <v>140</v>
      </c>
      <c r="E612" s="183" t="s">
        <v>143</v>
      </c>
      <c r="F612" s="184">
        <v>39753</v>
      </c>
      <c r="G612" s="185">
        <v>2008</v>
      </c>
      <c r="H612" s="170" t="s">
        <v>24</v>
      </c>
      <c r="I612" s="170" t="str">
        <f t="shared" si="43"/>
        <v>NE</v>
      </c>
      <c r="J612" s="170" t="str">
        <f t="shared" si="44"/>
        <v>NE</v>
      </c>
      <c r="K612" s="170" t="str">
        <f t="shared" si="46"/>
        <v>Mountain</v>
      </c>
      <c r="L612" s="170" t="str">
        <f>INDEX('State '!$A$1:$C$62,MATCH($I612,'State '!$B:$B,0),3)</f>
        <v>Mountain</v>
      </c>
      <c r="M612" s="170" t="str">
        <f>INDEX('State '!$A$1:$C$62,MATCH($J612,'State '!$B:$B,0),3)</f>
        <v>Mountain</v>
      </c>
      <c r="N612" s="170"/>
      <c r="O612" s="177">
        <v>9.1199999999999992</v>
      </c>
      <c r="P612" s="177">
        <v>12</v>
      </c>
      <c r="Q612" s="177">
        <v>11</v>
      </c>
      <c r="R612" s="176" t="s">
        <v>3303</v>
      </c>
      <c r="S612" s="170" t="s">
        <v>135</v>
      </c>
      <c r="T612" s="170" t="s">
        <v>381</v>
      </c>
      <c r="U612" s="170" t="s">
        <v>772</v>
      </c>
      <c r="V612" s="170"/>
      <c r="W612" s="169"/>
      <c r="X612" s="169"/>
      <c r="Y612" s="169"/>
      <c r="Z612" s="93"/>
      <c r="AA612" s="93"/>
      <c r="AB612" s="93"/>
    </row>
    <row r="613" spans="1:28" x14ac:dyDescent="0.2">
      <c r="A613" s="195">
        <v>39990</v>
      </c>
      <c r="B613" s="183" t="s">
        <v>1761</v>
      </c>
      <c r="C613" s="183" t="s">
        <v>260</v>
      </c>
      <c r="D613" s="183" t="s">
        <v>140</v>
      </c>
      <c r="E613" s="183" t="s">
        <v>143</v>
      </c>
      <c r="F613" s="184">
        <v>35370</v>
      </c>
      <c r="G613" s="185">
        <v>1996</v>
      </c>
      <c r="H613" s="170" t="s">
        <v>30</v>
      </c>
      <c r="I613" s="170" t="str">
        <f t="shared" si="43"/>
        <v>MN</v>
      </c>
      <c r="J613" s="170" t="str">
        <f t="shared" si="44"/>
        <v>MN</v>
      </c>
      <c r="K613" s="170" t="str">
        <f t="shared" si="46"/>
        <v>Midwest</v>
      </c>
      <c r="L613" s="170" t="str">
        <f>INDEX('State '!$A$1:$C$62,MATCH($I613,'State '!$B:$B,0),3)</f>
        <v>Midwest</v>
      </c>
      <c r="M613" s="170" t="str">
        <f>INDEX('State '!$A$1:$C$62,MATCH($J613,'State '!$B:$B,0),3)</f>
        <v>Midwest</v>
      </c>
      <c r="N613" s="170"/>
      <c r="O613" s="177">
        <v>18.5</v>
      </c>
      <c r="P613" s="177">
        <v>30</v>
      </c>
      <c r="Q613" s="177">
        <v>46.4</v>
      </c>
      <c r="R613" s="176" t="s">
        <v>1762</v>
      </c>
      <c r="S613" s="170" t="s">
        <v>135</v>
      </c>
      <c r="T613" s="170" t="s">
        <v>381</v>
      </c>
      <c r="U613" s="170" t="s">
        <v>1763</v>
      </c>
      <c r="V613" s="170"/>
      <c r="W613" s="169"/>
      <c r="X613" s="169"/>
      <c r="Y613" s="169"/>
      <c r="Z613" s="93"/>
      <c r="AA613" s="93"/>
      <c r="AB613" s="93"/>
    </row>
    <row r="614" spans="1:28" x14ac:dyDescent="0.2">
      <c r="A614" s="170">
        <v>41432</v>
      </c>
      <c r="B614" s="171" t="s">
        <v>1717</v>
      </c>
      <c r="C614" s="171" t="s">
        <v>1718</v>
      </c>
      <c r="D614" s="171" t="s">
        <v>136</v>
      </c>
      <c r="E614" s="172" t="s">
        <v>143</v>
      </c>
      <c r="F614" s="173">
        <v>41432</v>
      </c>
      <c r="G614" s="174">
        <v>2013</v>
      </c>
      <c r="H614" s="170" t="s">
        <v>408</v>
      </c>
      <c r="I614" s="170" t="str">
        <f t="shared" si="43"/>
        <v>TX</v>
      </c>
      <c r="J614" s="170" t="str">
        <f t="shared" si="44"/>
        <v>MX</v>
      </c>
      <c r="K614" s="170" t="str">
        <f t="shared" si="46"/>
        <v>South Central, Mexico</v>
      </c>
      <c r="L614" s="170" t="str">
        <f>INDEX('State '!$A$1:$C$62,MATCH($I614,'State '!$B:$B,0),3)</f>
        <v>South Central</v>
      </c>
      <c r="M614" s="170" t="str">
        <f>INDEX('State '!$A$1:$C$62,MATCH($J614,'State '!$B:$B,0),3)</f>
        <v>Mexico</v>
      </c>
      <c r="N614" s="170"/>
      <c r="O614" s="177"/>
      <c r="P614" s="176">
        <v>0.28000000000000003</v>
      </c>
      <c r="Q614" s="176">
        <v>366</v>
      </c>
      <c r="R614" s="177">
        <v>36</v>
      </c>
      <c r="S614" s="178" t="s">
        <v>135</v>
      </c>
      <c r="T614" s="175" t="s">
        <v>381</v>
      </c>
      <c r="U614" s="179" t="s">
        <v>1719</v>
      </c>
      <c r="V614" s="170" t="s">
        <v>2180</v>
      </c>
      <c r="W614" s="169"/>
      <c r="X614" s="169"/>
      <c r="Y614" s="169"/>
      <c r="Z614" s="93"/>
      <c r="AA614" s="93"/>
      <c r="AB614" s="93"/>
    </row>
    <row r="615" spans="1:28" x14ac:dyDescent="0.2">
      <c r="A615" s="170">
        <v>40617</v>
      </c>
      <c r="B615" s="171" t="s">
        <v>494</v>
      </c>
      <c r="C615" s="171" t="s">
        <v>229</v>
      </c>
      <c r="D615" s="171" t="s">
        <v>140</v>
      </c>
      <c r="E615" s="172" t="s">
        <v>143</v>
      </c>
      <c r="F615" s="173">
        <v>40848</v>
      </c>
      <c r="G615" s="174">
        <v>2011</v>
      </c>
      <c r="H615" s="170" t="s">
        <v>388</v>
      </c>
      <c r="I615" s="170" t="str">
        <f t="shared" si="43"/>
        <v>PA</v>
      </c>
      <c r="J615" s="170" t="str">
        <f t="shared" si="44"/>
        <v>NY</v>
      </c>
      <c r="K615" s="170" t="str">
        <f t="shared" si="46"/>
        <v>Northeast</v>
      </c>
      <c r="L615" s="170" t="str">
        <f>INDEX('State '!$A$1:$C$62,MATCH($I615,'State '!$B:$B,0),3)</f>
        <v>Northeast</v>
      </c>
      <c r="M615" s="170" t="str">
        <f>INDEX('State '!$A$1:$C$62,MATCH($J615,'State '!$B:$B,0),3)</f>
        <v>Northeast</v>
      </c>
      <c r="N615" s="170"/>
      <c r="O615" s="177">
        <v>0</v>
      </c>
      <c r="P615" s="176">
        <v>0</v>
      </c>
      <c r="Q615" s="176">
        <v>325</v>
      </c>
      <c r="R615" s="177"/>
      <c r="S615" s="178" t="s">
        <v>135</v>
      </c>
      <c r="T615" s="175" t="s">
        <v>381</v>
      </c>
      <c r="U615" s="179" t="s">
        <v>495</v>
      </c>
      <c r="V615" s="170"/>
      <c r="W615" s="169"/>
      <c r="X615" s="169"/>
      <c r="Y615" s="169"/>
      <c r="Z615" s="93"/>
      <c r="AA615" s="93"/>
      <c r="AB615" s="93"/>
    </row>
    <row r="616" spans="1:28" x14ac:dyDescent="0.2">
      <c r="A616" s="170">
        <v>39990</v>
      </c>
      <c r="B616" s="171" t="s">
        <v>888</v>
      </c>
      <c r="C616" s="171" t="s">
        <v>244</v>
      </c>
      <c r="D616" s="171" t="s">
        <v>140</v>
      </c>
      <c r="E616" s="172" t="s">
        <v>143</v>
      </c>
      <c r="F616" s="173">
        <v>39522</v>
      </c>
      <c r="G616" s="174">
        <v>2007</v>
      </c>
      <c r="H616" s="170" t="s">
        <v>889</v>
      </c>
      <c r="I616" s="170" t="str">
        <f t="shared" si="43"/>
        <v>MX</v>
      </c>
      <c r="J616" s="170" t="str">
        <f t="shared" si="44"/>
        <v>AZ</v>
      </c>
      <c r="K616" s="170" t="str">
        <f t="shared" si="46"/>
        <v>Mexico, Mountain</v>
      </c>
      <c r="L616" s="170" t="str">
        <f>INDEX('State '!$A$1:$C$62,MATCH($I616,'State '!$B:$B,0),3)</f>
        <v>Mexico</v>
      </c>
      <c r="M616" s="170" t="str">
        <f>INDEX('State '!$A$1:$C$62,MATCH($J616,'State '!$B:$B,0),3)</f>
        <v>Mountain</v>
      </c>
      <c r="N616" s="170"/>
      <c r="O616" s="177">
        <v>4</v>
      </c>
      <c r="P616" s="176">
        <v>2</v>
      </c>
      <c r="Q616" s="176">
        <v>614</v>
      </c>
      <c r="R616" s="177" t="s">
        <v>1226</v>
      </c>
      <c r="S616" s="178" t="s">
        <v>135</v>
      </c>
      <c r="T616" s="175" t="s">
        <v>381</v>
      </c>
      <c r="U616" s="179" t="s">
        <v>890</v>
      </c>
      <c r="V616" s="170"/>
      <c r="W616" s="169"/>
      <c r="X616" s="169"/>
      <c r="Y616" s="169"/>
      <c r="Z616" s="93"/>
      <c r="AA616" s="93"/>
      <c r="AB616" s="93"/>
    </row>
    <row r="617" spans="1:28" x14ac:dyDescent="0.2">
      <c r="A617" s="170">
        <v>39990</v>
      </c>
      <c r="B617" s="183" t="s">
        <v>1304</v>
      </c>
      <c r="C617" s="183" t="s">
        <v>244</v>
      </c>
      <c r="D617" s="183" t="s">
        <v>136</v>
      </c>
      <c r="E617" s="183" t="s">
        <v>143</v>
      </c>
      <c r="F617" s="184">
        <v>37530</v>
      </c>
      <c r="G617" s="185">
        <v>2002</v>
      </c>
      <c r="H617" s="170" t="s">
        <v>1305</v>
      </c>
      <c r="I617" s="170" t="str">
        <f t="shared" si="43"/>
        <v>AZ</v>
      </c>
      <c r="J617" s="170" t="str">
        <f t="shared" si="44"/>
        <v>MX</v>
      </c>
      <c r="K617" s="170" t="str">
        <f t="shared" si="46"/>
        <v>Mountain, Pacific, Mexico</v>
      </c>
      <c r="L617" s="170" t="str">
        <f>INDEX('State '!$A$1:$C$62,MATCH($I617,'State '!$B:$B,0),3)</f>
        <v>Mountain</v>
      </c>
      <c r="M617" s="170" t="str">
        <f>INDEX('State '!$A$1:$C$62,MATCH($J617,'State '!$B:$B,0),3)</f>
        <v>Mexico</v>
      </c>
      <c r="N617" s="170" t="s">
        <v>2468</v>
      </c>
      <c r="O617" s="177">
        <v>156</v>
      </c>
      <c r="P617" s="177">
        <v>80</v>
      </c>
      <c r="Q617" s="177">
        <v>500</v>
      </c>
      <c r="R617" s="176" t="s">
        <v>535</v>
      </c>
      <c r="S617" s="170" t="s">
        <v>135</v>
      </c>
      <c r="T617" s="170" t="s">
        <v>381</v>
      </c>
      <c r="U617" s="170" t="s">
        <v>1306</v>
      </c>
      <c r="V617" s="170"/>
      <c r="W617" s="169"/>
      <c r="X617" s="169"/>
      <c r="Y617" s="169"/>
      <c r="Z617" s="93"/>
      <c r="AA617" s="93"/>
      <c r="AB617" s="93"/>
    </row>
    <row r="618" spans="1:28" x14ac:dyDescent="0.2">
      <c r="A618" s="170">
        <v>40367</v>
      </c>
      <c r="B618" s="171" t="s">
        <v>560</v>
      </c>
      <c r="C618" s="171" t="s">
        <v>244</v>
      </c>
      <c r="D618" s="171" t="s">
        <v>134</v>
      </c>
      <c r="E618" s="172" t="s">
        <v>143</v>
      </c>
      <c r="F618" s="173">
        <v>40250</v>
      </c>
      <c r="G618" s="174">
        <v>2010</v>
      </c>
      <c r="H618" s="170" t="s">
        <v>561</v>
      </c>
      <c r="I618" s="170" t="str">
        <f t="shared" si="43"/>
        <v>MX</v>
      </c>
      <c r="J618" s="170" t="str">
        <f t="shared" si="44"/>
        <v>AZ</v>
      </c>
      <c r="K618" s="170" t="str">
        <f t="shared" si="46"/>
        <v>Mexico, Mountain</v>
      </c>
      <c r="L618" s="170" t="str">
        <f>INDEX('State '!$A$1:$C$62,MATCH($I618,'State '!$B:$B,0),3)</f>
        <v>Mexico</v>
      </c>
      <c r="M618" s="170" t="str">
        <f>INDEX('State '!$A$1:$C$62,MATCH($J618,'State '!$B:$B,0),3)</f>
        <v>Mountain</v>
      </c>
      <c r="N618" s="170"/>
      <c r="O618" s="177">
        <v>14.8</v>
      </c>
      <c r="P618" s="176">
        <v>3.27</v>
      </c>
      <c r="Q618" s="176">
        <v>81.25</v>
      </c>
      <c r="R618" s="177">
        <v>12</v>
      </c>
      <c r="S618" s="178" t="s">
        <v>135</v>
      </c>
      <c r="T618" s="175" t="s">
        <v>381</v>
      </c>
      <c r="U618" s="179" t="s">
        <v>562</v>
      </c>
      <c r="V618" s="170"/>
      <c r="W618" s="169"/>
      <c r="X618" s="169"/>
      <c r="Y618" s="169"/>
      <c r="Z618" s="93"/>
      <c r="AA618" s="93"/>
      <c r="AB618" s="93"/>
    </row>
    <row r="619" spans="1:28" x14ac:dyDescent="0.2">
      <c r="A619" s="170">
        <v>41074</v>
      </c>
      <c r="B619" s="183" t="s">
        <v>1990</v>
      </c>
      <c r="C619" s="183" t="s">
        <v>1991</v>
      </c>
      <c r="D619" s="183" t="s">
        <v>134</v>
      </c>
      <c r="E619" s="183" t="s">
        <v>143</v>
      </c>
      <c r="F619" s="184">
        <v>41609</v>
      </c>
      <c r="G619" s="185">
        <v>2013</v>
      </c>
      <c r="H619" s="170" t="s">
        <v>31</v>
      </c>
      <c r="I619" s="170" t="str">
        <f t="shared" si="43"/>
        <v>NV</v>
      </c>
      <c r="J619" s="170" t="str">
        <f t="shared" si="44"/>
        <v>NV</v>
      </c>
      <c r="K619" s="170" t="str">
        <f t="shared" si="46"/>
        <v>Mountain</v>
      </c>
      <c r="L619" s="170" t="str">
        <f>INDEX('State '!$A$1:$C$62,MATCH($I619,'State '!$B:$B,0),3)</f>
        <v>Mountain</v>
      </c>
      <c r="M619" s="170" t="str">
        <f>INDEX('State '!$A$1:$C$62,MATCH($J619,'State '!$B:$B,0),3)</f>
        <v>Mountain</v>
      </c>
      <c r="N619" s="170"/>
      <c r="O619" s="177"/>
      <c r="P619" s="177">
        <v>24</v>
      </c>
      <c r="Q619" s="177"/>
      <c r="R619" s="176">
        <v>12</v>
      </c>
      <c r="S619" s="170" t="s">
        <v>138</v>
      </c>
      <c r="T619" s="170" t="s">
        <v>187</v>
      </c>
      <c r="U619" s="170" t="s">
        <v>382</v>
      </c>
      <c r="V619" s="170"/>
      <c r="W619" s="169"/>
      <c r="X619" s="169"/>
      <c r="Y619" s="169"/>
      <c r="Z619" s="93"/>
      <c r="AA619" s="93"/>
      <c r="AB619" s="93"/>
    </row>
    <row r="620" spans="1:28" x14ac:dyDescent="0.2">
      <c r="A620" s="195">
        <v>40609</v>
      </c>
      <c r="B620" s="171" t="s">
        <v>531</v>
      </c>
      <c r="C620" s="171" t="s">
        <v>241</v>
      </c>
      <c r="D620" s="171" t="s">
        <v>136</v>
      </c>
      <c r="E620" s="172" t="s">
        <v>143</v>
      </c>
      <c r="F620" s="173">
        <v>40640</v>
      </c>
      <c r="G620" s="174">
        <v>2011</v>
      </c>
      <c r="H620" s="170" t="s">
        <v>532</v>
      </c>
      <c r="I620" s="170" t="str">
        <f t="shared" si="43"/>
        <v>AK</v>
      </c>
      <c r="J620" s="170" t="str">
        <f t="shared" si="44"/>
        <v>AK</v>
      </c>
      <c r="K620" s="170" t="str">
        <f t="shared" si="46"/>
        <v>Pacific</v>
      </c>
      <c r="L620" s="170" t="str">
        <f>INDEX('State '!$A$1:$C$62,MATCH($I620,'State '!$B:$B,0),3)</f>
        <v>Pacific</v>
      </c>
      <c r="M620" s="170" t="str">
        <f>INDEX('State '!$A$1:$C$62,MATCH($J620,'State '!$B:$B,0),3)</f>
        <v>Pacific</v>
      </c>
      <c r="N620" s="170"/>
      <c r="O620" s="177"/>
      <c r="P620" s="176">
        <v>7.4</v>
      </c>
      <c r="Q620" s="176">
        <v>48.685000000000002</v>
      </c>
      <c r="R620" s="177"/>
      <c r="S620" s="178" t="s">
        <v>138</v>
      </c>
      <c r="T620" s="175" t="s">
        <v>187</v>
      </c>
      <c r="U620" s="179" t="s">
        <v>382</v>
      </c>
      <c r="V620" s="170"/>
      <c r="W620" s="169"/>
      <c r="X620" s="205"/>
      <c r="Y620" s="205"/>
      <c r="Z620" s="93"/>
      <c r="AA620" s="93"/>
      <c r="AB620" s="93"/>
    </row>
    <row r="621" spans="1:28" x14ac:dyDescent="0.2">
      <c r="A621" s="170">
        <v>39990</v>
      </c>
      <c r="B621" s="171" t="s">
        <v>954</v>
      </c>
      <c r="C621" s="171" t="s">
        <v>282</v>
      </c>
      <c r="D621" s="171" t="s">
        <v>140</v>
      </c>
      <c r="E621" s="172" t="s">
        <v>143</v>
      </c>
      <c r="F621" s="173">
        <v>39234</v>
      </c>
      <c r="G621" s="180">
        <v>2007</v>
      </c>
      <c r="H621" s="170" t="s">
        <v>0</v>
      </c>
      <c r="I621" s="170" t="str">
        <f t="shared" si="43"/>
        <v>LA</v>
      </c>
      <c r="J621" s="170" t="str">
        <f t="shared" si="44"/>
        <v>LA</v>
      </c>
      <c r="K621" s="170" t="str">
        <f t="shared" si="46"/>
        <v>South Central</v>
      </c>
      <c r="L621" s="170" t="str">
        <f>INDEX('State '!$A$1:$C$62,MATCH($I621,'State '!$B:$B,0),3)</f>
        <v>South Central</v>
      </c>
      <c r="M621" s="170" t="str">
        <f>INDEX('State '!$A$1:$C$62,MATCH($J621,'State '!$B:$B,0),3)</f>
        <v>South Central</v>
      </c>
      <c r="N621" s="170"/>
      <c r="O621" s="177">
        <v>17</v>
      </c>
      <c r="P621" s="176"/>
      <c r="Q621" s="176">
        <v>200</v>
      </c>
      <c r="R621" s="177"/>
      <c r="S621" s="178" t="s">
        <v>138</v>
      </c>
      <c r="T621" s="175" t="s">
        <v>187</v>
      </c>
      <c r="U621" s="179" t="s">
        <v>382</v>
      </c>
      <c r="V621" s="170"/>
      <c r="W621" s="169"/>
      <c r="X621" s="169"/>
      <c r="Y621" s="169"/>
      <c r="Z621" s="93"/>
      <c r="AA621" s="93"/>
      <c r="AB621" s="93"/>
    </row>
    <row r="622" spans="1:28" ht="25.5" x14ac:dyDescent="0.2">
      <c r="A622" s="224">
        <v>43640</v>
      </c>
      <c r="B622" s="222" t="s">
        <v>2331</v>
      </c>
      <c r="C622" s="222" t="s">
        <v>330</v>
      </c>
      <c r="D622" s="222" t="s">
        <v>136</v>
      </c>
      <c r="E622" s="222" t="s">
        <v>143</v>
      </c>
      <c r="F622" s="63">
        <v>43616</v>
      </c>
      <c r="G622" s="104">
        <v>2019</v>
      </c>
      <c r="H622" s="224" t="s">
        <v>2</v>
      </c>
      <c r="I622" s="224" t="str">
        <f t="shared" si="43"/>
        <v>OR</v>
      </c>
      <c r="J622" s="224" t="str">
        <f t="shared" si="44"/>
        <v>OR</v>
      </c>
      <c r="K622" s="230" t="str">
        <f t="shared" si="46"/>
        <v>Pacific</v>
      </c>
      <c r="L622" s="224" t="str">
        <f>INDEX('State '!$A$1:$C$62,MATCH($I622,'State '!$B:$B,0),3)</f>
        <v>Pacific</v>
      </c>
      <c r="M622" s="224" t="str">
        <f>INDEX('State '!$A$1:$C$62,MATCH($J622,'State '!$B:$B,0),3)</f>
        <v>Pacific</v>
      </c>
      <c r="N622" s="224"/>
      <c r="O622" s="177">
        <v>128</v>
      </c>
      <c r="P622" s="198">
        <v>13</v>
      </c>
      <c r="Q622" s="164">
        <v>120</v>
      </c>
      <c r="R622" s="104">
        <v>24</v>
      </c>
      <c r="S622" s="224" t="s">
        <v>138</v>
      </c>
      <c r="T622" s="224"/>
      <c r="U622" s="224"/>
      <c r="V622" s="224" t="s">
        <v>2177</v>
      </c>
      <c r="W622" s="222" t="s">
        <v>2858</v>
      </c>
      <c r="X622" s="222" t="s">
        <v>2841</v>
      </c>
      <c r="Y622" s="225"/>
      <c r="Z622" s="93"/>
      <c r="AA622" s="93"/>
      <c r="AB622" s="93"/>
    </row>
    <row r="623" spans="1:28" x14ac:dyDescent="0.2">
      <c r="A623" s="170">
        <v>41276</v>
      </c>
      <c r="B623" s="183" t="s">
        <v>478</v>
      </c>
      <c r="C623" s="183" t="s">
        <v>209</v>
      </c>
      <c r="D623" s="183" t="s">
        <v>134</v>
      </c>
      <c r="E623" s="183" t="s">
        <v>143</v>
      </c>
      <c r="F623" s="184">
        <v>41214</v>
      </c>
      <c r="G623" s="176">
        <v>2012</v>
      </c>
      <c r="H623" s="170" t="s">
        <v>50</v>
      </c>
      <c r="I623" s="170" t="str">
        <f t="shared" si="43"/>
        <v>WA</v>
      </c>
      <c r="J623" s="170" t="str">
        <f t="shared" si="44"/>
        <v>WA</v>
      </c>
      <c r="K623" s="170" t="str">
        <f t="shared" si="46"/>
        <v>Pacific</v>
      </c>
      <c r="L623" s="170" t="str">
        <f>INDEX('State '!$A$1:$C$62,MATCH($I623,'State '!$B:$B,0),3)</f>
        <v>Pacific</v>
      </c>
      <c r="M623" s="170" t="str">
        <f>INDEX('State '!$A$1:$C$62,MATCH($J623,'State '!$B:$B,0),3)</f>
        <v>Pacific</v>
      </c>
      <c r="N623" s="170"/>
      <c r="O623" s="177"/>
      <c r="P623" s="177">
        <v>2.2000000000000002</v>
      </c>
      <c r="Q623" s="177">
        <v>84.2</v>
      </c>
      <c r="R623" s="176">
        <v>20</v>
      </c>
      <c r="S623" s="170" t="s">
        <v>135</v>
      </c>
      <c r="T623" s="170" t="s">
        <v>381</v>
      </c>
      <c r="U623" s="170" t="s">
        <v>415</v>
      </c>
      <c r="V623" s="170"/>
      <c r="W623" s="169"/>
      <c r="X623" s="169"/>
      <c r="Y623" s="169"/>
      <c r="Z623" s="93"/>
      <c r="AA623" s="93"/>
      <c r="AB623" s="93"/>
    </row>
    <row r="624" spans="1:28" x14ac:dyDescent="0.2">
      <c r="A624" s="224">
        <v>43791</v>
      </c>
      <c r="B624" s="84" t="s">
        <v>2354</v>
      </c>
      <c r="C624" s="83" t="s">
        <v>256</v>
      </c>
      <c r="D624" s="84" t="s">
        <v>140</v>
      </c>
      <c r="E624" s="111" t="s">
        <v>143</v>
      </c>
      <c r="F624" s="63">
        <v>43783</v>
      </c>
      <c r="G624" s="104">
        <v>2019</v>
      </c>
      <c r="H624" s="224" t="s">
        <v>50</v>
      </c>
      <c r="I624" s="224" t="str">
        <f t="shared" si="43"/>
        <v>WA</v>
      </c>
      <c r="J624" s="224" t="str">
        <f t="shared" si="44"/>
        <v>WA</v>
      </c>
      <c r="K624" s="230" t="str">
        <f t="shared" si="46"/>
        <v>Pacific</v>
      </c>
      <c r="L624" s="224" t="str">
        <f>INDEX('State '!$A$1:$C$62,MATCH($I624,'State '!$B:$B,0),3)</f>
        <v>Pacific</v>
      </c>
      <c r="M624" s="224" t="str">
        <f>INDEX('State '!$A$1:$C$62,MATCH($J624,'State '!$B:$B,0),3)</f>
        <v>Pacific</v>
      </c>
      <c r="N624" s="224"/>
      <c r="O624" s="177">
        <v>47</v>
      </c>
      <c r="P624" s="198">
        <v>7</v>
      </c>
      <c r="Q624" s="117">
        <v>159.29900000000001</v>
      </c>
      <c r="R624" s="107">
        <v>8</v>
      </c>
      <c r="S624" s="112" t="s">
        <v>138</v>
      </c>
      <c r="T624" s="113" t="s">
        <v>381</v>
      </c>
      <c r="U624" s="224" t="s">
        <v>2446</v>
      </c>
      <c r="V624" s="224" t="s">
        <v>2177</v>
      </c>
      <c r="W624" s="222" t="s">
        <v>2445</v>
      </c>
      <c r="X624" s="222" t="s">
        <v>2843</v>
      </c>
      <c r="Y624" s="155" t="s">
        <v>2511</v>
      </c>
      <c r="Z624" s="93"/>
      <c r="AA624" s="93"/>
      <c r="AB624" s="93"/>
    </row>
    <row r="625" spans="1:262" x14ac:dyDescent="0.2">
      <c r="A625" s="195">
        <v>39990</v>
      </c>
      <c r="B625" s="183" t="s">
        <v>1010</v>
      </c>
      <c r="C625" s="183" t="s">
        <v>312</v>
      </c>
      <c r="D625" s="183" t="s">
        <v>136</v>
      </c>
      <c r="E625" s="183" t="s">
        <v>143</v>
      </c>
      <c r="F625" s="184">
        <v>38991</v>
      </c>
      <c r="G625" s="176">
        <v>2006</v>
      </c>
      <c r="H625" s="170" t="s">
        <v>6</v>
      </c>
      <c r="I625" s="170" t="str">
        <f t="shared" si="43"/>
        <v>TX</v>
      </c>
      <c r="J625" s="170" t="str">
        <f t="shared" si="44"/>
        <v>TX</v>
      </c>
      <c r="K625" s="170" t="str">
        <f t="shared" si="46"/>
        <v>South Central</v>
      </c>
      <c r="L625" s="170" t="str">
        <f>INDEX('State '!$A$1:$C$62,MATCH($I625,'State '!$B:$B,0),3)</f>
        <v>South Central</v>
      </c>
      <c r="M625" s="170" t="str">
        <f>INDEX('State '!$A$1:$C$62,MATCH($J625,'State '!$B:$B,0),3)</f>
        <v>South Central</v>
      </c>
      <c r="N625" s="170"/>
      <c r="O625" s="177">
        <v>25</v>
      </c>
      <c r="P625" s="177">
        <v>25</v>
      </c>
      <c r="Q625" s="177">
        <v>225</v>
      </c>
      <c r="R625" s="176">
        <v>30</v>
      </c>
      <c r="S625" s="170" t="s">
        <v>138</v>
      </c>
      <c r="T625" s="170" t="s">
        <v>187</v>
      </c>
      <c r="U625" s="170" t="s">
        <v>382</v>
      </c>
      <c r="V625" s="170"/>
      <c r="W625" s="169"/>
      <c r="X625" s="169"/>
      <c r="Y625" s="205"/>
      <c r="Z625" s="93"/>
      <c r="AA625" s="93"/>
      <c r="AB625" s="93"/>
    </row>
    <row r="626" spans="1:262" x14ac:dyDescent="0.2">
      <c r="A626" s="195">
        <v>39990</v>
      </c>
      <c r="B626" s="183" t="s">
        <v>1054</v>
      </c>
      <c r="C626" s="183" t="s">
        <v>312</v>
      </c>
      <c r="D626" s="183" t="s">
        <v>136</v>
      </c>
      <c r="E626" s="183" t="s">
        <v>143</v>
      </c>
      <c r="F626" s="184">
        <v>38473</v>
      </c>
      <c r="G626" s="176">
        <v>2005</v>
      </c>
      <c r="H626" s="170" t="s">
        <v>6</v>
      </c>
      <c r="I626" s="170" t="str">
        <f t="shared" si="43"/>
        <v>TX</v>
      </c>
      <c r="J626" s="170" t="str">
        <f t="shared" si="44"/>
        <v>TX</v>
      </c>
      <c r="K626" s="170" t="str">
        <f t="shared" si="46"/>
        <v>South Central</v>
      </c>
      <c r="L626" s="170" t="str">
        <f>INDEX('State '!$A$1:$C$62,MATCH($I626,'State '!$B:$B,0),3)</f>
        <v>South Central</v>
      </c>
      <c r="M626" s="170" t="str">
        <f>INDEX('State '!$A$1:$C$62,MATCH($J626,'State '!$B:$B,0),3)</f>
        <v>South Central</v>
      </c>
      <c r="N626" s="170"/>
      <c r="O626" s="177">
        <v>24</v>
      </c>
      <c r="P626" s="177">
        <v>22</v>
      </c>
      <c r="Q626" s="177">
        <v>225</v>
      </c>
      <c r="R626" s="176">
        <v>30</v>
      </c>
      <c r="S626" s="170" t="s">
        <v>138</v>
      </c>
      <c r="T626" s="170" t="s">
        <v>187</v>
      </c>
      <c r="U626" s="170" t="s">
        <v>382</v>
      </c>
      <c r="V626" s="170"/>
      <c r="W626" s="169"/>
      <c r="X626" s="169"/>
      <c r="Y626" s="169"/>
      <c r="Z626" s="93"/>
      <c r="AA626" s="93"/>
      <c r="AB626" s="93"/>
    </row>
    <row r="627" spans="1:262" ht="51" x14ac:dyDescent="0.2">
      <c r="A627" s="227">
        <v>43517</v>
      </c>
      <c r="B627" s="223" t="s">
        <v>2640</v>
      </c>
      <c r="C627" s="223" t="s">
        <v>2575</v>
      </c>
      <c r="D627" s="223" t="s">
        <v>140</v>
      </c>
      <c r="E627" s="223" t="s">
        <v>143</v>
      </c>
      <c r="F627" s="226">
        <v>43480</v>
      </c>
      <c r="G627" s="228">
        <v>2019</v>
      </c>
      <c r="H627" s="227" t="s">
        <v>6</v>
      </c>
      <c r="I627" s="224" t="str">
        <f t="shared" si="43"/>
        <v>TX</v>
      </c>
      <c r="J627" s="224" t="str">
        <f t="shared" si="44"/>
        <v>TX</v>
      </c>
      <c r="K627" s="230" t="str">
        <f t="shared" si="46"/>
        <v>South Central</v>
      </c>
      <c r="L627" s="224" t="str">
        <f>INDEX('State '!$A$1:$C$62,MATCH($I627,'State '!$B:$B,0),3)</f>
        <v>South Central</v>
      </c>
      <c r="M627" s="224" t="str">
        <f>INDEX('State '!$A$1:$C$62,MATCH($J627,'State '!$B:$B,0),3)</f>
        <v>South Central</v>
      </c>
      <c r="N627" s="224"/>
      <c r="O627" s="177"/>
      <c r="P627" s="232"/>
      <c r="Q627" s="231">
        <v>150</v>
      </c>
      <c r="R627" s="228" t="s">
        <v>384</v>
      </c>
      <c r="S627" s="227" t="s">
        <v>138</v>
      </c>
      <c r="T627" s="227" t="s">
        <v>2605</v>
      </c>
      <c r="U627" s="227" t="s">
        <v>382</v>
      </c>
      <c r="V627" s="224" t="s">
        <v>2177</v>
      </c>
      <c r="W627" s="169" t="s">
        <v>2718</v>
      </c>
      <c r="X627" s="169"/>
      <c r="Y627" s="169" t="s">
        <v>2576</v>
      </c>
      <c r="Z627" s="93"/>
      <c r="AA627" s="93"/>
      <c r="AB627" s="93"/>
    </row>
    <row r="628" spans="1:262" x14ac:dyDescent="0.2">
      <c r="A628" s="170">
        <v>39990</v>
      </c>
      <c r="B628" s="183" t="s">
        <v>1207</v>
      </c>
      <c r="C628" s="183" t="s">
        <v>337</v>
      </c>
      <c r="D628" s="183" t="s">
        <v>140</v>
      </c>
      <c r="E628" s="183" t="s">
        <v>143</v>
      </c>
      <c r="F628" s="184">
        <v>37742</v>
      </c>
      <c r="G628" s="176">
        <v>2003</v>
      </c>
      <c r="H628" s="170" t="s">
        <v>8</v>
      </c>
      <c r="I628" s="170" t="str">
        <f t="shared" si="43"/>
        <v>OH</v>
      </c>
      <c r="J628" s="170" t="str">
        <f t="shared" si="44"/>
        <v>OH</v>
      </c>
      <c r="K628" s="170" t="str">
        <f t="shared" si="46"/>
        <v>Northeast</v>
      </c>
      <c r="L628" s="170" t="str">
        <f>INDEX('State '!$A$1:$C$62,MATCH($I628,'State '!$B:$B,0),3)</f>
        <v>Northeast</v>
      </c>
      <c r="M628" s="170" t="str">
        <f>INDEX('State '!$A$1:$C$62,MATCH($J628,'State '!$B:$B,0),3)</f>
        <v>Northeast</v>
      </c>
      <c r="N628" s="170"/>
      <c r="O628" s="177">
        <v>2</v>
      </c>
      <c r="P628" s="177"/>
      <c r="Q628" s="177">
        <v>42</v>
      </c>
      <c r="R628" s="176">
        <v>12</v>
      </c>
      <c r="S628" s="170" t="s">
        <v>138</v>
      </c>
      <c r="T628" s="170" t="s">
        <v>187</v>
      </c>
      <c r="U628" s="170" t="s">
        <v>382</v>
      </c>
      <c r="V628" s="170"/>
      <c r="W628" s="169"/>
      <c r="X628" s="169"/>
      <c r="Y628" s="169"/>
      <c r="Z628" s="93"/>
      <c r="AA628" s="93"/>
      <c r="AB628" s="93"/>
    </row>
    <row r="629" spans="1:262" x14ac:dyDescent="0.2">
      <c r="A629" s="170">
        <v>41339</v>
      </c>
      <c r="B629" s="183" t="s">
        <v>426</v>
      </c>
      <c r="C629" s="183" t="s">
        <v>1875</v>
      </c>
      <c r="D629" s="183" t="s">
        <v>140</v>
      </c>
      <c r="E629" s="183" t="s">
        <v>143</v>
      </c>
      <c r="F629" s="184">
        <v>41950</v>
      </c>
      <c r="G629" s="176">
        <v>2014</v>
      </c>
      <c r="H629" s="170" t="s">
        <v>402</v>
      </c>
      <c r="I629" s="170" t="str">
        <f t="shared" si="43"/>
        <v>PA</v>
      </c>
      <c r="J629" s="170" t="str">
        <f t="shared" si="44"/>
        <v>NY</v>
      </c>
      <c r="K629" s="170" t="str">
        <f t="shared" si="46"/>
        <v>Northeast</v>
      </c>
      <c r="L629" s="170" t="str">
        <f>INDEX('State '!$A$1:$C$62,MATCH($I629,'State '!$B:$B,0),3)</f>
        <v>Northeast</v>
      </c>
      <c r="M629" s="170" t="str">
        <f>INDEX('State '!$A$1:$C$62,MATCH($J629,'State '!$B:$B,0),3)</f>
        <v>Northeast</v>
      </c>
      <c r="N629" s="170"/>
      <c r="O629" s="177">
        <v>48.5</v>
      </c>
      <c r="P629" s="177"/>
      <c r="Q629" s="177">
        <v>100</v>
      </c>
      <c r="R629" s="176"/>
      <c r="S629" s="170" t="s">
        <v>135</v>
      </c>
      <c r="T629" s="170" t="s">
        <v>381</v>
      </c>
      <c r="U629" s="170" t="s">
        <v>1985</v>
      </c>
      <c r="V629" s="170"/>
      <c r="W629" s="169"/>
      <c r="X629" s="169"/>
      <c r="Y629" s="169"/>
      <c r="Z629" s="93"/>
      <c r="AA629" s="93"/>
      <c r="AB629" s="93"/>
    </row>
    <row r="630" spans="1:262" x14ac:dyDescent="0.2">
      <c r="A630" s="170">
        <v>39990</v>
      </c>
      <c r="B630" s="171" t="s">
        <v>949</v>
      </c>
      <c r="C630" s="171" t="s">
        <v>206</v>
      </c>
      <c r="D630" s="171" t="s">
        <v>140</v>
      </c>
      <c r="E630" s="172" t="s">
        <v>143</v>
      </c>
      <c r="F630" s="173">
        <v>39387</v>
      </c>
      <c r="G630" s="180">
        <v>2007</v>
      </c>
      <c r="H630" s="170" t="s">
        <v>950</v>
      </c>
      <c r="I630" s="170" t="str">
        <f t="shared" si="43"/>
        <v>NY</v>
      </c>
      <c r="J630" s="170" t="str">
        <f t="shared" si="44"/>
        <v>MA</v>
      </c>
      <c r="K630" s="170" t="str">
        <f t="shared" si="46"/>
        <v>Northeast</v>
      </c>
      <c r="L630" s="170" t="str">
        <f>INDEX('State '!$A$1:$C$62,MATCH($I630,'State '!$B:$B,0),3)</f>
        <v>Northeast</v>
      </c>
      <c r="M630" s="170" t="str">
        <f>INDEX('State '!$A$1:$C$62,MATCH($J630,'State '!$B:$B,0),3)</f>
        <v>Northeast</v>
      </c>
      <c r="N630" s="170"/>
      <c r="O630" s="177">
        <v>110.8</v>
      </c>
      <c r="P630" s="176"/>
      <c r="Q630" s="176">
        <v>136</v>
      </c>
      <c r="R630" s="177">
        <v>24</v>
      </c>
      <c r="S630" s="178" t="s">
        <v>135</v>
      </c>
      <c r="T630" s="175" t="s">
        <v>381</v>
      </c>
      <c r="U630" s="179" t="s">
        <v>951</v>
      </c>
      <c r="V630" s="170"/>
      <c r="W630" s="169"/>
      <c r="X630" s="169"/>
      <c r="Y630" s="169"/>
      <c r="Z630" s="93"/>
      <c r="AA630" s="93"/>
      <c r="AB630" s="93"/>
    </row>
    <row r="631" spans="1:262" x14ac:dyDescent="0.2">
      <c r="A631" s="170">
        <v>39990</v>
      </c>
      <c r="B631" s="171" t="s">
        <v>1019</v>
      </c>
      <c r="C631" s="171" t="s">
        <v>206</v>
      </c>
      <c r="D631" s="171" t="s">
        <v>140</v>
      </c>
      <c r="E631" s="172" t="s">
        <v>143</v>
      </c>
      <c r="F631" s="173">
        <v>39037</v>
      </c>
      <c r="G631" s="180">
        <v>2006</v>
      </c>
      <c r="H631" s="170" t="s">
        <v>399</v>
      </c>
      <c r="I631" s="170" t="str">
        <f t="shared" si="43"/>
        <v>PA</v>
      </c>
      <c r="J631" s="170" t="str">
        <f t="shared" si="44"/>
        <v>NJ</v>
      </c>
      <c r="K631" s="170" t="str">
        <f t="shared" si="46"/>
        <v>Northeast</v>
      </c>
      <c r="L631" s="170" t="str">
        <f>INDEX('State '!$A$1:$C$62,MATCH($I631,'State '!$B:$B,0),3)</f>
        <v>Northeast</v>
      </c>
      <c r="M631" s="170" t="str">
        <f>INDEX('State '!$A$1:$C$62,MATCH($J631,'State '!$B:$B,0),3)</f>
        <v>Northeast</v>
      </c>
      <c r="N631" s="170"/>
      <c r="O631" s="177">
        <v>39</v>
      </c>
      <c r="P631" s="176">
        <v>6</v>
      </c>
      <c r="Q631" s="176">
        <v>101</v>
      </c>
      <c r="R631" s="177">
        <v>30</v>
      </c>
      <c r="S631" s="178" t="s">
        <v>135</v>
      </c>
      <c r="T631" s="175" t="s">
        <v>381</v>
      </c>
      <c r="U631" s="179" t="s">
        <v>1020</v>
      </c>
      <c r="V631" s="170"/>
      <c r="W631" s="169"/>
      <c r="X631" s="169"/>
      <c r="Y631" s="169"/>
      <c r="Z631" s="93"/>
      <c r="AA631" s="93"/>
      <c r="AB631" s="93"/>
    </row>
    <row r="632" spans="1:262" x14ac:dyDescent="0.2">
      <c r="A632" s="224">
        <v>43199</v>
      </c>
      <c r="B632" s="83" t="s">
        <v>1972</v>
      </c>
      <c r="C632" s="83" t="s">
        <v>206</v>
      </c>
      <c r="D632" s="83" t="s">
        <v>136</v>
      </c>
      <c r="E632" s="222" t="s">
        <v>2377</v>
      </c>
      <c r="F632" s="65"/>
      <c r="G632" s="121"/>
      <c r="H632" s="224" t="s">
        <v>1973</v>
      </c>
      <c r="I632" s="224" t="str">
        <f t="shared" si="43"/>
        <v>PA</v>
      </c>
      <c r="J632" s="224" t="str">
        <f t="shared" si="44"/>
        <v>MA</v>
      </c>
      <c r="K632" s="230" t="str">
        <f t="shared" si="46"/>
        <v>Northeast</v>
      </c>
      <c r="L632" s="224" t="str">
        <f>INDEX('State '!$A$1:$C$62,MATCH($I632,'State '!$B:$B,0),3)</f>
        <v>Northeast</v>
      </c>
      <c r="M632" s="224" t="str">
        <f>INDEX('State '!$A$1:$C$62,MATCH($J632,'State '!$B:$B,0),3)</f>
        <v>Northeast</v>
      </c>
      <c r="N632" s="224"/>
      <c r="O632" s="177">
        <v>3300</v>
      </c>
      <c r="P632" s="199">
        <f>161+179</f>
        <v>340</v>
      </c>
      <c r="Q632" s="117">
        <v>1300</v>
      </c>
      <c r="R632" s="66">
        <v>36</v>
      </c>
      <c r="S632" s="112" t="s">
        <v>135</v>
      </c>
      <c r="T632" s="113" t="s">
        <v>381</v>
      </c>
      <c r="U632" s="114" t="s">
        <v>2196</v>
      </c>
      <c r="V632" s="224" t="s">
        <v>2180</v>
      </c>
      <c r="W632" s="222"/>
      <c r="X632" s="222"/>
      <c r="Y632" s="225"/>
      <c r="Z632" s="93"/>
      <c r="AA632" s="93"/>
      <c r="AB632" s="93"/>
    </row>
    <row r="633" spans="1:262" x14ac:dyDescent="0.2">
      <c r="A633" s="170">
        <v>41215</v>
      </c>
      <c r="B633" s="171" t="s">
        <v>442</v>
      </c>
      <c r="C633" s="171" t="s">
        <v>223</v>
      </c>
      <c r="D633" s="171" t="s">
        <v>140</v>
      </c>
      <c r="E633" s="172" t="s">
        <v>143</v>
      </c>
      <c r="F633" s="173">
        <v>41213</v>
      </c>
      <c r="G633" s="180">
        <v>2012</v>
      </c>
      <c r="H633" s="170" t="s">
        <v>7</v>
      </c>
      <c r="I633" s="170" t="str">
        <f t="shared" si="43"/>
        <v>PA</v>
      </c>
      <c r="J633" s="170" t="str">
        <f t="shared" si="44"/>
        <v>PA</v>
      </c>
      <c r="K633" s="170" t="str">
        <f t="shared" si="46"/>
        <v>Northeast</v>
      </c>
      <c r="L633" s="170" t="str">
        <f>INDEX('State '!$A$1:$C$62,MATCH($I633,'State '!$B:$B,0),3)</f>
        <v>Northeast</v>
      </c>
      <c r="M633" s="170" t="str">
        <f>INDEX('State '!$A$1:$C$62,MATCH($J633,'State '!$B:$B,0),3)</f>
        <v>Northeast</v>
      </c>
      <c r="N633" s="170"/>
      <c r="O633" s="177">
        <v>97.3</v>
      </c>
      <c r="P633" s="176"/>
      <c r="Q633" s="176">
        <v>200</v>
      </c>
      <c r="R633" s="177"/>
      <c r="S633" s="178" t="s">
        <v>135</v>
      </c>
      <c r="T633" s="175" t="s">
        <v>381</v>
      </c>
      <c r="U633" s="179" t="s">
        <v>443</v>
      </c>
      <c r="V633" s="170"/>
      <c r="W633" s="169"/>
      <c r="X633" s="169"/>
      <c r="Y633" s="169"/>
      <c r="Z633" s="93"/>
      <c r="AA633" s="93"/>
      <c r="AB633" s="93"/>
    </row>
    <row r="634" spans="1:262" x14ac:dyDescent="0.2">
      <c r="A634" s="170">
        <v>41198</v>
      </c>
      <c r="B634" s="171" t="s">
        <v>466</v>
      </c>
      <c r="C634" s="171" t="s">
        <v>206</v>
      </c>
      <c r="D634" s="171" t="s">
        <v>140</v>
      </c>
      <c r="E634" s="172" t="s">
        <v>143</v>
      </c>
      <c r="F634" s="173">
        <v>41201</v>
      </c>
      <c r="G634" s="180">
        <v>2012</v>
      </c>
      <c r="H634" s="170" t="s">
        <v>388</v>
      </c>
      <c r="I634" s="170" t="str">
        <f t="shared" si="43"/>
        <v>PA</v>
      </c>
      <c r="J634" s="170" t="str">
        <f t="shared" si="44"/>
        <v>NY</v>
      </c>
      <c r="K634" s="170" t="str">
        <f t="shared" si="46"/>
        <v>Northeast</v>
      </c>
      <c r="L634" s="170" t="str">
        <f>INDEX('State '!$A$1:$C$62,MATCH($I634,'State '!$B:$B,0),3)</f>
        <v>Northeast</v>
      </c>
      <c r="M634" s="170" t="str">
        <f>INDEX('State '!$A$1:$C$62,MATCH($J634,'State '!$B:$B,0),3)</f>
        <v>Northeast</v>
      </c>
      <c r="N634" s="170"/>
      <c r="O634" s="177">
        <v>100</v>
      </c>
      <c r="P634" s="176">
        <v>7</v>
      </c>
      <c r="Q634" s="176">
        <v>250</v>
      </c>
      <c r="R634" s="177">
        <v>30</v>
      </c>
      <c r="S634" s="178" t="s">
        <v>135</v>
      </c>
      <c r="T634" s="175" t="s">
        <v>381</v>
      </c>
      <c r="U634" s="179" t="s">
        <v>467</v>
      </c>
      <c r="V634" s="170"/>
      <c r="W634" s="169"/>
      <c r="X634" s="169"/>
      <c r="Y634" s="169"/>
      <c r="Z634" s="93"/>
      <c r="AA634" s="93"/>
      <c r="AB634" s="93"/>
    </row>
    <row r="635" spans="1:262" x14ac:dyDescent="0.2">
      <c r="A635" s="224">
        <v>43970</v>
      </c>
      <c r="B635" s="223" t="s">
        <v>2273</v>
      </c>
      <c r="C635" s="223" t="s">
        <v>1875</v>
      </c>
      <c r="D635" s="223" t="s">
        <v>136</v>
      </c>
      <c r="E635" s="223" t="s">
        <v>2377</v>
      </c>
      <c r="F635" s="226"/>
      <c r="G635" s="228" t="s">
        <v>382</v>
      </c>
      <c r="H635" s="227" t="s">
        <v>402</v>
      </c>
      <c r="I635" s="227" t="str">
        <f t="shared" si="43"/>
        <v>PA</v>
      </c>
      <c r="J635" s="227" t="str">
        <f t="shared" si="44"/>
        <v>NY</v>
      </c>
      <c r="K635" s="230" t="str">
        <f t="shared" si="46"/>
        <v>Northeast</v>
      </c>
      <c r="L635" s="224" t="str">
        <f>INDEX('State '!$A$1:$C$62,MATCH($I635,'State '!$B:$B,0),3)</f>
        <v>Northeast</v>
      </c>
      <c r="M635" s="224" t="str">
        <f>INDEX('State '!$A$1:$C$62,MATCH($J635,'State '!$B:$B,0),3)</f>
        <v>Northeast</v>
      </c>
      <c r="N635" s="224"/>
      <c r="O635" s="177">
        <v>926.5</v>
      </c>
      <c r="P635" s="177">
        <v>37.1</v>
      </c>
      <c r="Q635" s="231">
        <v>400</v>
      </c>
      <c r="R635" s="228">
        <v>42</v>
      </c>
      <c r="S635" s="227" t="s">
        <v>135</v>
      </c>
      <c r="T635" s="227" t="s">
        <v>381</v>
      </c>
      <c r="U635" s="227" t="s">
        <v>2274</v>
      </c>
      <c r="V635" s="224" t="s">
        <v>2180</v>
      </c>
      <c r="W635" s="222" t="s">
        <v>3054</v>
      </c>
      <c r="X635" s="222"/>
      <c r="Y635" s="225"/>
      <c r="Z635" s="93"/>
      <c r="AA635" s="93"/>
      <c r="AB635" s="93"/>
    </row>
    <row r="636" spans="1:262" x14ac:dyDescent="0.2">
      <c r="A636" s="170">
        <v>41531</v>
      </c>
      <c r="B636" s="171" t="s">
        <v>401</v>
      </c>
      <c r="C636" s="171" t="s">
        <v>1875</v>
      </c>
      <c r="D636" s="171" t="s">
        <v>140</v>
      </c>
      <c r="E636" s="172" t="s">
        <v>143</v>
      </c>
      <c r="F636" s="173">
        <v>41575</v>
      </c>
      <c r="G636" s="180">
        <v>2013</v>
      </c>
      <c r="H636" s="170" t="s">
        <v>399</v>
      </c>
      <c r="I636" s="170" t="str">
        <f t="shared" si="43"/>
        <v>PA</v>
      </c>
      <c r="J636" s="170" t="str">
        <f t="shared" si="44"/>
        <v>NJ</v>
      </c>
      <c r="K636" s="170" t="str">
        <f t="shared" si="46"/>
        <v>Northeast</v>
      </c>
      <c r="L636" s="170" t="str">
        <f>INDEX('State '!$A$1:$C$62,MATCH($I636,'State '!$B:$B,0),3)</f>
        <v>Northeast</v>
      </c>
      <c r="M636" s="170" t="str">
        <f>INDEX('State '!$A$1:$C$62,MATCH($J636,'State '!$B:$B,0),3)</f>
        <v>Northeast</v>
      </c>
      <c r="N636" s="170"/>
      <c r="O636" s="177">
        <v>390</v>
      </c>
      <c r="P636" s="176">
        <v>12.5</v>
      </c>
      <c r="Q636" s="176">
        <v>250</v>
      </c>
      <c r="R636" s="177" t="s">
        <v>550</v>
      </c>
      <c r="S636" s="178" t="s">
        <v>135</v>
      </c>
      <c r="T636" s="175" t="s">
        <v>381</v>
      </c>
      <c r="U636" s="179" t="s">
        <v>422</v>
      </c>
      <c r="V636" s="170"/>
      <c r="W636" s="169"/>
      <c r="X636" s="169"/>
      <c r="Y636" s="169"/>
      <c r="Z636" s="93"/>
      <c r="AA636" s="93"/>
      <c r="AB636" s="93"/>
    </row>
    <row r="637" spans="1:262" x14ac:dyDescent="0.2">
      <c r="A637" s="170">
        <v>41617</v>
      </c>
      <c r="B637" s="183" t="s">
        <v>398</v>
      </c>
      <c r="C637" s="183" t="s">
        <v>206</v>
      </c>
      <c r="D637" s="183" t="s">
        <v>140</v>
      </c>
      <c r="E637" s="183" t="s">
        <v>143</v>
      </c>
      <c r="F637" s="184">
        <v>41613</v>
      </c>
      <c r="G637" s="176">
        <v>2013</v>
      </c>
      <c r="H637" s="170" t="s">
        <v>399</v>
      </c>
      <c r="I637" s="170" t="str">
        <f t="shared" si="43"/>
        <v>PA</v>
      </c>
      <c r="J637" s="170" t="str">
        <f t="shared" si="44"/>
        <v>NJ</v>
      </c>
      <c r="K637" s="170" t="str">
        <f t="shared" si="46"/>
        <v>Northeast</v>
      </c>
      <c r="L637" s="170" t="str">
        <f>INDEX('State '!$A$1:$C$62,MATCH($I637,'State '!$B:$B,0),3)</f>
        <v>Northeast</v>
      </c>
      <c r="M637" s="170" t="str">
        <f>INDEX('State '!$A$1:$C$62,MATCH($J637,'State '!$B:$B,0),3)</f>
        <v>Northeast</v>
      </c>
      <c r="N637" s="170"/>
      <c r="O637" s="177">
        <v>500</v>
      </c>
      <c r="P637" s="177">
        <v>40.299999999999997</v>
      </c>
      <c r="Q637" s="177">
        <v>636</v>
      </c>
      <c r="R637" s="176">
        <v>24</v>
      </c>
      <c r="S637" s="170" t="s">
        <v>135</v>
      </c>
      <c r="T637" s="170" t="s">
        <v>381</v>
      </c>
      <c r="U637" s="170" t="s">
        <v>2065</v>
      </c>
      <c r="V637" s="170"/>
      <c r="W637" s="169"/>
      <c r="X637" s="169"/>
      <c r="Y637" s="169"/>
      <c r="Z637" s="93"/>
      <c r="AA637" s="93"/>
      <c r="AB637" s="93"/>
    </row>
    <row r="638" spans="1:262" x14ac:dyDescent="0.2">
      <c r="A638" s="170">
        <v>40647</v>
      </c>
      <c r="B638" s="171" t="s">
        <v>2067</v>
      </c>
      <c r="C638" s="171" t="s">
        <v>231</v>
      </c>
      <c r="D638" s="171" t="s">
        <v>134</v>
      </c>
      <c r="E638" s="172" t="s">
        <v>143</v>
      </c>
      <c r="F638" s="173">
        <v>40786</v>
      </c>
      <c r="G638" s="180">
        <v>2011</v>
      </c>
      <c r="H638" s="170" t="s">
        <v>1746</v>
      </c>
      <c r="I638" s="170" t="str">
        <f t="shared" si="43"/>
        <v>VA</v>
      </c>
      <c r="J638" s="170" t="str">
        <f t="shared" si="44"/>
        <v>TN</v>
      </c>
      <c r="K638" s="170" t="str">
        <f t="shared" si="46"/>
        <v>Northeast, Midwest</v>
      </c>
      <c r="L638" s="170" t="str">
        <f>INDEX('State '!$A$1:$C$62,MATCH($I638,'State '!$B:$B,0),3)</f>
        <v>Northeast</v>
      </c>
      <c r="M638" s="170" t="str">
        <f>INDEX('State '!$A$1:$C$62,MATCH($J638,'State '!$B:$B,0),3)</f>
        <v>Midwest</v>
      </c>
      <c r="N638" s="170"/>
      <c r="O638" s="177">
        <v>135</v>
      </c>
      <c r="P638" s="176">
        <v>28</v>
      </c>
      <c r="Q638" s="176">
        <v>150</v>
      </c>
      <c r="R638" s="177">
        <v>24</v>
      </c>
      <c r="S638" s="178" t="s">
        <v>135</v>
      </c>
      <c r="T638" s="175" t="s">
        <v>381</v>
      </c>
      <c r="U638" s="179" t="s">
        <v>501</v>
      </c>
      <c r="V638" s="170"/>
      <c r="W638" s="169"/>
      <c r="X638" s="169"/>
      <c r="Y638" s="169"/>
      <c r="Z638" s="93"/>
      <c r="AA638" s="93"/>
      <c r="AB638" s="93"/>
    </row>
    <row r="639" spans="1:262" x14ac:dyDescent="0.2">
      <c r="A639" s="170">
        <v>42342</v>
      </c>
      <c r="B639" s="183" t="s">
        <v>1967</v>
      </c>
      <c r="C639" s="183" t="s">
        <v>201</v>
      </c>
      <c r="D639" s="183" t="s">
        <v>140</v>
      </c>
      <c r="E639" s="183" t="s">
        <v>143</v>
      </c>
      <c r="F639" s="184">
        <v>42341</v>
      </c>
      <c r="G639" s="176">
        <v>2015</v>
      </c>
      <c r="H639" s="170" t="s">
        <v>10</v>
      </c>
      <c r="I639" s="170" t="str">
        <f t="shared" si="43"/>
        <v>NY</v>
      </c>
      <c r="J639" s="170" t="str">
        <f t="shared" si="44"/>
        <v>NY</v>
      </c>
      <c r="K639" s="170" t="str">
        <f t="shared" si="46"/>
        <v>Northeast</v>
      </c>
      <c r="L639" s="170" t="str">
        <f>INDEX('State '!$A$1:$C$62,MATCH($I639,'State '!$B:$B,0),3)</f>
        <v>Northeast</v>
      </c>
      <c r="M639" s="170" t="str">
        <f>INDEX('State '!$A$1:$C$62,MATCH($J639,'State '!$B:$B,0),3)</f>
        <v>Northeast</v>
      </c>
      <c r="N639" s="170"/>
      <c r="O639" s="177">
        <v>65.7</v>
      </c>
      <c r="P639" s="177"/>
      <c r="Q639" s="177">
        <v>140</v>
      </c>
      <c r="R639" s="176"/>
      <c r="S639" s="170" t="s">
        <v>135</v>
      </c>
      <c r="T639" s="170" t="s">
        <v>381</v>
      </c>
      <c r="U639" s="170" t="s">
        <v>1968</v>
      </c>
      <c r="V639" s="170" t="s">
        <v>2177</v>
      </c>
      <c r="W639" s="169"/>
      <c r="X639" s="169"/>
      <c r="Y639" s="169"/>
      <c r="Z639" s="93"/>
      <c r="AA639" s="93"/>
      <c r="AB639" s="93"/>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c r="BI639" s="19"/>
      <c r="BJ639" s="19"/>
      <c r="BK639" s="19"/>
      <c r="BL639" s="19"/>
      <c r="BM639" s="19"/>
      <c r="BN639" s="19"/>
      <c r="BO639" s="19"/>
      <c r="BP639" s="19"/>
      <c r="BQ639" s="19"/>
      <c r="BR639" s="19"/>
      <c r="BS639" s="19"/>
      <c r="BT639" s="19"/>
      <c r="BU639" s="19"/>
      <c r="BV639" s="19"/>
      <c r="BW639" s="19"/>
      <c r="BX639" s="19"/>
      <c r="BY639" s="19"/>
      <c r="BZ639" s="19"/>
      <c r="CA639" s="19"/>
      <c r="CB639" s="19"/>
      <c r="CC639" s="19"/>
      <c r="CD639" s="19"/>
      <c r="CE639" s="19"/>
      <c r="CF639" s="19"/>
      <c r="CG639" s="19"/>
      <c r="CH639" s="19"/>
      <c r="CI639" s="19"/>
      <c r="CJ639" s="19"/>
      <c r="CK639" s="19"/>
      <c r="CL639" s="19"/>
      <c r="CM639" s="19"/>
      <c r="CN639" s="19"/>
      <c r="CO639" s="19"/>
      <c r="CP639" s="19"/>
      <c r="CQ639" s="19"/>
      <c r="CR639" s="19"/>
      <c r="CS639" s="19"/>
      <c r="CT639" s="19"/>
      <c r="CU639" s="19"/>
      <c r="CV639" s="19"/>
      <c r="CW639" s="19"/>
      <c r="CX639" s="19"/>
      <c r="CY639" s="19"/>
      <c r="CZ639" s="19"/>
      <c r="DA639" s="19"/>
      <c r="DB639" s="19"/>
      <c r="DC639" s="19"/>
      <c r="DD639" s="19"/>
      <c r="DE639" s="19"/>
      <c r="DF639" s="19"/>
      <c r="DG639" s="19"/>
      <c r="DH639" s="19"/>
      <c r="DI639" s="19"/>
      <c r="DJ639" s="19"/>
      <c r="DK639" s="19"/>
      <c r="DL639" s="19"/>
      <c r="DM639" s="19"/>
      <c r="DN639" s="19"/>
      <c r="DO639" s="19"/>
      <c r="DP639" s="19"/>
      <c r="DQ639" s="19"/>
      <c r="DR639" s="19"/>
      <c r="DS639" s="19"/>
      <c r="DT639" s="19"/>
      <c r="DU639" s="19"/>
      <c r="DV639" s="19"/>
      <c r="DW639" s="19"/>
      <c r="DX639" s="19"/>
      <c r="DY639" s="19"/>
      <c r="DZ639" s="19"/>
      <c r="EA639" s="19"/>
      <c r="EB639" s="19"/>
      <c r="EC639" s="19"/>
      <c r="ED639" s="19"/>
      <c r="EE639" s="19"/>
      <c r="EF639" s="19"/>
      <c r="EG639" s="19"/>
      <c r="EH639" s="19"/>
      <c r="EI639" s="19"/>
      <c r="EJ639" s="19"/>
      <c r="EK639" s="19"/>
      <c r="EL639" s="19"/>
      <c r="EM639" s="19"/>
      <c r="EN639" s="19"/>
      <c r="EO639" s="19"/>
      <c r="EP639" s="19"/>
      <c r="EQ639" s="19"/>
      <c r="ER639" s="19"/>
      <c r="ES639" s="19"/>
      <c r="ET639" s="19"/>
      <c r="EU639" s="19"/>
      <c r="EV639" s="19"/>
      <c r="EW639" s="19"/>
      <c r="EX639" s="19"/>
      <c r="EY639" s="19"/>
      <c r="EZ639" s="19"/>
      <c r="FA639" s="19"/>
      <c r="FB639" s="19"/>
      <c r="FC639" s="19"/>
      <c r="FD639" s="19"/>
      <c r="FE639" s="19"/>
      <c r="FF639" s="19"/>
      <c r="FG639" s="19"/>
      <c r="FH639" s="19"/>
      <c r="FI639" s="19"/>
      <c r="FJ639" s="19"/>
      <c r="FK639" s="19"/>
      <c r="FL639" s="19"/>
      <c r="FM639" s="19"/>
      <c r="FN639" s="19"/>
      <c r="FO639" s="19"/>
      <c r="FP639" s="19"/>
      <c r="FQ639" s="19"/>
      <c r="FR639" s="19"/>
      <c r="FS639" s="19"/>
      <c r="FT639" s="19"/>
      <c r="FU639" s="19"/>
      <c r="FV639" s="19"/>
      <c r="FW639" s="19"/>
      <c r="FX639" s="19"/>
      <c r="FY639" s="19"/>
      <c r="FZ639" s="19"/>
      <c r="GA639" s="19"/>
      <c r="GB639" s="19"/>
      <c r="GC639" s="19"/>
      <c r="GD639" s="19"/>
      <c r="GE639" s="19"/>
      <c r="GF639" s="19"/>
      <c r="GG639" s="19"/>
      <c r="GH639" s="19"/>
      <c r="GI639" s="19"/>
      <c r="GJ639" s="19"/>
      <c r="GK639" s="19"/>
      <c r="GL639" s="19"/>
      <c r="GM639" s="19"/>
      <c r="GN639" s="19"/>
      <c r="GO639" s="19"/>
      <c r="GP639" s="19"/>
      <c r="GQ639" s="19"/>
      <c r="GR639" s="19"/>
      <c r="GS639" s="19"/>
      <c r="GT639" s="19"/>
      <c r="GU639" s="19"/>
      <c r="GV639" s="19"/>
      <c r="GW639" s="19"/>
      <c r="GX639" s="19"/>
      <c r="GY639" s="19"/>
      <c r="GZ639" s="19"/>
      <c r="HA639" s="19"/>
      <c r="HB639" s="19"/>
      <c r="HC639" s="19"/>
      <c r="HD639" s="19"/>
      <c r="HE639" s="19"/>
      <c r="HF639" s="19"/>
      <c r="HG639" s="19"/>
      <c r="HH639" s="19"/>
      <c r="HI639" s="19"/>
      <c r="HJ639" s="19"/>
      <c r="HK639" s="19"/>
      <c r="HL639" s="19"/>
      <c r="HM639" s="19"/>
      <c r="HN639" s="19"/>
      <c r="HO639" s="19"/>
      <c r="HP639" s="19"/>
      <c r="HQ639" s="19"/>
      <c r="HR639" s="19"/>
      <c r="HS639" s="19"/>
      <c r="HT639" s="19"/>
      <c r="HU639" s="19"/>
      <c r="HV639" s="19"/>
      <c r="HW639" s="19"/>
      <c r="HX639" s="19"/>
      <c r="HY639" s="19"/>
      <c r="HZ639" s="19"/>
      <c r="IA639" s="19"/>
      <c r="IB639" s="19"/>
      <c r="IC639" s="19"/>
      <c r="ID639" s="19"/>
      <c r="IE639" s="19"/>
      <c r="IF639" s="19"/>
      <c r="IG639" s="19"/>
      <c r="IH639" s="19"/>
      <c r="II639" s="19"/>
      <c r="IJ639" s="19"/>
      <c r="IK639" s="19"/>
      <c r="IL639" s="19"/>
      <c r="IM639" s="19"/>
      <c r="IN639" s="19"/>
      <c r="IO639" s="19"/>
      <c r="IP639" s="19"/>
      <c r="IQ639" s="19"/>
      <c r="IR639" s="19"/>
      <c r="IS639" s="19"/>
      <c r="IT639" s="19"/>
      <c r="IU639" s="19"/>
      <c r="IV639" s="19"/>
      <c r="IW639" s="19"/>
      <c r="IX639" s="19"/>
      <c r="IY639" s="19"/>
      <c r="IZ639" s="19"/>
      <c r="JA639" s="19"/>
      <c r="JB639" s="19"/>
    </row>
    <row r="640" spans="1:262" s="19" customFormat="1" x14ac:dyDescent="0.2">
      <c r="A640" s="170">
        <v>41215</v>
      </c>
      <c r="B640" s="183" t="s">
        <v>474</v>
      </c>
      <c r="C640" s="183" t="s">
        <v>201</v>
      </c>
      <c r="D640" s="183" t="s">
        <v>140</v>
      </c>
      <c r="E640" s="183" t="s">
        <v>143</v>
      </c>
      <c r="F640" s="184">
        <v>41213</v>
      </c>
      <c r="G640" s="176">
        <v>2012</v>
      </c>
      <c r="H640" s="170" t="s">
        <v>388</v>
      </c>
      <c r="I640" s="170" t="str">
        <f t="shared" ref="I640:I703" si="47">LEFT($H640,2)</f>
        <v>PA</v>
      </c>
      <c r="J640" s="170" t="str">
        <f t="shared" ref="J640:J703" si="48">RIGHT($H640,2)</f>
        <v>NY</v>
      </c>
      <c r="K640" s="170" t="str">
        <f t="shared" ref="K640:K671" si="49">IF($L640=$M640,L640,CONCATENATE($L640,", ",IF(ISBLANK(N640),"",CONCATENATE(N640,", ")),$M640))</f>
        <v>Northeast</v>
      </c>
      <c r="L640" s="170" t="str">
        <f>INDEX('State '!$A$1:$C$62,MATCH($I640,'State '!$B:$B,0),3)</f>
        <v>Northeast</v>
      </c>
      <c r="M640" s="170" t="str">
        <f>INDEX('State '!$A$1:$C$62,MATCH($J640,'State '!$B:$B,0),3)</f>
        <v>Northeast</v>
      </c>
      <c r="N640" s="170"/>
      <c r="O640" s="177">
        <v>80</v>
      </c>
      <c r="P640" s="177">
        <v>0</v>
      </c>
      <c r="Q640" s="177">
        <v>320</v>
      </c>
      <c r="R640" s="176"/>
      <c r="S640" s="170" t="s">
        <v>135</v>
      </c>
      <c r="T640" s="170" t="s">
        <v>458</v>
      </c>
      <c r="U640" s="170" t="s">
        <v>475</v>
      </c>
      <c r="V640" s="170"/>
      <c r="W640" s="169"/>
      <c r="X640" s="169"/>
      <c r="Y640" s="169"/>
      <c r="AC640" s="93"/>
      <c r="AD640" s="93"/>
      <c r="AE640" s="93"/>
      <c r="AF640" s="93"/>
      <c r="AG640" s="93"/>
      <c r="AH640" s="93"/>
      <c r="AI640" s="93"/>
      <c r="AJ640" s="93"/>
      <c r="AK640" s="93"/>
      <c r="AL640" s="93"/>
      <c r="AM640" s="93"/>
      <c r="AN640" s="93"/>
      <c r="AO640" s="93"/>
      <c r="AP640" s="93"/>
      <c r="AQ640" s="93"/>
      <c r="AR640" s="93"/>
      <c r="AS640" s="93"/>
      <c r="AT640" s="93"/>
      <c r="AU640" s="93"/>
      <c r="AV640" s="93"/>
      <c r="AW640" s="93"/>
      <c r="AX640" s="93"/>
      <c r="AY640" s="93"/>
      <c r="AZ640" s="93"/>
      <c r="BA640" s="93"/>
      <c r="BB640" s="93"/>
      <c r="BC640" s="93"/>
      <c r="BD640" s="93"/>
      <c r="BE640" s="93"/>
      <c r="BF640" s="93"/>
      <c r="BG640" s="93"/>
      <c r="BH640" s="93"/>
      <c r="BI640" s="93"/>
      <c r="BJ640" s="93"/>
      <c r="BK640" s="93"/>
      <c r="BL640" s="93"/>
      <c r="BM640" s="93"/>
      <c r="BN640" s="93"/>
      <c r="BO640" s="93"/>
      <c r="BP640" s="93"/>
      <c r="BQ640" s="93"/>
      <c r="BR640" s="93"/>
      <c r="BS640" s="93"/>
      <c r="BT640" s="93"/>
      <c r="BU640" s="93"/>
      <c r="BV640" s="93"/>
      <c r="BW640" s="93"/>
      <c r="BX640" s="93"/>
      <c r="BY640" s="93"/>
      <c r="BZ640" s="93"/>
      <c r="CA640" s="93"/>
      <c r="CB640" s="93"/>
      <c r="CC640" s="93"/>
      <c r="CD640" s="93"/>
      <c r="CE640" s="93"/>
      <c r="CF640" s="93"/>
      <c r="CG640" s="93"/>
      <c r="CH640" s="93"/>
      <c r="CI640" s="93"/>
      <c r="CJ640" s="93"/>
      <c r="CK640" s="93"/>
      <c r="CL640" s="93"/>
      <c r="CM640" s="93"/>
      <c r="CN640" s="93"/>
      <c r="CO640" s="93"/>
      <c r="CP640" s="93"/>
      <c r="CQ640" s="93"/>
      <c r="CR640" s="93"/>
      <c r="CS640" s="93"/>
      <c r="CT640" s="93"/>
      <c r="CU640" s="93"/>
      <c r="CV640" s="93"/>
      <c r="CW640" s="93"/>
      <c r="CX640" s="93"/>
      <c r="CY640" s="93"/>
      <c r="CZ640" s="93"/>
      <c r="DA640" s="93"/>
      <c r="DB640" s="93"/>
      <c r="DC640" s="93"/>
      <c r="DD640" s="93"/>
      <c r="DE640" s="93"/>
      <c r="DF640" s="93"/>
      <c r="DG640" s="93"/>
      <c r="DH640" s="93"/>
      <c r="DI640" s="93"/>
      <c r="DJ640" s="93"/>
      <c r="DK640" s="93"/>
      <c r="DL640" s="93"/>
      <c r="DM640" s="93"/>
      <c r="DN640" s="93"/>
      <c r="DO640" s="93"/>
      <c r="DP640" s="93"/>
      <c r="DQ640" s="93"/>
      <c r="DR640" s="93"/>
      <c r="DS640" s="93"/>
      <c r="DT640" s="93"/>
      <c r="DU640" s="93"/>
      <c r="DV640" s="93"/>
      <c r="DW640" s="93"/>
      <c r="DX640" s="93"/>
      <c r="DY640" s="93"/>
      <c r="DZ640" s="93"/>
      <c r="EA640" s="93"/>
      <c r="EB640" s="93"/>
      <c r="EC640" s="93"/>
      <c r="ED640" s="93"/>
      <c r="EE640" s="93"/>
      <c r="EF640" s="93"/>
      <c r="EG640" s="93"/>
      <c r="EH640" s="93"/>
      <c r="EI640" s="93"/>
      <c r="EJ640" s="93"/>
      <c r="EK640" s="93"/>
      <c r="EL640" s="93"/>
      <c r="EM640" s="93"/>
      <c r="EN640" s="93"/>
      <c r="EO640" s="93"/>
      <c r="EP640" s="93"/>
      <c r="EQ640" s="93"/>
      <c r="ER640" s="93"/>
      <c r="ES640" s="93"/>
      <c r="ET640" s="93"/>
      <c r="EU640" s="93"/>
      <c r="EV640" s="93"/>
      <c r="EW640" s="93"/>
      <c r="EX640" s="93"/>
      <c r="EY640" s="93"/>
      <c r="EZ640" s="93"/>
      <c r="FA640" s="93"/>
      <c r="FB640" s="93"/>
      <c r="FC640" s="93"/>
      <c r="FD640" s="93"/>
      <c r="FE640" s="93"/>
      <c r="FF640" s="93"/>
      <c r="FG640" s="93"/>
      <c r="FH640" s="93"/>
      <c r="FI640" s="93"/>
      <c r="FJ640" s="93"/>
      <c r="FK640" s="93"/>
      <c r="FL640" s="93"/>
      <c r="FM640" s="93"/>
      <c r="FN640" s="93"/>
      <c r="FO640" s="93"/>
      <c r="FP640" s="93"/>
      <c r="FQ640" s="93"/>
      <c r="FR640" s="93"/>
      <c r="FS640" s="93"/>
      <c r="FT640" s="93"/>
      <c r="FU640" s="93"/>
      <c r="FV640" s="93"/>
      <c r="FW640" s="93"/>
      <c r="FX640" s="93"/>
      <c r="FY640" s="93"/>
      <c r="FZ640" s="93"/>
      <c r="GA640" s="93"/>
      <c r="GB640" s="93"/>
      <c r="GC640" s="93"/>
      <c r="GD640" s="93"/>
      <c r="GE640" s="93"/>
      <c r="GF640" s="93"/>
      <c r="GG640" s="93"/>
      <c r="GH640" s="93"/>
      <c r="GI640" s="93"/>
      <c r="GJ640" s="93"/>
      <c r="GK640" s="93"/>
      <c r="GL640" s="93"/>
      <c r="GM640" s="93"/>
      <c r="GN640" s="93"/>
      <c r="GO640" s="93"/>
      <c r="GP640" s="93"/>
      <c r="GQ640" s="93"/>
      <c r="GR640" s="93"/>
      <c r="GS640" s="93"/>
      <c r="GT640" s="93"/>
      <c r="GU640" s="93"/>
      <c r="GV640" s="93"/>
      <c r="GW640" s="93"/>
      <c r="GX640" s="93"/>
      <c r="GY640" s="93"/>
      <c r="GZ640" s="93"/>
      <c r="HA640" s="93"/>
      <c r="HB640" s="93"/>
      <c r="HC640" s="93"/>
      <c r="HD640" s="93"/>
      <c r="HE640" s="93"/>
      <c r="HF640" s="93"/>
      <c r="HG640" s="93"/>
      <c r="HH640" s="93"/>
      <c r="HI640" s="93"/>
      <c r="HJ640" s="93"/>
      <c r="HK640" s="93"/>
      <c r="HL640" s="93"/>
      <c r="HM640" s="93"/>
      <c r="HN640" s="93"/>
      <c r="HO640" s="93"/>
      <c r="HP640" s="93"/>
      <c r="HQ640" s="93"/>
      <c r="HR640" s="93"/>
      <c r="HS640" s="93"/>
      <c r="HT640" s="93"/>
      <c r="HU640" s="93"/>
      <c r="HV640" s="93"/>
      <c r="HW640" s="93"/>
      <c r="HX640" s="93"/>
      <c r="HY640" s="93"/>
      <c r="HZ640" s="93"/>
      <c r="IA640" s="93"/>
      <c r="IB640" s="93"/>
      <c r="IC640" s="93"/>
      <c r="ID640" s="93"/>
      <c r="IE640" s="93"/>
      <c r="IF640" s="93"/>
      <c r="IG640" s="93"/>
      <c r="IH640" s="93"/>
      <c r="II640" s="93"/>
      <c r="IJ640" s="93"/>
      <c r="IK640" s="93"/>
      <c r="IL640" s="93"/>
      <c r="IM640" s="93"/>
      <c r="IN640" s="93"/>
      <c r="IO640" s="93"/>
      <c r="IP640" s="93"/>
      <c r="IQ640" s="93"/>
      <c r="IR640" s="93"/>
      <c r="IS640" s="93"/>
      <c r="IT640" s="93"/>
      <c r="IU640" s="93"/>
      <c r="IV640" s="93"/>
      <c r="IW640" s="93"/>
      <c r="IX640" s="93"/>
      <c r="IY640" s="93"/>
      <c r="IZ640" s="93"/>
      <c r="JA640" s="93"/>
      <c r="JB640" s="93"/>
    </row>
    <row r="641" spans="1:262" x14ac:dyDescent="0.2">
      <c r="A641" s="170">
        <v>39990</v>
      </c>
      <c r="B641" s="183" t="s">
        <v>1035</v>
      </c>
      <c r="C641" s="183" t="s">
        <v>227</v>
      </c>
      <c r="D641" s="183" t="s">
        <v>140</v>
      </c>
      <c r="E641" s="183" t="s">
        <v>143</v>
      </c>
      <c r="F641" s="184">
        <v>38838</v>
      </c>
      <c r="G641" s="176">
        <v>2006</v>
      </c>
      <c r="H641" s="170" t="s">
        <v>1036</v>
      </c>
      <c r="I641" s="170" t="str">
        <f t="shared" si="47"/>
        <v>IA</v>
      </c>
      <c r="J641" s="170" t="str">
        <f t="shared" si="48"/>
        <v>IN</v>
      </c>
      <c r="K641" s="170" t="str">
        <f t="shared" si="49"/>
        <v>Midwest</v>
      </c>
      <c r="L641" s="170" t="str">
        <f>INDEX('State '!$A$1:$C$62,MATCH($I641,'State '!$B:$B,0),3)</f>
        <v>Midwest</v>
      </c>
      <c r="M641" s="170" t="str">
        <f>INDEX('State '!$A$1:$C$62,MATCH($J641,'State '!$B:$B,0),3)</f>
        <v>Midwest</v>
      </c>
      <c r="N641" s="170"/>
      <c r="O641" s="177">
        <v>20.7</v>
      </c>
      <c r="P641" s="177"/>
      <c r="Q641" s="177">
        <v>130</v>
      </c>
      <c r="R641" s="176"/>
      <c r="S641" s="170" t="s">
        <v>135</v>
      </c>
      <c r="T641" s="170" t="s">
        <v>381</v>
      </c>
      <c r="U641" s="170" t="s">
        <v>1037</v>
      </c>
      <c r="V641" s="170"/>
      <c r="W641" s="169"/>
      <c r="X641" s="169"/>
      <c r="Y641" s="169"/>
      <c r="Z641" s="93"/>
      <c r="AA641" s="93"/>
      <c r="AB641" s="93"/>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c r="BI641" s="19"/>
      <c r="BJ641" s="19"/>
      <c r="BK641" s="19"/>
      <c r="BL641" s="19"/>
      <c r="BM641" s="19"/>
      <c r="BN641" s="19"/>
      <c r="BO641" s="19"/>
      <c r="BP641" s="19"/>
      <c r="BQ641" s="19"/>
      <c r="BR641" s="19"/>
      <c r="BS641" s="19"/>
      <c r="BT641" s="19"/>
      <c r="BU641" s="19"/>
      <c r="BV641" s="19"/>
      <c r="BW641" s="19"/>
      <c r="BX641" s="19"/>
      <c r="BY641" s="19"/>
      <c r="BZ641" s="19"/>
      <c r="CA641" s="19"/>
      <c r="CB641" s="19"/>
      <c r="CC641" s="19"/>
      <c r="CD641" s="19"/>
      <c r="CE641" s="19"/>
      <c r="CF641" s="19"/>
      <c r="CG641" s="19"/>
      <c r="CH641" s="19"/>
      <c r="CI641" s="19"/>
      <c r="CJ641" s="19"/>
      <c r="CK641" s="19"/>
      <c r="CL641" s="19"/>
      <c r="CM641" s="19"/>
      <c r="CN641" s="19"/>
      <c r="CO641" s="19"/>
      <c r="CP641" s="19"/>
      <c r="CQ641" s="19"/>
      <c r="CR641" s="19"/>
      <c r="CS641" s="19"/>
      <c r="CT641" s="19"/>
      <c r="CU641" s="19"/>
      <c r="CV641" s="19"/>
      <c r="CW641" s="19"/>
      <c r="CX641" s="19"/>
      <c r="CY641" s="19"/>
      <c r="CZ641" s="19"/>
      <c r="DA641" s="19"/>
      <c r="DB641" s="19"/>
      <c r="DC641" s="19"/>
      <c r="DD641" s="19"/>
      <c r="DE641" s="19"/>
      <c r="DF641" s="19"/>
      <c r="DG641" s="19"/>
      <c r="DH641" s="19"/>
      <c r="DI641" s="19"/>
      <c r="DJ641" s="19"/>
      <c r="DK641" s="19"/>
      <c r="DL641" s="19"/>
      <c r="DM641" s="19"/>
      <c r="DN641" s="19"/>
      <c r="DO641" s="19"/>
      <c r="DP641" s="19"/>
      <c r="DQ641" s="19"/>
      <c r="DR641" s="19"/>
      <c r="DS641" s="19"/>
      <c r="DT641" s="19"/>
      <c r="DU641" s="19"/>
      <c r="DV641" s="19"/>
      <c r="DW641" s="19"/>
      <c r="DX641" s="19"/>
      <c r="DY641" s="19"/>
      <c r="DZ641" s="19"/>
      <c r="EA641" s="19"/>
      <c r="EB641" s="19"/>
      <c r="EC641" s="19"/>
      <c r="ED641" s="19"/>
      <c r="EE641" s="19"/>
      <c r="EF641" s="19"/>
      <c r="EG641" s="19"/>
      <c r="EH641" s="19"/>
      <c r="EI641" s="19"/>
      <c r="EJ641" s="19"/>
      <c r="EK641" s="19"/>
      <c r="EL641" s="19"/>
      <c r="EM641" s="19"/>
      <c r="EN641" s="19"/>
      <c r="EO641" s="19"/>
      <c r="EP641" s="19"/>
      <c r="EQ641" s="19"/>
      <c r="ER641" s="19"/>
      <c r="ES641" s="19"/>
      <c r="ET641" s="19"/>
      <c r="EU641" s="19"/>
      <c r="EV641" s="19"/>
      <c r="EW641" s="19"/>
      <c r="EX641" s="19"/>
      <c r="EY641" s="19"/>
      <c r="EZ641" s="19"/>
      <c r="FA641" s="19"/>
      <c r="FB641" s="19"/>
      <c r="FC641" s="19"/>
      <c r="FD641" s="19"/>
      <c r="FE641" s="19"/>
      <c r="FF641" s="19"/>
      <c r="FG641" s="19"/>
      <c r="FH641" s="19"/>
      <c r="FI641" s="19"/>
      <c r="FJ641" s="19"/>
      <c r="FK641" s="19"/>
      <c r="FL641" s="19"/>
      <c r="FM641" s="19"/>
      <c r="FN641" s="19"/>
      <c r="FO641" s="19"/>
      <c r="FP641" s="19"/>
      <c r="FQ641" s="19"/>
      <c r="FR641" s="19"/>
      <c r="FS641" s="19"/>
      <c r="FT641" s="19"/>
      <c r="FU641" s="19"/>
      <c r="FV641" s="19"/>
      <c r="FW641" s="19"/>
      <c r="FX641" s="19"/>
      <c r="FY641" s="19"/>
      <c r="FZ641" s="19"/>
      <c r="GA641" s="19"/>
      <c r="GB641" s="19"/>
      <c r="GC641" s="19"/>
      <c r="GD641" s="19"/>
      <c r="GE641" s="19"/>
      <c r="GF641" s="19"/>
      <c r="GG641" s="19"/>
      <c r="GH641" s="19"/>
      <c r="GI641" s="19"/>
      <c r="GJ641" s="19"/>
      <c r="GK641" s="19"/>
      <c r="GL641" s="19"/>
      <c r="GM641" s="19"/>
      <c r="GN641" s="19"/>
      <c r="GO641" s="19"/>
      <c r="GP641" s="19"/>
      <c r="GQ641" s="19"/>
      <c r="GR641" s="19"/>
      <c r="GS641" s="19"/>
      <c r="GT641" s="19"/>
      <c r="GU641" s="19"/>
      <c r="GV641" s="19"/>
      <c r="GW641" s="19"/>
      <c r="GX641" s="19"/>
      <c r="GY641" s="19"/>
      <c r="GZ641" s="19"/>
      <c r="HA641" s="19"/>
      <c r="HB641" s="19"/>
      <c r="HC641" s="19"/>
      <c r="HD641" s="19"/>
      <c r="HE641" s="19"/>
      <c r="HF641" s="19"/>
      <c r="HG641" s="19"/>
      <c r="HH641" s="19"/>
      <c r="HI641" s="19"/>
      <c r="HJ641" s="19"/>
      <c r="HK641" s="19"/>
      <c r="HL641" s="19"/>
      <c r="HM641" s="19"/>
      <c r="HN641" s="19"/>
      <c r="HO641" s="19"/>
      <c r="HP641" s="19"/>
      <c r="HQ641" s="19"/>
      <c r="HR641" s="19"/>
      <c r="HS641" s="19"/>
      <c r="HT641" s="19"/>
      <c r="HU641" s="19"/>
      <c r="HV641" s="19"/>
      <c r="HW641" s="19"/>
      <c r="HX641" s="19"/>
      <c r="HY641" s="19"/>
      <c r="HZ641" s="19"/>
      <c r="IA641" s="19"/>
      <c r="IB641" s="19"/>
      <c r="IC641" s="19"/>
      <c r="ID641" s="19"/>
      <c r="IE641" s="19"/>
      <c r="IF641" s="19"/>
      <c r="IG641" s="19"/>
      <c r="IH641" s="19"/>
      <c r="II641" s="19"/>
      <c r="IJ641" s="19"/>
      <c r="IK641" s="19"/>
      <c r="IL641" s="19"/>
      <c r="IM641" s="19"/>
      <c r="IN641" s="19"/>
      <c r="IO641" s="19"/>
      <c r="IP641" s="19"/>
      <c r="IQ641" s="19"/>
      <c r="IR641" s="19"/>
      <c r="IS641" s="19"/>
      <c r="IT641" s="19"/>
      <c r="IU641" s="19"/>
      <c r="IV641" s="19"/>
      <c r="IW641" s="19"/>
      <c r="IX641" s="19"/>
      <c r="IY641" s="19"/>
      <c r="IZ641" s="19"/>
      <c r="JA641" s="19"/>
      <c r="JB641" s="19"/>
    </row>
    <row r="642" spans="1:262" s="19" customFormat="1" x14ac:dyDescent="0.2">
      <c r="A642" s="170">
        <v>40248</v>
      </c>
      <c r="B642" s="171" t="s">
        <v>633</v>
      </c>
      <c r="C642" s="171" t="s">
        <v>227</v>
      </c>
      <c r="D642" s="171" t="s">
        <v>140</v>
      </c>
      <c r="E642" s="183" t="s">
        <v>143</v>
      </c>
      <c r="F642" s="184">
        <v>39877</v>
      </c>
      <c r="G642" s="176">
        <v>2009</v>
      </c>
      <c r="H642" s="170" t="s">
        <v>634</v>
      </c>
      <c r="I642" s="170" t="str">
        <f t="shared" si="47"/>
        <v>IL</v>
      </c>
      <c r="J642" s="170" t="str">
        <f t="shared" si="48"/>
        <v>IA</v>
      </c>
      <c r="K642" s="170" t="str">
        <f t="shared" si="49"/>
        <v>Midwest</v>
      </c>
      <c r="L642" s="170" t="str">
        <f>INDEX('State '!$A$1:$C$62,MATCH($I642,'State '!$B:$B,0),3)</f>
        <v>Midwest</v>
      </c>
      <c r="M642" s="170" t="str">
        <f>INDEX('State '!$A$1:$C$62,MATCH($J642,'State '!$B:$B,0),3)</f>
        <v>Midwest</v>
      </c>
      <c r="N642" s="170"/>
      <c r="O642" s="177">
        <v>16.8</v>
      </c>
      <c r="P642" s="177"/>
      <c r="Q642" s="176"/>
      <c r="R642" s="176"/>
      <c r="S642" s="170" t="s">
        <v>135</v>
      </c>
      <c r="T642" s="170" t="s">
        <v>381</v>
      </c>
      <c r="U642" s="170" t="s">
        <v>635</v>
      </c>
      <c r="V642" s="170"/>
      <c r="W642" s="169"/>
      <c r="X642" s="169"/>
      <c r="Y642" s="169"/>
    </row>
    <row r="643" spans="1:262" s="19" customFormat="1" x14ac:dyDescent="0.2">
      <c r="A643" s="170">
        <v>39990</v>
      </c>
      <c r="B643" s="183" t="s">
        <v>1571</v>
      </c>
      <c r="C643" s="183" t="s">
        <v>227</v>
      </c>
      <c r="D643" s="183" t="s">
        <v>140</v>
      </c>
      <c r="E643" s="183" t="s">
        <v>143</v>
      </c>
      <c r="F643" s="184">
        <v>36151</v>
      </c>
      <c r="G643" s="176">
        <v>1998</v>
      </c>
      <c r="H643" s="170" t="s">
        <v>42</v>
      </c>
      <c r="I643" s="170" t="str">
        <f t="shared" si="47"/>
        <v>IA</v>
      </c>
      <c r="J643" s="170" t="str">
        <f t="shared" si="48"/>
        <v>IA</v>
      </c>
      <c r="K643" s="170" t="str">
        <f t="shared" si="49"/>
        <v>Midwest</v>
      </c>
      <c r="L643" s="170" t="str">
        <f>INDEX('State '!$A$1:$C$62,MATCH($I643,'State '!$B:$B,0),3)</f>
        <v>Midwest</v>
      </c>
      <c r="M643" s="170" t="str">
        <f>INDEX('State '!$A$1:$C$62,MATCH($J643,'State '!$B:$B,0),3)</f>
        <v>Midwest</v>
      </c>
      <c r="N643" s="170"/>
      <c r="O643" s="177"/>
      <c r="P643" s="177">
        <v>142</v>
      </c>
      <c r="Q643" s="177">
        <v>260</v>
      </c>
      <c r="R643" s="176"/>
      <c r="S643" s="170" t="s">
        <v>135</v>
      </c>
      <c r="T643" s="170" t="s">
        <v>381</v>
      </c>
      <c r="U643" s="170" t="s">
        <v>1572</v>
      </c>
      <c r="V643" s="170"/>
      <c r="W643" s="169"/>
      <c r="X643" s="169"/>
      <c r="Y643" s="169"/>
      <c r="AC643" s="93"/>
      <c r="AD643" s="93"/>
      <c r="AE643" s="93"/>
      <c r="AF643" s="93"/>
      <c r="AG643" s="93"/>
      <c r="AH643" s="93"/>
      <c r="AI643" s="93"/>
      <c r="AJ643" s="93"/>
      <c r="AK643" s="93"/>
      <c r="AL643" s="93"/>
      <c r="AM643" s="93"/>
      <c r="AN643" s="93"/>
      <c r="AO643" s="93"/>
      <c r="AP643" s="93"/>
      <c r="AQ643" s="93"/>
      <c r="AR643" s="93"/>
      <c r="AS643" s="93"/>
      <c r="AT643" s="93"/>
      <c r="AU643" s="93"/>
      <c r="AV643" s="93"/>
      <c r="AW643" s="93"/>
      <c r="AX643" s="93"/>
      <c r="AY643" s="93"/>
      <c r="AZ643" s="93"/>
      <c r="BA643" s="93"/>
      <c r="BB643" s="93"/>
      <c r="BC643" s="93"/>
      <c r="BD643" s="93"/>
      <c r="BE643" s="93"/>
      <c r="BF643" s="93"/>
      <c r="BG643" s="93"/>
      <c r="BH643" s="93"/>
      <c r="BI643" s="93"/>
      <c r="BJ643" s="93"/>
      <c r="BK643" s="93"/>
      <c r="BL643" s="93"/>
      <c r="BM643" s="93"/>
      <c r="BN643" s="93"/>
      <c r="BO643" s="93"/>
      <c r="BP643" s="93"/>
      <c r="BQ643" s="93"/>
      <c r="BR643" s="93"/>
      <c r="BS643" s="93"/>
      <c r="BT643" s="93"/>
      <c r="BU643" s="93"/>
      <c r="BV643" s="93"/>
      <c r="BW643" s="93"/>
      <c r="BX643" s="93"/>
      <c r="BY643" s="93"/>
      <c r="BZ643" s="93"/>
      <c r="CA643" s="93"/>
      <c r="CB643" s="93"/>
      <c r="CC643" s="93"/>
      <c r="CD643" s="93"/>
      <c r="CE643" s="93"/>
      <c r="CF643" s="93"/>
      <c r="CG643" s="93"/>
      <c r="CH643" s="93"/>
      <c r="CI643" s="93"/>
      <c r="CJ643" s="93"/>
      <c r="CK643" s="93"/>
      <c r="CL643" s="93"/>
      <c r="CM643" s="93"/>
      <c r="CN643" s="93"/>
      <c r="CO643" s="93"/>
      <c r="CP643" s="93"/>
      <c r="CQ643" s="93"/>
      <c r="CR643" s="93"/>
      <c r="CS643" s="93"/>
      <c r="CT643" s="93"/>
      <c r="CU643" s="93"/>
      <c r="CV643" s="93"/>
      <c r="CW643" s="93"/>
      <c r="CX643" s="93"/>
      <c r="CY643" s="93"/>
      <c r="CZ643" s="93"/>
      <c r="DA643" s="93"/>
      <c r="DB643" s="93"/>
      <c r="DC643" s="93"/>
      <c r="DD643" s="93"/>
      <c r="DE643" s="93"/>
      <c r="DF643" s="93"/>
      <c r="DG643" s="93"/>
      <c r="DH643" s="93"/>
      <c r="DI643" s="93"/>
      <c r="DJ643" s="93"/>
      <c r="DK643" s="93"/>
      <c r="DL643" s="93"/>
      <c r="DM643" s="93"/>
      <c r="DN643" s="93"/>
      <c r="DO643" s="93"/>
      <c r="DP643" s="93"/>
      <c r="DQ643" s="93"/>
      <c r="DR643" s="93"/>
      <c r="DS643" s="93"/>
      <c r="DT643" s="93"/>
      <c r="DU643" s="93"/>
      <c r="DV643" s="93"/>
      <c r="DW643" s="93"/>
      <c r="DX643" s="93"/>
      <c r="DY643" s="93"/>
      <c r="DZ643" s="93"/>
      <c r="EA643" s="93"/>
      <c r="EB643" s="93"/>
      <c r="EC643" s="93"/>
      <c r="ED643" s="93"/>
      <c r="EE643" s="93"/>
      <c r="EF643" s="93"/>
      <c r="EG643" s="93"/>
      <c r="EH643" s="93"/>
      <c r="EI643" s="93"/>
      <c r="EJ643" s="93"/>
      <c r="EK643" s="93"/>
      <c r="EL643" s="93"/>
      <c r="EM643" s="93"/>
      <c r="EN643" s="93"/>
      <c r="EO643" s="93"/>
      <c r="EP643" s="93"/>
      <c r="EQ643" s="93"/>
      <c r="ER643" s="93"/>
      <c r="ES643" s="93"/>
      <c r="ET643" s="93"/>
      <c r="EU643" s="93"/>
      <c r="EV643" s="93"/>
      <c r="EW643" s="93"/>
      <c r="EX643" s="93"/>
      <c r="EY643" s="93"/>
      <c r="EZ643" s="93"/>
      <c r="FA643" s="93"/>
      <c r="FB643" s="93"/>
      <c r="FC643" s="93"/>
      <c r="FD643" s="93"/>
      <c r="FE643" s="93"/>
      <c r="FF643" s="93"/>
      <c r="FG643" s="93"/>
      <c r="FH643" s="93"/>
      <c r="FI643" s="93"/>
      <c r="FJ643" s="93"/>
      <c r="FK643" s="93"/>
      <c r="FL643" s="93"/>
      <c r="FM643" s="93"/>
      <c r="FN643" s="93"/>
      <c r="FO643" s="93"/>
      <c r="FP643" s="93"/>
      <c r="FQ643" s="93"/>
      <c r="FR643" s="93"/>
      <c r="FS643" s="93"/>
      <c r="FT643" s="93"/>
      <c r="FU643" s="93"/>
      <c r="FV643" s="93"/>
      <c r="FW643" s="93"/>
      <c r="FX643" s="93"/>
      <c r="FY643" s="93"/>
      <c r="FZ643" s="93"/>
      <c r="GA643" s="93"/>
      <c r="GB643" s="93"/>
      <c r="GC643" s="93"/>
      <c r="GD643" s="93"/>
      <c r="GE643" s="93"/>
      <c r="GF643" s="93"/>
      <c r="GG643" s="93"/>
      <c r="GH643" s="93"/>
      <c r="GI643" s="93"/>
      <c r="GJ643" s="93"/>
      <c r="GK643" s="93"/>
      <c r="GL643" s="93"/>
      <c r="GM643" s="93"/>
      <c r="GN643" s="93"/>
      <c r="GO643" s="93"/>
      <c r="GP643" s="93"/>
      <c r="GQ643" s="93"/>
      <c r="GR643" s="93"/>
      <c r="GS643" s="93"/>
      <c r="GT643" s="93"/>
      <c r="GU643" s="93"/>
      <c r="GV643" s="93"/>
      <c r="GW643" s="93"/>
      <c r="GX643" s="93"/>
      <c r="GY643" s="93"/>
      <c r="GZ643" s="93"/>
      <c r="HA643" s="93"/>
      <c r="HB643" s="93"/>
      <c r="HC643" s="93"/>
      <c r="HD643" s="93"/>
      <c r="HE643" s="93"/>
      <c r="HF643" s="93"/>
      <c r="HG643" s="93"/>
      <c r="HH643" s="93"/>
      <c r="HI643" s="93"/>
      <c r="HJ643" s="93"/>
      <c r="HK643" s="93"/>
      <c r="HL643" s="93"/>
      <c r="HM643" s="93"/>
      <c r="HN643" s="93"/>
      <c r="HO643" s="93"/>
      <c r="HP643" s="93"/>
      <c r="HQ643" s="93"/>
      <c r="HR643" s="93"/>
      <c r="HS643" s="93"/>
      <c r="HT643" s="93"/>
      <c r="HU643" s="93"/>
      <c r="HV643" s="93"/>
      <c r="HW643" s="93"/>
      <c r="HX643" s="93"/>
      <c r="HY643" s="93"/>
      <c r="HZ643" s="93"/>
      <c r="IA643" s="93"/>
      <c r="IB643" s="93"/>
      <c r="IC643" s="93"/>
      <c r="ID643" s="93"/>
      <c r="IE643" s="93"/>
      <c r="IF643" s="93"/>
      <c r="IG643" s="93"/>
      <c r="IH643" s="93"/>
      <c r="II643" s="93"/>
      <c r="IJ643" s="93"/>
      <c r="IK643" s="93"/>
      <c r="IL643" s="93"/>
      <c r="IM643" s="93"/>
      <c r="IN643" s="93"/>
      <c r="IO643" s="93"/>
      <c r="IP643" s="93"/>
      <c r="IQ643" s="93"/>
      <c r="IR643" s="93"/>
      <c r="IS643" s="93"/>
      <c r="IT643" s="93"/>
      <c r="IU643" s="93"/>
      <c r="IV643" s="93"/>
      <c r="IW643" s="93"/>
      <c r="IX643" s="93"/>
      <c r="IY643" s="93"/>
      <c r="IZ643" s="93"/>
      <c r="JA643" s="93"/>
      <c r="JB643" s="93"/>
    </row>
    <row r="644" spans="1:262" x14ac:dyDescent="0.2">
      <c r="A644" s="170">
        <v>39990</v>
      </c>
      <c r="B644" s="171" t="s">
        <v>1594</v>
      </c>
      <c r="C644" s="171" t="s">
        <v>227</v>
      </c>
      <c r="D644" s="171" t="s">
        <v>140</v>
      </c>
      <c r="E644" s="183" t="s">
        <v>143</v>
      </c>
      <c r="F644" s="184">
        <v>36151</v>
      </c>
      <c r="G644" s="176">
        <v>1998</v>
      </c>
      <c r="H644" s="170" t="s">
        <v>710</v>
      </c>
      <c r="I644" s="170" t="str">
        <f t="shared" si="47"/>
        <v>IA</v>
      </c>
      <c r="J644" s="170" t="str">
        <f t="shared" si="48"/>
        <v>IL</v>
      </c>
      <c r="K644" s="170" t="str">
        <f t="shared" si="49"/>
        <v>Midwest</v>
      </c>
      <c r="L644" s="170" t="str">
        <f>INDEX('State '!$A$1:$C$62,MATCH($I644,'State '!$B:$B,0),3)</f>
        <v>Midwest</v>
      </c>
      <c r="M644" s="170" t="str">
        <f>INDEX('State '!$A$1:$C$62,MATCH($J644,'State '!$B:$B,0),3)</f>
        <v>Midwest</v>
      </c>
      <c r="N644" s="170"/>
      <c r="O644" s="177"/>
      <c r="P644" s="177">
        <v>200</v>
      </c>
      <c r="Q644" s="176">
        <v>650</v>
      </c>
      <c r="R644" s="176">
        <v>30</v>
      </c>
      <c r="S644" s="170" t="s">
        <v>135</v>
      </c>
      <c r="T644" s="170" t="s">
        <v>381</v>
      </c>
      <c r="U644" s="170" t="s">
        <v>1595</v>
      </c>
      <c r="V644" s="170"/>
      <c r="W644" s="169"/>
      <c r="X644" s="169"/>
      <c r="Y644" s="169"/>
      <c r="Z644" s="93"/>
      <c r="AA644" s="93"/>
      <c r="AB644" s="93"/>
    </row>
    <row r="645" spans="1:262" x14ac:dyDescent="0.2">
      <c r="A645" s="170">
        <v>39990</v>
      </c>
      <c r="B645" s="183" t="s">
        <v>1620</v>
      </c>
      <c r="C645" s="183" t="s">
        <v>227</v>
      </c>
      <c r="D645" s="183" t="s">
        <v>140</v>
      </c>
      <c r="E645" s="183" t="s">
        <v>143</v>
      </c>
      <c r="F645" s="184">
        <v>36151</v>
      </c>
      <c r="G645" s="176">
        <v>1998</v>
      </c>
      <c r="H645" s="170" t="s">
        <v>1621</v>
      </c>
      <c r="I645" s="170" t="str">
        <f t="shared" si="47"/>
        <v>SK</v>
      </c>
      <c r="J645" s="170" t="str">
        <f t="shared" si="48"/>
        <v>IA</v>
      </c>
      <c r="K645" s="170" t="str">
        <f t="shared" si="49"/>
        <v>Canada, Mountain, Midwest</v>
      </c>
      <c r="L645" s="170" t="str">
        <f>INDEX('State '!$A$1:$C$62,MATCH($I645,'State '!$B:$B,0),3)</f>
        <v>Canada</v>
      </c>
      <c r="M645" s="170" t="str">
        <f>INDEX('State '!$A$1:$C$62,MATCH($J645,'State '!$B:$B,0),3)</f>
        <v>Midwest</v>
      </c>
      <c r="N645" s="170" t="s">
        <v>2467</v>
      </c>
      <c r="O645" s="177">
        <v>870</v>
      </c>
      <c r="P645" s="177">
        <v>243</v>
      </c>
      <c r="Q645" s="177">
        <v>700</v>
      </c>
      <c r="R645" s="176" t="s">
        <v>550</v>
      </c>
      <c r="S645" s="170" t="s">
        <v>135</v>
      </c>
      <c r="T645" s="170" t="s">
        <v>381</v>
      </c>
      <c r="U645" s="170" t="s">
        <v>1622</v>
      </c>
      <c r="V645" s="170"/>
      <c r="W645" s="169"/>
      <c r="X645" s="169"/>
      <c r="Y645" s="169"/>
      <c r="Z645" s="93"/>
      <c r="AA645" s="93"/>
      <c r="AB645" s="93"/>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c r="BI645" s="19"/>
      <c r="BJ645" s="19"/>
      <c r="BK645" s="19"/>
      <c r="BL645" s="19"/>
      <c r="BM645" s="19"/>
      <c r="BN645" s="19"/>
      <c r="BO645" s="19"/>
      <c r="BP645" s="19"/>
      <c r="BQ645" s="19"/>
      <c r="BR645" s="19"/>
      <c r="BS645" s="19"/>
      <c r="BT645" s="19"/>
      <c r="BU645" s="19"/>
      <c r="BV645" s="19"/>
      <c r="BW645" s="19"/>
      <c r="BX645" s="19"/>
      <c r="BY645" s="19"/>
      <c r="BZ645" s="19"/>
      <c r="CA645" s="19"/>
      <c r="CB645" s="19"/>
      <c r="CC645" s="19"/>
      <c r="CD645" s="19"/>
      <c r="CE645" s="19"/>
      <c r="CF645" s="19"/>
      <c r="CG645" s="19"/>
      <c r="CH645" s="19"/>
      <c r="CI645" s="19"/>
      <c r="CJ645" s="19"/>
      <c r="CK645" s="19"/>
      <c r="CL645" s="19"/>
      <c r="CM645" s="19"/>
      <c r="CN645" s="19"/>
      <c r="CO645" s="19"/>
      <c r="CP645" s="19"/>
      <c r="CQ645" s="19"/>
      <c r="CR645" s="19"/>
      <c r="CS645" s="19"/>
      <c r="CT645" s="19"/>
      <c r="CU645" s="19"/>
      <c r="CV645" s="19"/>
      <c r="CW645" s="19"/>
      <c r="CX645" s="19"/>
      <c r="CY645" s="19"/>
      <c r="CZ645" s="19"/>
      <c r="DA645" s="19"/>
      <c r="DB645" s="19"/>
      <c r="DC645" s="19"/>
      <c r="DD645" s="19"/>
      <c r="DE645" s="19"/>
      <c r="DF645" s="19"/>
      <c r="DG645" s="19"/>
      <c r="DH645" s="19"/>
      <c r="DI645" s="19"/>
      <c r="DJ645" s="19"/>
      <c r="DK645" s="19"/>
      <c r="DL645" s="19"/>
      <c r="DM645" s="19"/>
      <c r="DN645" s="19"/>
      <c r="DO645" s="19"/>
      <c r="DP645" s="19"/>
      <c r="DQ645" s="19"/>
      <c r="DR645" s="19"/>
      <c r="DS645" s="19"/>
      <c r="DT645" s="19"/>
      <c r="DU645" s="19"/>
      <c r="DV645" s="19"/>
      <c r="DW645" s="19"/>
      <c r="DX645" s="19"/>
      <c r="DY645" s="19"/>
      <c r="DZ645" s="19"/>
      <c r="EA645" s="19"/>
      <c r="EB645" s="19"/>
      <c r="EC645" s="19"/>
      <c r="ED645" s="19"/>
      <c r="EE645" s="19"/>
      <c r="EF645" s="19"/>
      <c r="EG645" s="19"/>
      <c r="EH645" s="19"/>
      <c r="EI645" s="19"/>
      <c r="EJ645" s="19"/>
      <c r="EK645" s="19"/>
      <c r="EL645" s="19"/>
      <c r="EM645" s="19"/>
      <c r="EN645" s="19"/>
      <c r="EO645" s="19"/>
      <c r="EP645" s="19"/>
      <c r="EQ645" s="19"/>
      <c r="ER645" s="19"/>
      <c r="ES645" s="19"/>
      <c r="ET645" s="19"/>
      <c r="EU645" s="19"/>
      <c r="EV645" s="19"/>
      <c r="EW645" s="19"/>
      <c r="EX645" s="19"/>
      <c r="EY645" s="19"/>
      <c r="EZ645" s="19"/>
      <c r="FA645" s="19"/>
      <c r="FB645" s="19"/>
      <c r="FC645" s="19"/>
      <c r="FD645" s="19"/>
      <c r="FE645" s="19"/>
      <c r="FF645" s="19"/>
      <c r="FG645" s="19"/>
      <c r="FH645" s="19"/>
      <c r="FI645" s="19"/>
      <c r="FJ645" s="19"/>
      <c r="FK645" s="19"/>
      <c r="FL645" s="19"/>
      <c r="FM645" s="19"/>
      <c r="FN645" s="19"/>
      <c r="FO645" s="19"/>
      <c r="FP645" s="19"/>
      <c r="FQ645" s="19"/>
      <c r="FR645" s="19"/>
      <c r="FS645" s="19"/>
      <c r="FT645" s="19"/>
      <c r="FU645" s="19"/>
      <c r="FV645" s="19"/>
      <c r="FW645" s="19"/>
      <c r="FX645" s="19"/>
      <c r="FY645" s="19"/>
      <c r="FZ645" s="19"/>
      <c r="GA645" s="19"/>
      <c r="GB645" s="19"/>
      <c r="GC645" s="19"/>
      <c r="GD645" s="19"/>
      <c r="GE645" s="19"/>
      <c r="GF645" s="19"/>
      <c r="GG645" s="19"/>
      <c r="GH645" s="19"/>
      <c r="GI645" s="19"/>
      <c r="GJ645" s="19"/>
      <c r="GK645" s="19"/>
      <c r="GL645" s="19"/>
      <c r="GM645" s="19"/>
      <c r="GN645" s="19"/>
      <c r="GO645" s="19"/>
      <c r="GP645" s="19"/>
      <c r="GQ645" s="19"/>
      <c r="GR645" s="19"/>
      <c r="GS645" s="19"/>
      <c r="GT645" s="19"/>
      <c r="GU645" s="19"/>
      <c r="GV645" s="19"/>
      <c r="GW645" s="19"/>
      <c r="GX645" s="19"/>
      <c r="GY645" s="19"/>
      <c r="GZ645" s="19"/>
      <c r="HA645" s="19"/>
      <c r="HB645" s="19"/>
      <c r="HC645" s="19"/>
      <c r="HD645" s="19"/>
      <c r="HE645" s="19"/>
      <c r="HF645" s="19"/>
      <c r="HG645" s="19"/>
      <c r="HH645" s="19"/>
      <c r="HI645" s="19"/>
      <c r="HJ645" s="19"/>
      <c r="HK645" s="19"/>
      <c r="HL645" s="19"/>
      <c r="HM645" s="19"/>
      <c r="HN645" s="19"/>
      <c r="HO645" s="19"/>
      <c r="HP645" s="19"/>
      <c r="HQ645" s="19"/>
      <c r="HR645" s="19"/>
      <c r="HS645" s="19"/>
      <c r="HT645" s="19"/>
      <c r="HU645" s="19"/>
      <c r="HV645" s="19"/>
      <c r="HW645" s="19"/>
      <c r="HX645" s="19"/>
      <c r="HY645" s="19"/>
      <c r="HZ645" s="19"/>
      <c r="IA645" s="19"/>
      <c r="IB645" s="19"/>
      <c r="IC645" s="19"/>
      <c r="ID645" s="19"/>
      <c r="IE645" s="19"/>
      <c r="IF645" s="19"/>
      <c r="IG645" s="19"/>
      <c r="IH645" s="19"/>
      <c r="II645" s="19"/>
      <c r="IJ645" s="19"/>
      <c r="IK645" s="19"/>
      <c r="IL645" s="19"/>
      <c r="IM645" s="19"/>
      <c r="IN645" s="19"/>
      <c r="IO645" s="19"/>
      <c r="IP645" s="19"/>
      <c r="IQ645" s="19"/>
      <c r="IR645" s="19"/>
      <c r="IS645" s="19"/>
      <c r="IT645" s="19"/>
      <c r="IU645" s="19"/>
      <c r="IV645" s="19"/>
      <c r="IW645" s="19"/>
      <c r="IX645" s="19"/>
      <c r="IY645" s="19"/>
      <c r="IZ645" s="19"/>
      <c r="JA645" s="19"/>
      <c r="JB645" s="19"/>
    </row>
    <row r="646" spans="1:262" s="19" customFormat="1" x14ac:dyDescent="0.2">
      <c r="A646" s="170">
        <v>39990</v>
      </c>
      <c r="B646" s="171" t="s">
        <v>995</v>
      </c>
      <c r="C646" s="171" t="s">
        <v>309</v>
      </c>
      <c r="D646" s="171" t="s">
        <v>140</v>
      </c>
      <c r="E646" s="172" t="s">
        <v>143</v>
      </c>
      <c r="F646" s="173">
        <v>38895</v>
      </c>
      <c r="G646" s="180">
        <v>2006</v>
      </c>
      <c r="H646" s="170" t="s">
        <v>8</v>
      </c>
      <c r="I646" s="170" t="str">
        <f t="shared" si="47"/>
        <v>OH</v>
      </c>
      <c r="J646" s="170" t="str">
        <f t="shared" si="48"/>
        <v>OH</v>
      </c>
      <c r="K646" s="170" t="str">
        <f t="shared" si="49"/>
        <v>Northeast</v>
      </c>
      <c r="L646" s="170" t="str">
        <f>INDEX('State '!$A$1:$C$62,MATCH($I646,'State '!$B:$B,0),3)</f>
        <v>Northeast</v>
      </c>
      <c r="M646" s="170" t="str">
        <f>INDEX('State '!$A$1:$C$62,MATCH($J646,'State '!$B:$B,0),3)</f>
        <v>Northeast</v>
      </c>
      <c r="N646" s="170"/>
      <c r="O646" s="177">
        <v>41</v>
      </c>
      <c r="P646" s="176">
        <v>24</v>
      </c>
      <c r="Q646" s="176">
        <v>100</v>
      </c>
      <c r="R646" s="177" t="s">
        <v>3304</v>
      </c>
      <c r="S646" s="178" t="s">
        <v>138</v>
      </c>
      <c r="T646" s="175" t="s">
        <v>187</v>
      </c>
      <c r="U646" s="179" t="s">
        <v>382</v>
      </c>
      <c r="V646" s="170"/>
      <c r="W646" s="169"/>
      <c r="X646" s="169"/>
      <c r="Y646" s="169"/>
      <c r="AC646" s="93"/>
      <c r="AD646" s="93"/>
      <c r="AE646" s="93"/>
      <c r="AF646" s="93"/>
      <c r="AG646" s="93"/>
      <c r="AH646" s="93"/>
      <c r="AI646" s="93"/>
      <c r="AJ646" s="93"/>
      <c r="AK646" s="93"/>
      <c r="AL646" s="93"/>
      <c r="AM646" s="93"/>
      <c r="AN646" s="93"/>
      <c r="AO646" s="93"/>
      <c r="AP646" s="93"/>
      <c r="AQ646" s="93"/>
      <c r="AR646" s="93"/>
      <c r="AS646" s="93"/>
      <c r="AT646" s="93"/>
      <c r="AU646" s="93"/>
      <c r="AV646" s="93"/>
      <c r="AW646" s="93"/>
      <c r="AX646" s="93"/>
      <c r="AY646" s="93"/>
      <c r="AZ646" s="93"/>
      <c r="BA646" s="93"/>
      <c r="BB646" s="93"/>
      <c r="BC646" s="93"/>
      <c r="BD646" s="93"/>
      <c r="BE646" s="93"/>
      <c r="BF646" s="93"/>
      <c r="BG646" s="93"/>
      <c r="BH646" s="93"/>
      <c r="BI646" s="93"/>
      <c r="BJ646" s="93"/>
      <c r="BK646" s="93"/>
      <c r="BL646" s="93"/>
      <c r="BM646" s="93"/>
      <c r="BN646" s="93"/>
      <c r="BO646" s="93"/>
      <c r="BP646" s="93"/>
      <c r="BQ646" s="93"/>
      <c r="BR646" s="93"/>
      <c r="BS646" s="93"/>
      <c r="BT646" s="93"/>
      <c r="BU646" s="93"/>
      <c r="BV646" s="93"/>
      <c r="BW646" s="93"/>
      <c r="BX646" s="93"/>
      <c r="BY646" s="93"/>
      <c r="BZ646" s="93"/>
      <c r="CA646" s="93"/>
      <c r="CB646" s="93"/>
      <c r="CC646" s="93"/>
      <c r="CD646" s="93"/>
      <c r="CE646" s="93"/>
      <c r="CF646" s="93"/>
      <c r="CG646" s="93"/>
      <c r="CH646" s="93"/>
      <c r="CI646" s="93"/>
      <c r="CJ646" s="93"/>
      <c r="CK646" s="93"/>
      <c r="CL646" s="93"/>
      <c r="CM646" s="93"/>
      <c r="CN646" s="93"/>
      <c r="CO646" s="93"/>
      <c r="CP646" s="93"/>
      <c r="CQ646" s="93"/>
      <c r="CR646" s="93"/>
      <c r="CS646" s="93"/>
      <c r="CT646" s="93"/>
      <c r="CU646" s="93"/>
      <c r="CV646" s="93"/>
      <c r="CW646" s="93"/>
      <c r="CX646" s="93"/>
      <c r="CY646" s="93"/>
      <c r="CZ646" s="93"/>
      <c r="DA646" s="93"/>
      <c r="DB646" s="93"/>
      <c r="DC646" s="93"/>
      <c r="DD646" s="93"/>
      <c r="DE646" s="93"/>
      <c r="DF646" s="93"/>
      <c r="DG646" s="93"/>
      <c r="DH646" s="93"/>
      <c r="DI646" s="93"/>
      <c r="DJ646" s="93"/>
      <c r="DK646" s="93"/>
      <c r="DL646" s="93"/>
      <c r="DM646" s="93"/>
      <c r="DN646" s="93"/>
      <c r="DO646" s="93"/>
      <c r="DP646" s="93"/>
      <c r="DQ646" s="93"/>
      <c r="DR646" s="93"/>
      <c r="DS646" s="93"/>
      <c r="DT646" s="93"/>
      <c r="DU646" s="93"/>
      <c r="DV646" s="93"/>
      <c r="DW646" s="93"/>
      <c r="DX646" s="93"/>
      <c r="DY646" s="93"/>
      <c r="DZ646" s="93"/>
      <c r="EA646" s="93"/>
      <c r="EB646" s="93"/>
      <c r="EC646" s="93"/>
      <c r="ED646" s="93"/>
      <c r="EE646" s="93"/>
      <c r="EF646" s="93"/>
      <c r="EG646" s="93"/>
      <c r="EH646" s="93"/>
      <c r="EI646" s="93"/>
      <c r="EJ646" s="93"/>
      <c r="EK646" s="93"/>
      <c r="EL646" s="93"/>
      <c r="EM646" s="93"/>
      <c r="EN646" s="93"/>
      <c r="EO646" s="93"/>
      <c r="EP646" s="93"/>
      <c r="EQ646" s="93"/>
      <c r="ER646" s="93"/>
      <c r="ES646" s="93"/>
      <c r="ET646" s="93"/>
      <c r="EU646" s="93"/>
      <c r="EV646" s="93"/>
      <c r="EW646" s="93"/>
      <c r="EX646" s="93"/>
      <c r="EY646" s="93"/>
      <c r="EZ646" s="93"/>
      <c r="FA646" s="93"/>
      <c r="FB646" s="93"/>
      <c r="FC646" s="93"/>
      <c r="FD646" s="93"/>
      <c r="FE646" s="93"/>
      <c r="FF646" s="93"/>
      <c r="FG646" s="93"/>
      <c r="FH646" s="93"/>
      <c r="FI646" s="93"/>
      <c r="FJ646" s="93"/>
      <c r="FK646" s="93"/>
      <c r="FL646" s="93"/>
      <c r="FM646" s="93"/>
      <c r="FN646" s="93"/>
      <c r="FO646" s="93"/>
      <c r="FP646" s="93"/>
      <c r="FQ646" s="93"/>
      <c r="FR646" s="93"/>
      <c r="FS646" s="93"/>
      <c r="FT646" s="93"/>
      <c r="FU646" s="93"/>
      <c r="FV646" s="93"/>
      <c r="FW646" s="93"/>
      <c r="FX646" s="93"/>
      <c r="FY646" s="93"/>
      <c r="FZ646" s="93"/>
      <c r="GA646" s="93"/>
      <c r="GB646" s="93"/>
      <c r="GC646" s="93"/>
      <c r="GD646" s="93"/>
      <c r="GE646" s="93"/>
      <c r="GF646" s="93"/>
      <c r="GG646" s="93"/>
      <c r="GH646" s="93"/>
      <c r="GI646" s="93"/>
      <c r="GJ646" s="93"/>
      <c r="GK646" s="93"/>
      <c r="GL646" s="93"/>
      <c r="GM646" s="93"/>
      <c r="GN646" s="93"/>
      <c r="GO646" s="93"/>
      <c r="GP646" s="93"/>
      <c r="GQ646" s="93"/>
      <c r="GR646" s="93"/>
      <c r="GS646" s="93"/>
      <c r="GT646" s="93"/>
      <c r="GU646" s="93"/>
      <c r="GV646" s="93"/>
      <c r="GW646" s="93"/>
      <c r="GX646" s="93"/>
      <c r="GY646" s="93"/>
      <c r="GZ646" s="93"/>
      <c r="HA646" s="93"/>
      <c r="HB646" s="93"/>
      <c r="HC646" s="93"/>
      <c r="HD646" s="93"/>
      <c r="HE646" s="93"/>
      <c r="HF646" s="93"/>
      <c r="HG646" s="93"/>
      <c r="HH646" s="93"/>
      <c r="HI646" s="93"/>
      <c r="HJ646" s="93"/>
      <c r="HK646" s="93"/>
      <c r="HL646" s="93"/>
      <c r="HM646" s="93"/>
      <c r="HN646" s="93"/>
      <c r="HO646" s="93"/>
      <c r="HP646" s="93"/>
      <c r="HQ646" s="93"/>
      <c r="HR646" s="93"/>
      <c r="HS646" s="93"/>
      <c r="HT646" s="93"/>
      <c r="HU646" s="93"/>
      <c r="HV646" s="93"/>
      <c r="HW646" s="93"/>
      <c r="HX646" s="93"/>
      <c r="HY646" s="93"/>
      <c r="HZ646" s="93"/>
      <c r="IA646" s="93"/>
      <c r="IB646" s="93"/>
      <c r="IC646" s="93"/>
      <c r="ID646" s="93"/>
      <c r="IE646" s="93"/>
      <c r="IF646" s="93"/>
      <c r="IG646" s="93"/>
      <c r="IH646" s="93"/>
      <c r="II646" s="93"/>
      <c r="IJ646" s="93"/>
      <c r="IK646" s="93"/>
      <c r="IL646" s="93"/>
      <c r="IM646" s="93"/>
      <c r="IN646" s="93"/>
      <c r="IO646" s="93"/>
      <c r="IP646" s="93"/>
      <c r="IQ646" s="93"/>
      <c r="IR646" s="93"/>
      <c r="IS646" s="93"/>
      <c r="IT646" s="93"/>
      <c r="IU646" s="93"/>
      <c r="IV646" s="93"/>
      <c r="IW646" s="93"/>
      <c r="IX646" s="93"/>
      <c r="IY646" s="93"/>
      <c r="IZ646" s="93"/>
      <c r="JA646" s="93"/>
      <c r="JB646" s="93"/>
    </row>
    <row r="647" spans="1:262" x14ac:dyDescent="0.2">
      <c r="A647" s="224">
        <v>44013</v>
      </c>
      <c r="B647" s="83" t="s">
        <v>2781</v>
      </c>
      <c r="C647" s="83" t="s">
        <v>1718</v>
      </c>
      <c r="D647" s="83" t="s">
        <v>140</v>
      </c>
      <c r="E647" s="111" t="s">
        <v>143</v>
      </c>
      <c r="F647" s="65">
        <v>43862</v>
      </c>
      <c r="G647" s="121">
        <v>2020</v>
      </c>
      <c r="H647" s="224" t="s">
        <v>6</v>
      </c>
      <c r="I647" s="224" t="str">
        <f t="shared" si="47"/>
        <v>TX</v>
      </c>
      <c r="J647" s="224" t="str">
        <f t="shared" si="48"/>
        <v>TX</v>
      </c>
      <c r="K647" s="230" t="str">
        <f t="shared" si="49"/>
        <v>South Central</v>
      </c>
      <c r="L647" s="224" t="str">
        <f>INDEX('State '!$A$1:$C$62,MATCH($I647,'State '!$B:$B,0),3)</f>
        <v>South Central</v>
      </c>
      <c r="M647" s="224" t="str">
        <f>INDEX('State '!$A$1:$C$62,MATCH($J647,'State '!$B:$B,0),3)</f>
        <v>South Central</v>
      </c>
      <c r="N647" s="224"/>
      <c r="O647" s="177">
        <v>33</v>
      </c>
      <c r="P647" s="177">
        <v>14.4</v>
      </c>
      <c r="Q647" s="117">
        <v>320</v>
      </c>
      <c r="R647" s="66">
        <v>24</v>
      </c>
      <c r="S647" s="112" t="s">
        <v>135</v>
      </c>
      <c r="T647" s="113" t="s">
        <v>381</v>
      </c>
      <c r="U647" s="114" t="s">
        <v>2782</v>
      </c>
      <c r="V647" s="224" t="s">
        <v>2177</v>
      </c>
      <c r="W647" s="222" t="s">
        <v>2783</v>
      </c>
      <c r="X647" s="222"/>
      <c r="Y647" s="155"/>
      <c r="Z647" s="93"/>
      <c r="AA647" s="93"/>
      <c r="AB647" s="93"/>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c r="BI647" s="19"/>
      <c r="BJ647" s="19"/>
      <c r="BK647" s="19"/>
      <c r="BL647" s="19"/>
      <c r="BM647" s="19"/>
      <c r="BN647" s="19"/>
      <c r="BO647" s="19"/>
      <c r="BP647" s="19"/>
      <c r="BQ647" s="19"/>
      <c r="BR647" s="19"/>
      <c r="BS647" s="19"/>
      <c r="BT647" s="19"/>
      <c r="BU647" s="19"/>
      <c r="BV647" s="19"/>
      <c r="BW647" s="19"/>
      <c r="BX647" s="19"/>
      <c r="BY647" s="19"/>
      <c r="BZ647" s="19"/>
      <c r="CA647" s="19"/>
      <c r="CB647" s="19"/>
      <c r="CC647" s="19"/>
      <c r="CD647" s="19"/>
      <c r="CE647" s="19"/>
      <c r="CF647" s="19"/>
      <c r="CG647" s="19"/>
      <c r="CH647" s="19"/>
      <c r="CI647" s="19"/>
      <c r="CJ647" s="19"/>
      <c r="CK647" s="19"/>
      <c r="CL647" s="19"/>
      <c r="CM647" s="19"/>
      <c r="CN647" s="19"/>
      <c r="CO647" s="19"/>
      <c r="CP647" s="19"/>
      <c r="CQ647" s="19"/>
      <c r="CR647" s="19"/>
      <c r="CS647" s="19"/>
      <c r="CT647" s="19"/>
      <c r="CU647" s="19"/>
      <c r="CV647" s="19"/>
      <c r="CW647" s="19"/>
      <c r="CX647" s="19"/>
      <c r="CY647" s="19"/>
      <c r="CZ647" s="19"/>
      <c r="DA647" s="19"/>
      <c r="DB647" s="19"/>
      <c r="DC647" s="19"/>
      <c r="DD647" s="19"/>
      <c r="DE647" s="19"/>
      <c r="DF647" s="19"/>
      <c r="DG647" s="19"/>
      <c r="DH647" s="19"/>
      <c r="DI647" s="19"/>
      <c r="DJ647" s="19"/>
      <c r="DK647" s="19"/>
      <c r="DL647" s="19"/>
      <c r="DM647" s="19"/>
      <c r="DN647" s="19"/>
      <c r="DO647" s="19"/>
      <c r="DP647" s="19"/>
      <c r="DQ647" s="19"/>
      <c r="DR647" s="19"/>
      <c r="DS647" s="19"/>
      <c r="DT647" s="19"/>
      <c r="DU647" s="19"/>
      <c r="DV647" s="19"/>
      <c r="DW647" s="19"/>
      <c r="DX647" s="19"/>
      <c r="DY647" s="19"/>
      <c r="DZ647" s="19"/>
      <c r="EA647" s="19"/>
      <c r="EB647" s="19"/>
      <c r="EC647" s="19"/>
      <c r="ED647" s="19"/>
      <c r="EE647" s="19"/>
      <c r="EF647" s="19"/>
      <c r="EG647" s="19"/>
      <c r="EH647" s="19"/>
      <c r="EI647" s="19"/>
      <c r="EJ647" s="19"/>
      <c r="EK647" s="19"/>
      <c r="EL647" s="19"/>
      <c r="EM647" s="19"/>
      <c r="EN647" s="19"/>
      <c r="EO647" s="19"/>
      <c r="EP647" s="19"/>
      <c r="EQ647" s="19"/>
      <c r="ER647" s="19"/>
      <c r="ES647" s="19"/>
      <c r="ET647" s="19"/>
      <c r="EU647" s="19"/>
      <c r="EV647" s="19"/>
      <c r="EW647" s="19"/>
      <c r="EX647" s="19"/>
      <c r="EY647" s="19"/>
      <c r="EZ647" s="19"/>
      <c r="FA647" s="19"/>
      <c r="FB647" s="19"/>
      <c r="FC647" s="19"/>
      <c r="FD647" s="19"/>
      <c r="FE647" s="19"/>
      <c r="FF647" s="19"/>
      <c r="FG647" s="19"/>
      <c r="FH647" s="19"/>
      <c r="FI647" s="19"/>
      <c r="FJ647" s="19"/>
      <c r="FK647" s="19"/>
      <c r="FL647" s="19"/>
      <c r="FM647" s="19"/>
      <c r="FN647" s="19"/>
      <c r="FO647" s="19"/>
      <c r="FP647" s="19"/>
      <c r="FQ647" s="19"/>
      <c r="FR647" s="19"/>
      <c r="FS647" s="19"/>
      <c r="FT647" s="19"/>
      <c r="FU647" s="19"/>
      <c r="FV647" s="19"/>
      <c r="FW647" s="19"/>
      <c r="FX647" s="19"/>
      <c r="FY647" s="19"/>
      <c r="FZ647" s="19"/>
      <c r="GA647" s="19"/>
      <c r="GB647" s="19"/>
      <c r="GC647" s="19"/>
      <c r="GD647" s="19"/>
      <c r="GE647" s="19"/>
      <c r="GF647" s="19"/>
      <c r="GG647" s="19"/>
      <c r="GH647" s="19"/>
      <c r="GI647" s="19"/>
      <c r="GJ647" s="19"/>
      <c r="GK647" s="19"/>
      <c r="GL647" s="19"/>
      <c r="GM647" s="19"/>
      <c r="GN647" s="19"/>
      <c r="GO647" s="19"/>
      <c r="GP647" s="19"/>
      <c r="GQ647" s="19"/>
      <c r="GR647" s="19"/>
      <c r="GS647" s="19"/>
      <c r="GT647" s="19"/>
      <c r="GU647" s="19"/>
      <c r="GV647" s="19"/>
      <c r="GW647" s="19"/>
      <c r="GX647" s="19"/>
      <c r="GY647" s="19"/>
      <c r="GZ647" s="19"/>
      <c r="HA647" s="19"/>
      <c r="HB647" s="19"/>
      <c r="HC647" s="19"/>
      <c r="HD647" s="19"/>
      <c r="HE647" s="19"/>
      <c r="HF647" s="19"/>
      <c r="HG647" s="19"/>
      <c r="HH647" s="19"/>
      <c r="HI647" s="19"/>
      <c r="HJ647" s="19"/>
      <c r="HK647" s="19"/>
      <c r="HL647" s="19"/>
      <c r="HM647" s="19"/>
      <c r="HN647" s="19"/>
      <c r="HO647" s="19"/>
      <c r="HP647" s="19"/>
      <c r="HQ647" s="19"/>
      <c r="HR647" s="19"/>
      <c r="HS647" s="19"/>
      <c r="HT647" s="19"/>
      <c r="HU647" s="19"/>
      <c r="HV647" s="19"/>
      <c r="HW647" s="19"/>
      <c r="HX647" s="19"/>
      <c r="HY647" s="19"/>
      <c r="HZ647" s="19"/>
      <c r="IA647" s="19"/>
      <c r="IB647" s="19"/>
      <c r="IC647" s="19"/>
      <c r="ID647" s="19"/>
      <c r="IE647" s="19"/>
      <c r="IF647" s="19"/>
      <c r="IG647" s="19"/>
      <c r="IH647" s="19"/>
      <c r="II647" s="19"/>
      <c r="IJ647" s="19"/>
      <c r="IK647" s="19"/>
      <c r="IL647" s="19"/>
      <c r="IM647" s="19"/>
      <c r="IN647" s="19"/>
      <c r="IO647" s="19"/>
      <c r="IP647" s="19"/>
      <c r="IQ647" s="19"/>
      <c r="IR647" s="19"/>
      <c r="IS647" s="19"/>
      <c r="IT647" s="19"/>
      <c r="IU647" s="19"/>
      <c r="IV647" s="19"/>
      <c r="IW647" s="19"/>
      <c r="IX647" s="19"/>
      <c r="IY647" s="19"/>
      <c r="IZ647" s="19"/>
      <c r="JA647" s="19"/>
      <c r="JB647" s="19"/>
    </row>
    <row r="648" spans="1:262" s="19" customFormat="1" x14ac:dyDescent="0.2">
      <c r="A648" s="170">
        <v>43124</v>
      </c>
      <c r="B648" s="183" t="s">
        <v>2110</v>
      </c>
      <c r="C648" s="183" t="s">
        <v>260</v>
      </c>
      <c r="D648" s="183" t="s">
        <v>140</v>
      </c>
      <c r="E648" s="183" t="s">
        <v>143</v>
      </c>
      <c r="F648" s="184">
        <v>43040</v>
      </c>
      <c r="G648" s="176">
        <v>2017</v>
      </c>
      <c r="H648" s="170" t="s">
        <v>43</v>
      </c>
      <c r="I648" s="170" t="str">
        <f t="shared" si="47"/>
        <v>NM</v>
      </c>
      <c r="J648" s="170" t="str">
        <f t="shared" si="48"/>
        <v>NM</v>
      </c>
      <c r="K648" s="175" t="str">
        <f t="shared" si="49"/>
        <v>Mountain</v>
      </c>
      <c r="L648" s="170" t="str">
        <f>INDEX('State '!$A$1:$C$62,MATCH($I648,'State '!$B:$B,0),3)</f>
        <v>Mountain</v>
      </c>
      <c r="M648" s="170" t="str">
        <f>INDEX('State '!$A$1:$C$62,MATCH($J648,'State '!$B:$B,0),3)</f>
        <v>Mountain</v>
      </c>
      <c r="N648" s="170"/>
      <c r="O648" s="177">
        <v>44</v>
      </c>
      <c r="P648" s="177">
        <v>5</v>
      </c>
      <c r="Q648" s="177">
        <v>76</v>
      </c>
      <c r="R648" s="176" t="s">
        <v>2175</v>
      </c>
      <c r="S648" s="170" t="s">
        <v>135</v>
      </c>
      <c r="T648" s="170" t="s">
        <v>381</v>
      </c>
      <c r="U648" s="170" t="s">
        <v>2174</v>
      </c>
      <c r="V648" s="170" t="s">
        <v>2177</v>
      </c>
      <c r="W648" s="169"/>
      <c r="X648" s="169"/>
      <c r="Y648" s="169"/>
      <c r="AC648" s="93"/>
      <c r="AD648" s="93"/>
      <c r="AE648" s="93"/>
      <c r="AF648" s="93"/>
      <c r="AG648" s="93"/>
      <c r="AH648" s="93"/>
      <c r="AI648" s="93"/>
      <c r="AJ648" s="93"/>
      <c r="AK648" s="93"/>
      <c r="AL648" s="93"/>
      <c r="AM648" s="93"/>
      <c r="AN648" s="93"/>
      <c r="AO648" s="93"/>
      <c r="AP648" s="93"/>
      <c r="AQ648" s="93"/>
      <c r="AR648" s="93"/>
      <c r="AS648" s="93"/>
      <c r="AT648" s="93"/>
      <c r="AU648" s="93"/>
      <c r="AV648" s="93"/>
      <c r="AW648" s="93"/>
      <c r="AX648" s="93"/>
      <c r="AY648" s="93"/>
      <c r="AZ648" s="93"/>
      <c r="BA648" s="93"/>
      <c r="BB648" s="93"/>
      <c r="BC648" s="93"/>
      <c r="BD648" s="93"/>
      <c r="BE648" s="93"/>
      <c r="BF648" s="93"/>
      <c r="BG648" s="93"/>
      <c r="BH648" s="93"/>
      <c r="BI648" s="93"/>
      <c r="BJ648" s="93"/>
      <c r="BK648" s="93"/>
      <c r="BL648" s="93"/>
      <c r="BM648" s="93"/>
      <c r="BN648" s="93"/>
      <c r="BO648" s="93"/>
      <c r="BP648" s="93"/>
      <c r="BQ648" s="93"/>
      <c r="BR648" s="93"/>
      <c r="BS648" s="93"/>
      <c r="BT648" s="93"/>
      <c r="BU648" s="93"/>
      <c r="BV648" s="93"/>
      <c r="BW648" s="93"/>
      <c r="BX648" s="93"/>
      <c r="BY648" s="93"/>
      <c r="BZ648" s="93"/>
      <c r="CA648" s="93"/>
      <c r="CB648" s="93"/>
      <c r="CC648" s="93"/>
      <c r="CD648" s="93"/>
      <c r="CE648" s="93"/>
      <c r="CF648" s="93"/>
      <c r="CG648" s="93"/>
      <c r="CH648" s="93"/>
      <c r="CI648" s="93"/>
      <c r="CJ648" s="93"/>
      <c r="CK648" s="93"/>
      <c r="CL648" s="93"/>
      <c r="CM648" s="93"/>
      <c r="CN648" s="93"/>
      <c r="CO648" s="93"/>
      <c r="CP648" s="93"/>
      <c r="CQ648" s="93"/>
      <c r="CR648" s="93"/>
      <c r="CS648" s="93"/>
      <c r="CT648" s="93"/>
      <c r="CU648" s="93"/>
      <c r="CV648" s="93"/>
      <c r="CW648" s="93"/>
      <c r="CX648" s="93"/>
      <c r="CY648" s="93"/>
      <c r="CZ648" s="93"/>
      <c r="DA648" s="93"/>
      <c r="DB648" s="93"/>
      <c r="DC648" s="93"/>
      <c r="DD648" s="93"/>
      <c r="DE648" s="93"/>
      <c r="DF648" s="93"/>
      <c r="DG648" s="93"/>
      <c r="DH648" s="93"/>
      <c r="DI648" s="93"/>
      <c r="DJ648" s="93"/>
      <c r="DK648" s="93"/>
      <c r="DL648" s="93"/>
      <c r="DM648" s="93"/>
      <c r="DN648" s="93"/>
      <c r="DO648" s="93"/>
      <c r="DP648" s="93"/>
      <c r="DQ648" s="93"/>
      <c r="DR648" s="93"/>
      <c r="DS648" s="93"/>
      <c r="DT648" s="93"/>
      <c r="DU648" s="93"/>
      <c r="DV648" s="93"/>
      <c r="DW648" s="93"/>
      <c r="DX648" s="93"/>
      <c r="DY648" s="93"/>
      <c r="DZ648" s="93"/>
      <c r="EA648" s="93"/>
      <c r="EB648" s="93"/>
      <c r="EC648" s="93"/>
      <c r="ED648" s="93"/>
      <c r="EE648" s="93"/>
      <c r="EF648" s="93"/>
      <c r="EG648" s="93"/>
      <c r="EH648" s="93"/>
      <c r="EI648" s="93"/>
      <c r="EJ648" s="93"/>
      <c r="EK648" s="93"/>
      <c r="EL648" s="93"/>
      <c r="EM648" s="93"/>
      <c r="EN648" s="93"/>
      <c r="EO648" s="93"/>
      <c r="EP648" s="93"/>
      <c r="EQ648" s="93"/>
      <c r="ER648" s="93"/>
      <c r="ES648" s="93"/>
      <c r="ET648" s="93"/>
      <c r="EU648" s="93"/>
      <c r="EV648" s="93"/>
      <c r="EW648" s="93"/>
      <c r="EX648" s="93"/>
      <c r="EY648" s="93"/>
      <c r="EZ648" s="93"/>
      <c r="FA648" s="93"/>
      <c r="FB648" s="93"/>
      <c r="FC648" s="93"/>
      <c r="FD648" s="93"/>
      <c r="FE648" s="93"/>
      <c r="FF648" s="93"/>
      <c r="FG648" s="93"/>
      <c r="FH648" s="93"/>
      <c r="FI648" s="93"/>
      <c r="FJ648" s="93"/>
      <c r="FK648" s="93"/>
      <c r="FL648" s="93"/>
      <c r="FM648" s="93"/>
      <c r="FN648" s="93"/>
      <c r="FO648" s="93"/>
      <c r="FP648" s="93"/>
      <c r="FQ648" s="93"/>
      <c r="FR648" s="93"/>
      <c r="FS648" s="93"/>
      <c r="FT648" s="93"/>
      <c r="FU648" s="93"/>
      <c r="FV648" s="93"/>
      <c r="FW648" s="93"/>
      <c r="FX648" s="93"/>
      <c r="FY648" s="93"/>
      <c r="FZ648" s="93"/>
      <c r="GA648" s="93"/>
      <c r="GB648" s="93"/>
      <c r="GC648" s="93"/>
      <c r="GD648" s="93"/>
      <c r="GE648" s="93"/>
      <c r="GF648" s="93"/>
      <c r="GG648" s="93"/>
      <c r="GH648" s="93"/>
      <c r="GI648" s="93"/>
      <c r="GJ648" s="93"/>
      <c r="GK648" s="93"/>
      <c r="GL648" s="93"/>
      <c r="GM648" s="93"/>
      <c r="GN648" s="93"/>
      <c r="GO648" s="93"/>
      <c r="GP648" s="93"/>
      <c r="GQ648" s="93"/>
      <c r="GR648" s="93"/>
      <c r="GS648" s="93"/>
      <c r="GT648" s="93"/>
      <c r="GU648" s="93"/>
      <c r="GV648" s="93"/>
      <c r="GW648" s="93"/>
      <c r="GX648" s="93"/>
      <c r="GY648" s="93"/>
      <c r="GZ648" s="93"/>
      <c r="HA648" s="93"/>
      <c r="HB648" s="93"/>
      <c r="HC648" s="93"/>
      <c r="HD648" s="93"/>
      <c r="HE648" s="93"/>
      <c r="HF648" s="93"/>
      <c r="HG648" s="93"/>
      <c r="HH648" s="93"/>
      <c r="HI648" s="93"/>
      <c r="HJ648" s="93"/>
      <c r="HK648" s="93"/>
      <c r="HL648" s="93"/>
      <c r="HM648" s="93"/>
      <c r="HN648" s="93"/>
      <c r="HO648" s="93"/>
      <c r="HP648" s="93"/>
      <c r="HQ648" s="93"/>
      <c r="HR648" s="93"/>
      <c r="HS648" s="93"/>
      <c r="HT648" s="93"/>
      <c r="HU648" s="93"/>
      <c r="HV648" s="93"/>
      <c r="HW648" s="93"/>
      <c r="HX648" s="93"/>
      <c r="HY648" s="93"/>
      <c r="HZ648" s="93"/>
      <c r="IA648" s="93"/>
      <c r="IB648" s="93"/>
      <c r="IC648" s="93"/>
      <c r="ID648" s="93"/>
      <c r="IE648" s="93"/>
      <c r="IF648" s="93"/>
      <c r="IG648" s="93"/>
      <c r="IH648" s="93"/>
      <c r="II648" s="93"/>
      <c r="IJ648" s="93"/>
      <c r="IK648" s="93"/>
      <c r="IL648" s="93"/>
      <c r="IM648" s="93"/>
      <c r="IN648" s="93"/>
      <c r="IO648" s="93"/>
      <c r="IP648" s="93"/>
      <c r="IQ648" s="93"/>
      <c r="IR648" s="93"/>
      <c r="IS648" s="93"/>
      <c r="IT648" s="93"/>
      <c r="IU648" s="93"/>
      <c r="IV648" s="93"/>
      <c r="IW648" s="93"/>
      <c r="IX648" s="93"/>
      <c r="IY648" s="93"/>
      <c r="IZ648" s="93"/>
      <c r="JA648" s="93"/>
      <c r="JB648" s="93"/>
    </row>
    <row r="649" spans="1:262" ht="25.5" x14ac:dyDescent="0.2">
      <c r="A649" s="224">
        <v>44008</v>
      </c>
      <c r="B649" s="222" t="s">
        <v>2683</v>
      </c>
      <c r="C649" s="222" t="s">
        <v>260</v>
      </c>
      <c r="D649" s="222" t="s">
        <v>136</v>
      </c>
      <c r="E649" s="222" t="s">
        <v>143</v>
      </c>
      <c r="F649" s="63">
        <v>43756</v>
      </c>
      <c r="G649" s="104">
        <v>2019</v>
      </c>
      <c r="H649" s="224" t="s">
        <v>30</v>
      </c>
      <c r="I649" s="224" t="str">
        <f t="shared" si="47"/>
        <v>MN</v>
      </c>
      <c r="J649" s="224" t="str">
        <f t="shared" si="48"/>
        <v>MN</v>
      </c>
      <c r="K649" s="230" t="str">
        <f t="shared" si="49"/>
        <v>Midwest</v>
      </c>
      <c r="L649" s="224" t="str">
        <f>INDEX('State '!$A$1:$C$62,MATCH($I649,'State '!$B:$B,0),3)</f>
        <v>Midwest</v>
      </c>
      <c r="M649" s="224" t="str">
        <f>INDEX('State '!$A$1:$C$62,MATCH($J649,'State '!$B:$B,0),3)</f>
        <v>Midwest</v>
      </c>
      <c r="N649" s="224"/>
      <c r="O649" s="177">
        <v>158.07</v>
      </c>
      <c r="P649" s="198">
        <f>9.9+8.9</f>
        <v>18.8</v>
      </c>
      <c r="Q649" s="164">
        <v>101.411</v>
      </c>
      <c r="R649" s="104" t="s">
        <v>384</v>
      </c>
      <c r="S649" s="224" t="s">
        <v>135</v>
      </c>
      <c r="T649" s="224" t="s">
        <v>381</v>
      </c>
      <c r="U649" s="224" t="s">
        <v>2688</v>
      </c>
      <c r="V649" s="224" t="s">
        <v>2177</v>
      </c>
      <c r="W649" s="222"/>
      <c r="X649" s="222"/>
      <c r="Y649" s="155" t="s">
        <v>2787</v>
      </c>
      <c r="Z649" s="93"/>
      <c r="AA649" s="93"/>
      <c r="AB649" s="93"/>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c r="BI649" s="19"/>
      <c r="BJ649" s="19"/>
      <c r="BK649" s="19"/>
      <c r="BL649" s="19"/>
      <c r="BM649" s="19"/>
      <c r="BN649" s="19"/>
      <c r="BO649" s="19"/>
      <c r="BP649" s="19"/>
      <c r="BQ649" s="19"/>
      <c r="BR649" s="19"/>
      <c r="BS649" s="19"/>
      <c r="BT649" s="19"/>
      <c r="BU649" s="19"/>
      <c r="BV649" s="19"/>
      <c r="BW649" s="19"/>
      <c r="BX649" s="19"/>
      <c r="BY649" s="19"/>
      <c r="BZ649" s="19"/>
      <c r="CA649" s="19"/>
      <c r="CB649" s="19"/>
      <c r="CC649" s="19"/>
      <c r="CD649" s="19"/>
      <c r="CE649" s="19"/>
      <c r="CF649" s="19"/>
      <c r="CG649" s="19"/>
      <c r="CH649" s="19"/>
      <c r="CI649" s="19"/>
      <c r="CJ649" s="19"/>
      <c r="CK649" s="19"/>
      <c r="CL649" s="19"/>
      <c r="CM649" s="19"/>
      <c r="CN649" s="19"/>
      <c r="CO649" s="19"/>
      <c r="CP649" s="19"/>
      <c r="CQ649" s="19"/>
      <c r="CR649" s="19"/>
      <c r="CS649" s="19"/>
      <c r="CT649" s="19"/>
      <c r="CU649" s="19"/>
      <c r="CV649" s="19"/>
      <c r="CW649" s="19"/>
      <c r="CX649" s="19"/>
      <c r="CY649" s="19"/>
      <c r="CZ649" s="19"/>
      <c r="DA649" s="19"/>
      <c r="DB649" s="19"/>
      <c r="DC649" s="19"/>
      <c r="DD649" s="19"/>
      <c r="DE649" s="19"/>
      <c r="DF649" s="19"/>
      <c r="DG649" s="19"/>
      <c r="DH649" s="19"/>
      <c r="DI649" s="19"/>
      <c r="DJ649" s="19"/>
      <c r="DK649" s="19"/>
      <c r="DL649" s="19"/>
      <c r="DM649" s="19"/>
      <c r="DN649" s="19"/>
      <c r="DO649" s="19"/>
      <c r="DP649" s="19"/>
      <c r="DQ649" s="19"/>
      <c r="DR649" s="19"/>
      <c r="DS649" s="19"/>
      <c r="DT649" s="19"/>
      <c r="DU649" s="19"/>
      <c r="DV649" s="19"/>
      <c r="DW649" s="19"/>
      <c r="DX649" s="19"/>
      <c r="DY649" s="19"/>
      <c r="DZ649" s="19"/>
      <c r="EA649" s="19"/>
      <c r="EB649" s="19"/>
      <c r="EC649" s="19"/>
      <c r="ED649" s="19"/>
      <c r="EE649" s="19"/>
      <c r="EF649" s="19"/>
      <c r="EG649" s="19"/>
      <c r="EH649" s="19"/>
      <c r="EI649" s="19"/>
      <c r="EJ649" s="19"/>
      <c r="EK649" s="19"/>
      <c r="EL649" s="19"/>
      <c r="EM649" s="19"/>
      <c r="EN649" s="19"/>
      <c r="EO649" s="19"/>
      <c r="EP649" s="19"/>
      <c r="EQ649" s="19"/>
      <c r="ER649" s="19"/>
      <c r="ES649" s="19"/>
      <c r="ET649" s="19"/>
      <c r="EU649" s="19"/>
      <c r="EV649" s="19"/>
      <c r="EW649" s="19"/>
      <c r="EX649" s="19"/>
      <c r="EY649" s="19"/>
      <c r="EZ649" s="19"/>
      <c r="FA649" s="19"/>
      <c r="FB649" s="19"/>
      <c r="FC649" s="19"/>
      <c r="FD649" s="19"/>
      <c r="FE649" s="19"/>
      <c r="FF649" s="19"/>
      <c r="FG649" s="19"/>
      <c r="FH649" s="19"/>
      <c r="FI649" s="19"/>
      <c r="FJ649" s="19"/>
      <c r="FK649" s="19"/>
      <c r="FL649" s="19"/>
      <c r="FM649" s="19"/>
      <c r="FN649" s="19"/>
      <c r="FO649" s="19"/>
      <c r="FP649" s="19"/>
      <c r="FQ649" s="19"/>
      <c r="FR649" s="19"/>
      <c r="FS649" s="19"/>
      <c r="FT649" s="19"/>
      <c r="FU649" s="19"/>
      <c r="FV649" s="19"/>
      <c r="FW649" s="19"/>
      <c r="FX649" s="19"/>
      <c r="FY649" s="19"/>
      <c r="FZ649" s="19"/>
      <c r="GA649" s="19"/>
      <c r="GB649" s="19"/>
      <c r="GC649" s="19"/>
      <c r="GD649" s="19"/>
      <c r="GE649" s="19"/>
      <c r="GF649" s="19"/>
      <c r="GG649" s="19"/>
      <c r="GH649" s="19"/>
      <c r="GI649" s="19"/>
      <c r="GJ649" s="19"/>
      <c r="GK649" s="19"/>
      <c r="GL649" s="19"/>
      <c r="GM649" s="19"/>
      <c r="GN649" s="19"/>
      <c r="GO649" s="19"/>
      <c r="GP649" s="19"/>
      <c r="GQ649" s="19"/>
      <c r="GR649" s="19"/>
      <c r="GS649" s="19"/>
      <c r="GT649" s="19"/>
      <c r="GU649" s="19"/>
      <c r="GV649" s="19"/>
      <c r="GW649" s="19"/>
      <c r="GX649" s="19"/>
      <c r="GY649" s="19"/>
      <c r="GZ649" s="19"/>
      <c r="HA649" s="19"/>
      <c r="HB649" s="19"/>
      <c r="HC649" s="19"/>
      <c r="HD649" s="19"/>
      <c r="HE649" s="19"/>
      <c r="HF649" s="19"/>
      <c r="HG649" s="19"/>
      <c r="HH649" s="19"/>
      <c r="HI649" s="19"/>
      <c r="HJ649" s="19"/>
      <c r="HK649" s="19"/>
      <c r="HL649" s="19"/>
      <c r="HM649" s="19"/>
      <c r="HN649" s="19"/>
      <c r="HO649" s="19"/>
      <c r="HP649" s="19"/>
      <c r="HQ649" s="19"/>
      <c r="HR649" s="19"/>
      <c r="HS649" s="19"/>
      <c r="HT649" s="19"/>
      <c r="HU649" s="19"/>
      <c r="HV649" s="19"/>
      <c r="HW649" s="19"/>
      <c r="HX649" s="19"/>
      <c r="HY649" s="19"/>
      <c r="HZ649" s="19"/>
      <c r="IA649" s="19"/>
      <c r="IB649" s="19"/>
      <c r="IC649" s="19"/>
      <c r="ID649" s="19"/>
      <c r="IE649" s="19"/>
      <c r="IF649" s="19"/>
      <c r="IG649" s="19"/>
      <c r="IH649" s="19"/>
      <c r="II649" s="19"/>
      <c r="IJ649" s="19"/>
      <c r="IK649" s="19"/>
      <c r="IL649" s="19"/>
      <c r="IM649" s="19"/>
      <c r="IN649" s="19"/>
      <c r="IO649" s="19"/>
      <c r="IP649" s="19"/>
      <c r="IQ649" s="19"/>
      <c r="IR649" s="19"/>
      <c r="IS649" s="19"/>
      <c r="IT649" s="19"/>
      <c r="IU649" s="19"/>
      <c r="IV649" s="19"/>
      <c r="IW649" s="19"/>
      <c r="IX649" s="19"/>
      <c r="IY649" s="19"/>
      <c r="IZ649" s="19"/>
      <c r="JA649" s="19"/>
      <c r="JB649" s="19"/>
    </row>
    <row r="650" spans="1:262" s="19" customFormat="1" x14ac:dyDescent="0.2">
      <c r="A650" s="170">
        <v>39990</v>
      </c>
      <c r="B650" s="183" t="s">
        <v>1078</v>
      </c>
      <c r="C650" s="183" t="s">
        <v>282</v>
      </c>
      <c r="D650" s="183" t="s">
        <v>140</v>
      </c>
      <c r="E650" s="183" t="s">
        <v>143</v>
      </c>
      <c r="F650" s="184">
        <v>38701</v>
      </c>
      <c r="G650" s="176">
        <v>2005</v>
      </c>
      <c r="H650" s="170" t="s">
        <v>0</v>
      </c>
      <c r="I650" s="170" t="str">
        <f t="shared" si="47"/>
        <v>LA</v>
      </c>
      <c r="J650" s="170" t="str">
        <f t="shared" si="48"/>
        <v>LA</v>
      </c>
      <c r="K650" s="170" t="str">
        <f t="shared" si="49"/>
        <v>South Central</v>
      </c>
      <c r="L650" s="170" t="str">
        <f>INDEX('State '!$A$1:$C$62,MATCH($I650,'State '!$B:$B,0),3)</f>
        <v>South Central</v>
      </c>
      <c r="M650" s="170" t="str">
        <f>INDEX('State '!$A$1:$C$62,MATCH($J650,'State '!$B:$B,0),3)</f>
        <v>South Central</v>
      </c>
      <c r="N650" s="170"/>
      <c r="O650" s="177">
        <v>157</v>
      </c>
      <c r="P650" s="177">
        <v>120</v>
      </c>
      <c r="Q650" s="177">
        <v>615</v>
      </c>
      <c r="R650" s="176" t="s">
        <v>1822</v>
      </c>
      <c r="S650" s="170" t="s">
        <v>138</v>
      </c>
      <c r="T650" s="170" t="s">
        <v>187</v>
      </c>
      <c r="U650" s="170" t="s">
        <v>382</v>
      </c>
      <c r="V650" s="170"/>
      <c r="W650" s="169"/>
      <c r="X650" s="169"/>
      <c r="Y650" s="169"/>
    </row>
    <row r="651" spans="1:262" s="19" customFormat="1" ht="25.5" x14ac:dyDescent="0.2">
      <c r="A651" s="170">
        <v>43068</v>
      </c>
      <c r="B651" s="183" t="s">
        <v>2024</v>
      </c>
      <c r="C651" s="183" t="s">
        <v>1940</v>
      </c>
      <c r="D651" s="183" t="s">
        <v>1878</v>
      </c>
      <c r="E651" s="172" t="s">
        <v>143</v>
      </c>
      <c r="F651" s="184">
        <v>42796</v>
      </c>
      <c r="G651" s="176">
        <v>2017</v>
      </c>
      <c r="H651" s="170" t="s">
        <v>1941</v>
      </c>
      <c r="I651" s="170" t="str">
        <f t="shared" si="47"/>
        <v>OH</v>
      </c>
      <c r="J651" s="170" t="str">
        <f t="shared" si="48"/>
        <v>LA</v>
      </c>
      <c r="K651" s="175" t="str">
        <f t="shared" si="49"/>
        <v>Northeast, Midwest, South Central</v>
      </c>
      <c r="L651" s="170" t="str">
        <f>INDEX('State '!$A$1:$C$62,MATCH($I651,'State '!$B:$B,0),3)</f>
        <v>Northeast</v>
      </c>
      <c r="M651" s="170" t="str">
        <f>INDEX('State '!$A$1:$C$62,MATCH($J651,'State '!$B:$B,0),3)</f>
        <v>South Central</v>
      </c>
      <c r="N651" s="170" t="s">
        <v>9</v>
      </c>
      <c r="O651" s="177">
        <v>230</v>
      </c>
      <c r="P651" s="177"/>
      <c r="Q651" s="177">
        <v>284</v>
      </c>
      <c r="R651" s="176"/>
      <c r="S651" s="170" t="s">
        <v>135</v>
      </c>
      <c r="T651" s="170" t="s">
        <v>381</v>
      </c>
      <c r="U651" s="170" t="s">
        <v>2025</v>
      </c>
      <c r="V651" s="170" t="s">
        <v>2180</v>
      </c>
      <c r="W651" s="169"/>
      <c r="X651" s="169"/>
      <c r="Y651" s="169"/>
    </row>
    <row r="652" spans="1:262" s="19" customFormat="1" x14ac:dyDescent="0.2">
      <c r="A652" s="224">
        <v>43124</v>
      </c>
      <c r="B652" s="222" t="s">
        <v>1890</v>
      </c>
      <c r="C652" s="222" t="s">
        <v>346</v>
      </c>
      <c r="D652" s="222" t="s">
        <v>136</v>
      </c>
      <c r="E652" s="111" t="s">
        <v>2900</v>
      </c>
      <c r="F652" s="63"/>
      <c r="G652" s="104"/>
      <c r="H652" s="224" t="s">
        <v>13</v>
      </c>
      <c r="I652" s="224" t="str">
        <f t="shared" si="47"/>
        <v>CA</v>
      </c>
      <c r="J652" s="224" t="str">
        <f t="shared" si="48"/>
        <v>CA</v>
      </c>
      <c r="K652" s="230" t="str">
        <f t="shared" si="49"/>
        <v>Pacific</v>
      </c>
      <c r="L652" s="224" t="str">
        <f>INDEX('State '!$A$1:$C$62,MATCH($I652,'State '!$B:$B,0),3)</f>
        <v>Pacific</v>
      </c>
      <c r="M652" s="224" t="str">
        <f>INDEX('State '!$A$1:$C$62,MATCH($J652,'State '!$B:$B,0),3)</f>
        <v>Pacific</v>
      </c>
      <c r="N652" s="224"/>
      <c r="O652" s="177">
        <v>621</v>
      </c>
      <c r="P652" s="198">
        <v>63</v>
      </c>
      <c r="Q652" s="164">
        <v>300</v>
      </c>
      <c r="R652" s="104"/>
      <c r="S652" s="224" t="s">
        <v>138</v>
      </c>
      <c r="T652" s="224" t="s">
        <v>2380</v>
      </c>
      <c r="U652" s="224" t="s">
        <v>382</v>
      </c>
      <c r="V652" s="224" t="s">
        <v>2177</v>
      </c>
      <c r="W652" s="222"/>
      <c r="X652" s="222"/>
      <c r="Y652" s="225"/>
    </row>
    <row r="653" spans="1:262" s="19" customFormat="1" x14ac:dyDescent="0.2">
      <c r="A653" s="170">
        <v>42339</v>
      </c>
      <c r="B653" s="183" t="s">
        <v>2131</v>
      </c>
      <c r="C653" s="183" t="s">
        <v>236</v>
      </c>
      <c r="D653" s="183" t="s">
        <v>140</v>
      </c>
      <c r="E653" s="183" t="s">
        <v>143</v>
      </c>
      <c r="F653" s="184">
        <v>41988</v>
      </c>
      <c r="G653" s="176">
        <v>2014</v>
      </c>
      <c r="H653" s="170" t="s">
        <v>6</v>
      </c>
      <c r="I653" s="170" t="str">
        <f t="shared" si="47"/>
        <v>TX</v>
      </c>
      <c r="J653" s="170" t="str">
        <f t="shared" si="48"/>
        <v>TX</v>
      </c>
      <c r="K653" s="170" t="str">
        <f t="shared" si="49"/>
        <v>South Central</v>
      </c>
      <c r="L653" s="170" t="str">
        <f>INDEX('State '!$A$1:$C$62,MATCH($I653,'State '!$B:$B,0),3)</f>
        <v>South Central</v>
      </c>
      <c r="M653" s="170" t="str">
        <f>INDEX('State '!$A$1:$C$62,MATCH($J653,'State '!$B:$B,0),3)</f>
        <v>South Central</v>
      </c>
      <c r="N653" s="170"/>
      <c r="O653" s="177">
        <v>114</v>
      </c>
      <c r="P653" s="177">
        <v>51</v>
      </c>
      <c r="Q653" s="177">
        <v>800</v>
      </c>
      <c r="R653" s="176"/>
      <c r="S653" s="170"/>
      <c r="T653" s="170" t="s">
        <v>382</v>
      </c>
      <c r="U653" s="170"/>
      <c r="V653" s="170"/>
      <c r="W653" s="169"/>
      <c r="X653" s="169"/>
      <c r="Y653" s="169"/>
    </row>
    <row r="654" spans="1:262" s="19" customFormat="1" x14ac:dyDescent="0.2">
      <c r="A654" s="170">
        <v>39990</v>
      </c>
      <c r="B654" s="171" t="s">
        <v>2071</v>
      </c>
      <c r="C654" s="171" t="s">
        <v>256</v>
      </c>
      <c r="D654" s="171" t="s">
        <v>140</v>
      </c>
      <c r="E654" s="172" t="s">
        <v>143</v>
      </c>
      <c r="F654" s="173">
        <v>39052</v>
      </c>
      <c r="G654" s="180">
        <v>2006</v>
      </c>
      <c r="H654" s="170" t="s">
        <v>50</v>
      </c>
      <c r="I654" s="170" t="str">
        <f t="shared" si="47"/>
        <v>WA</v>
      </c>
      <c r="J654" s="170" t="str">
        <f t="shared" si="48"/>
        <v>WA</v>
      </c>
      <c r="K654" s="170" t="str">
        <f t="shared" si="49"/>
        <v>Pacific</v>
      </c>
      <c r="L654" s="170" t="str">
        <f>INDEX('State '!$A$1:$C$62,MATCH($I654,'State '!$B:$B,0),3)</f>
        <v>Pacific</v>
      </c>
      <c r="M654" s="170" t="str">
        <f>INDEX('State '!$A$1:$C$62,MATCH($J654,'State '!$B:$B,0),3)</f>
        <v>Pacific</v>
      </c>
      <c r="N654" s="170"/>
      <c r="O654" s="177">
        <v>333</v>
      </c>
      <c r="P654" s="176">
        <v>80</v>
      </c>
      <c r="Q654" s="176">
        <v>360</v>
      </c>
      <c r="R654" s="177" t="s">
        <v>3305</v>
      </c>
      <c r="S654" s="178" t="s">
        <v>135</v>
      </c>
      <c r="T654" s="175" t="s">
        <v>381</v>
      </c>
      <c r="U654" s="179" t="s">
        <v>1026</v>
      </c>
      <c r="V654" s="170"/>
      <c r="W654" s="169"/>
      <c r="X654" s="169"/>
      <c r="Y654" s="169"/>
    </row>
    <row r="655" spans="1:262" s="19" customFormat="1" x14ac:dyDescent="0.2">
      <c r="A655" s="170">
        <v>40248</v>
      </c>
      <c r="B655" s="183" t="s">
        <v>645</v>
      </c>
      <c r="C655" s="183" t="s">
        <v>256</v>
      </c>
      <c r="D655" s="183" t="s">
        <v>140</v>
      </c>
      <c r="E655" s="183" t="s">
        <v>143</v>
      </c>
      <c r="F655" s="184">
        <v>40127</v>
      </c>
      <c r="G655" s="176">
        <v>2009</v>
      </c>
      <c r="H655" s="170" t="s">
        <v>25</v>
      </c>
      <c r="I655" s="170" t="str">
        <f t="shared" si="47"/>
        <v>CO</v>
      </c>
      <c r="J655" s="170" t="str">
        <f t="shared" si="48"/>
        <v>CO</v>
      </c>
      <c r="K655" s="170" t="str">
        <f t="shared" si="49"/>
        <v>Mountain</v>
      </c>
      <c r="L655" s="170" t="str">
        <f>INDEX('State '!$A$1:$C$62,MATCH($I655,'State '!$B:$B,0),3)</f>
        <v>Mountain</v>
      </c>
      <c r="M655" s="170" t="str">
        <f>INDEX('State '!$A$1:$C$62,MATCH($J655,'State '!$B:$B,0),3)</f>
        <v>Mountain</v>
      </c>
      <c r="N655" s="170"/>
      <c r="O655" s="177">
        <v>60.4</v>
      </c>
      <c r="P655" s="177">
        <v>27.4</v>
      </c>
      <c r="Q655" s="177">
        <v>582</v>
      </c>
      <c r="R655" s="176">
        <v>24</v>
      </c>
      <c r="S655" s="170" t="s">
        <v>135</v>
      </c>
      <c r="T655" s="170" t="s">
        <v>381</v>
      </c>
      <c r="U655" s="170" t="s">
        <v>646</v>
      </c>
      <c r="V655" s="170"/>
      <c r="W655" s="169"/>
      <c r="X655" s="169"/>
      <c r="Y655" s="169"/>
    </row>
    <row r="656" spans="1:262" s="19" customFormat="1" x14ac:dyDescent="0.2">
      <c r="A656" s="170">
        <v>39990</v>
      </c>
      <c r="B656" s="183" t="s">
        <v>1544</v>
      </c>
      <c r="C656" s="183" t="s">
        <v>256</v>
      </c>
      <c r="D656" s="183" t="s">
        <v>140</v>
      </c>
      <c r="E656" s="183" t="s">
        <v>143</v>
      </c>
      <c r="F656" s="184">
        <v>36465</v>
      </c>
      <c r="G656" s="176">
        <v>1999</v>
      </c>
      <c r="H656" s="170" t="s">
        <v>400</v>
      </c>
      <c r="I656" s="170" t="str">
        <f t="shared" si="47"/>
        <v>OR</v>
      </c>
      <c r="J656" s="170" t="str">
        <f t="shared" si="48"/>
        <v>WA</v>
      </c>
      <c r="K656" s="170" t="str">
        <f t="shared" si="49"/>
        <v>Pacific</v>
      </c>
      <c r="L656" s="170" t="str">
        <f>INDEX('State '!$A$1:$C$62,MATCH($I656,'State '!$B:$B,0),3)</f>
        <v>Pacific</v>
      </c>
      <c r="M656" s="170" t="str">
        <f>INDEX('State '!$A$1:$C$62,MATCH($J656,'State '!$B:$B,0),3)</f>
        <v>Pacific</v>
      </c>
      <c r="N656" s="170"/>
      <c r="O656" s="177">
        <v>17</v>
      </c>
      <c r="P656" s="177"/>
      <c r="Q656" s="177">
        <v>51</v>
      </c>
      <c r="R656" s="176" t="s">
        <v>1179</v>
      </c>
      <c r="S656" s="170" t="s">
        <v>135</v>
      </c>
      <c r="T656" s="170" t="s">
        <v>381</v>
      </c>
      <c r="U656" s="170" t="s">
        <v>1545</v>
      </c>
      <c r="V656" s="170"/>
      <c r="W656" s="169"/>
      <c r="X656" s="169"/>
      <c r="Y656" s="169"/>
    </row>
    <row r="657" spans="1:262" s="19" customFormat="1" x14ac:dyDescent="0.2">
      <c r="A657" s="170">
        <v>39990</v>
      </c>
      <c r="B657" s="183" t="s">
        <v>1151</v>
      </c>
      <c r="C657" s="183" t="s">
        <v>256</v>
      </c>
      <c r="D657" s="183" t="s">
        <v>140</v>
      </c>
      <c r="E657" s="183" t="s">
        <v>143</v>
      </c>
      <c r="F657" s="184">
        <v>38292</v>
      </c>
      <c r="G657" s="176">
        <v>2004</v>
      </c>
      <c r="H657" s="170" t="s">
        <v>50</v>
      </c>
      <c r="I657" s="170" t="str">
        <f t="shared" si="47"/>
        <v>WA</v>
      </c>
      <c r="J657" s="170" t="str">
        <f t="shared" si="48"/>
        <v>WA</v>
      </c>
      <c r="K657" s="170" t="str">
        <f t="shared" si="49"/>
        <v>Pacific</v>
      </c>
      <c r="L657" s="170" t="str">
        <f>INDEX('State '!$A$1:$C$62,MATCH($I657,'State '!$B:$B,0),3)</f>
        <v>Pacific</v>
      </c>
      <c r="M657" s="170" t="str">
        <f>INDEX('State '!$A$1:$C$62,MATCH($J657,'State '!$B:$B,0),3)</f>
        <v>Pacific</v>
      </c>
      <c r="N657" s="170"/>
      <c r="O657" s="177">
        <v>24.6</v>
      </c>
      <c r="P657" s="177">
        <v>9.15</v>
      </c>
      <c r="Q657" s="177">
        <v>113.11</v>
      </c>
      <c r="R657" s="176">
        <v>16</v>
      </c>
      <c r="S657" s="170" t="s">
        <v>135</v>
      </c>
      <c r="T657" s="170" t="s">
        <v>381</v>
      </c>
      <c r="U657" s="170" t="s">
        <v>1152</v>
      </c>
      <c r="V657" s="170"/>
      <c r="W657" s="169"/>
      <c r="X657" s="169"/>
      <c r="Y657" s="169"/>
    </row>
    <row r="658" spans="1:262" s="19" customFormat="1" x14ac:dyDescent="0.2">
      <c r="A658" s="170">
        <v>39990</v>
      </c>
      <c r="B658" s="183" t="s">
        <v>1183</v>
      </c>
      <c r="C658" s="183" t="s">
        <v>256</v>
      </c>
      <c r="D658" s="183" t="s">
        <v>140</v>
      </c>
      <c r="E658" s="183" t="s">
        <v>143</v>
      </c>
      <c r="F658" s="184">
        <v>37903</v>
      </c>
      <c r="G658" s="176">
        <v>2003</v>
      </c>
      <c r="H658" s="170" t="s">
        <v>50</v>
      </c>
      <c r="I658" s="170" t="str">
        <f t="shared" si="47"/>
        <v>WA</v>
      </c>
      <c r="J658" s="170" t="str">
        <f t="shared" si="48"/>
        <v>WA</v>
      </c>
      <c r="K658" s="170" t="str">
        <f t="shared" si="49"/>
        <v>Pacific</v>
      </c>
      <c r="L658" s="170" t="str">
        <f>INDEX('State '!$A$1:$C$62,MATCH($I658,'State '!$B:$B,0),3)</f>
        <v>Pacific</v>
      </c>
      <c r="M658" s="170" t="str">
        <f>INDEX('State '!$A$1:$C$62,MATCH($J658,'State '!$B:$B,0),3)</f>
        <v>Pacific</v>
      </c>
      <c r="N658" s="170"/>
      <c r="O658" s="177">
        <v>240.9</v>
      </c>
      <c r="P658" s="177">
        <v>26</v>
      </c>
      <c r="Q658" s="177">
        <v>268</v>
      </c>
      <c r="R658" s="176">
        <v>36</v>
      </c>
      <c r="S658" s="170" t="s">
        <v>135</v>
      </c>
      <c r="T658" s="170" t="s">
        <v>381</v>
      </c>
      <c r="U658" s="170" t="s">
        <v>1184</v>
      </c>
      <c r="V658" s="170"/>
      <c r="W658" s="169"/>
      <c r="X658" s="169"/>
      <c r="Y658" s="169"/>
    </row>
    <row r="659" spans="1:262" s="19" customFormat="1" x14ac:dyDescent="0.2">
      <c r="A659" s="170">
        <v>39990</v>
      </c>
      <c r="B659" s="183" t="s">
        <v>1309</v>
      </c>
      <c r="C659" s="183" t="s">
        <v>256</v>
      </c>
      <c r="D659" s="183" t="s">
        <v>134</v>
      </c>
      <c r="E659" s="183" t="s">
        <v>143</v>
      </c>
      <c r="F659" s="184">
        <v>37590</v>
      </c>
      <c r="G659" s="176">
        <v>2002</v>
      </c>
      <c r="H659" s="170" t="s">
        <v>50</v>
      </c>
      <c r="I659" s="170" t="str">
        <f t="shared" si="47"/>
        <v>WA</v>
      </c>
      <c r="J659" s="170" t="str">
        <f t="shared" si="48"/>
        <v>WA</v>
      </c>
      <c r="K659" s="170" t="str">
        <f t="shared" si="49"/>
        <v>Pacific</v>
      </c>
      <c r="L659" s="170" t="str">
        <f>INDEX('State '!$A$1:$C$62,MATCH($I659,'State '!$B:$B,0),3)</f>
        <v>Pacific</v>
      </c>
      <c r="M659" s="170" t="str">
        <f>INDEX('State '!$A$1:$C$62,MATCH($J659,'State '!$B:$B,0),3)</f>
        <v>Pacific</v>
      </c>
      <c r="N659" s="170"/>
      <c r="O659" s="177">
        <v>124</v>
      </c>
      <c r="P659" s="177">
        <v>48.9</v>
      </c>
      <c r="Q659" s="177">
        <v>160</v>
      </c>
      <c r="R659" s="176">
        <v>20</v>
      </c>
      <c r="S659" s="170" t="s">
        <v>135</v>
      </c>
      <c r="T659" s="170" t="s">
        <v>381</v>
      </c>
      <c r="U659" s="170" t="s">
        <v>1310</v>
      </c>
      <c r="V659" s="170"/>
      <c r="W659" s="169"/>
      <c r="X659" s="169"/>
      <c r="Y659" s="169"/>
      <c r="AC659" s="93"/>
      <c r="AD659" s="93"/>
      <c r="AE659" s="93"/>
      <c r="AF659" s="93"/>
      <c r="AG659" s="93"/>
      <c r="AH659" s="93"/>
      <c r="AI659" s="93"/>
      <c r="AJ659" s="93"/>
      <c r="AK659" s="93"/>
      <c r="AL659" s="93"/>
      <c r="AM659" s="93"/>
      <c r="AN659" s="93"/>
      <c r="AO659" s="93"/>
      <c r="AP659" s="93"/>
      <c r="AQ659" s="93"/>
      <c r="AR659" s="93"/>
      <c r="AS659" s="93"/>
      <c r="AT659" s="93"/>
      <c r="AU659" s="93"/>
      <c r="AV659" s="93"/>
      <c r="AW659" s="93"/>
      <c r="AX659" s="93"/>
      <c r="AY659" s="93"/>
      <c r="AZ659" s="93"/>
      <c r="BA659" s="93"/>
      <c r="BB659" s="93"/>
      <c r="BC659" s="93"/>
      <c r="BD659" s="93"/>
      <c r="BE659" s="93"/>
      <c r="BF659" s="93"/>
      <c r="BG659" s="93"/>
      <c r="BH659" s="93"/>
      <c r="BI659" s="93"/>
      <c r="BJ659" s="93"/>
      <c r="BK659" s="93"/>
      <c r="BL659" s="93"/>
      <c r="BM659" s="93"/>
      <c r="BN659" s="93"/>
      <c r="BO659" s="93"/>
      <c r="BP659" s="93"/>
      <c r="BQ659" s="93"/>
      <c r="BR659" s="93"/>
      <c r="BS659" s="93"/>
      <c r="BT659" s="93"/>
      <c r="BU659" s="93"/>
      <c r="BV659" s="93"/>
      <c r="BW659" s="93"/>
      <c r="BX659" s="93"/>
      <c r="BY659" s="93"/>
      <c r="BZ659" s="93"/>
      <c r="CA659" s="93"/>
      <c r="CB659" s="93"/>
      <c r="CC659" s="93"/>
      <c r="CD659" s="93"/>
      <c r="CE659" s="93"/>
      <c r="CF659" s="93"/>
      <c r="CG659" s="93"/>
      <c r="CH659" s="93"/>
      <c r="CI659" s="93"/>
      <c r="CJ659" s="93"/>
      <c r="CK659" s="93"/>
      <c r="CL659" s="93"/>
      <c r="CM659" s="93"/>
      <c r="CN659" s="93"/>
      <c r="CO659" s="93"/>
      <c r="CP659" s="93"/>
      <c r="CQ659" s="93"/>
      <c r="CR659" s="93"/>
      <c r="CS659" s="93"/>
      <c r="CT659" s="93"/>
      <c r="CU659" s="93"/>
      <c r="CV659" s="93"/>
      <c r="CW659" s="93"/>
      <c r="CX659" s="93"/>
      <c r="CY659" s="93"/>
      <c r="CZ659" s="93"/>
      <c r="DA659" s="93"/>
      <c r="DB659" s="93"/>
      <c r="DC659" s="93"/>
      <c r="DD659" s="93"/>
      <c r="DE659" s="93"/>
      <c r="DF659" s="93"/>
      <c r="DG659" s="93"/>
      <c r="DH659" s="93"/>
      <c r="DI659" s="93"/>
      <c r="DJ659" s="93"/>
      <c r="DK659" s="93"/>
      <c r="DL659" s="93"/>
      <c r="DM659" s="93"/>
      <c r="DN659" s="93"/>
      <c r="DO659" s="93"/>
      <c r="DP659" s="93"/>
      <c r="DQ659" s="93"/>
      <c r="DR659" s="93"/>
      <c r="DS659" s="93"/>
      <c r="DT659" s="93"/>
      <c r="DU659" s="93"/>
      <c r="DV659" s="93"/>
      <c r="DW659" s="93"/>
      <c r="DX659" s="93"/>
      <c r="DY659" s="93"/>
      <c r="DZ659" s="93"/>
      <c r="EA659" s="93"/>
      <c r="EB659" s="93"/>
      <c r="EC659" s="93"/>
      <c r="ED659" s="93"/>
      <c r="EE659" s="93"/>
      <c r="EF659" s="93"/>
      <c r="EG659" s="93"/>
      <c r="EH659" s="93"/>
      <c r="EI659" s="93"/>
      <c r="EJ659" s="93"/>
      <c r="EK659" s="93"/>
      <c r="EL659" s="93"/>
      <c r="EM659" s="93"/>
      <c r="EN659" s="93"/>
      <c r="EO659" s="93"/>
      <c r="EP659" s="93"/>
      <c r="EQ659" s="93"/>
      <c r="ER659" s="93"/>
      <c r="ES659" s="93"/>
      <c r="ET659" s="93"/>
      <c r="EU659" s="93"/>
      <c r="EV659" s="93"/>
      <c r="EW659" s="93"/>
      <c r="EX659" s="93"/>
      <c r="EY659" s="93"/>
      <c r="EZ659" s="93"/>
      <c r="FA659" s="93"/>
      <c r="FB659" s="93"/>
      <c r="FC659" s="93"/>
      <c r="FD659" s="93"/>
      <c r="FE659" s="93"/>
      <c r="FF659" s="93"/>
      <c r="FG659" s="93"/>
      <c r="FH659" s="93"/>
      <c r="FI659" s="93"/>
      <c r="FJ659" s="93"/>
      <c r="FK659" s="93"/>
      <c r="FL659" s="93"/>
      <c r="FM659" s="93"/>
      <c r="FN659" s="93"/>
      <c r="FO659" s="93"/>
      <c r="FP659" s="93"/>
      <c r="FQ659" s="93"/>
      <c r="FR659" s="93"/>
      <c r="FS659" s="93"/>
      <c r="FT659" s="93"/>
      <c r="FU659" s="93"/>
      <c r="FV659" s="93"/>
      <c r="FW659" s="93"/>
      <c r="FX659" s="93"/>
      <c r="FY659" s="93"/>
      <c r="FZ659" s="93"/>
      <c r="GA659" s="93"/>
      <c r="GB659" s="93"/>
      <c r="GC659" s="93"/>
      <c r="GD659" s="93"/>
      <c r="GE659" s="93"/>
      <c r="GF659" s="93"/>
      <c r="GG659" s="93"/>
      <c r="GH659" s="93"/>
      <c r="GI659" s="93"/>
      <c r="GJ659" s="93"/>
      <c r="GK659" s="93"/>
      <c r="GL659" s="93"/>
      <c r="GM659" s="93"/>
      <c r="GN659" s="93"/>
      <c r="GO659" s="93"/>
      <c r="GP659" s="93"/>
      <c r="GQ659" s="93"/>
      <c r="GR659" s="93"/>
      <c r="GS659" s="93"/>
      <c r="GT659" s="93"/>
      <c r="GU659" s="93"/>
      <c r="GV659" s="93"/>
      <c r="GW659" s="93"/>
      <c r="GX659" s="93"/>
      <c r="GY659" s="93"/>
      <c r="GZ659" s="93"/>
      <c r="HA659" s="93"/>
      <c r="HB659" s="93"/>
      <c r="HC659" s="93"/>
      <c r="HD659" s="93"/>
      <c r="HE659" s="93"/>
      <c r="HF659" s="93"/>
      <c r="HG659" s="93"/>
      <c r="HH659" s="93"/>
      <c r="HI659" s="93"/>
      <c r="HJ659" s="93"/>
      <c r="HK659" s="93"/>
      <c r="HL659" s="93"/>
      <c r="HM659" s="93"/>
      <c r="HN659" s="93"/>
      <c r="HO659" s="93"/>
      <c r="HP659" s="93"/>
      <c r="HQ659" s="93"/>
      <c r="HR659" s="93"/>
      <c r="HS659" s="93"/>
      <c r="HT659" s="93"/>
      <c r="HU659" s="93"/>
      <c r="HV659" s="93"/>
      <c r="HW659" s="93"/>
      <c r="HX659" s="93"/>
      <c r="HY659" s="93"/>
      <c r="HZ659" s="93"/>
      <c r="IA659" s="93"/>
      <c r="IB659" s="93"/>
      <c r="IC659" s="93"/>
      <c r="ID659" s="93"/>
      <c r="IE659" s="93"/>
      <c r="IF659" s="93"/>
      <c r="IG659" s="93"/>
      <c r="IH659" s="93"/>
      <c r="II659" s="93"/>
      <c r="IJ659" s="93"/>
      <c r="IK659" s="93"/>
      <c r="IL659" s="93"/>
      <c r="IM659" s="93"/>
      <c r="IN659" s="93"/>
      <c r="IO659" s="93"/>
      <c r="IP659" s="93"/>
      <c r="IQ659" s="93"/>
      <c r="IR659" s="93"/>
      <c r="IS659" s="93"/>
      <c r="IT659" s="93"/>
      <c r="IU659" s="93"/>
      <c r="IV659" s="93"/>
      <c r="IW659" s="93"/>
      <c r="IX659" s="93"/>
      <c r="IY659" s="93"/>
      <c r="IZ659" s="93"/>
      <c r="JA659" s="93"/>
      <c r="JB659" s="93"/>
    </row>
    <row r="660" spans="1:262" x14ac:dyDescent="0.2">
      <c r="A660" s="170">
        <v>39990</v>
      </c>
      <c r="B660" s="171" t="s">
        <v>883</v>
      </c>
      <c r="C660" s="171" t="s">
        <v>256</v>
      </c>
      <c r="D660" s="171" t="s">
        <v>140</v>
      </c>
      <c r="E660" s="172" t="s">
        <v>143</v>
      </c>
      <c r="F660" s="173">
        <v>39217</v>
      </c>
      <c r="G660" s="180">
        <v>2007</v>
      </c>
      <c r="H660" s="170" t="s">
        <v>25</v>
      </c>
      <c r="I660" s="170" t="str">
        <f t="shared" si="47"/>
        <v>CO</v>
      </c>
      <c r="J660" s="170" t="str">
        <f t="shared" si="48"/>
        <v>CO</v>
      </c>
      <c r="K660" s="170" t="str">
        <f t="shared" si="49"/>
        <v>Mountain</v>
      </c>
      <c r="L660" s="170" t="str">
        <f>INDEX('State '!$A$1:$C$62,MATCH($I660,'State '!$B:$B,0),3)</f>
        <v>Mountain</v>
      </c>
      <c r="M660" s="170" t="str">
        <f>INDEX('State '!$A$1:$C$62,MATCH($J660,'State '!$B:$B,0),3)</f>
        <v>Mountain</v>
      </c>
      <c r="N660" s="170"/>
      <c r="O660" s="177">
        <v>57.8</v>
      </c>
      <c r="P660" s="176">
        <v>38</v>
      </c>
      <c r="Q660" s="176">
        <v>450</v>
      </c>
      <c r="R660" s="177">
        <v>30</v>
      </c>
      <c r="S660" s="178" t="s">
        <v>135</v>
      </c>
      <c r="T660" s="175" t="s">
        <v>381</v>
      </c>
      <c r="U660" s="179" t="s">
        <v>884</v>
      </c>
      <c r="V660" s="170"/>
      <c r="W660" s="169"/>
      <c r="X660" s="169"/>
      <c r="Y660" s="169"/>
      <c r="Z660" s="93"/>
      <c r="AA660" s="93"/>
      <c r="AB660" s="93"/>
    </row>
    <row r="661" spans="1:262" x14ac:dyDescent="0.2">
      <c r="A661" s="170">
        <v>39990</v>
      </c>
      <c r="B661" s="183" t="s">
        <v>1181</v>
      </c>
      <c r="C661" s="183" t="s">
        <v>256</v>
      </c>
      <c r="D661" s="183" t="s">
        <v>140</v>
      </c>
      <c r="E661" s="183" t="s">
        <v>143</v>
      </c>
      <c r="F661" s="184">
        <v>37970</v>
      </c>
      <c r="G661" s="176">
        <v>2003</v>
      </c>
      <c r="H661" s="170" t="s">
        <v>25</v>
      </c>
      <c r="I661" s="170" t="str">
        <f t="shared" si="47"/>
        <v>CO</v>
      </c>
      <c r="J661" s="170" t="str">
        <f t="shared" si="48"/>
        <v>CO</v>
      </c>
      <c r="K661" s="170" t="str">
        <f t="shared" si="49"/>
        <v>Mountain</v>
      </c>
      <c r="L661" s="170" t="str">
        <f>INDEX('State '!$A$1:$C$62,MATCH($I661,'State '!$B:$B,0),3)</f>
        <v>Mountain</v>
      </c>
      <c r="M661" s="170" t="str">
        <f>INDEX('State '!$A$1:$C$62,MATCH($J661,'State '!$B:$B,0),3)</f>
        <v>Mountain</v>
      </c>
      <c r="N661" s="170"/>
      <c r="O661" s="177">
        <v>16.899999999999999</v>
      </c>
      <c r="P661" s="177">
        <v>6.9</v>
      </c>
      <c r="Q661" s="177"/>
      <c r="R661" s="176">
        <v>26</v>
      </c>
      <c r="S661" s="170" t="s">
        <v>135</v>
      </c>
      <c r="T661" s="170" t="s">
        <v>381</v>
      </c>
      <c r="U661" s="170" t="s">
        <v>1182</v>
      </c>
      <c r="V661" s="170"/>
      <c r="W661" s="169"/>
      <c r="X661" s="169"/>
      <c r="Y661" s="169"/>
      <c r="Z661" s="93"/>
      <c r="AA661" s="93"/>
      <c r="AB661" s="93"/>
    </row>
    <row r="662" spans="1:262" x14ac:dyDescent="0.2">
      <c r="A662" s="170">
        <v>39990</v>
      </c>
      <c r="B662" s="183" t="s">
        <v>1178</v>
      </c>
      <c r="C662" s="183" t="s">
        <v>256</v>
      </c>
      <c r="D662" s="183" t="s">
        <v>140</v>
      </c>
      <c r="E662" s="183" t="s">
        <v>143</v>
      </c>
      <c r="F662" s="184">
        <v>37926</v>
      </c>
      <c r="G662" s="176">
        <v>2003</v>
      </c>
      <c r="H662" s="170" t="s">
        <v>2185</v>
      </c>
      <c r="I662" s="170" t="str">
        <f t="shared" si="47"/>
        <v>WY</v>
      </c>
      <c r="J662" s="170" t="str">
        <f t="shared" si="48"/>
        <v>WA</v>
      </c>
      <c r="K662" s="170" t="str">
        <f t="shared" si="49"/>
        <v>Mountain, Pacific</v>
      </c>
      <c r="L662" s="170" t="str">
        <f>INDEX('State '!$A$1:$C$62,MATCH($I662,'State '!$B:$B,0),3)</f>
        <v>Mountain</v>
      </c>
      <c r="M662" s="170" t="str">
        <f>INDEX('State '!$A$1:$C$62,MATCH($J662,'State '!$B:$B,0),3)</f>
        <v>Pacific</v>
      </c>
      <c r="N662" s="170"/>
      <c r="O662" s="177">
        <v>139.4</v>
      </c>
      <c r="P662" s="177">
        <v>91</v>
      </c>
      <c r="Q662" s="177">
        <v>175</v>
      </c>
      <c r="R662" s="176" t="s">
        <v>1179</v>
      </c>
      <c r="S662" s="170" t="s">
        <v>135</v>
      </c>
      <c r="T662" s="170" t="s">
        <v>381</v>
      </c>
      <c r="U662" s="170" t="s">
        <v>1180</v>
      </c>
      <c r="V662" s="170"/>
      <c r="W662" s="169"/>
      <c r="X662" s="169"/>
      <c r="Y662" s="169"/>
      <c r="Z662" s="93"/>
      <c r="AA662" s="93"/>
      <c r="AB662" s="93"/>
    </row>
    <row r="663" spans="1:262" x14ac:dyDescent="0.2">
      <c r="A663" s="170">
        <v>40388</v>
      </c>
      <c r="B663" s="171" t="s">
        <v>599</v>
      </c>
      <c r="C663" s="171" t="s">
        <v>256</v>
      </c>
      <c r="D663" s="171" t="s">
        <v>140</v>
      </c>
      <c r="E663" s="172" t="s">
        <v>143</v>
      </c>
      <c r="F663" s="173">
        <v>40483</v>
      </c>
      <c r="G663" s="180">
        <v>2010</v>
      </c>
      <c r="H663" s="170" t="s">
        <v>600</v>
      </c>
      <c r="I663" s="170" t="str">
        <f t="shared" si="47"/>
        <v>CO</v>
      </c>
      <c r="J663" s="170" t="str">
        <f t="shared" si="48"/>
        <v>WY</v>
      </c>
      <c r="K663" s="170" t="str">
        <f t="shared" si="49"/>
        <v>Mountain</v>
      </c>
      <c r="L663" s="170" t="str">
        <f>INDEX('State '!$A$1:$C$62,MATCH($I663,'State '!$B:$B,0),3)</f>
        <v>Mountain</v>
      </c>
      <c r="M663" s="170" t="str">
        <f>INDEX('State '!$A$1:$C$62,MATCH($J663,'State '!$B:$B,0),3)</f>
        <v>Mountain</v>
      </c>
      <c r="N663" s="170"/>
      <c r="O663" s="177">
        <v>59.4</v>
      </c>
      <c r="P663" s="176">
        <v>16</v>
      </c>
      <c r="Q663" s="176">
        <v>150</v>
      </c>
      <c r="R663" s="177">
        <v>30</v>
      </c>
      <c r="S663" s="178" t="s">
        <v>135</v>
      </c>
      <c r="T663" s="175" t="s">
        <v>381</v>
      </c>
      <c r="U663" s="179" t="s">
        <v>601</v>
      </c>
      <c r="V663" s="170"/>
      <c r="W663" s="169"/>
      <c r="X663" s="169"/>
      <c r="Y663" s="169"/>
      <c r="Z663" s="93"/>
      <c r="AA663" s="93"/>
      <c r="AB663" s="93"/>
    </row>
    <row r="664" spans="1:262" x14ac:dyDescent="0.2">
      <c r="A664" s="170">
        <v>39990</v>
      </c>
      <c r="B664" s="183" t="s">
        <v>1048</v>
      </c>
      <c r="C664" s="183" t="s">
        <v>256</v>
      </c>
      <c r="D664" s="183" t="s">
        <v>140</v>
      </c>
      <c r="E664" s="183" t="s">
        <v>143</v>
      </c>
      <c r="F664" s="184">
        <v>38510</v>
      </c>
      <c r="G664" s="176">
        <v>2005</v>
      </c>
      <c r="H664" s="170" t="s">
        <v>50</v>
      </c>
      <c r="I664" s="170" t="str">
        <f t="shared" si="47"/>
        <v>WA</v>
      </c>
      <c r="J664" s="170" t="str">
        <f t="shared" si="48"/>
        <v>WA</v>
      </c>
      <c r="K664" s="170" t="str">
        <f t="shared" si="49"/>
        <v>Pacific</v>
      </c>
      <c r="L664" s="170" t="str">
        <f>INDEX('State '!$A$1:$C$62,MATCH($I664,'State '!$B:$B,0),3)</f>
        <v>Pacific</v>
      </c>
      <c r="M664" s="170" t="str">
        <f>INDEX('State '!$A$1:$C$62,MATCH($J664,'State '!$B:$B,0),3)</f>
        <v>Pacific</v>
      </c>
      <c r="N664" s="170"/>
      <c r="O664" s="177">
        <v>29.4</v>
      </c>
      <c r="P664" s="177">
        <v>2</v>
      </c>
      <c r="Q664" s="177"/>
      <c r="R664" s="176" t="s">
        <v>1179</v>
      </c>
      <c r="S664" s="170" t="s">
        <v>135</v>
      </c>
      <c r="T664" s="170" t="s">
        <v>381</v>
      </c>
      <c r="U664" s="170" t="s">
        <v>1049</v>
      </c>
      <c r="V664" s="170"/>
      <c r="W664" s="169"/>
      <c r="X664" s="169"/>
      <c r="Y664" s="169"/>
      <c r="Z664" s="93"/>
      <c r="AA664" s="93"/>
      <c r="AB664" s="93"/>
    </row>
    <row r="665" spans="1:262" x14ac:dyDescent="0.2">
      <c r="A665" s="195">
        <v>40367</v>
      </c>
      <c r="B665" s="171" t="s">
        <v>921</v>
      </c>
      <c r="C665" s="171" t="s">
        <v>302</v>
      </c>
      <c r="D665" s="171" t="s">
        <v>134</v>
      </c>
      <c r="E665" s="172" t="s">
        <v>143</v>
      </c>
      <c r="F665" s="173">
        <v>39083</v>
      </c>
      <c r="G665" s="180">
        <v>2007</v>
      </c>
      <c r="H665" s="170" t="s">
        <v>6</v>
      </c>
      <c r="I665" s="170" t="str">
        <f t="shared" si="47"/>
        <v>TX</v>
      </c>
      <c r="J665" s="170" t="str">
        <f t="shared" si="48"/>
        <v>TX</v>
      </c>
      <c r="K665" s="170" t="str">
        <f t="shared" si="49"/>
        <v>South Central</v>
      </c>
      <c r="L665" s="170" t="str">
        <f>INDEX('State '!$A$1:$C$62,MATCH($I665,'State '!$B:$B,0),3)</f>
        <v>South Central</v>
      </c>
      <c r="M665" s="170" t="str">
        <f>INDEX('State '!$A$1:$C$62,MATCH($J665,'State '!$B:$B,0),3)</f>
        <v>South Central</v>
      </c>
      <c r="N665" s="170"/>
      <c r="O665" s="177">
        <v>90</v>
      </c>
      <c r="P665" s="176">
        <v>65</v>
      </c>
      <c r="Q665" s="176">
        <v>30</v>
      </c>
      <c r="R665" s="177">
        <v>20</v>
      </c>
      <c r="S665" s="178" t="s">
        <v>138</v>
      </c>
      <c r="T665" s="175" t="s">
        <v>187</v>
      </c>
      <c r="U665" s="179" t="s">
        <v>382</v>
      </c>
      <c r="V665" s="170"/>
      <c r="W665" s="169"/>
      <c r="X665" s="169"/>
      <c r="Y665" s="169"/>
      <c r="Z665" s="93"/>
      <c r="AA665" s="93"/>
      <c r="AB665" s="93"/>
    </row>
    <row r="666" spans="1:262" ht="25.5" x14ac:dyDescent="0.2">
      <c r="A666" s="170">
        <v>42355</v>
      </c>
      <c r="B666" s="171" t="s">
        <v>390</v>
      </c>
      <c r="C666" s="171" t="s">
        <v>199</v>
      </c>
      <c r="D666" s="171" t="s">
        <v>1878</v>
      </c>
      <c r="E666" s="172" t="s">
        <v>143</v>
      </c>
      <c r="F666" s="173">
        <v>42339</v>
      </c>
      <c r="G666" s="180">
        <v>2015</v>
      </c>
      <c r="H666" s="170" t="s">
        <v>2125</v>
      </c>
      <c r="I666" s="170" t="str">
        <f t="shared" si="47"/>
        <v>OH</v>
      </c>
      <c r="J666" s="170" t="str">
        <f t="shared" si="48"/>
        <v>LA</v>
      </c>
      <c r="K666" s="170" t="str">
        <f t="shared" si="49"/>
        <v>Northeast, Midwest, South Central</v>
      </c>
      <c r="L666" s="170" t="str">
        <f>INDEX('State '!$A$1:$C$62,MATCH($I666,'State '!$B:$B,0),3)</f>
        <v>Northeast</v>
      </c>
      <c r="M666" s="170" t="str">
        <f>INDEX('State '!$A$1:$C$62,MATCH($J666,'State '!$B:$B,0),3)</f>
        <v>South Central</v>
      </c>
      <c r="N666" s="170" t="s">
        <v>9</v>
      </c>
      <c r="O666" s="177">
        <v>468</v>
      </c>
      <c r="P666" s="176">
        <v>76</v>
      </c>
      <c r="Q666" s="176">
        <v>550</v>
      </c>
      <c r="R666" s="177">
        <v>30</v>
      </c>
      <c r="S666" s="178" t="s">
        <v>135</v>
      </c>
      <c r="T666" s="175" t="s">
        <v>381</v>
      </c>
      <c r="U666" s="179" t="s">
        <v>1881</v>
      </c>
      <c r="V666" s="170" t="s">
        <v>2180</v>
      </c>
      <c r="W666" s="169"/>
      <c r="X666" s="169"/>
      <c r="Y666" s="169"/>
      <c r="Z666" s="93"/>
      <c r="AA666" s="93"/>
      <c r="AB666" s="93"/>
    </row>
    <row r="667" spans="1:262" x14ac:dyDescent="0.2">
      <c r="A667" s="170">
        <v>42612</v>
      </c>
      <c r="B667" s="183" t="s">
        <v>1959</v>
      </c>
      <c r="C667" s="183" t="s">
        <v>1721</v>
      </c>
      <c r="D667" s="183" t="s">
        <v>140</v>
      </c>
      <c r="E667" s="183" t="s">
        <v>143</v>
      </c>
      <c r="F667" s="184">
        <v>42644</v>
      </c>
      <c r="G667" s="176">
        <v>2016</v>
      </c>
      <c r="H667" s="170" t="s">
        <v>1960</v>
      </c>
      <c r="I667" s="170" t="str">
        <f t="shared" si="47"/>
        <v>WV</v>
      </c>
      <c r="J667" s="170" t="str">
        <f t="shared" si="48"/>
        <v>OH</v>
      </c>
      <c r="K667" s="170" t="str">
        <f t="shared" si="49"/>
        <v>Northeast</v>
      </c>
      <c r="L667" s="170" t="str">
        <f>INDEX('State '!$A$1:$C$62,MATCH($I667,'State '!$B:$B,0),3)</f>
        <v>Northeast</v>
      </c>
      <c r="M667" s="170" t="str">
        <f>INDEX('State '!$A$1:$C$62,MATCH($J667,'State '!$B:$B,0),3)</f>
        <v>Northeast</v>
      </c>
      <c r="N667" s="170"/>
      <c r="O667" s="177">
        <v>415</v>
      </c>
      <c r="P667" s="177">
        <v>50</v>
      </c>
      <c r="Q667" s="177">
        <v>850</v>
      </c>
      <c r="R667" s="176" t="s">
        <v>1822</v>
      </c>
      <c r="S667" s="170" t="s">
        <v>135</v>
      </c>
      <c r="T667" s="170" t="s">
        <v>381</v>
      </c>
      <c r="U667" s="170" t="s">
        <v>1998</v>
      </c>
      <c r="V667" s="170" t="s">
        <v>2180</v>
      </c>
      <c r="W667" s="169"/>
      <c r="X667" s="169"/>
      <c r="Y667" s="169"/>
      <c r="Z667" s="93"/>
      <c r="AA667" s="93"/>
      <c r="AB667" s="93"/>
    </row>
    <row r="668" spans="1:262" x14ac:dyDescent="0.2">
      <c r="A668" s="170">
        <v>39990</v>
      </c>
      <c r="B668" s="183" t="s">
        <v>1345</v>
      </c>
      <c r="C668" s="183" t="s">
        <v>350</v>
      </c>
      <c r="D668" s="183" t="s">
        <v>134</v>
      </c>
      <c r="E668" s="183" t="s">
        <v>143</v>
      </c>
      <c r="F668" s="184">
        <v>37196</v>
      </c>
      <c r="G668" s="176">
        <v>2001</v>
      </c>
      <c r="H668" s="170" t="s">
        <v>49</v>
      </c>
      <c r="I668" s="170" t="str">
        <f t="shared" si="47"/>
        <v>IN</v>
      </c>
      <c r="J668" s="170" t="str">
        <f t="shared" si="48"/>
        <v>IN</v>
      </c>
      <c r="K668" s="170" t="str">
        <f t="shared" si="49"/>
        <v>Midwest</v>
      </c>
      <c r="L668" s="170" t="str">
        <f>INDEX('State '!$A$1:$C$62,MATCH($I668,'State '!$B:$B,0),3)</f>
        <v>Midwest</v>
      </c>
      <c r="M668" s="170" t="str">
        <f>INDEX('State '!$A$1:$C$62,MATCH($J668,'State '!$B:$B,0),3)</f>
        <v>Midwest</v>
      </c>
      <c r="N668" s="170"/>
      <c r="O668" s="177"/>
      <c r="P668" s="177">
        <v>9.1999999999999993</v>
      </c>
      <c r="Q668" s="177">
        <v>62</v>
      </c>
      <c r="R668" s="176">
        <v>16</v>
      </c>
      <c r="S668" s="170" t="s">
        <v>135</v>
      </c>
      <c r="T668" s="170" t="s">
        <v>381</v>
      </c>
      <c r="U668" s="170" t="s">
        <v>1346</v>
      </c>
      <c r="V668" s="170"/>
      <c r="W668" s="169"/>
      <c r="X668" s="169"/>
      <c r="Y668" s="169"/>
      <c r="Z668" s="93"/>
      <c r="AA668" s="93"/>
      <c r="AB668" s="93"/>
    </row>
    <row r="669" spans="1:262" ht="25.5" x14ac:dyDescent="0.2">
      <c r="A669" s="170">
        <v>42605</v>
      </c>
      <c r="B669" s="183" t="s">
        <v>1939</v>
      </c>
      <c r="C669" s="183" t="s">
        <v>1940</v>
      </c>
      <c r="D669" s="183" t="s">
        <v>1878</v>
      </c>
      <c r="E669" s="183" t="s">
        <v>143</v>
      </c>
      <c r="F669" s="184">
        <v>42517</v>
      </c>
      <c r="G669" s="176">
        <v>2016</v>
      </c>
      <c r="H669" s="170" t="s">
        <v>1941</v>
      </c>
      <c r="I669" s="170" t="str">
        <f t="shared" si="47"/>
        <v>OH</v>
      </c>
      <c r="J669" s="170" t="str">
        <f t="shared" si="48"/>
        <v>LA</v>
      </c>
      <c r="K669" s="170" t="str">
        <f t="shared" si="49"/>
        <v>Northeast, Midwest, South Central</v>
      </c>
      <c r="L669" s="170" t="str">
        <f>INDEX('State '!$A$1:$C$62,MATCH($I669,'State '!$B:$B,0),3)</f>
        <v>Northeast</v>
      </c>
      <c r="M669" s="170" t="str">
        <f>INDEX('State '!$A$1:$C$62,MATCH($J669,'State '!$B:$B,0),3)</f>
        <v>South Central</v>
      </c>
      <c r="N669" s="170" t="s">
        <v>9</v>
      </c>
      <c r="O669" s="177">
        <v>115</v>
      </c>
      <c r="P669" s="177"/>
      <c r="Q669" s="177">
        <v>758</v>
      </c>
      <c r="R669" s="176"/>
      <c r="S669" s="170" t="s">
        <v>135</v>
      </c>
      <c r="T669" s="170" t="s">
        <v>381</v>
      </c>
      <c r="U669" s="170" t="s">
        <v>1942</v>
      </c>
      <c r="V669" s="170" t="s">
        <v>2180</v>
      </c>
      <c r="W669" s="169"/>
      <c r="X669" s="169"/>
      <c r="Y669" s="169"/>
      <c r="Z669" s="93"/>
      <c r="AA669" s="93"/>
      <c r="AB669" s="93"/>
    </row>
    <row r="670" spans="1:262" x14ac:dyDescent="0.2">
      <c r="A670" s="195">
        <v>43684</v>
      </c>
      <c r="B670" s="183" t="s">
        <v>2303</v>
      </c>
      <c r="C670" s="183" t="s">
        <v>2304</v>
      </c>
      <c r="D670" s="183" t="s">
        <v>134</v>
      </c>
      <c r="E670" s="183" t="s">
        <v>143</v>
      </c>
      <c r="F670" s="184">
        <v>43342</v>
      </c>
      <c r="G670" s="176">
        <v>2018</v>
      </c>
      <c r="H670" s="170" t="s">
        <v>18</v>
      </c>
      <c r="I670" s="170" t="str">
        <f t="shared" si="47"/>
        <v>FL</v>
      </c>
      <c r="J670" s="170" t="str">
        <f t="shared" si="48"/>
        <v>FL</v>
      </c>
      <c r="K670" s="175" t="str">
        <f t="shared" si="49"/>
        <v>Southeast</v>
      </c>
      <c r="L670" s="170" t="str">
        <f>INDEX('State '!$A$1:$C$62,MATCH($I670,'State '!$B:$B,0),3)</f>
        <v>Southeast</v>
      </c>
      <c r="M670" s="170" t="str">
        <f>INDEX('State '!$A$1:$C$62,MATCH($J670,'State '!$B:$B,0),3)</f>
        <v>Southeast</v>
      </c>
      <c r="N670" s="170"/>
      <c r="O670" s="177">
        <v>30.1</v>
      </c>
      <c r="P670" s="177">
        <v>5.2</v>
      </c>
      <c r="Q670" s="182">
        <v>400</v>
      </c>
      <c r="R670" s="176">
        <v>20</v>
      </c>
      <c r="S670" s="170" t="s">
        <v>138</v>
      </c>
      <c r="T670" s="170" t="s">
        <v>381</v>
      </c>
      <c r="U670" s="170" t="s">
        <v>2305</v>
      </c>
      <c r="V670" s="170" t="s">
        <v>2177</v>
      </c>
      <c r="W670" s="169" t="s">
        <v>2831</v>
      </c>
      <c r="X670" s="169" t="s">
        <v>2841</v>
      </c>
      <c r="Y670" s="169" t="s">
        <v>2830</v>
      </c>
      <c r="Z670" s="93"/>
      <c r="AA670" s="93"/>
      <c r="AB670" s="93"/>
    </row>
    <row r="671" spans="1:262" ht="25.5" x14ac:dyDescent="0.2">
      <c r="A671" s="227">
        <v>43584</v>
      </c>
      <c r="B671" s="223" t="s">
        <v>2610</v>
      </c>
      <c r="C671" s="223" t="s">
        <v>2607</v>
      </c>
      <c r="D671" s="223" t="s">
        <v>140</v>
      </c>
      <c r="E671" s="223" t="s">
        <v>143</v>
      </c>
      <c r="F671" s="226">
        <v>43497</v>
      </c>
      <c r="G671" s="228">
        <v>2019</v>
      </c>
      <c r="H671" s="227" t="s">
        <v>37</v>
      </c>
      <c r="I671" s="224" t="str">
        <f t="shared" si="47"/>
        <v>OK</v>
      </c>
      <c r="J671" s="224" t="str">
        <f t="shared" si="48"/>
        <v>OK</v>
      </c>
      <c r="K671" s="230" t="str">
        <f t="shared" si="49"/>
        <v>South Central</v>
      </c>
      <c r="L671" s="224" t="str">
        <f>INDEX('State '!$A$1:$C$62,MATCH($I671,'State '!$B:$B,0),3)</f>
        <v>South Central</v>
      </c>
      <c r="M671" s="224" t="str">
        <f>INDEX('State '!$A$1:$C$62,MATCH($J671,'State '!$B:$B,0),3)</f>
        <v>South Central</v>
      </c>
      <c r="N671" s="224"/>
      <c r="O671" s="177"/>
      <c r="P671" s="232"/>
      <c r="Q671" s="231">
        <v>150</v>
      </c>
      <c r="R671" s="228"/>
      <c r="S671" s="227" t="s">
        <v>138</v>
      </c>
      <c r="T671" s="227"/>
      <c r="U671" s="227"/>
      <c r="V671" s="224" t="s">
        <v>2177</v>
      </c>
      <c r="W671" s="222" t="s">
        <v>2611</v>
      </c>
      <c r="X671" s="222"/>
      <c r="Y671" s="155" t="s">
        <v>2784</v>
      </c>
      <c r="Z671" s="93"/>
      <c r="AA671" s="93"/>
      <c r="AB671" s="93"/>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c r="BI671" s="19"/>
      <c r="BJ671" s="19"/>
      <c r="BK671" s="19"/>
      <c r="BL671" s="19"/>
      <c r="BM671" s="19"/>
      <c r="BN671" s="19"/>
      <c r="BO671" s="19"/>
      <c r="BP671" s="19"/>
      <c r="BQ671" s="19"/>
      <c r="BR671" s="19"/>
      <c r="BS671" s="19"/>
      <c r="BT671" s="19"/>
      <c r="BU671" s="19"/>
      <c r="BV671" s="19"/>
      <c r="BW671" s="19"/>
      <c r="BX671" s="19"/>
      <c r="BY671" s="19"/>
      <c r="BZ671" s="19"/>
      <c r="CA671" s="19"/>
      <c r="CB671" s="19"/>
      <c r="CC671" s="19"/>
      <c r="CD671" s="19"/>
      <c r="CE671" s="19"/>
      <c r="CF671" s="19"/>
      <c r="CG671" s="19"/>
      <c r="CH671" s="19"/>
      <c r="CI671" s="19"/>
      <c r="CJ671" s="19"/>
      <c r="CK671" s="19"/>
      <c r="CL671" s="19"/>
      <c r="CM671" s="19"/>
      <c r="CN671" s="19"/>
      <c r="CO671" s="19"/>
      <c r="CP671" s="19"/>
      <c r="CQ671" s="19"/>
      <c r="CR671" s="19"/>
      <c r="CS671" s="19"/>
      <c r="CT671" s="19"/>
      <c r="CU671" s="19"/>
      <c r="CV671" s="19"/>
      <c r="CW671" s="19"/>
      <c r="CX671" s="19"/>
      <c r="CY671" s="19"/>
      <c r="CZ671" s="19"/>
      <c r="DA671" s="19"/>
      <c r="DB671" s="19"/>
      <c r="DC671" s="19"/>
      <c r="DD671" s="19"/>
      <c r="DE671" s="19"/>
      <c r="DF671" s="19"/>
      <c r="DG671" s="19"/>
      <c r="DH671" s="19"/>
      <c r="DI671" s="19"/>
      <c r="DJ671" s="19"/>
      <c r="DK671" s="19"/>
      <c r="DL671" s="19"/>
      <c r="DM671" s="19"/>
      <c r="DN671" s="19"/>
      <c r="DO671" s="19"/>
      <c r="DP671" s="19"/>
      <c r="DQ671" s="19"/>
      <c r="DR671" s="19"/>
      <c r="DS671" s="19"/>
      <c r="DT671" s="19"/>
      <c r="DU671" s="19"/>
      <c r="DV671" s="19"/>
      <c r="DW671" s="19"/>
      <c r="DX671" s="19"/>
      <c r="DY671" s="19"/>
      <c r="DZ671" s="19"/>
      <c r="EA671" s="19"/>
      <c r="EB671" s="19"/>
      <c r="EC671" s="19"/>
      <c r="ED671" s="19"/>
      <c r="EE671" s="19"/>
      <c r="EF671" s="19"/>
      <c r="EG671" s="19"/>
      <c r="EH671" s="19"/>
      <c r="EI671" s="19"/>
      <c r="EJ671" s="19"/>
      <c r="EK671" s="19"/>
      <c r="EL671" s="19"/>
      <c r="EM671" s="19"/>
      <c r="EN671" s="19"/>
      <c r="EO671" s="19"/>
      <c r="EP671" s="19"/>
      <c r="EQ671" s="19"/>
      <c r="ER671" s="19"/>
      <c r="ES671" s="19"/>
      <c r="ET671" s="19"/>
      <c r="EU671" s="19"/>
      <c r="EV671" s="19"/>
      <c r="EW671" s="19"/>
      <c r="EX671" s="19"/>
      <c r="EY671" s="19"/>
      <c r="EZ671" s="19"/>
      <c r="FA671" s="19"/>
      <c r="FB671" s="19"/>
      <c r="FC671" s="19"/>
      <c r="FD671" s="19"/>
      <c r="FE671" s="19"/>
      <c r="FF671" s="19"/>
      <c r="FG671" s="19"/>
      <c r="FH671" s="19"/>
      <c r="FI671" s="19"/>
      <c r="FJ671" s="19"/>
      <c r="FK671" s="19"/>
      <c r="FL671" s="19"/>
      <c r="FM671" s="19"/>
      <c r="FN671" s="19"/>
      <c r="FO671" s="19"/>
      <c r="FP671" s="19"/>
      <c r="FQ671" s="19"/>
      <c r="FR671" s="19"/>
      <c r="FS671" s="19"/>
      <c r="FT671" s="19"/>
      <c r="FU671" s="19"/>
      <c r="FV671" s="19"/>
      <c r="FW671" s="19"/>
      <c r="FX671" s="19"/>
      <c r="FY671" s="19"/>
      <c r="FZ671" s="19"/>
      <c r="GA671" s="19"/>
      <c r="GB671" s="19"/>
      <c r="GC671" s="19"/>
      <c r="GD671" s="19"/>
      <c r="GE671" s="19"/>
      <c r="GF671" s="19"/>
      <c r="GG671" s="19"/>
      <c r="GH671" s="19"/>
      <c r="GI671" s="19"/>
      <c r="GJ671" s="19"/>
      <c r="GK671" s="19"/>
      <c r="GL671" s="19"/>
      <c r="GM671" s="19"/>
      <c r="GN671" s="19"/>
      <c r="GO671" s="19"/>
      <c r="GP671" s="19"/>
      <c r="GQ671" s="19"/>
      <c r="GR671" s="19"/>
      <c r="GS671" s="19"/>
      <c r="GT671" s="19"/>
      <c r="GU671" s="19"/>
      <c r="GV671" s="19"/>
      <c r="GW671" s="19"/>
      <c r="GX671" s="19"/>
      <c r="GY671" s="19"/>
      <c r="GZ671" s="19"/>
      <c r="HA671" s="19"/>
      <c r="HB671" s="19"/>
      <c r="HC671" s="19"/>
      <c r="HD671" s="19"/>
      <c r="HE671" s="19"/>
      <c r="HF671" s="19"/>
      <c r="HG671" s="19"/>
      <c r="HH671" s="19"/>
      <c r="HI671" s="19"/>
      <c r="HJ671" s="19"/>
      <c r="HK671" s="19"/>
      <c r="HL671" s="19"/>
      <c r="HM671" s="19"/>
      <c r="HN671" s="19"/>
      <c r="HO671" s="19"/>
      <c r="HP671" s="19"/>
      <c r="HQ671" s="19"/>
      <c r="HR671" s="19"/>
      <c r="HS671" s="19"/>
      <c r="HT671" s="19"/>
      <c r="HU671" s="19"/>
      <c r="HV671" s="19"/>
      <c r="HW671" s="19"/>
      <c r="HX671" s="19"/>
      <c r="HY671" s="19"/>
      <c r="HZ671" s="19"/>
      <c r="IA671" s="19"/>
      <c r="IB671" s="19"/>
      <c r="IC671" s="19"/>
      <c r="ID671" s="19"/>
      <c r="IE671" s="19"/>
      <c r="IF671" s="19"/>
      <c r="IG671" s="19"/>
      <c r="IH671" s="19"/>
      <c r="II671" s="19"/>
      <c r="IJ671" s="19"/>
      <c r="IK671" s="19"/>
      <c r="IL671" s="19"/>
      <c r="IM671" s="19"/>
      <c r="IN671" s="19"/>
      <c r="IO671" s="19"/>
      <c r="IP671" s="19"/>
      <c r="IQ671" s="19"/>
      <c r="IR671" s="19"/>
      <c r="IS671" s="19"/>
      <c r="IT671" s="19"/>
      <c r="IU671" s="19"/>
      <c r="IV671" s="19"/>
      <c r="IW671" s="19"/>
      <c r="IX671" s="19"/>
      <c r="IY671" s="19"/>
      <c r="IZ671" s="19"/>
      <c r="JA671" s="19"/>
      <c r="JB671" s="19"/>
    </row>
    <row r="672" spans="1:262" s="19" customFormat="1" ht="25.5" x14ac:dyDescent="0.2">
      <c r="A672" s="227">
        <v>43584</v>
      </c>
      <c r="B672" s="223" t="s">
        <v>2609</v>
      </c>
      <c r="C672" s="223" t="s">
        <v>2607</v>
      </c>
      <c r="D672" s="223" t="s">
        <v>140</v>
      </c>
      <c r="E672" s="223" t="s">
        <v>143</v>
      </c>
      <c r="F672" s="226">
        <v>43497</v>
      </c>
      <c r="G672" s="228">
        <v>2019</v>
      </c>
      <c r="H672" s="227" t="s">
        <v>37</v>
      </c>
      <c r="I672" s="224" t="str">
        <f t="shared" si="47"/>
        <v>OK</v>
      </c>
      <c r="J672" s="224" t="str">
        <f t="shared" si="48"/>
        <v>OK</v>
      </c>
      <c r="K672" s="230" t="str">
        <f t="shared" ref="K672:K703" si="50">IF($L672=$M672,L672,CONCATENATE($L672,", ",IF(ISBLANK(N672),"",CONCATENATE(N672,", ")),$M672))</f>
        <v>South Central</v>
      </c>
      <c r="L672" s="224" t="str">
        <f>INDEX('State '!$A$1:$C$62,MATCH($I672,'State '!$B:$B,0),3)</f>
        <v>South Central</v>
      </c>
      <c r="M672" s="224" t="str">
        <f>INDEX('State '!$A$1:$C$62,MATCH($J672,'State '!$B:$B,0),3)</f>
        <v>South Central</v>
      </c>
      <c r="N672" s="224"/>
      <c r="O672" s="177"/>
      <c r="P672" s="232"/>
      <c r="Q672" s="231">
        <v>100</v>
      </c>
      <c r="R672" s="228"/>
      <c r="S672" s="227" t="s">
        <v>138</v>
      </c>
      <c r="T672" s="227"/>
      <c r="U672" s="227"/>
      <c r="V672" s="224" t="s">
        <v>2177</v>
      </c>
      <c r="W672" s="222" t="s">
        <v>2612</v>
      </c>
      <c r="X672" s="222"/>
      <c r="Y672" s="155" t="s">
        <v>2784</v>
      </c>
    </row>
    <row r="673" spans="1:262" s="19" customFormat="1" ht="25.5" x14ac:dyDescent="0.2">
      <c r="A673" s="227">
        <v>43836</v>
      </c>
      <c r="B673" s="223" t="s">
        <v>2606</v>
      </c>
      <c r="C673" s="223" t="s">
        <v>2607</v>
      </c>
      <c r="D673" s="223" t="s">
        <v>140</v>
      </c>
      <c r="E673" s="223" t="s">
        <v>143</v>
      </c>
      <c r="F673" s="226">
        <v>43497</v>
      </c>
      <c r="G673" s="228">
        <v>2019</v>
      </c>
      <c r="H673" s="227" t="s">
        <v>6</v>
      </c>
      <c r="I673" s="224" t="str">
        <f t="shared" si="47"/>
        <v>TX</v>
      </c>
      <c r="J673" s="224" t="str">
        <f t="shared" si="48"/>
        <v>TX</v>
      </c>
      <c r="K673" s="230" t="str">
        <f t="shared" si="50"/>
        <v>South Central</v>
      </c>
      <c r="L673" s="224" t="str">
        <f>INDEX('State '!$A$1:$C$62,MATCH($I673,'State '!$B:$B,0),3)</f>
        <v>South Central</v>
      </c>
      <c r="M673" s="224" t="str">
        <f>INDEX('State '!$A$1:$C$62,MATCH($J673,'State '!$B:$B,0),3)</f>
        <v>South Central</v>
      </c>
      <c r="N673" s="224"/>
      <c r="O673" s="177"/>
      <c r="P673" s="232">
        <v>3.4470000000000001</v>
      </c>
      <c r="Q673" s="231">
        <v>300</v>
      </c>
      <c r="R673" s="228">
        <v>20</v>
      </c>
      <c r="S673" s="227" t="s">
        <v>138</v>
      </c>
      <c r="T673" s="227" t="s">
        <v>2608</v>
      </c>
      <c r="U673" s="227"/>
      <c r="V673" s="224" t="s">
        <v>2177</v>
      </c>
      <c r="W673" s="222" t="s">
        <v>2639</v>
      </c>
      <c r="X673" s="222"/>
      <c r="Y673" s="155" t="s">
        <v>2784</v>
      </c>
      <c r="AC673" s="93"/>
      <c r="AD673" s="93"/>
      <c r="AE673" s="93"/>
      <c r="AF673" s="93"/>
      <c r="AG673" s="93"/>
      <c r="AH673" s="93"/>
      <c r="AI673" s="93"/>
      <c r="AJ673" s="93"/>
      <c r="AK673" s="93"/>
      <c r="AL673" s="93"/>
      <c r="AM673" s="93"/>
      <c r="AN673" s="93"/>
      <c r="AO673" s="93"/>
      <c r="AP673" s="93"/>
      <c r="AQ673" s="93"/>
      <c r="AR673" s="93"/>
      <c r="AS673" s="93"/>
      <c r="AT673" s="93"/>
      <c r="AU673" s="93"/>
      <c r="AV673" s="93"/>
      <c r="AW673" s="93"/>
      <c r="AX673" s="93"/>
      <c r="AY673" s="93"/>
      <c r="AZ673" s="93"/>
      <c r="BA673" s="93"/>
      <c r="BB673" s="93"/>
      <c r="BC673" s="93"/>
      <c r="BD673" s="93"/>
      <c r="BE673" s="93"/>
      <c r="BF673" s="93"/>
      <c r="BG673" s="93"/>
      <c r="BH673" s="93"/>
      <c r="BI673" s="93"/>
      <c r="BJ673" s="93"/>
      <c r="BK673" s="93"/>
      <c r="BL673" s="93"/>
      <c r="BM673" s="93"/>
      <c r="BN673" s="93"/>
      <c r="BO673" s="93"/>
      <c r="BP673" s="93"/>
      <c r="BQ673" s="93"/>
      <c r="BR673" s="93"/>
      <c r="BS673" s="93"/>
      <c r="BT673" s="93"/>
      <c r="BU673" s="93"/>
      <c r="BV673" s="93"/>
      <c r="BW673" s="93"/>
      <c r="BX673" s="93"/>
      <c r="BY673" s="93"/>
      <c r="BZ673" s="93"/>
      <c r="CA673" s="93"/>
      <c r="CB673" s="93"/>
      <c r="CC673" s="93"/>
      <c r="CD673" s="93"/>
      <c r="CE673" s="93"/>
      <c r="CF673" s="93"/>
      <c r="CG673" s="93"/>
      <c r="CH673" s="93"/>
      <c r="CI673" s="93"/>
      <c r="CJ673" s="93"/>
      <c r="CK673" s="93"/>
      <c r="CL673" s="93"/>
      <c r="CM673" s="93"/>
      <c r="CN673" s="93"/>
      <c r="CO673" s="93"/>
      <c r="CP673" s="93"/>
      <c r="CQ673" s="93"/>
      <c r="CR673" s="93"/>
      <c r="CS673" s="93"/>
      <c r="CT673" s="93"/>
      <c r="CU673" s="93"/>
      <c r="CV673" s="93"/>
      <c r="CW673" s="93"/>
      <c r="CX673" s="93"/>
      <c r="CY673" s="93"/>
      <c r="CZ673" s="93"/>
      <c r="DA673" s="93"/>
      <c r="DB673" s="93"/>
      <c r="DC673" s="93"/>
      <c r="DD673" s="93"/>
      <c r="DE673" s="93"/>
      <c r="DF673" s="93"/>
      <c r="DG673" s="93"/>
      <c r="DH673" s="93"/>
      <c r="DI673" s="93"/>
      <c r="DJ673" s="93"/>
      <c r="DK673" s="93"/>
      <c r="DL673" s="93"/>
      <c r="DM673" s="93"/>
      <c r="DN673" s="93"/>
      <c r="DO673" s="93"/>
      <c r="DP673" s="93"/>
      <c r="DQ673" s="93"/>
      <c r="DR673" s="93"/>
      <c r="DS673" s="93"/>
      <c r="DT673" s="93"/>
      <c r="DU673" s="93"/>
      <c r="DV673" s="93"/>
      <c r="DW673" s="93"/>
      <c r="DX673" s="93"/>
      <c r="DY673" s="93"/>
      <c r="DZ673" s="93"/>
      <c r="EA673" s="93"/>
      <c r="EB673" s="93"/>
      <c r="EC673" s="93"/>
      <c r="ED673" s="93"/>
      <c r="EE673" s="93"/>
      <c r="EF673" s="93"/>
      <c r="EG673" s="93"/>
      <c r="EH673" s="93"/>
      <c r="EI673" s="93"/>
      <c r="EJ673" s="93"/>
      <c r="EK673" s="93"/>
      <c r="EL673" s="93"/>
      <c r="EM673" s="93"/>
      <c r="EN673" s="93"/>
      <c r="EO673" s="93"/>
      <c r="EP673" s="93"/>
      <c r="EQ673" s="93"/>
      <c r="ER673" s="93"/>
      <c r="ES673" s="93"/>
      <c r="ET673" s="93"/>
      <c r="EU673" s="93"/>
      <c r="EV673" s="93"/>
      <c r="EW673" s="93"/>
      <c r="EX673" s="93"/>
      <c r="EY673" s="93"/>
      <c r="EZ673" s="93"/>
      <c r="FA673" s="93"/>
      <c r="FB673" s="93"/>
      <c r="FC673" s="93"/>
      <c r="FD673" s="93"/>
      <c r="FE673" s="93"/>
      <c r="FF673" s="93"/>
      <c r="FG673" s="93"/>
      <c r="FH673" s="93"/>
      <c r="FI673" s="93"/>
      <c r="FJ673" s="93"/>
      <c r="FK673" s="93"/>
      <c r="FL673" s="93"/>
      <c r="FM673" s="93"/>
      <c r="FN673" s="93"/>
      <c r="FO673" s="93"/>
      <c r="FP673" s="93"/>
      <c r="FQ673" s="93"/>
      <c r="FR673" s="93"/>
      <c r="FS673" s="93"/>
      <c r="FT673" s="93"/>
      <c r="FU673" s="93"/>
      <c r="FV673" s="93"/>
      <c r="FW673" s="93"/>
      <c r="FX673" s="93"/>
      <c r="FY673" s="93"/>
      <c r="FZ673" s="93"/>
      <c r="GA673" s="93"/>
      <c r="GB673" s="93"/>
      <c r="GC673" s="93"/>
      <c r="GD673" s="93"/>
      <c r="GE673" s="93"/>
      <c r="GF673" s="93"/>
      <c r="GG673" s="93"/>
      <c r="GH673" s="93"/>
      <c r="GI673" s="93"/>
      <c r="GJ673" s="93"/>
      <c r="GK673" s="93"/>
      <c r="GL673" s="93"/>
      <c r="GM673" s="93"/>
      <c r="GN673" s="93"/>
      <c r="GO673" s="93"/>
      <c r="GP673" s="93"/>
      <c r="GQ673" s="93"/>
      <c r="GR673" s="93"/>
      <c r="GS673" s="93"/>
      <c r="GT673" s="93"/>
      <c r="GU673" s="93"/>
      <c r="GV673" s="93"/>
      <c r="GW673" s="93"/>
      <c r="GX673" s="93"/>
      <c r="GY673" s="93"/>
      <c r="GZ673" s="93"/>
      <c r="HA673" s="93"/>
      <c r="HB673" s="93"/>
      <c r="HC673" s="93"/>
      <c r="HD673" s="93"/>
      <c r="HE673" s="93"/>
      <c r="HF673" s="93"/>
      <c r="HG673" s="93"/>
      <c r="HH673" s="93"/>
      <c r="HI673" s="93"/>
      <c r="HJ673" s="93"/>
      <c r="HK673" s="93"/>
      <c r="HL673" s="93"/>
      <c r="HM673" s="93"/>
      <c r="HN673" s="93"/>
      <c r="HO673" s="93"/>
      <c r="HP673" s="93"/>
      <c r="HQ673" s="93"/>
      <c r="HR673" s="93"/>
      <c r="HS673" s="93"/>
      <c r="HT673" s="93"/>
      <c r="HU673" s="93"/>
      <c r="HV673" s="93"/>
      <c r="HW673" s="93"/>
      <c r="HX673" s="93"/>
      <c r="HY673" s="93"/>
      <c r="HZ673" s="93"/>
      <c r="IA673" s="93"/>
      <c r="IB673" s="93"/>
      <c r="IC673" s="93"/>
      <c r="ID673" s="93"/>
      <c r="IE673" s="93"/>
      <c r="IF673" s="93"/>
      <c r="IG673" s="93"/>
      <c r="IH673" s="93"/>
      <c r="II673" s="93"/>
      <c r="IJ673" s="93"/>
      <c r="IK673" s="93"/>
      <c r="IL673" s="93"/>
      <c r="IM673" s="93"/>
      <c r="IN673" s="93"/>
      <c r="IO673" s="93"/>
      <c r="IP673" s="93"/>
      <c r="IQ673" s="93"/>
      <c r="IR673" s="93"/>
      <c r="IS673" s="93"/>
      <c r="IT673" s="93"/>
      <c r="IU673" s="93"/>
      <c r="IV673" s="93"/>
      <c r="IW673" s="93"/>
      <c r="IX673" s="93"/>
      <c r="IY673" s="93"/>
      <c r="IZ673" s="93"/>
      <c r="JA673" s="93"/>
      <c r="JB673" s="93"/>
    </row>
    <row r="674" spans="1:262" x14ac:dyDescent="0.2">
      <c r="A674" s="170">
        <v>43124</v>
      </c>
      <c r="B674" s="183" t="s">
        <v>2092</v>
      </c>
      <c r="C674" s="171" t="s">
        <v>206</v>
      </c>
      <c r="D674" s="183" t="s">
        <v>140</v>
      </c>
      <c r="E674" s="172" t="s">
        <v>143</v>
      </c>
      <c r="F674" s="184">
        <v>43040</v>
      </c>
      <c r="G674" s="176">
        <v>2017</v>
      </c>
      <c r="H674" s="170" t="s">
        <v>7</v>
      </c>
      <c r="I674" s="170" t="str">
        <f t="shared" si="47"/>
        <v>PA</v>
      </c>
      <c r="J674" s="170" t="str">
        <f t="shared" si="48"/>
        <v>PA</v>
      </c>
      <c r="K674" s="175" t="str">
        <f t="shared" si="50"/>
        <v>Northeast</v>
      </c>
      <c r="L674" s="170" t="str">
        <f>INDEX('State '!$A$1:$C$62,MATCH($I674,'State '!$B:$B,0),3)</f>
        <v>Northeast</v>
      </c>
      <c r="M674" s="170" t="str">
        <f>INDEX('State '!$A$1:$C$62,MATCH($J674,'State '!$B:$B,0),3)</f>
        <v>Northeast</v>
      </c>
      <c r="N674" s="170"/>
      <c r="O674" s="177">
        <v>143</v>
      </c>
      <c r="P674" s="177">
        <v>13</v>
      </c>
      <c r="Q674" s="177">
        <v>135</v>
      </c>
      <c r="R674" s="176">
        <v>36</v>
      </c>
      <c r="S674" s="170" t="s">
        <v>135</v>
      </c>
      <c r="T674" s="170" t="s">
        <v>381</v>
      </c>
      <c r="U674" s="170" t="s">
        <v>2093</v>
      </c>
      <c r="V674" s="170" t="s">
        <v>2177</v>
      </c>
      <c r="W674" s="169"/>
      <c r="X674" s="169"/>
      <c r="Y674" s="169"/>
      <c r="Z674" s="93"/>
      <c r="AA674" s="93"/>
      <c r="AB674" s="93"/>
    </row>
    <row r="675" spans="1:262" x14ac:dyDescent="0.2">
      <c r="A675" s="170">
        <v>40388</v>
      </c>
      <c r="B675" s="171" t="s">
        <v>583</v>
      </c>
      <c r="C675" s="171" t="s">
        <v>237</v>
      </c>
      <c r="D675" s="171" t="s">
        <v>140</v>
      </c>
      <c r="E675" s="172" t="s">
        <v>143</v>
      </c>
      <c r="F675" s="173">
        <v>40179</v>
      </c>
      <c r="G675" s="180">
        <v>2010</v>
      </c>
      <c r="H675" s="170" t="s">
        <v>29</v>
      </c>
      <c r="I675" s="170" t="str">
        <f t="shared" si="47"/>
        <v>WY</v>
      </c>
      <c r="J675" s="170" t="str">
        <f t="shared" si="48"/>
        <v>WY</v>
      </c>
      <c r="K675" s="170" t="str">
        <f t="shared" si="50"/>
        <v>Mountain</v>
      </c>
      <c r="L675" s="170" t="str">
        <f>INDEX('State '!$A$1:$C$62,MATCH($I675,'State '!$B:$B,0),3)</f>
        <v>Mountain</v>
      </c>
      <c r="M675" s="170" t="str">
        <f>INDEX('State '!$A$1:$C$62,MATCH($J675,'State '!$B:$B,0),3)</f>
        <v>Mountain</v>
      </c>
      <c r="N675" s="170"/>
      <c r="O675" s="177">
        <v>39</v>
      </c>
      <c r="P675" s="176"/>
      <c r="Q675" s="176">
        <v>300</v>
      </c>
      <c r="R675" s="177"/>
      <c r="S675" s="178" t="s">
        <v>135</v>
      </c>
      <c r="T675" s="175" t="s">
        <v>381</v>
      </c>
      <c r="U675" s="179" t="s">
        <v>584</v>
      </c>
      <c r="V675" s="170"/>
      <c r="W675" s="169"/>
      <c r="X675" s="169"/>
      <c r="Y675" s="169"/>
      <c r="Z675" s="93"/>
      <c r="AA675" s="93"/>
      <c r="AB675" s="93"/>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c r="BI675" s="19"/>
      <c r="BJ675" s="19"/>
      <c r="BK675" s="19"/>
      <c r="BL675" s="19"/>
      <c r="BM675" s="19"/>
      <c r="BN675" s="19"/>
      <c r="BO675" s="19"/>
      <c r="BP675" s="19"/>
      <c r="BQ675" s="19"/>
      <c r="BR675" s="19"/>
      <c r="BS675" s="19"/>
      <c r="BT675" s="19"/>
      <c r="BU675" s="19"/>
      <c r="BV675" s="19"/>
      <c r="BW675" s="19"/>
      <c r="BX675" s="19"/>
      <c r="BY675" s="19"/>
      <c r="BZ675" s="19"/>
      <c r="CA675" s="19"/>
      <c r="CB675" s="19"/>
      <c r="CC675" s="19"/>
      <c r="CD675" s="19"/>
      <c r="CE675" s="19"/>
      <c r="CF675" s="19"/>
      <c r="CG675" s="19"/>
      <c r="CH675" s="19"/>
      <c r="CI675" s="19"/>
      <c r="CJ675" s="19"/>
      <c r="CK675" s="19"/>
      <c r="CL675" s="19"/>
      <c r="CM675" s="19"/>
      <c r="CN675" s="19"/>
      <c r="CO675" s="19"/>
      <c r="CP675" s="19"/>
      <c r="CQ675" s="19"/>
      <c r="CR675" s="19"/>
      <c r="CS675" s="19"/>
      <c r="CT675" s="19"/>
      <c r="CU675" s="19"/>
      <c r="CV675" s="19"/>
      <c r="CW675" s="19"/>
      <c r="CX675" s="19"/>
      <c r="CY675" s="19"/>
      <c r="CZ675" s="19"/>
      <c r="DA675" s="19"/>
      <c r="DB675" s="19"/>
      <c r="DC675" s="19"/>
      <c r="DD675" s="19"/>
      <c r="DE675" s="19"/>
      <c r="DF675" s="19"/>
      <c r="DG675" s="19"/>
      <c r="DH675" s="19"/>
      <c r="DI675" s="19"/>
      <c r="DJ675" s="19"/>
      <c r="DK675" s="19"/>
      <c r="DL675" s="19"/>
      <c r="DM675" s="19"/>
      <c r="DN675" s="19"/>
      <c r="DO675" s="19"/>
      <c r="DP675" s="19"/>
      <c r="DQ675" s="19"/>
      <c r="DR675" s="19"/>
      <c r="DS675" s="19"/>
      <c r="DT675" s="19"/>
      <c r="DU675" s="19"/>
      <c r="DV675" s="19"/>
      <c r="DW675" s="19"/>
      <c r="DX675" s="19"/>
      <c r="DY675" s="19"/>
      <c r="DZ675" s="19"/>
      <c r="EA675" s="19"/>
      <c r="EB675" s="19"/>
      <c r="EC675" s="19"/>
      <c r="ED675" s="19"/>
      <c r="EE675" s="19"/>
      <c r="EF675" s="19"/>
      <c r="EG675" s="19"/>
      <c r="EH675" s="19"/>
      <c r="EI675" s="19"/>
      <c r="EJ675" s="19"/>
      <c r="EK675" s="19"/>
      <c r="EL675" s="19"/>
      <c r="EM675" s="19"/>
      <c r="EN675" s="19"/>
      <c r="EO675" s="19"/>
      <c r="EP675" s="19"/>
      <c r="EQ675" s="19"/>
      <c r="ER675" s="19"/>
      <c r="ES675" s="19"/>
      <c r="ET675" s="19"/>
      <c r="EU675" s="19"/>
      <c r="EV675" s="19"/>
      <c r="EW675" s="19"/>
      <c r="EX675" s="19"/>
      <c r="EY675" s="19"/>
      <c r="EZ675" s="19"/>
      <c r="FA675" s="19"/>
      <c r="FB675" s="19"/>
      <c r="FC675" s="19"/>
      <c r="FD675" s="19"/>
      <c r="FE675" s="19"/>
      <c r="FF675" s="19"/>
      <c r="FG675" s="19"/>
      <c r="FH675" s="19"/>
      <c r="FI675" s="19"/>
      <c r="FJ675" s="19"/>
      <c r="FK675" s="19"/>
      <c r="FL675" s="19"/>
      <c r="FM675" s="19"/>
      <c r="FN675" s="19"/>
      <c r="FO675" s="19"/>
      <c r="FP675" s="19"/>
      <c r="FQ675" s="19"/>
      <c r="FR675" s="19"/>
      <c r="FS675" s="19"/>
      <c r="FT675" s="19"/>
      <c r="FU675" s="19"/>
      <c r="FV675" s="19"/>
      <c r="FW675" s="19"/>
      <c r="FX675" s="19"/>
      <c r="FY675" s="19"/>
      <c r="FZ675" s="19"/>
      <c r="GA675" s="19"/>
      <c r="GB675" s="19"/>
      <c r="GC675" s="19"/>
      <c r="GD675" s="19"/>
      <c r="GE675" s="19"/>
      <c r="GF675" s="19"/>
      <c r="GG675" s="19"/>
      <c r="GH675" s="19"/>
      <c r="GI675" s="19"/>
      <c r="GJ675" s="19"/>
      <c r="GK675" s="19"/>
      <c r="GL675" s="19"/>
      <c r="GM675" s="19"/>
      <c r="GN675" s="19"/>
      <c r="GO675" s="19"/>
      <c r="GP675" s="19"/>
      <c r="GQ675" s="19"/>
      <c r="GR675" s="19"/>
      <c r="GS675" s="19"/>
      <c r="GT675" s="19"/>
      <c r="GU675" s="19"/>
      <c r="GV675" s="19"/>
      <c r="GW675" s="19"/>
      <c r="GX675" s="19"/>
      <c r="GY675" s="19"/>
      <c r="GZ675" s="19"/>
      <c r="HA675" s="19"/>
      <c r="HB675" s="19"/>
      <c r="HC675" s="19"/>
      <c r="HD675" s="19"/>
      <c r="HE675" s="19"/>
      <c r="HF675" s="19"/>
      <c r="HG675" s="19"/>
      <c r="HH675" s="19"/>
      <c r="HI675" s="19"/>
      <c r="HJ675" s="19"/>
      <c r="HK675" s="19"/>
      <c r="HL675" s="19"/>
      <c r="HM675" s="19"/>
      <c r="HN675" s="19"/>
      <c r="HO675" s="19"/>
      <c r="HP675" s="19"/>
      <c r="HQ675" s="19"/>
      <c r="HR675" s="19"/>
      <c r="HS675" s="19"/>
      <c r="HT675" s="19"/>
      <c r="HU675" s="19"/>
      <c r="HV675" s="19"/>
      <c r="HW675" s="19"/>
      <c r="HX675" s="19"/>
      <c r="HY675" s="19"/>
      <c r="HZ675" s="19"/>
      <c r="IA675" s="19"/>
      <c r="IB675" s="19"/>
      <c r="IC675" s="19"/>
      <c r="ID675" s="19"/>
      <c r="IE675" s="19"/>
      <c r="IF675" s="19"/>
      <c r="IG675" s="19"/>
      <c r="IH675" s="19"/>
      <c r="II675" s="19"/>
      <c r="IJ675" s="19"/>
      <c r="IK675" s="19"/>
      <c r="IL675" s="19"/>
      <c r="IM675" s="19"/>
      <c r="IN675" s="19"/>
      <c r="IO675" s="19"/>
      <c r="IP675" s="19"/>
      <c r="IQ675" s="19"/>
      <c r="IR675" s="19"/>
      <c r="IS675" s="19"/>
      <c r="IT675" s="19"/>
      <c r="IU675" s="19"/>
      <c r="IV675" s="19"/>
      <c r="IW675" s="19"/>
      <c r="IX675" s="19"/>
      <c r="IY675" s="19"/>
      <c r="IZ675" s="19"/>
      <c r="JA675" s="19"/>
      <c r="JB675" s="19"/>
    </row>
    <row r="676" spans="1:262" s="19" customFormat="1" x14ac:dyDescent="0.2">
      <c r="A676" s="170">
        <v>39990</v>
      </c>
      <c r="B676" s="171" t="s">
        <v>1001</v>
      </c>
      <c r="C676" s="171" t="s">
        <v>237</v>
      </c>
      <c r="D676" s="171" t="s">
        <v>140</v>
      </c>
      <c r="E676" s="172" t="s">
        <v>143</v>
      </c>
      <c r="F676" s="173">
        <v>39066</v>
      </c>
      <c r="G676" s="180">
        <v>2006</v>
      </c>
      <c r="H676" s="170" t="s">
        <v>29</v>
      </c>
      <c r="I676" s="170" t="str">
        <f t="shared" si="47"/>
        <v>WY</v>
      </c>
      <c r="J676" s="170" t="str">
        <f t="shared" si="48"/>
        <v>WY</v>
      </c>
      <c r="K676" s="170" t="str">
        <f t="shared" si="50"/>
        <v>Mountain</v>
      </c>
      <c r="L676" s="170" t="str">
        <f>INDEX('State '!$A$1:$C$62,MATCH($I676,'State '!$B:$B,0),3)</f>
        <v>Mountain</v>
      </c>
      <c r="M676" s="170" t="str">
        <f>INDEX('State '!$A$1:$C$62,MATCH($J676,'State '!$B:$B,0),3)</f>
        <v>Mountain</v>
      </c>
      <c r="N676" s="170"/>
      <c r="O676" s="177">
        <v>51.5</v>
      </c>
      <c r="P676" s="176">
        <v>27.1</v>
      </c>
      <c r="Q676" s="176">
        <v>550</v>
      </c>
      <c r="R676" s="177">
        <v>36</v>
      </c>
      <c r="S676" s="178" t="s">
        <v>135</v>
      </c>
      <c r="T676" s="175" t="s">
        <v>381</v>
      </c>
      <c r="U676" s="179" t="s">
        <v>1002</v>
      </c>
      <c r="V676" s="170"/>
      <c r="W676" s="169"/>
      <c r="X676" s="169"/>
      <c r="Y676" s="169"/>
      <c r="AC676" s="93"/>
      <c r="AD676" s="93"/>
      <c r="AE676" s="93"/>
      <c r="AF676" s="93"/>
      <c r="AG676" s="93"/>
      <c r="AH676" s="93"/>
      <c r="AI676" s="93"/>
      <c r="AJ676" s="93"/>
      <c r="AK676" s="93"/>
      <c r="AL676" s="93"/>
      <c r="AM676" s="93"/>
      <c r="AN676" s="93"/>
      <c r="AO676" s="93"/>
      <c r="AP676" s="93"/>
      <c r="AQ676" s="93"/>
      <c r="AR676" s="93"/>
      <c r="AS676" s="93"/>
      <c r="AT676" s="93"/>
      <c r="AU676" s="93"/>
      <c r="AV676" s="93"/>
      <c r="AW676" s="93"/>
      <c r="AX676" s="93"/>
      <c r="AY676" s="93"/>
      <c r="AZ676" s="93"/>
      <c r="BA676" s="93"/>
      <c r="BB676" s="93"/>
      <c r="BC676" s="93"/>
      <c r="BD676" s="93"/>
      <c r="BE676" s="93"/>
      <c r="BF676" s="93"/>
      <c r="BG676" s="93"/>
      <c r="BH676" s="93"/>
      <c r="BI676" s="93"/>
      <c r="BJ676" s="93"/>
      <c r="BK676" s="93"/>
      <c r="BL676" s="93"/>
      <c r="BM676" s="93"/>
      <c r="BN676" s="93"/>
      <c r="BO676" s="93"/>
      <c r="BP676" s="93"/>
      <c r="BQ676" s="93"/>
      <c r="BR676" s="93"/>
      <c r="BS676" s="93"/>
      <c r="BT676" s="93"/>
      <c r="BU676" s="93"/>
      <c r="BV676" s="93"/>
      <c r="BW676" s="93"/>
      <c r="BX676" s="93"/>
      <c r="BY676" s="93"/>
      <c r="BZ676" s="93"/>
      <c r="CA676" s="93"/>
      <c r="CB676" s="93"/>
      <c r="CC676" s="93"/>
      <c r="CD676" s="93"/>
      <c r="CE676" s="93"/>
      <c r="CF676" s="93"/>
      <c r="CG676" s="93"/>
      <c r="CH676" s="93"/>
      <c r="CI676" s="93"/>
      <c r="CJ676" s="93"/>
      <c r="CK676" s="93"/>
      <c r="CL676" s="93"/>
      <c r="CM676" s="93"/>
      <c r="CN676" s="93"/>
      <c r="CO676" s="93"/>
      <c r="CP676" s="93"/>
      <c r="CQ676" s="93"/>
      <c r="CR676" s="93"/>
      <c r="CS676" s="93"/>
      <c r="CT676" s="93"/>
      <c r="CU676" s="93"/>
      <c r="CV676" s="93"/>
      <c r="CW676" s="93"/>
      <c r="CX676" s="93"/>
      <c r="CY676" s="93"/>
      <c r="CZ676" s="93"/>
      <c r="DA676" s="93"/>
      <c r="DB676" s="93"/>
      <c r="DC676" s="93"/>
      <c r="DD676" s="93"/>
      <c r="DE676" s="93"/>
      <c r="DF676" s="93"/>
      <c r="DG676" s="93"/>
      <c r="DH676" s="93"/>
      <c r="DI676" s="93"/>
      <c r="DJ676" s="93"/>
      <c r="DK676" s="93"/>
      <c r="DL676" s="93"/>
      <c r="DM676" s="93"/>
      <c r="DN676" s="93"/>
      <c r="DO676" s="93"/>
      <c r="DP676" s="93"/>
      <c r="DQ676" s="93"/>
      <c r="DR676" s="93"/>
      <c r="DS676" s="93"/>
      <c r="DT676" s="93"/>
      <c r="DU676" s="93"/>
      <c r="DV676" s="93"/>
      <c r="DW676" s="93"/>
      <c r="DX676" s="93"/>
      <c r="DY676" s="93"/>
      <c r="DZ676" s="93"/>
      <c r="EA676" s="93"/>
      <c r="EB676" s="93"/>
      <c r="EC676" s="93"/>
      <c r="ED676" s="93"/>
      <c r="EE676" s="93"/>
      <c r="EF676" s="93"/>
      <c r="EG676" s="93"/>
      <c r="EH676" s="93"/>
      <c r="EI676" s="93"/>
      <c r="EJ676" s="93"/>
      <c r="EK676" s="93"/>
      <c r="EL676" s="93"/>
      <c r="EM676" s="93"/>
      <c r="EN676" s="93"/>
      <c r="EO676" s="93"/>
      <c r="EP676" s="93"/>
      <c r="EQ676" s="93"/>
      <c r="ER676" s="93"/>
      <c r="ES676" s="93"/>
      <c r="ET676" s="93"/>
      <c r="EU676" s="93"/>
      <c r="EV676" s="93"/>
      <c r="EW676" s="93"/>
      <c r="EX676" s="93"/>
      <c r="EY676" s="93"/>
      <c r="EZ676" s="93"/>
      <c r="FA676" s="93"/>
      <c r="FB676" s="93"/>
      <c r="FC676" s="93"/>
      <c r="FD676" s="93"/>
      <c r="FE676" s="93"/>
      <c r="FF676" s="93"/>
      <c r="FG676" s="93"/>
      <c r="FH676" s="93"/>
      <c r="FI676" s="93"/>
      <c r="FJ676" s="93"/>
      <c r="FK676" s="93"/>
      <c r="FL676" s="93"/>
      <c r="FM676" s="93"/>
      <c r="FN676" s="93"/>
      <c r="FO676" s="93"/>
      <c r="FP676" s="93"/>
      <c r="FQ676" s="93"/>
      <c r="FR676" s="93"/>
      <c r="FS676" s="93"/>
      <c r="FT676" s="93"/>
      <c r="FU676" s="93"/>
      <c r="FV676" s="93"/>
      <c r="FW676" s="93"/>
      <c r="FX676" s="93"/>
      <c r="FY676" s="93"/>
      <c r="FZ676" s="93"/>
      <c r="GA676" s="93"/>
      <c r="GB676" s="93"/>
      <c r="GC676" s="93"/>
      <c r="GD676" s="93"/>
      <c r="GE676" s="93"/>
      <c r="GF676" s="93"/>
      <c r="GG676" s="93"/>
      <c r="GH676" s="93"/>
      <c r="GI676" s="93"/>
      <c r="GJ676" s="93"/>
      <c r="GK676" s="93"/>
      <c r="GL676" s="93"/>
      <c r="GM676" s="93"/>
      <c r="GN676" s="93"/>
      <c r="GO676" s="93"/>
      <c r="GP676" s="93"/>
      <c r="GQ676" s="93"/>
      <c r="GR676" s="93"/>
      <c r="GS676" s="93"/>
      <c r="GT676" s="93"/>
      <c r="GU676" s="93"/>
      <c r="GV676" s="93"/>
      <c r="GW676" s="93"/>
      <c r="GX676" s="93"/>
      <c r="GY676" s="93"/>
      <c r="GZ676" s="93"/>
      <c r="HA676" s="93"/>
      <c r="HB676" s="93"/>
      <c r="HC676" s="93"/>
      <c r="HD676" s="93"/>
      <c r="HE676" s="93"/>
      <c r="HF676" s="93"/>
      <c r="HG676" s="93"/>
      <c r="HH676" s="93"/>
      <c r="HI676" s="93"/>
      <c r="HJ676" s="93"/>
      <c r="HK676" s="93"/>
      <c r="HL676" s="93"/>
      <c r="HM676" s="93"/>
      <c r="HN676" s="93"/>
      <c r="HO676" s="93"/>
      <c r="HP676" s="93"/>
      <c r="HQ676" s="93"/>
      <c r="HR676" s="93"/>
      <c r="HS676" s="93"/>
      <c r="HT676" s="93"/>
      <c r="HU676" s="93"/>
      <c r="HV676" s="93"/>
      <c r="HW676" s="93"/>
      <c r="HX676" s="93"/>
      <c r="HY676" s="93"/>
      <c r="HZ676" s="93"/>
      <c r="IA676" s="93"/>
      <c r="IB676" s="93"/>
      <c r="IC676" s="93"/>
      <c r="ID676" s="93"/>
      <c r="IE676" s="93"/>
      <c r="IF676" s="93"/>
      <c r="IG676" s="93"/>
      <c r="IH676" s="93"/>
      <c r="II676" s="93"/>
      <c r="IJ676" s="93"/>
      <c r="IK676" s="93"/>
      <c r="IL676" s="93"/>
      <c r="IM676" s="93"/>
      <c r="IN676" s="93"/>
      <c r="IO676" s="93"/>
      <c r="IP676" s="93"/>
      <c r="IQ676" s="93"/>
      <c r="IR676" s="93"/>
      <c r="IS676" s="93"/>
      <c r="IT676" s="93"/>
      <c r="IU676" s="93"/>
      <c r="IV676" s="93"/>
      <c r="IW676" s="93"/>
      <c r="IX676" s="93"/>
      <c r="IY676" s="93"/>
      <c r="IZ676" s="93"/>
      <c r="JA676" s="93"/>
      <c r="JB676" s="93"/>
    </row>
    <row r="677" spans="1:262" x14ac:dyDescent="0.2">
      <c r="A677" s="170">
        <v>39990</v>
      </c>
      <c r="B677" s="183" t="s">
        <v>793</v>
      </c>
      <c r="C677" s="183" t="s">
        <v>284</v>
      </c>
      <c r="D677" s="183" t="s">
        <v>140</v>
      </c>
      <c r="E677" s="183" t="s">
        <v>143</v>
      </c>
      <c r="F677" s="184">
        <v>39767</v>
      </c>
      <c r="G677" s="176">
        <v>2008</v>
      </c>
      <c r="H677" s="170" t="s">
        <v>32</v>
      </c>
      <c r="I677" s="170" t="str">
        <f t="shared" si="47"/>
        <v>AR</v>
      </c>
      <c r="J677" s="170" t="str">
        <f t="shared" si="48"/>
        <v>AR</v>
      </c>
      <c r="K677" s="170" t="str">
        <f t="shared" si="50"/>
        <v>South Central</v>
      </c>
      <c r="L677" s="170" t="str">
        <f>INDEX('State '!$A$1:$C$62,MATCH($I677,'State '!$B:$B,0),3)</f>
        <v>South Central</v>
      </c>
      <c r="M677" s="170" t="str">
        <f>INDEX('State '!$A$1:$C$62,MATCH($J677,'State '!$B:$B,0),3)</f>
        <v>South Central</v>
      </c>
      <c r="N677" s="170"/>
      <c r="O677" s="177">
        <v>18.8</v>
      </c>
      <c r="P677" s="177"/>
      <c r="Q677" s="177">
        <v>100</v>
      </c>
      <c r="R677" s="176"/>
      <c r="S677" s="170" t="s">
        <v>135</v>
      </c>
      <c r="T677" s="170" t="s">
        <v>381</v>
      </c>
      <c r="U677" s="170" t="s">
        <v>794</v>
      </c>
      <c r="V677" s="170"/>
      <c r="W677" s="169"/>
      <c r="X677" s="169"/>
      <c r="Y677" s="169"/>
      <c r="Z677" s="93"/>
      <c r="AA677" s="93"/>
      <c r="AB677" s="93"/>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c r="BI677" s="19"/>
      <c r="BJ677" s="19"/>
      <c r="BK677" s="19"/>
      <c r="BL677" s="19"/>
      <c r="BM677" s="19"/>
      <c r="BN677" s="19"/>
      <c r="BO677" s="19"/>
      <c r="BP677" s="19"/>
      <c r="BQ677" s="19"/>
      <c r="BR677" s="19"/>
      <c r="BS677" s="19"/>
      <c r="BT677" s="19"/>
      <c r="BU677" s="19"/>
      <c r="BV677" s="19"/>
      <c r="BW677" s="19"/>
      <c r="BX677" s="19"/>
      <c r="BY677" s="19"/>
      <c r="BZ677" s="19"/>
      <c r="CA677" s="19"/>
      <c r="CB677" s="19"/>
      <c r="CC677" s="19"/>
      <c r="CD677" s="19"/>
      <c r="CE677" s="19"/>
      <c r="CF677" s="19"/>
      <c r="CG677" s="19"/>
      <c r="CH677" s="19"/>
      <c r="CI677" s="19"/>
      <c r="CJ677" s="19"/>
      <c r="CK677" s="19"/>
      <c r="CL677" s="19"/>
      <c r="CM677" s="19"/>
      <c r="CN677" s="19"/>
      <c r="CO677" s="19"/>
      <c r="CP677" s="19"/>
      <c r="CQ677" s="19"/>
      <c r="CR677" s="19"/>
      <c r="CS677" s="19"/>
      <c r="CT677" s="19"/>
      <c r="CU677" s="19"/>
      <c r="CV677" s="19"/>
      <c r="CW677" s="19"/>
      <c r="CX677" s="19"/>
      <c r="CY677" s="19"/>
      <c r="CZ677" s="19"/>
      <c r="DA677" s="19"/>
      <c r="DB677" s="19"/>
      <c r="DC677" s="19"/>
      <c r="DD677" s="19"/>
      <c r="DE677" s="19"/>
      <c r="DF677" s="19"/>
      <c r="DG677" s="19"/>
      <c r="DH677" s="19"/>
      <c r="DI677" s="19"/>
      <c r="DJ677" s="19"/>
      <c r="DK677" s="19"/>
      <c r="DL677" s="19"/>
      <c r="DM677" s="19"/>
      <c r="DN677" s="19"/>
      <c r="DO677" s="19"/>
      <c r="DP677" s="19"/>
      <c r="DQ677" s="19"/>
      <c r="DR677" s="19"/>
      <c r="DS677" s="19"/>
      <c r="DT677" s="19"/>
      <c r="DU677" s="19"/>
      <c r="DV677" s="19"/>
      <c r="DW677" s="19"/>
      <c r="DX677" s="19"/>
      <c r="DY677" s="19"/>
      <c r="DZ677" s="19"/>
      <c r="EA677" s="19"/>
      <c r="EB677" s="19"/>
      <c r="EC677" s="19"/>
      <c r="ED677" s="19"/>
      <c r="EE677" s="19"/>
      <c r="EF677" s="19"/>
      <c r="EG677" s="19"/>
      <c r="EH677" s="19"/>
      <c r="EI677" s="19"/>
      <c r="EJ677" s="19"/>
      <c r="EK677" s="19"/>
      <c r="EL677" s="19"/>
      <c r="EM677" s="19"/>
      <c r="EN677" s="19"/>
      <c r="EO677" s="19"/>
      <c r="EP677" s="19"/>
      <c r="EQ677" s="19"/>
      <c r="ER677" s="19"/>
      <c r="ES677" s="19"/>
      <c r="ET677" s="19"/>
      <c r="EU677" s="19"/>
      <c r="EV677" s="19"/>
      <c r="EW677" s="19"/>
      <c r="EX677" s="19"/>
      <c r="EY677" s="19"/>
      <c r="EZ677" s="19"/>
      <c r="FA677" s="19"/>
      <c r="FB677" s="19"/>
      <c r="FC677" s="19"/>
      <c r="FD677" s="19"/>
      <c r="FE677" s="19"/>
      <c r="FF677" s="19"/>
      <c r="FG677" s="19"/>
      <c r="FH677" s="19"/>
      <c r="FI677" s="19"/>
      <c r="FJ677" s="19"/>
      <c r="FK677" s="19"/>
      <c r="FL677" s="19"/>
      <c r="FM677" s="19"/>
      <c r="FN677" s="19"/>
      <c r="FO677" s="19"/>
      <c r="FP677" s="19"/>
      <c r="FQ677" s="19"/>
      <c r="FR677" s="19"/>
      <c r="FS677" s="19"/>
      <c r="FT677" s="19"/>
      <c r="FU677" s="19"/>
      <c r="FV677" s="19"/>
      <c r="FW677" s="19"/>
      <c r="FX677" s="19"/>
      <c r="FY677" s="19"/>
      <c r="FZ677" s="19"/>
      <c r="GA677" s="19"/>
      <c r="GB677" s="19"/>
      <c r="GC677" s="19"/>
      <c r="GD677" s="19"/>
      <c r="GE677" s="19"/>
      <c r="GF677" s="19"/>
      <c r="GG677" s="19"/>
      <c r="GH677" s="19"/>
      <c r="GI677" s="19"/>
      <c r="GJ677" s="19"/>
      <c r="GK677" s="19"/>
      <c r="GL677" s="19"/>
      <c r="GM677" s="19"/>
      <c r="GN677" s="19"/>
      <c r="GO677" s="19"/>
      <c r="GP677" s="19"/>
      <c r="GQ677" s="19"/>
      <c r="GR677" s="19"/>
      <c r="GS677" s="19"/>
      <c r="GT677" s="19"/>
      <c r="GU677" s="19"/>
      <c r="GV677" s="19"/>
      <c r="GW677" s="19"/>
      <c r="GX677" s="19"/>
      <c r="GY677" s="19"/>
      <c r="GZ677" s="19"/>
      <c r="HA677" s="19"/>
      <c r="HB677" s="19"/>
      <c r="HC677" s="19"/>
      <c r="HD677" s="19"/>
      <c r="HE677" s="19"/>
      <c r="HF677" s="19"/>
      <c r="HG677" s="19"/>
      <c r="HH677" s="19"/>
      <c r="HI677" s="19"/>
      <c r="HJ677" s="19"/>
      <c r="HK677" s="19"/>
      <c r="HL677" s="19"/>
      <c r="HM677" s="19"/>
      <c r="HN677" s="19"/>
      <c r="HO677" s="19"/>
      <c r="HP677" s="19"/>
      <c r="HQ677" s="19"/>
      <c r="HR677" s="19"/>
      <c r="HS677" s="19"/>
      <c r="HT677" s="19"/>
      <c r="HU677" s="19"/>
      <c r="HV677" s="19"/>
      <c r="HW677" s="19"/>
      <c r="HX677" s="19"/>
      <c r="HY677" s="19"/>
      <c r="HZ677" s="19"/>
      <c r="IA677" s="19"/>
      <c r="IB677" s="19"/>
      <c r="IC677" s="19"/>
      <c r="ID677" s="19"/>
      <c r="IE677" s="19"/>
      <c r="IF677" s="19"/>
      <c r="IG677" s="19"/>
      <c r="IH677" s="19"/>
      <c r="II677" s="19"/>
      <c r="IJ677" s="19"/>
      <c r="IK677" s="19"/>
      <c r="IL677" s="19"/>
      <c r="IM677" s="19"/>
      <c r="IN677" s="19"/>
      <c r="IO677" s="19"/>
      <c r="IP677" s="19"/>
      <c r="IQ677" s="19"/>
      <c r="IR677" s="19"/>
      <c r="IS677" s="19"/>
      <c r="IT677" s="19"/>
      <c r="IU677" s="19"/>
      <c r="IV677" s="19"/>
      <c r="IW677" s="19"/>
      <c r="IX677" s="19"/>
      <c r="IY677" s="19"/>
      <c r="IZ677" s="19"/>
      <c r="JA677" s="19"/>
      <c r="JB677" s="19"/>
    </row>
    <row r="678" spans="1:262" s="19" customFormat="1" ht="25.5" x14ac:dyDescent="0.2">
      <c r="A678" s="224">
        <v>43756</v>
      </c>
      <c r="B678" s="222" t="s">
        <v>1982</v>
      </c>
      <c r="C678" s="222" t="s">
        <v>2548</v>
      </c>
      <c r="D678" s="222" t="s">
        <v>136</v>
      </c>
      <c r="E678" s="111" t="s">
        <v>2900</v>
      </c>
      <c r="F678" s="63"/>
      <c r="G678" s="104"/>
      <c r="H678" s="224" t="s">
        <v>2</v>
      </c>
      <c r="I678" s="224" t="str">
        <f t="shared" si="47"/>
        <v>OR</v>
      </c>
      <c r="J678" s="224" t="str">
        <f t="shared" si="48"/>
        <v>OR</v>
      </c>
      <c r="K678" s="230" t="str">
        <f t="shared" si="50"/>
        <v>Pacific</v>
      </c>
      <c r="L678" s="224" t="str">
        <f>INDEX('State '!$A$1:$C$62,MATCH($I678,'State '!$B:$B,0),3)</f>
        <v>Pacific</v>
      </c>
      <c r="M678" s="224" t="str">
        <f>INDEX('State '!$A$1:$C$62,MATCH($J678,'State '!$B:$B,0),3)</f>
        <v>Pacific</v>
      </c>
      <c r="N678" s="224"/>
      <c r="O678" s="177">
        <v>1700</v>
      </c>
      <c r="P678" s="198">
        <v>229</v>
      </c>
      <c r="Q678" s="164">
        <v>1200</v>
      </c>
      <c r="R678" s="104">
        <v>36</v>
      </c>
      <c r="S678" s="224" t="s">
        <v>135</v>
      </c>
      <c r="T678" s="224" t="s">
        <v>381</v>
      </c>
      <c r="U678" s="224" t="s">
        <v>1983</v>
      </c>
      <c r="V678" s="224" t="s">
        <v>2177</v>
      </c>
      <c r="W678" s="222" t="s">
        <v>2549</v>
      </c>
      <c r="X678" s="222" t="s">
        <v>2840</v>
      </c>
      <c r="Y678" s="157" t="s">
        <v>2550</v>
      </c>
      <c r="AC678" s="93"/>
      <c r="AD678" s="93"/>
      <c r="AE678" s="93"/>
      <c r="AF678" s="93"/>
      <c r="AG678" s="93"/>
      <c r="AH678" s="93"/>
      <c r="AI678" s="93"/>
      <c r="AJ678" s="93"/>
      <c r="AK678" s="93"/>
      <c r="AL678" s="93"/>
      <c r="AM678" s="93"/>
      <c r="AN678" s="93"/>
      <c r="AO678" s="93"/>
      <c r="AP678" s="93"/>
      <c r="AQ678" s="93"/>
      <c r="AR678" s="93"/>
      <c r="AS678" s="93"/>
      <c r="AT678" s="93"/>
      <c r="AU678" s="93"/>
      <c r="AV678" s="93"/>
      <c r="AW678" s="93"/>
      <c r="AX678" s="93"/>
      <c r="AY678" s="93"/>
      <c r="AZ678" s="93"/>
      <c r="BA678" s="93"/>
      <c r="BB678" s="93"/>
      <c r="BC678" s="93"/>
      <c r="BD678" s="93"/>
      <c r="BE678" s="93"/>
      <c r="BF678" s="93"/>
      <c r="BG678" s="93"/>
      <c r="BH678" s="93"/>
      <c r="BI678" s="93"/>
      <c r="BJ678" s="93"/>
      <c r="BK678" s="93"/>
      <c r="BL678" s="93"/>
      <c r="BM678" s="93"/>
      <c r="BN678" s="93"/>
      <c r="BO678" s="93"/>
      <c r="BP678" s="93"/>
      <c r="BQ678" s="93"/>
      <c r="BR678" s="93"/>
      <c r="BS678" s="93"/>
      <c r="BT678" s="93"/>
      <c r="BU678" s="93"/>
      <c r="BV678" s="93"/>
      <c r="BW678" s="93"/>
      <c r="BX678" s="93"/>
      <c r="BY678" s="93"/>
      <c r="BZ678" s="93"/>
      <c r="CA678" s="93"/>
      <c r="CB678" s="93"/>
      <c r="CC678" s="93"/>
      <c r="CD678" s="93"/>
      <c r="CE678" s="93"/>
      <c r="CF678" s="93"/>
      <c r="CG678" s="93"/>
      <c r="CH678" s="93"/>
      <c r="CI678" s="93"/>
      <c r="CJ678" s="93"/>
      <c r="CK678" s="93"/>
      <c r="CL678" s="93"/>
      <c r="CM678" s="93"/>
      <c r="CN678" s="93"/>
      <c r="CO678" s="93"/>
      <c r="CP678" s="93"/>
      <c r="CQ678" s="93"/>
      <c r="CR678" s="93"/>
      <c r="CS678" s="93"/>
      <c r="CT678" s="93"/>
      <c r="CU678" s="93"/>
      <c r="CV678" s="93"/>
      <c r="CW678" s="93"/>
      <c r="CX678" s="93"/>
      <c r="CY678" s="93"/>
      <c r="CZ678" s="93"/>
      <c r="DA678" s="93"/>
      <c r="DB678" s="93"/>
      <c r="DC678" s="93"/>
      <c r="DD678" s="93"/>
      <c r="DE678" s="93"/>
      <c r="DF678" s="93"/>
      <c r="DG678" s="93"/>
      <c r="DH678" s="93"/>
      <c r="DI678" s="93"/>
      <c r="DJ678" s="93"/>
      <c r="DK678" s="93"/>
      <c r="DL678" s="93"/>
      <c r="DM678" s="93"/>
      <c r="DN678" s="93"/>
      <c r="DO678" s="93"/>
      <c r="DP678" s="93"/>
      <c r="DQ678" s="93"/>
      <c r="DR678" s="93"/>
      <c r="DS678" s="93"/>
      <c r="DT678" s="93"/>
      <c r="DU678" s="93"/>
      <c r="DV678" s="93"/>
      <c r="DW678" s="93"/>
      <c r="DX678" s="93"/>
      <c r="DY678" s="93"/>
      <c r="DZ678" s="93"/>
      <c r="EA678" s="93"/>
      <c r="EB678" s="93"/>
      <c r="EC678" s="93"/>
      <c r="ED678" s="93"/>
      <c r="EE678" s="93"/>
      <c r="EF678" s="93"/>
      <c r="EG678" s="93"/>
      <c r="EH678" s="93"/>
      <c r="EI678" s="93"/>
      <c r="EJ678" s="93"/>
      <c r="EK678" s="93"/>
      <c r="EL678" s="93"/>
      <c r="EM678" s="93"/>
      <c r="EN678" s="93"/>
      <c r="EO678" s="93"/>
      <c r="EP678" s="93"/>
      <c r="EQ678" s="93"/>
      <c r="ER678" s="93"/>
      <c r="ES678" s="93"/>
      <c r="ET678" s="93"/>
      <c r="EU678" s="93"/>
      <c r="EV678" s="93"/>
      <c r="EW678" s="93"/>
      <c r="EX678" s="93"/>
      <c r="EY678" s="93"/>
      <c r="EZ678" s="93"/>
      <c r="FA678" s="93"/>
      <c r="FB678" s="93"/>
      <c r="FC678" s="93"/>
      <c r="FD678" s="93"/>
      <c r="FE678" s="93"/>
      <c r="FF678" s="93"/>
      <c r="FG678" s="93"/>
      <c r="FH678" s="93"/>
      <c r="FI678" s="93"/>
      <c r="FJ678" s="93"/>
      <c r="FK678" s="93"/>
      <c r="FL678" s="93"/>
      <c r="FM678" s="93"/>
      <c r="FN678" s="93"/>
      <c r="FO678" s="93"/>
      <c r="FP678" s="93"/>
      <c r="FQ678" s="93"/>
      <c r="FR678" s="93"/>
      <c r="FS678" s="93"/>
      <c r="FT678" s="93"/>
      <c r="FU678" s="93"/>
      <c r="FV678" s="93"/>
      <c r="FW678" s="93"/>
      <c r="FX678" s="93"/>
      <c r="FY678" s="93"/>
      <c r="FZ678" s="93"/>
      <c r="GA678" s="93"/>
      <c r="GB678" s="93"/>
      <c r="GC678" s="93"/>
      <c r="GD678" s="93"/>
      <c r="GE678" s="93"/>
      <c r="GF678" s="93"/>
      <c r="GG678" s="93"/>
      <c r="GH678" s="93"/>
      <c r="GI678" s="93"/>
      <c r="GJ678" s="93"/>
      <c r="GK678" s="93"/>
      <c r="GL678" s="93"/>
      <c r="GM678" s="93"/>
      <c r="GN678" s="93"/>
      <c r="GO678" s="93"/>
      <c r="GP678" s="93"/>
      <c r="GQ678" s="93"/>
      <c r="GR678" s="93"/>
      <c r="GS678" s="93"/>
      <c r="GT678" s="93"/>
      <c r="GU678" s="93"/>
      <c r="GV678" s="93"/>
      <c r="GW678" s="93"/>
      <c r="GX678" s="93"/>
      <c r="GY678" s="93"/>
      <c r="GZ678" s="93"/>
      <c r="HA678" s="93"/>
      <c r="HB678" s="93"/>
      <c r="HC678" s="93"/>
      <c r="HD678" s="93"/>
      <c r="HE678" s="93"/>
      <c r="HF678" s="93"/>
      <c r="HG678" s="93"/>
      <c r="HH678" s="93"/>
      <c r="HI678" s="93"/>
      <c r="HJ678" s="93"/>
      <c r="HK678" s="93"/>
      <c r="HL678" s="93"/>
      <c r="HM678" s="93"/>
      <c r="HN678" s="93"/>
      <c r="HO678" s="93"/>
      <c r="HP678" s="93"/>
      <c r="HQ678" s="93"/>
      <c r="HR678" s="93"/>
      <c r="HS678" s="93"/>
      <c r="HT678" s="93"/>
      <c r="HU678" s="93"/>
      <c r="HV678" s="93"/>
      <c r="HW678" s="93"/>
      <c r="HX678" s="93"/>
      <c r="HY678" s="93"/>
      <c r="HZ678" s="93"/>
      <c r="IA678" s="93"/>
      <c r="IB678" s="93"/>
      <c r="IC678" s="93"/>
      <c r="ID678" s="93"/>
      <c r="IE678" s="93"/>
      <c r="IF678" s="93"/>
      <c r="IG678" s="93"/>
      <c r="IH678" s="93"/>
      <c r="II678" s="93"/>
      <c r="IJ678" s="93"/>
      <c r="IK678" s="93"/>
      <c r="IL678" s="93"/>
      <c r="IM678" s="93"/>
      <c r="IN678" s="93"/>
      <c r="IO678" s="93"/>
      <c r="IP678" s="93"/>
      <c r="IQ678" s="93"/>
      <c r="IR678" s="93"/>
      <c r="IS678" s="93"/>
      <c r="IT678" s="93"/>
      <c r="IU678" s="93"/>
      <c r="IV678" s="93"/>
      <c r="IW678" s="93"/>
      <c r="IX678" s="93"/>
      <c r="IY678" s="93"/>
      <c r="IZ678" s="93"/>
      <c r="JA678" s="93"/>
      <c r="JB678" s="93"/>
    </row>
    <row r="679" spans="1:262" x14ac:dyDescent="0.2">
      <c r="A679" s="170">
        <v>39990</v>
      </c>
      <c r="B679" s="171" t="s">
        <v>955</v>
      </c>
      <c r="C679" s="171" t="s">
        <v>228</v>
      </c>
      <c r="D679" s="171" t="s">
        <v>140</v>
      </c>
      <c r="E679" s="172" t="s">
        <v>143</v>
      </c>
      <c r="F679" s="173">
        <v>39387</v>
      </c>
      <c r="G679" s="180">
        <v>2007</v>
      </c>
      <c r="H679" s="170" t="s">
        <v>31</v>
      </c>
      <c r="I679" s="170" t="str">
        <f t="shared" si="47"/>
        <v>NV</v>
      </c>
      <c r="J679" s="170" t="str">
        <f t="shared" si="48"/>
        <v>NV</v>
      </c>
      <c r="K679" s="170" t="str">
        <f t="shared" si="50"/>
        <v>Mountain</v>
      </c>
      <c r="L679" s="170" t="str">
        <f>INDEX('State '!$A$1:$C$62,MATCH($I679,'State '!$B:$B,0),3)</f>
        <v>Mountain</v>
      </c>
      <c r="M679" s="170" t="str">
        <f>INDEX('State '!$A$1:$C$62,MATCH($J679,'State '!$B:$B,0),3)</f>
        <v>Mountain</v>
      </c>
      <c r="N679" s="170"/>
      <c r="O679" s="177">
        <v>5.27</v>
      </c>
      <c r="P679" s="176">
        <v>4.3</v>
      </c>
      <c r="Q679" s="176">
        <v>8.9</v>
      </c>
      <c r="R679" s="177">
        <v>20</v>
      </c>
      <c r="S679" s="178" t="s">
        <v>135</v>
      </c>
      <c r="T679" s="175" t="s">
        <v>381</v>
      </c>
      <c r="U679" s="179" t="s">
        <v>382</v>
      </c>
      <c r="V679" s="170"/>
      <c r="W679" s="169"/>
      <c r="X679" s="169"/>
      <c r="Y679" s="169"/>
      <c r="Z679" s="93"/>
      <c r="AA679" s="93"/>
      <c r="AB679" s="93"/>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c r="BQ679" s="19"/>
      <c r="BR679" s="19"/>
      <c r="BS679" s="19"/>
      <c r="BT679" s="19"/>
      <c r="BU679" s="19"/>
      <c r="BV679" s="19"/>
      <c r="BW679" s="19"/>
      <c r="BX679" s="19"/>
      <c r="BY679" s="19"/>
      <c r="BZ679" s="19"/>
      <c r="CA679" s="19"/>
      <c r="CB679" s="19"/>
      <c r="CC679" s="19"/>
      <c r="CD679" s="19"/>
      <c r="CE679" s="19"/>
      <c r="CF679" s="19"/>
      <c r="CG679" s="19"/>
      <c r="CH679" s="19"/>
      <c r="CI679" s="19"/>
      <c r="CJ679" s="19"/>
      <c r="CK679" s="19"/>
      <c r="CL679" s="19"/>
      <c r="CM679" s="19"/>
      <c r="CN679" s="19"/>
      <c r="CO679" s="19"/>
      <c r="CP679" s="19"/>
      <c r="CQ679" s="19"/>
      <c r="CR679" s="19"/>
      <c r="CS679" s="19"/>
      <c r="CT679" s="19"/>
      <c r="CU679" s="19"/>
      <c r="CV679" s="19"/>
      <c r="CW679" s="19"/>
      <c r="CX679" s="19"/>
      <c r="CY679" s="19"/>
      <c r="CZ679" s="19"/>
      <c r="DA679" s="19"/>
      <c r="DB679" s="19"/>
      <c r="DC679" s="19"/>
      <c r="DD679" s="19"/>
      <c r="DE679" s="19"/>
      <c r="DF679" s="19"/>
      <c r="DG679" s="19"/>
      <c r="DH679" s="19"/>
      <c r="DI679" s="19"/>
      <c r="DJ679" s="19"/>
      <c r="DK679" s="19"/>
      <c r="DL679" s="19"/>
      <c r="DM679" s="19"/>
      <c r="DN679" s="19"/>
      <c r="DO679" s="19"/>
      <c r="DP679" s="19"/>
      <c r="DQ679" s="19"/>
      <c r="DR679" s="19"/>
      <c r="DS679" s="19"/>
      <c r="DT679" s="19"/>
      <c r="DU679" s="19"/>
      <c r="DV679" s="19"/>
      <c r="DW679" s="19"/>
      <c r="DX679" s="19"/>
      <c r="DY679" s="19"/>
      <c r="DZ679" s="19"/>
      <c r="EA679" s="19"/>
      <c r="EB679" s="19"/>
      <c r="EC679" s="19"/>
      <c r="ED679" s="19"/>
      <c r="EE679" s="19"/>
      <c r="EF679" s="19"/>
      <c r="EG679" s="19"/>
      <c r="EH679" s="19"/>
      <c r="EI679" s="19"/>
      <c r="EJ679" s="19"/>
      <c r="EK679" s="19"/>
      <c r="EL679" s="19"/>
      <c r="EM679" s="19"/>
      <c r="EN679" s="19"/>
      <c r="EO679" s="19"/>
      <c r="EP679" s="19"/>
      <c r="EQ679" s="19"/>
      <c r="ER679" s="19"/>
      <c r="ES679" s="19"/>
      <c r="ET679" s="19"/>
      <c r="EU679" s="19"/>
      <c r="EV679" s="19"/>
      <c r="EW679" s="19"/>
      <c r="EX679" s="19"/>
      <c r="EY679" s="19"/>
      <c r="EZ679" s="19"/>
      <c r="FA679" s="19"/>
      <c r="FB679" s="19"/>
      <c r="FC679" s="19"/>
      <c r="FD679" s="19"/>
      <c r="FE679" s="19"/>
      <c r="FF679" s="19"/>
      <c r="FG679" s="19"/>
      <c r="FH679" s="19"/>
      <c r="FI679" s="19"/>
      <c r="FJ679" s="19"/>
      <c r="FK679" s="19"/>
      <c r="FL679" s="19"/>
      <c r="FM679" s="19"/>
      <c r="FN679" s="19"/>
      <c r="FO679" s="19"/>
      <c r="FP679" s="19"/>
      <c r="FQ679" s="19"/>
      <c r="FR679" s="19"/>
      <c r="FS679" s="19"/>
      <c r="FT679" s="19"/>
      <c r="FU679" s="19"/>
      <c r="FV679" s="19"/>
      <c r="FW679" s="19"/>
      <c r="FX679" s="19"/>
      <c r="FY679" s="19"/>
      <c r="FZ679" s="19"/>
      <c r="GA679" s="19"/>
      <c r="GB679" s="19"/>
      <c r="GC679" s="19"/>
      <c r="GD679" s="19"/>
      <c r="GE679" s="19"/>
      <c r="GF679" s="19"/>
      <c r="GG679" s="19"/>
      <c r="GH679" s="19"/>
      <c r="GI679" s="19"/>
      <c r="GJ679" s="19"/>
      <c r="GK679" s="19"/>
      <c r="GL679" s="19"/>
      <c r="GM679" s="19"/>
      <c r="GN679" s="19"/>
      <c r="GO679" s="19"/>
      <c r="GP679" s="19"/>
      <c r="GQ679" s="19"/>
      <c r="GR679" s="19"/>
      <c r="GS679" s="19"/>
      <c r="GT679" s="19"/>
      <c r="GU679" s="19"/>
      <c r="GV679" s="19"/>
      <c r="GW679" s="19"/>
      <c r="GX679" s="19"/>
      <c r="GY679" s="19"/>
      <c r="GZ679" s="19"/>
      <c r="HA679" s="19"/>
      <c r="HB679" s="19"/>
      <c r="HC679" s="19"/>
      <c r="HD679" s="19"/>
      <c r="HE679" s="19"/>
      <c r="HF679" s="19"/>
      <c r="HG679" s="19"/>
      <c r="HH679" s="19"/>
      <c r="HI679" s="19"/>
      <c r="HJ679" s="19"/>
      <c r="HK679" s="19"/>
      <c r="HL679" s="19"/>
      <c r="HM679" s="19"/>
      <c r="HN679" s="19"/>
      <c r="HO679" s="19"/>
      <c r="HP679" s="19"/>
      <c r="HQ679" s="19"/>
      <c r="HR679" s="19"/>
      <c r="HS679" s="19"/>
      <c r="HT679" s="19"/>
      <c r="HU679" s="19"/>
      <c r="HV679" s="19"/>
      <c r="HW679" s="19"/>
      <c r="HX679" s="19"/>
      <c r="HY679" s="19"/>
      <c r="HZ679" s="19"/>
      <c r="IA679" s="19"/>
      <c r="IB679" s="19"/>
      <c r="IC679" s="19"/>
      <c r="ID679" s="19"/>
      <c r="IE679" s="19"/>
      <c r="IF679" s="19"/>
      <c r="IG679" s="19"/>
      <c r="IH679" s="19"/>
      <c r="II679" s="19"/>
      <c r="IJ679" s="19"/>
      <c r="IK679" s="19"/>
      <c r="IL679" s="19"/>
      <c r="IM679" s="19"/>
      <c r="IN679" s="19"/>
      <c r="IO679" s="19"/>
      <c r="IP679" s="19"/>
      <c r="IQ679" s="19"/>
      <c r="IR679" s="19"/>
      <c r="IS679" s="19"/>
      <c r="IT679" s="19"/>
      <c r="IU679" s="19"/>
      <c r="IV679" s="19"/>
      <c r="IW679" s="19"/>
      <c r="IX679" s="19"/>
      <c r="IY679" s="19"/>
      <c r="IZ679" s="19"/>
      <c r="JA679" s="19"/>
      <c r="JB679" s="19"/>
    </row>
    <row r="680" spans="1:262" s="19" customFormat="1" x14ac:dyDescent="0.2">
      <c r="A680" s="170">
        <v>39990</v>
      </c>
      <c r="B680" s="183" t="s">
        <v>1468</v>
      </c>
      <c r="C680" s="183" t="s">
        <v>228</v>
      </c>
      <c r="D680" s="183" t="s">
        <v>140</v>
      </c>
      <c r="E680" s="183" t="s">
        <v>143</v>
      </c>
      <c r="F680" s="184">
        <v>36831</v>
      </c>
      <c r="G680" s="176">
        <v>2000</v>
      </c>
      <c r="H680" s="170" t="s">
        <v>31</v>
      </c>
      <c r="I680" s="170" t="str">
        <f t="shared" si="47"/>
        <v>NV</v>
      </c>
      <c r="J680" s="170" t="str">
        <f t="shared" si="48"/>
        <v>NV</v>
      </c>
      <c r="K680" s="170" t="str">
        <f t="shared" si="50"/>
        <v>Mountain</v>
      </c>
      <c r="L680" s="170" t="str">
        <f>INDEX('State '!$A$1:$C$62,MATCH($I680,'State '!$B:$B,0),3)</f>
        <v>Mountain</v>
      </c>
      <c r="M680" s="170" t="str">
        <f>INDEX('State '!$A$1:$C$62,MATCH($J680,'State '!$B:$B,0),3)</f>
        <v>Mountain</v>
      </c>
      <c r="N680" s="170"/>
      <c r="O680" s="177">
        <v>5.4</v>
      </c>
      <c r="P680" s="177">
        <v>5.5</v>
      </c>
      <c r="Q680" s="177">
        <v>10.5</v>
      </c>
      <c r="R680" s="176">
        <v>20</v>
      </c>
      <c r="S680" s="170" t="s">
        <v>135</v>
      </c>
      <c r="T680" s="170" t="s">
        <v>381</v>
      </c>
      <c r="U680" s="170" t="s">
        <v>1469</v>
      </c>
      <c r="V680" s="170"/>
      <c r="W680" s="169"/>
      <c r="X680" s="169"/>
      <c r="Y680" s="169"/>
    </row>
    <row r="681" spans="1:262" x14ac:dyDescent="0.2">
      <c r="A681" s="170">
        <v>39990</v>
      </c>
      <c r="B681" s="183" t="s">
        <v>1174</v>
      </c>
      <c r="C681" s="183" t="s">
        <v>228</v>
      </c>
      <c r="D681" s="183" t="s">
        <v>140</v>
      </c>
      <c r="E681" s="183" t="s">
        <v>143</v>
      </c>
      <c r="F681" s="184">
        <v>37926</v>
      </c>
      <c r="G681" s="176">
        <v>2003</v>
      </c>
      <c r="H681" s="170" t="s">
        <v>31</v>
      </c>
      <c r="I681" s="170" t="str">
        <f t="shared" si="47"/>
        <v>NV</v>
      </c>
      <c r="J681" s="170" t="str">
        <f t="shared" si="48"/>
        <v>NV</v>
      </c>
      <c r="K681" s="170" t="str">
        <f t="shared" si="50"/>
        <v>Mountain</v>
      </c>
      <c r="L681" s="170" t="str">
        <f>INDEX('State '!$A$1:$C$62,MATCH($I681,'State '!$B:$B,0),3)</f>
        <v>Mountain</v>
      </c>
      <c r="M681" s="170" t="str">
        <f>INDEX('State '!$A$1:$C$62,MATCH($J681,'State '!$B:$B,0),3)</f>
        <v>Mountain</v>
      </c>
      <c r="N681" s="170"/>
      <c r="O681" s="177">
        <v>10.74</v>
      </c>
      <c r="P681" s="177">
        <v>14.5</v>
      </c>
      <c r="Q681" s="177">
        <v>5.5</v>
      </c>
      <c r="R681" s="176">
        <v>20</v>
      </c>
      <c r="S681" s="170" t="s">
        <v>135</v>
      </c>
      <c r="T681" s="170" t="s">
        <v>381</v>
      </c>
      <c r="U681" s="170" t="s">
        <v>1175</v>
      </c>
      <c r="V681" s="170"/>
      <c r="W681" s="169"/>
      <c r="X681" s="169"/>
      <c r="Y681" s="169"/>
      <c r="Z681" s="93"/>
      <c r="AA681" s="93"/>
      <c r="AB681" s="93"/>
    </row>
    <row r="682" spans="1:262" s="19" customFormat="1" x14ac:dyDescent="0.2">
      <c r="A682" s="195">
        <v>39990</v>
      </c>
      <c r="B682" s="183" t="s">
        <v>1764</v>
      </c>
      <c r="C682" s="183" t="s">
        <v>228</v>
      </c>
      <c r="D682" s="183" t="s">
        <v>140</v>
      </c>
      <c r="E682" s="183" t="s">
        <v>143</v>
      </c>
      <c r="F682" s="184">
        <v>35321</v>
      </c>
      <c r="G682" s="176">
        <v>1996</v>
      </c>
      <c r="H682" s="170" t="s">
        <v>31</v>
      </c>
      <c r="I682" s="170" t="str">
        <f t="shared" si="47"/>
        <v>NV</v>
      </c>
      <c r="J682" s="170" t="str">
        <f t="shared" si="48"/>
        <v>NV</v>
      </c>
      <c r="K682" s="170" t="str">
        <f t="shared" si="50"/>
        <v>Mountain</v>
      </c>
      <c r="L682" s="170" t="str">
        <f>INDEX('State '!$A$1:$C$62,MATCH($I682,'State '!$B:$B,0),3)</f>
        <v>Mountain</v>
      </c>
      <c r="M682" s="170" t="str">
        <f>INDEX('State '!$A$1:$C$62,MATCH($J682,'State '!$B:$B,0),3)</f>
        <v>Mountain</v>
      </c>
      <c r="N682" s="170"/>
      <c r="O682" s="177"/>
      <c r="P682" s="177"/>
      <c r="Q682" s="177">
        <v>1.49</v>
      </c>
      <c r="R682" s="176"/>
      <c r="S682" s="170" t="s">
        <v>135</v>
      </c>
      <c r="T682" s="170" t="s">
        <v>381</v>
      </c>
      <c r="U682" s="170" t="s">
        <v>1765</v>
      </c>
      <c r="V682" s="170"/>
      <c r="W682" s="187"/>
      <c r="X682" s="175"/>
      <c r="Y682" s="172"/>
    </row>
    <row r="683" spans="1:262" x14ac:dyDescent="0.2">
      <c r="A683" s="195">
        <v>39990</v>
      </c>
      <c r="B683" s="183" t="s">
        <v>1707</v>
      </c>
      <c r="C683" s="183" t="s">
        <v>228</v>
      </c>
      <c r="D683" s="183" t="s">
        <v>140</v>
      </c>
      <c r="E683" s="183" t="s">
        <v>143</v>
      </c>
      <c r="F683" s="184">
        <v>35779</v>
      </c>
      <c r="G683" s="176">
        <v>1997</v>
      </c>
      <c r="H683" s="170" t="s">
        <v>815</v>
      </c>
      <c r="I683" s="170" t="str">
        <f t="shared" si="47"/>
        <v>NV</v>
      </c>
      <c r="J683" s="170" t="str">
        <f t="shared" si="48"/>
        <v>CA</v>
      </c>
      <c r="K683" s="170" t="str">
        <f t="shared" si="50"/>
        <v>Mountain, Pacific</v>
      </c>
      <c r="L683" s="170" t="str">
        <f>INDEX('State '!$A$1:$C$62,MATCH($I683,'State '!$B:$B,0),3)</f>
        <v>Mountain</v>
      </c>
      <c r="M683" s="170" t="str">
        <f>INDEX('State '!$A$1:$C$62,MATCH($J683,'State '!$B:$B,0),3)</f>
        <v>Pacific</v>
      </c>
      <c r="N683" s="170"/>
      <c r="O683" s="177">
        <v>10.5</v>
      </c>
      <c r="P683" s="177">
        <v>23</v>
      </c>
      <c r="Q683" s="177">
        <v>12.78</v>
      </c>
      <c r="R683" s="176" t="s">
        <v>3306</v>
      </c>
      <c r="S683" s="170" t="s">
        <v>135</v>
      </c>
      <c r="T683" s="170" t="s">
        <v>381</v>
      </c>
      <c r="U683" s="170" t="s">
        <v>1708</v>
      </c>
      <c r="V683" s="170"/>
      <c r="W683" s="169"/>
      <c r="X683" s="169"/>
      <c r="Y683" s="205"/>
      <c r="Z683" s="93"/>
      <c r="AA683" s="93"/>
      <c r="AB683" s="93"/>
    </row>
    <row r="684" spans="1:262" s="19" customFormat="1" x14ac:dyDescent="0.2">
      <c r="A684" s="170">
        <v>40388</v>
      </c>
      <c r="B684" s="183" t="s">
        <v>492</v>
      </c>
      <c r="C684" s="183" t="s">
        <v>228</v>
      </c>
      <c r="D684" s="183" t="s">
        <v>140</v>
      </c>
      <c r="E684" s="183" t="s">
        <v>143</v>
      </c>
      <c r="F684" s="184">
        <v>40805</v>
      </c>
      <c r="G684" s="176">
        <v>2011</v>
      </c>
      <c r="H684" s="170" t="s">
        <v>31</v>
      </c>
      <c r="I684" s="170" t="str">
        <f t="shared" si="47"/>
        <v>NV</v>
      </c>
      <c r="J684" s="170" t="str">
        <f t="shared" si="48"/>
        <v>NV</v>
      </c>
      <c r="K684" s="170" t="str">
        <f t="shared" si="50"/>
        <v>Mountain</v>
      </c>
      <c r="L684" s="170" t="str">
        <f>INDEX('State '!$A$1:$C$62,MATCH($I684,'State '!$B:$B,0),3)</f>
        <v>Mountain</v>
      </c>
      <c r="M684" s="170" t="str">
        <f>INDEX('State '!$A$1:$C$62,MATCH($J684,'State '!$B:$B,0),3)</f>
        <v>Mountain</v>
      </c>
      <c r="N684" s="170"/>
      <c r="O684" s="177">
        <v>2.387</v>
      </c>
      <c r="P684" s="177">
        <v>0.9</v>
      </c>
      <c r="Q684" s="177"/>
      <c r="R684" s="176"/>
      <c r="S684" s="170" t="s">
        <v>135</v>
      </c>
      <c r="T684" s="170" t="s">
        <v>381</v>
      </c>
      <c r="U684" s="170" t="s">
        <v>493</v>
      </c>
      <c r="V684" s="170"/>
      <c r="W684" s="169"/>
      <c r="X684" s="169"/>
      <c r="Y684" s="169"/>
    </row>
    <row r="685" spans="1:262" x14ac:dyDescent="0.2">
      <c r="A685" s="170">
        <v>39990</v>
      </c>
      <c r="B685" s="171" t="s">
        <v>1357</v>
      </c>
      <c r="C685" s="171" t="s">
        <v>351</v>
      </c>
      <c r="D685" s="171" t="s">
        <v>136</v>
      </c>
      <c r="E685" s="183" t="s">
        <v>143</v>
      </c>
      <c r="F685" s="184">
        <v>36950</v>
      </c>
      <c r="G685" s="176">
        <v>2001</v>
      </c>
      <c r="H685" s="170" t="s">
        <v>16</v>
      </c>
      <c r="I685" s="170" t="str">
        <f t="shared" si="47"/>
        <v>NC</v>
      </c>
      <c r="J685" s="170" t="str">
        <f t="shared" si="48"/>
        <v>NC</v>
      </c>
      <c r="K685" s="170" t="str">
        <f t="shared" si="50"/>
        <v>Southeast</v>
      </c>
      <c r="L685" s="170" t="str">
        <f>INDEX('State '!$A$1:$C$62,MATCH($I685,'State '!$B:$B,0),3)</f>
        <v>Southeast</v>
      </c>
      <c r="M685" s="170" t="str">
        <f>INDEX('State '!$A$1:$C$62,MATCH($J685,'State '!$B:$B,0),3)</f>
        <v>Southeast</v>
      </c>
      <c r="N685" s="170"/>
      <c r="O685" s="177">
        <v>90</v>
      </c>
      <c r="P685" s="177">
        <v>82</v>
      </c>
      <c r="Q685" s="176">
        <v>350</v>
      </c>
      <c r="R685" s="176">
        <v>30</v>
      </c>
      <c r="S685" s="170" t="s">
        <v>138</v>
      </c>
      <c r="T685" s="170" t="s">
        <v>187</v>
      </c>
      <c r="U685" s="170" t="s">
        <v>382</v>
      </c>
      <c r="V685" s="170"/>
      <c r="W685" s="169"/>
      <c r="X685" s="169"/>
      <c r="Y685" s="169"/>
      <c r="Z685" s="93"/>
      <c r="AA685" s="93"/>
      <c r="AB685" s="93"/>
    </row>
    <row r="686" spans="1:262" s="19" customFormat="1" x14ac:dyDescent="0.2">
      <c r="A686" s="170">
        <v>41622</v>
      </c>
      <c r="B686" s="183" t="s">
        <v>1899</v>
      </c>
      <c r="C686" s="183" t="s">
        <v>210</v>
      </c>
      <c r="D686" s="183" t="s">
        <v>134</v>
      </c>
      <c r="E686" s="183" t="s">
        <v>143</v>
      </c>
      <c r="F686" s="184">
        <v>41789</v>
      </c>
      <c r="G686" s="176">
        <v>2014</v>
      </c>
      <c r="H686" s="170" t="s">
        <v>6</v>
      </c>
      <c r="I686" s="170" t="str">
        <f t="shared" si="47"/>
        <v>TX</v>
      </c>
      <c r="J686" s="170" t="str">
        <f t="shared" si="48"/>
        <v>TX</v>
      </c>
      <c r="K686" s="170" t="str">
        <f t="shared" si="50"/>
        <v>South Central</v>
      </c>
      <c r="L686" s="170" t="str">
        <f>INDEX('State '!$A$1:$C$62,MATCH($I686,'State '!$B:$B,0),3)</f>
        <v>South Central</v>
      </c>
      <c r="M686" s="170" t="str">
        <f>INDEX('State '!$A$1:$C$62,MATCH($J686,'State '!$B:$B,0),3)</f>
        <v>South Central</v>
      </c>
      <c r="N686" s="170"/>
      <c r="O686" s="177">
        <v>26.3</v>
      </c>
      <c r="P686" s="177">
        <v>16.5</v>
      </c>
      <c r="Q686" s="177">
        <v>125</v>
      </c>
      <c r="R686" s="176">
        <v>16</v>
      </c>
      <c r="S686" s="170" t="s">
        <v>135</v>
      </c>
      <c r="T686" s="170" t="s">
        <v>381</v>
      </c>
      <c r="U686" s="170" t="s">
        <v>1900</v>
      </c>
      <c r="V686" s="170"/>
      <c r="W686" s="169"/>
      <c r="X686" s="169"/>
      <c r="Y686" s="169"/>
    </row>
    <row r="687" spans="1:262" s="19" customFormat="1" x14ac:dyDescent="0.2">
      <c r="A687" s="170">
        <v>43326</v>
      </c>
      <c r="B687" s="183" t="s">
        <v>2010</v>
      </c>
      <c r="C687" s="183" t="s">
        <v>286</v>
      </c>
      <c r="D687" s="183" t="s">
        <v>1878</v>
      </c>
      <c r="E687" s="183" t="s">
        <v>143</v>
      </c>
      <c r="F687" s="184">
        <v>42978</v>
      </c>
      <c r="G687" s="176">
        <v>2017</v>
      </c>
      <c r="H687" s="170" t="s">
        <v>2011</v>
      </c>
      <c r="I687" s="170" t="str">
        <f t="shared" si="47"/>
        <v>OH</v>
      </c>
      <c r="J687" s="170" t="str">
        <f t="shared" si="48"/>
        <v>IL</v>
      </c>
      <c r="K687" s="175" t="str">
        <f t="shared" si="50"/>
        <v>Northeast, Midwest</v>
      </c>
      <c r="L687" s="170" t="str">
        <f>INDEX('State '!$A$1:$C$62,MATCH($I687,'State '!$B:$B,0),3)</f>
        <v>Northeast</v>
      </c>
      <c r="M687" s="170" t="str">
        <f>INDEX('State '!$A$1:$C$62,MATCH($J687,'State '!$B:$B,0),3)</f>
        <v>Midwest</v>
      </c>
      <c r="N687" s="170"/>
      <c r="O687" s="177">
        <v>58</v>
      </c>
      <c r="P687" s="177"/>
      <c r="Q687" s="177">
        <v>750</v>
      </c>
      <c r="R687" s="176"/>
      <c r="S687" s="170" t="s">
        <v>135</v>
      </c>
      <c r="T687" s="170" t="s">
        <v>381</v>
      </c>
      <c r="U687" s="170" t="s">
        <v>2009</v>
      </c>
      <c r="V687" s="170" t="s">
        <v>2180</v>
      </c>
      <c r="W687" s="169" t="s">
        <v>2443</v>
      </c>
      <c r="X687" s="169"/>
      <c r="Y687" s="169" t="s">
        <v>2510</v>
      </c>
    </row>
    <row r="688" spans="1:262" s="19" customFormat="1" x14ac:dyDescent="0.2">
      <c r="A688" s="170">
        <v>40814</v>
      </c>
      <c r="B688" s="171" t="s">
        <v>482</v>
      </c>
      <c r="C688" s="171" t="s">
        <v>225</v>
      </c>
      <c r="D688" s="171" t="s">
        <v>140</v>
      </c>
      <c r="E688" s="172" t="s">
        <v>143</v>
      </c>
      <c r="F688" s="173">
        <v>40808</v>
      </c>
      <c r="G688" s="180">
        <v>2011</v>
      </c>
      <c r="H688" s="170" t="s">
        <v>483</v>
      </c>
      <c r="I688" s="170" t="str">
        <f t="shared" si="47"/>
        <v>MS</v>
      </c>
      <c r="J688" s="170" t="str">
        <f t="shared" si="48"/>
        <v>AL</v>
      </c>
      <c r="K688" s="170" t="str">
        <f t="shared" si="50"/>
        <v>South Central</v>
      </c>
      <c r="L688" s="170" t="str">
        <f>INDEX('State '!$A$1:$C$62,MATCH($I688,'State '!$B:$B,0),3)</f>
        <v>South Central</v>
      </c>
      <c r="M688" s="170" t="str">
        <f>INDEX('State '!$A$1:$C$62,MATCH($J688,'State '!$B:$B,0),3)</f>
        <v>South Central</v>
      </c>
      <c r="N688" s="170"/>
      <c r="O688" s="177">
        <v>59</v>
      </c>
      <c r="P688" s="176">
        <v>15.5</v>
      </c>
      <c r="Q688" s="176">
        <v>810</v>
      </c>
      <c r="R688" s="177">
        <v>26</v>
      </c>
      <c r="S688" s="178" t="s">
        <v>135</v>
      </c>
      <c r="T688" s="175" t="s">
        <v>381</v>
      </c>
      <c r="U688" s="179" t="s">
        <v>484</v>
      </c>
      <c r="V688" s="170"/>
      <c r="W688" s="169"/>
      <c r="X688" s="169"/>
      <c r="Y688" s="169"/>
    </row>
    <row r="689" spans="1:25" s="19" customFormat="1" x14ac:dyDescent="0.2">
      <c r="A689" s="170">
        <v>39990</v>
      </c>
      <c r="B689" s="183" t="s">
        <v>947</v>
      </c>
      <c r="C689" s="183" t="s">
        <v>286</v>
      </c>
      <c r="D689" s="183" t="s">
        <v>140</v>
      </c>
      <c r="E689" s="183" t="s">
        <v>143</v>
      </c>
      <c r="F689" s="184">
        <v>39083</v>
      </c>
      <c r="G689" s="176">
        <v>2007</v>
      </c>
      <c r="H689" s="170" t="s">
        <v>46</v>
      </c>
      <c r="I689" s="170" t="str">
        <f t="shared" si="47"/>
        <v>KS</v>
      </c>
      <c r="J689" s="170" t="str">
        <f t="shared" si="48"/>
        <v>KS</v>
      </c>
      <c r="K689" s="170" t="str">
        <f t="shared" si="50"/>
        <v>South Central</v>
      </c>
      <c r="L689" s="170" t="str">
        <f>INDEX('State '!$A$1:$C$62,MATCH($I689,'State '!$B:$B,0),3)</f>
        <v>South Central</v>
      </c>
      <c r="M689" s="170" t="str">
        <f>INDEX('State '!$A$1:$C$62,MATCH($J689,'State '!$B:$B,0),3)</f>
        <v>South Central</v>
      </c>
      <c r="N689" s="170"/>
      <c r="O689" s="177">
        <v>4.96</v>
      </c>
      <c r="P689" s="177"/>
      <c r="Q689" s="177">
        <v>160</v>
      </c>
      <c r="R689" s="176">
        <v>24</v>
      </c>
      <c r="S689" s="170" t="s">
        <v>135</v>
      </c>
      <c r="T689" s="170" t="s">
        <v>381</v>
      </c>
      <c r="U689" s="170" t="s">
        <v>948</v>
      </c>
      <c r="V689" s="170"/>
      <c r="W689" s="169"/>
      <c r="X689" s="169"/>
      <c r="Y689" s="169"/>
    </row>
    <row r="690" spans="1:25" s="19" customFormat="1" ht="38.25" x14ac:dyDescent="0.2">
      <c r="A690" s="224">
        <v>44168</v>
      </c>
      <c r="B690" s="222" t="s">
        <v>2597</v>
      </c>
      <c r="C690" s="222" t="s">
        <v>2598</v>
      </c>
      <c r="D690" s="222" t="s">
        <v>136</v>
      </c>
      <c r="E690" s="111" t="s">
        <v>2377</v>
      </c>
      <c r="F690" s="63"/>
      <c r="G690" s="104" t="s">
        <v>382</v>
      </c>
      <c r="H690" s="224" t="s">
        <v>429</v>
      </c>
      <c r="I690" s="224" t="str">
        <f t="shared" si="47"/>
        <v>TX</v>
      </c>
      <c r="J690" s="224" t="str">
        <f t="shared" si="48"/>
        <v>LA</v>
      </c>
      <c r="K690" s="230" t="str">
        <f t="shared" si="50"/>
        <v>South Central</v>
      </c>
      <c r="L690" s="224" t="str">
        <f>INDEX('State '!$A$1:$C$62,MATCH($I690,'State '!$B:$B,0),3)</f>
        <v>South Central</v>
      </c>
      <c r="M690" s="224" t="str">
        <f>INDEX('State '!$A$1:$C$62,MATCH($J690,'State '!$B:$B,0),3)</f>
        <v>South Central</v>
      </c>
      <c r="N690" s="224"/>
      <c r="O690" s="177"/>
      <c r="P690" s="177"/>
      <c r="Q690" s="164">
        <v>2000</v>
      </c>
      <c r="R690" s="104"/>
      <c r="S690" s="224" t="s">
        <v>135</v>
      </c>
      <c r="T690" s="224" t="s">
        <v>381</v>
      </c>
      <c r="U690" s="224"/>
      <c r="V690" s="224" t="s">
        <v>2180</v>
      </c>
      <c r="W690" s="222" t="s">
        <v>3114</v>
      </c>
      <c r="X690" s="222" t="s">
        <v>2840</v>
      </c>
      <c r="Y690" s="225"/>
    </row>
    <row r="691" spans="1:25" s="19" customFormat="1" ht="25.5" x14ac:dyDescent="0.2">
      <c r="A691" s="224">
        <v>44197</v>
      </c>
      <c r="B691" s="222" t="s">
        <v>3012</v>
      </c>
      <c r="C691" s="222" t="s">
        <v>221</v>
      </c>
      <c r="D691" s="222" t="s">
        <v>136</v>
      </c>
      <c r="E691" s="111" t="s">
        <v>143</v>
      </c>
      <c r="F691" s="63">
        <v>44197</v>
      </c>
      <c r="G691" s="104">
        <v>2021</v>
      </c>
      <c r="H691" s="224" t="s">
        <v>6</v>
      </c>
      <c r="I691" s="224" t="str">
        <f t="shared" si="47"/>
        <v>TX</v>
      </c>
      <c r="J691" s="224" t="str">
        <f t="shared" si="48"/>
        <v>TX</v>
      </c>
      <c r="K691" s="230" t="str">
        <f t="shared" si="50"/>
        <v>South Central</v>
      </c>
      <c r="L691" s="224" t="str">
        <f>INDEX('State '!$A$1:$C$62,MATCH($I691,'State '!$B:$B,0),3)</f>
        <v>South Central</v>
      </c>
      <c r="M691" s="224" t="str">
        <f>INDEX('State '!$A$1:$C$62,MATCH($J691,'State '!$B:$B,0),3)</f>
        <v>South Central</v>
      </c>
      <c r="N691" s="224"/>
      <c r="O691" s="177"/>
      <c r="P691" s="177">
        <v>430</v>
      </c>
      <c r="Q691" s="164">
        <v>2100</v>
      </c>
      <c r="R691" s="104"/>
      <c r="S691" s="224" t="s">
        <v>138</v>
      </c>
      <c r="T691" s="224" t="s">
        <v>2608</v>
      </c>
      <c r="U691" s="224"/>
      <c r="V691" s="224" t="s">
        <v>2177</v>
      </c>
      <c r="W691" s="222" t="s">
        <v>3144</v>
      </c>
      <c r="X691" s="222"/>
      <c r="Y691" s="155" t="s">
        <v>3145</v>
      </c>
    </row>
    <row r="692" spans="1:25" s="19" customFormat="1" ht="25.5" x14ac:dyDescent="0.2">
      <c r="A692" s="195">
        <v>43468</v>
      </c>
      <c r="B692" s="183" t="s">
        <v>2595</v>
      </c>
      <c r="C692" s="183" t="s">
        <v>1718</v>
      </c>
      <c r="D692" s="183" t="s">
        <v>140</v>
      </c>
      <c r="E692" s="183" t="s">
        <v>143</v>
      </c>
      <c r="F692" s="184">
        <v>43439</v>
      </c>
      <c r="G692" s="185">
        <v>2018</v>
      </c>
      <c r="H692" s="170" t="s">
        <v>1104</v>
      </c>
      <c r="I692" s="170" t="str">
        <f t="shared" si="47"/>
        <v>TX</v>
      </c>
      <c r="J692" s="170" t="str">
        <f t="shared" si="48"/>
        <v>CA</v>
      </c>
      <c r="K692" s="175" t="str">
        <f t="shared" si="50"/>
        <v>South Central, Mountain, Pacific</v>
      </c>
      <c r="L692" s="170" t="str">
        <f>INDEX('State '!$A$1:$C$62,MATCH($I692,'State '!$B:$B,0),3)</f>
        <v>South Central</v>
      </c>
      <c r="M692" s="170" t="str">
        <f>INDEX('State '!$A$1:$C$62,MATCH($J692,'State '!$B:$B,0),3)</f>
        <v>Pacific</v>
      </c>
      <c r="N692" s="170" t="s">
        <v>2467</v>
      </c>
      <c r="O692" s="177"/>
      <c r="P692" s="177"/>
      <c r="Q692" s="177">
        <v>182</v>
      </c>
      <c r="R692" s="176">
        <v>20</v>
      </c>
      <c r="S692" s="178" t="s">
        <v>1813</v>
      </c>
      <c r="T692" s="170" t="s">
        <v>381</v>
      </c>
      <c r="U692" s="170" t="s">
        <v>2635</v>
      </c>
      <c r="V692" s="170" t="s">
        <v>2180</v>
      </c>
      <c r="W692" s="180"/>
      <c r="X692" s="169"/>
      <c r="Y692" s="169"/>
    </row>
    <row r="693" spans="1:25" s="19" customFormat="1" x14ac:dyDescent="0.2">
      <c r="A693" s="224">
        <v>43994</v>
      </c>
      <c r="B693" s="222" t="s">
        <v>2370</v>
      </c>
      <c r="C693" s="222" t="s">
        <v>2371</v>
      </c>
      <c r="D693" s="222" t="s">
        <v>136</v>
      </c>
      <c r="E693" s="222" t="s">
        <v>2377</v>
      </c>
      <c r="F693" s="63"/>
      <c r="G693" s="64" t="s">
        <v>382</v>
      </c>
      <c r="H693" s="224" t="s">
        <v>6</v>
      </c>
      <c r="I693" s="224" t="str">
        <f t="shared" si="47"/>
        <v>TX</v>
      </c>
      <c r="J693" s="224" t="str">
        <f t="shared" si="48"/>
        <v>TX</v>
      </c>
      <c r="K693" s="230" t="str">
        <f t="shared" si="50"/>
        <v>South Central</v>
      </c>
      <c r="L693" s="224" t="str">
        <f>INDEX('State '!$A$1:$C$62,MATCH($I693,'State '!$B:$B,0),3)</f>
        <v>South Central</v>
      </c>
      <c r="M693" s="224" t="str">
        <f>INDEX('State '!$A$1:$C$62,MATCH($J693,'State '!$B:$B,0),3)</f>
        <v>South Central</v>
      </c>
      <c r="N693" s="224"/>
      <c r="O693" s="177"/>
      <c r="P693" s="177">
        <v>520</v>
      </c>
      <c r="Q693" s="164">
        <v>2000</v>
      </c>
      <c r="R693" s="104" t="s">
        <v>550</v>
      </c>
      <c r="S693" s="112" t="s">
        <v>138</v>
      </c>
      <c r="T693" s="224"/>
      <c r="U693" s="224"/>
      <c r="V693" s="224" t="s">
        <v>2177</v>
      </c>
      <c r="W693" s="222" t="s">
        <v>2596</v>
      </c>
      <c r="X693" s="222"/>
      <c r="Y693" s="155" t="s">
        <v>2570</v>
      </c>
    </row>
    <row r="694" spans="1:25" s="19" customFormat="1" x14ac:dyDescent="0.2">
      <c r="A694" s="170">
        <v>42613</v>
      </c>
      <c r="B694" s="171" t="s">
        <v>383</v>
      </c>
      <c r="C694" s="171" t="s">
        <v>197</v>
      </c>
      <c r="D694" s="171" t="s">
        <v>134</v>
      </c>
      <c r="E694" s="172" t="s">
        <v>143</v>
      </c>
      <c r="F694" s="173">
        <v>41394</v>
      </c>
      <c r="G694" s="180">
        <v>2013</v>
      </c>
      <c r="H694" s="170" t="s">
        <v>0</v>
      </c>
      <c r="I694" s="170" t="str">
        <f t="shared" si="47"/>
        <v>LA</v>
      </c>
      <c r="J694" s="170" t="str">
        <f t="shared" si="48"/>
        <v>LA</v>
      </c>
      <c r="K694" s="170" t="str">
        <f t="shared" si="50"/>
        <v>South Central</v>
      </c>
      <c r="L694" s="170" t="str">
        <f>INDEX('State '!$A$1:$C$62,MATCH($I694,'State '!$B:$B,0),3)</f>
        <v>South Central</v>
      </c>
      <c r="M694" s="170" t="str">
        <f>INDEX('State '!$A$1:$C$62,MATCH($J694,'State '!$B:$B,0),3)</f>
        <v>South Central</v>
      </c>
      <c r="N694" s="170"/>
      <c r="O694" s="177">
        <v>12</v>
      </c>
      <c r="P694" s="176">
        <f>11.7+2.7</f>
        <v>14.399999999999999</v>
      </c>
      <c r="Q694" s="176">
        <v>600</v>
      </c>
      <c r="R694" s="177" t="s">
        <v>384</v>
      </c>
      <c r="S694" s="178" t="s">
        <v>135</v>
      </c>
      <c r="T694" s="175" t="s">
        <v>381</v>
      </c>
      <c r="U694" s="179" t="s">
        <v>385</v>
      </c>
      <c r="V694" s="170"/>
      <c r="W694" s="169"/>
      <c r="X694" s="169"/>
      <c r="Y694" s="169"/>
    </row>
    <row r="695" spans="1:25" s="19" customFormat="1" x14ac:dyDescent="0.2">
      <c r="A695" s="170">
        <v>39990</v>
      </c>
      <c r="B695" s="183" t="s">
        <v>1070</v>
      </c>
      <c r="C695" s="183" t="s">
        <v>318</v>
      </c>
      <c r="D695" s="183" t="s">
        <v>134</v>
      </c>
      <c r="E695" s="183" t="s">
        <v>143</v>
      </c>
      <c r="F695" s="184">
        <v>38473</v>
      </c>
      <c r="G695" s="176">
        <v>2005</v>
      </c>
      <c r="H695" s="170" t="s">
        <v>14</v>
      </c>
      <c r="I695" s="170" t="str">
        <f t="shared" si="47"/>
        <v>MS</v>
      </c>
      <c r="J695" s="170" t="str">
        <f t="shared" si="48"/>
        <v>MS</v>
      </c>
      <c r="K695" s="170" t="str">
        <f t="shared" si="50"/>
        <v>South Central</v>
      </c>
      <c r="L695" s="170" t="str">
        <f>INDEX('State '!$A$1:$C$62,MATCH($I695,'State '!$B:$B,0),3)</f>
        <v>South Central</v>
      </c>
      <c r="M695" s="170" t="str">
        <f>INDEX('State '!$A$1:$C$62,MATCH($J695,'State '!$B:$B,0),3)</f>
        <v>South Central</v>
      </c>
      <c r="N695" s="170"/>
      <c r="O695" s="177">
        <v>0.97</v>
      </c>
      <c r="P695" s="177"/>
      <c r="Q695" s="177">
        <v>620</v>
      </c>
      <c r="R695" s="176">
        <v>36</v>
      </c>
      <c r="S695" s="170" t="s">
        <v>135</v>
      </c>
      <c r="T695" s="170" t="s">
        <v>381</v>
      </c>
      <c r="U695" s="170" t="s">
        <v>1071</v>
      </c>
      <c r="V695" s="170"/>
      <c r="W695" s="169"/>
      <c r="X695" s="169"/>
      <c r="Y695" s="169"/>
    </row>
    <row r="696" spans="1:25" s="19" customFormat="1" x14ac:dyDescent="0.2">
      <c r="A696" s="170">
        <v>39990</v>
      </c>
      <c r="B696" s="183" t="s">
        <v>1301</v>
      </c>
      <c r="C696" s="183" t="s">
        <v>318</v>
      </c>
      <c r="D696" s="183" t="s">
        <v>134</v>
      </c>
      <c r="E696" s="183" t="s">
        <v>143</v>
      </c>
      <c r="F696" s="184">
        <v>37438</v>
      </c>
      <c r="G696" s="176">
        <v>2002</v>
      </c>
      <c r="H696" s="170" t="s">
        <v>14</v>
      </c>
      <c r="I696" s="170" t="str">
        <f t="shared" si="47"/>
        <v>MS</v>
      </c>
      <c r="J696" s="170" t="str">
        <f t="shared" si="48"/>
        <v>MS</v>
      </c>
      <c r="K696" s="170" t="str">
        <f t="shared" si="50"/>
        <v>South Central</v>
      </c>
      <c r="L696" s="170" t="str">
        <f>INDEX('State '!$A$1:$C$62,MATCH($I696,'State '!$B:$B,0),3)</f>
        <v>South Central</v>
      </c>
      <c r="M696" s="170" t="str">
        <f>INDEX('State '!$A$1:$C$62,MATCH($J696,'State '!$B:$B,0),3)</f>
        <v>South Central</v>
      </c>
      <c r="N696" s="170"/>
      <c r="O696" s="177">
        <v>94.3</v>
      </c>
      <c r="P696" s="177">
        <v>58.7</v>
      </c>
      <c r="Q696" s="177">
        <v>680</v>
      </c>
      <c r="R696" s="176">
        <v>36</v>
      </c>
      <c r="S696" s="170" t="s">
        <v>135</v>
      </c>
      <c r="T696" s="170" t="s">
        <v>381</v>
      </c>
      <c r="U696" s="170" t="s">
        <v>1302</v>
      </c>
      <c r="V696" s="170"/>
      <c r="W696" s="169"/>
      <c r="X696" s="169"/>
      <c r="Y696" s="169"/>
    </row>
    <row r="697" spans="1:25" s="19" customFormat="1" x14ac:dyDescent="0.2">
      <c r="A697" s="170">
        <v>39990</v>
      </c>
      <c r="B697" s="183" t="s">
        <v>1287</v>
      </c>
      <c r="C697" s="183" t="s">
        <v>308</v>
      </c>
      <c r="D697" s="183" t="s">
        <v>140</v>
      </c>
      <c r="E697" s="183" t="s">
        <v>143</v>
      </c>
      <c r="F697" s="184">
        <v>37530</v>
      </c>
      <c r="G697" s="176">
        <v>2002</v>
      </c>
      <c r="H697" s="170" t="s">
        <v>13</v>
      </c>
      <c r="I697" s="170" t="str">
        <f t="shared" si="47"/>
        <v>CA</v>
      </c>
      <c r="J697" s="170" t="str">
        <f t="shared" si="48"/>
        <v>CA</v>
      </c>
      <c r="K697" s="170" t="str">
        <f t="shared" si="50"/>
        <v>Pacific</v>
      </c>
      <c r="L697" s="170" t="str">
        <f>INDEX('State '!$A$1:$C$62,MATCH($I697,'State '!$B:$B,0),3)</f>
        <v>Pacific</v>
      </c>
      <c r="M697" s="170" t="str">
        <f>INDEX('State '!$A$1:$C$62,MATCH($J697,'State '!$B:$B,0),3)</f>
        <v>Pacific</v>
      </c>
      <c r="N697" s="170"/>
      <c r="O697" s="177">
        <v>39.5</v>
      </c>
      <c r="P697" s="177">
        <v>14</v>
      </c>
      <c r="Q697" s="177">
        <v>180</v>
      </c>
      <c r="R697" s="176">
        <v>42</v>
      </c>
      <c r="S697" s="170" t="s">
        <v>138</v>
      </c>
      <c r="T697" s="170" t="s">
        <v>187</v>
      </c>
      <c r="U697" s="170" t="s">
        <v>382</v>
      </c>
      <c r="V697" s="170"/>
      <c r="W697" s="169"/>
      <c r="X697" s="169"/>
      <c r="Y697" s="169"/>
    </row>
    <row r="698" spans="1:25" s="19" customFormat="1" x14ac:dyDescent="0.2">
      <c r="A698" s="170">
        <v>39990</v>
      </c>
      <c r="B698" s="171" t="s">
        <v>1324</v>
      </c>
      <c r="C698" s="183" t="s">
        <v>2228</v>
      </c>
      <c r="D698" s="171" t="s">
        <v>140</v>
      </c>
      <c r="E698" s="183" t="s">
        <v>143</v>
      </c>
      <c r="F698" s="184">
        <v>37561</v>
      </c>
      <c r="G698" s="176">
        <v>2002</v>
      </c>
      <c r="H698" s="170" t="s">
        <v>2169</v>
      </c>
      <c r="I698" s="170" t="str">
        <f t="shared" si="47"/>
        <v>BC</v>
      </c>
      <c r="J698" s="170" t="str">
        <f t="shared" si="48"/>
        <v>CA</v>
      </c>
      <c r="K698" s="170" t="str">
        <f t="shared" si="50"/>
        <v>Canada, Mountain, Pacific</v>
      </c>
      <c r="L698" s="170" t="str">
        <f>INDEX('State '!$A$1:$C$62,MATCH($I698,'State '!$B:$B,0),3)</f>
        <v>Canada</v>
      </c>
      <c r="M698" s="170" t="str">
        <f>INDEX('State '!$A$1:$C$62,MATCH($J698,'State '!$B:$B,0),3)</f>
        <v>Pacific</v>
      </c>
      <c r="N698" s="170" t="s">
        <v>2467</v>
      </c>
      <c r="O698" s="177">
        <v>129.4</v>
      </c>
      <c r="P698" s="177">
        <v>21</v>
      </c>
      <c r="Q698" s="176">
        <v>207</v>
      </c>
      <c r="R698" s="176">
        <v>42</v>
      </c>
      <c r="S698" s="170" t="s">
        <v>135</v>
      </c>
      <c r="T698" s="170" t="s">
        <v>381</v>
      </c>
      <c r="U698" s="170" t="s">
        <v>1325</v>
      </c>
      <c r="V698" s="170"/>
      <c r="W698" s="169"/>
      <c r="X698" s="169"/>
      <c r="Y698" s="169"/>
    </row>
    <row r="699" spans="1:25" s="19" customFormat="1" x14ac:dyDescent="0.2">
      <c r="A699" s="170">
        <v>39990</v>
      </c>
      <c r="B699" s="183" t="s">
        <v>1615</v>
      </c>
      <c r="C699" s="183" t="s">
        <v>2228</v>
      </c>
      <c r="D699" s="183" t="s">
        <v>140</v>
      </c>
      <c r="E699" s="183" t="s">
        <v>143</v>
      </c>
      <c r="F699" s="184">
        <v>36100</v>
      </c>
      <c r="G699" s="176">
        <v>1998</v>
      </c>
      <c r="H699" s="170" t="s">
        <v>1616</v>
      </c>
      <c r="I699" s="170" t="str">
        <f t="shared" si="47"/>
        <v>BC</v>
      </c>
      <c r="J699" s="170" t="str">
        <f t="shared" si="48"/>
        <v>CA</v>
      </c>
      <c r="K699" s="170" t="str">
        <f t="shared" si="50"/>
        <v>Canada, Pacific</v>
      </c>
      <c r="L699" s="170" t="str">
        <f>INDEX('State '!$A$1:$C$62,MATCH($I699,'State '!$B:$B,0),3)</f>
        <v>Canada</v>
      </c>
      <c r="M699" s="170" t="str">
        <f>INDEX('State '!$A$1:$C$62,MATCH($J699,'State '!$B:$B,0),3)</f>
        <v>Pacific</v>
      </c>
      <c r="N699" s="170"/>
      <c r="O699" s="177">
        <v>6</v>
      </c>
      <c r="P699" s="177"/>
      <c r="Q699" s="177">
        <v>74</v>
      </c>
      <c r="R699" s="176">
        <v>36</v>
      </c>
      <c r="S699" s="170" t="s">
        <v>135</v>
      </c>
      <c r="T699" s="170" t="s">
        <v>381</v>
      </c>
      <c r="U699" s="170" t="s">
        <v>1617</v>
      </c>
      <c r="V699" s="170"/>
      <c r="W699" s="169"/>
      <c r="X699" s="169"/>
      <c r="Y699" s="169"/>
    </row>
    <row r="700" spans="1:25" s="19" customFormat="1" x14ac:dyDescent="0.2">
      <c r="A700" s="195">
        <v>39990</v>
      </c>
      <c r="B700" s="183" t="s">
        <v>1774</v>
      </c>
      <c r="C700" s="183" t="s">
        <v>199</v>
      </c>
      <c r="D700" s="183" t="s">
        <v>134</v>
      </c>
      <c r="E700" s="183" t="s">
        <v>143</v>
      </c>
      <c r="F700" s="184">
        <v>35370</v>
      </c>
      <c r="G700" s="176">
        <v>1996</v>
      </c>
      <c r="H700" s="170" t="s">
        <v>7</v>
      </c>
      <c r="I700" s="170" t="str">
        <f t="shared" si="47"/>
        <v>PA</v>
      </c>
      <c r="J700" s="170" t="str">
        <f t="shared" si="48"/>
        <v>PA</v>
      </c>
      <c r="K700" s="170" t="str">
        <f t="shared" si="50"/>
        <v>Northeast</v>
      </c>
      <c r="L700" s="170" t="str">
        <f>INDEX('State '!$A$1:$C$62,MATCH($I700,'State '!$B:$B,0),3)</f>
        <v>Northeast</v>
      </c>
      <c r="M700" s="170" t="str">
        <f>INDEX('State '!$A$1:$C$62,MATCH($J700,'State '!$B:$B,0),3)</f>
        <v>Northeast</v>
      </c>
      <c r="N700" s="170"/>
      <c r="O700" s="177">
        <v>12.8</v>
      </c>
      <c r="P700" s="177">
        <v>24</v>
      </c>
      <c r="Q700" s="177">
        <v>120</v>
      </c>
      <c r="R700" s="176">
        <v>20</v>
      </c>
      <c r="S700" s="170" t="s">
        <v>135</v>
      </c>
      <c r="T700" s="170" t="s">
        <v>381</v>
      </c>
      <c r="U700" s="170" t="s">
        <v>1775</v>
      </c>
      <c r="V700" s="170"/>
      <c r="W700" s="169"/>
      <c r="X700" s="169"/>
      <c r="Y700" s="169"/>
    </row>
    <row r="701" spans="1:25" s="19" customFormat="1" x14ac:dyDescent="0.2">
      <c r="A701" s="170">
        <v>41215</v>
      </c>
      <c r="B701" s="183" t="s">
        <v>464</v>
      </c>
      <c r="C701" s="183" t="s">
        <v>199</v>
      </c>
      <c r="D701" s="183" t="s">
        <v>140</v>
      </c>
      <c r="E701" s="183" t="s">
        <v>143</v>
      </c>
      <c r="F701" s="184">
        <v>41200</v>
      </c>
      <c r="G701" s="176">
        <v>2012</v>
      </c>
      <c r="H701" s="170" t="s">
        <v>7</v>
      </c>
      <c r="I701" s="170" t="str">
        <f t="shared" si="47"/>
        <v>PA</v>
      </c>
      <c r="J701" s="170" t="str">
        <f t="shared" si="48"/>
        <v>PA</v>
      </c>
      <c r="K701" s="170" t="str">
        <f t="shared" si="50"/>
        <v>Northeast</v>
      </c>
      <c r="L701" s="170" t="str">
        <f>INDEX('State '!$A$1:$C$62,MATCH($I701,'State '!$B:$B,0),3)</f>
        <v>Northeast</v>
      </c>
      <c r="M701" s="170" t="str">
        <f>INDEX('State '!$A$1:$C$62,MATCH($J701,'State '!$B:$B,0),3)</f>
        <v>Northeast</v>
      </c>
      <c r="N701" s="170"/>
      <c r="O701" s="177"/>
      <c r="P701" s="177"/>
      <c r="Q701" s="177">
        <v>27</v>
      </c>
      <c r="R701" s="176">
        <v>30</v>
      </c>
      <c r="S701" s="170" t="s">
        <v>135</v>
      </c>
      <c r="T701" s="170" t="s">
        <v>381</v>
      </c>
      <c r="U701" s="170" t="s">
        <v>465</v>
      </c>
      <c r="V701" s="170"/>
      <c r="W701" s="169"/>
      <c r="X701" s="169"/>
      <c r="Y701" s="169"/>
    </row>
    <row r="702" spans="1:25" s="19" customFormat="1" x14ac:dyDescent="0.2">
      <c r="A702" s="170">
        <v>40380</v>
      </c>
      <c r="B702" s="171" t="s">
        <v>448</v>
      </c>
      <c r="C702" s="171" t="s">
        <v>217</v>
      </c>
      <c r="D702" s="171" t="s">
        <v>134</v>
      </c>
      <c r="E702" s="172" t="s">
        <v>143</v>
      </c>
      <c r="F702" s="173"/>
      <c r="G702" s="180">
        <v>2011</v>
      </c>
      <c r="H702" s="170" t="s">
        <v>0</v>
      </c>
      <c r="I702" s="170" t="str">
        <f t="shared" si="47"/>
        <v>LA</v>
      </c>
      <c r="J702" s="170" t="str">
        <f t="shared" si="48"/>
        <v>LA</v>
      </c>
      <c r="K702" s="170" t="str">
        <f t="shared" si="50"/>
        <v>South Central</v>
      </c>
      <c r="L702" s="170" t="str">
        <f>INDEX('State '!$A$1:$C$62,MATCH($I702,'State '!$B:$B,0),3)</f>
        <v>South Central</v>
      </c>
      <c r="M702" s="170" t="str">
        <f>INDEX('State '!$A$1:$C$62,MATCH($J702,'State '!$B:$B,0),3)</f>
        <v>South Central</v>
      </c>
      <c r="N702" s="170"/>
      <c r="O702" s="177">
        <v>15</v>
      </c>
      <c r="P702" s="176">
        <v>5.3</v>
      </c>
      <c r="Q702" s="176">
        <v>900</v>
      </c>
      <c r="R702" s="177">
        <v>24</v>
      </c>
      <c r="S702" s="178" t="s">
        <v>135</v>
      </c>
      <c r="T702" s="175" t="s">
        <v>381</v>
      </c>
      <c r="U702" s="179" t="s">
        <v>449</v>
      </c>
      <c r="V702" s="170"/>
      <c r="W702" s="169"/>
      <c r="X702" s="169"/>
      <c r="Y702" s="169"/>
    </row>
    <row r="703" spans="1:25" s="19" customFormat="1" x14ac:dyDescent="0.2">
      <c r="A703" s="170">
        <v>39990</v>
      </c>
      <c r="B703" s="183" t="s">
        <v>942</v>
      </c>
      <c r="C703" s="183" t="s">
        <v>217</v>
      </c>
      <c r="D703" s="183" t="s">
        <v>134</v>
      </c>
      <c r="E703" s="183" t="s">
        <v>143</v>
      </c>
      <c r="F703" s="184">
        <v>39420</v>
      </c>
      <c r="G703" s="176">
        <v>2007</v>
      </c>
      <c r="H703" s="170" t="s">
        <v>0</v>
      </c>
      <c r="I703" s="170" t="str">
        <f t="shared" si="47"/>
        <v>LA</v>
      </c>
      <c r="J703" s="170" t="str">
        <f t="shared" si="48"/>
        <v>LA</v>
      </c>
      <c r="K703" s="170" t="str">
        <f t="shared" si="50"/>
        <v>South Central</v>
      </c>
      <c r="L703" s="170" t="str">
        <f>INDEX('State '!$A$1:$C$62,MATCH($I703,'State '!$B:$B,0),3)</f>
        <v>South Central</v>
      </c>
      <c r="M703" s="170" t="str">
        <f>INDEX('State '!$A$1:$C$62,MATCH($J703,'State '!$B:$B,0),3)</f>
        <v>South Central</v>
      </c>
      <c r="N703" s="170"/>
      <c r="O703" s="177">
        <v>75</v>
      </c>
      <c r="P703" s="177">
        <v>42.83</v>
      </c>
      <c r="Q703" s="177">
        <v>600</v>
      </c>
      <c r="R703" s="176">
        <v>24</v>
      </c>
      <c r="S703" s="170" t="s">
        <v>135</v>
      </c>
      <c r="T703" s="170" t="s">
        <v>381</v>
      </c>
      <c r="U703" s="170" t="s">
        <v>449</v>
      </c>
      <c r="V703" s="170"/>
      <c r="W703" s="169"/>
      <c r="X703" s="169"/>
      <c r="Y703" s="169"/>
    </row>
    <row r="704" spans="1:25" s="19" customFormat="1" x14ac:dyDescent="0.2">
      <c r="A704" s="170">
        <v>39990</v>
      </c>
      <c r="B704" s="183" t="s">
        <v>1582</v>
      </c>
      <c r="C704" s="183" t="s">
        <v>372</v>
      </c>
      <c r="D704" s="183" t="s">
        <v>134</v>
      </c>
      <c r="E704" s="183" t="s">
        <v>143</v>
      </c>
      <c r="F704" s="184">
        <v>36100</v>
      </c>
      <c r="G704" s="176">
        <v>1998</v>
      </c>
      <c r="H704" s="170" t="s">
        <v>13</v>
      </c>
      <c r="I704" s="170" t="str">
        <f t="shared" ref="I704:I767" si="51">LEFT($H704,2)</f>
        <v>CA</v>
      </c>
      <c r="J704" s="170" t="str">
        <f t="shared" ref="J704:J772" si="52">RIGHT($H704,2)</f>
        <v>CA</v>
      </c>
      <c r="K704" s="170" t="str">
        <f t="shared" ref="K704:K735" si="53">IF($L704=$M704,L704,CONCATENATE($L704,", ",IF(ISBLANK(N704),"",CONCATENATE(N704,", ")),$M704))</f>
        <v>Pacific</v>
      </c>
      <c r="L704" s="170" t="str">
        <f>INDEX('State '!$A$1:$C$62,MATCH($I704,'State '!$B:$B,0),3)</f>
        <v>Pacific</v>
      </c>
      <c r="M704" s="170" t="str">
        <f>INDEX('State '!$A$1:$C$62,MATCH($J704,'State '!$B:$B,0),3)</f>
        <v>Pacific</v>
      </c>
      <c r="N704" s="170"/>
      <c r="O704" s="177">
        <v>2</v>
      </c>
      <c r="P704" s="177"/>
      <c r="Q704" s="177">
        <v>20</v>
      </c>
      <c r="R704" s="176"/>
      <c r="S704" s="170" t="s">
        <v>138</v>
      </c>
      <c r="T704" s="170" t="s">
        <v>187</v>
      </c>
      <c r="U704" s="170" t="s">
        <v>382</v>
      </c>
      <c r="V704" s="170"/>
      <c r="W704" s="169"/>
      <c r="X704" s="169"/>
      <c r="Y704" s="169"/>
    </row>
    <row r="705" spans="1:25" s="19" customFormat="1" ht="38.25" x14ac:dyDescent="0.2">
      <c r="A705" s="170">
        <v>42612</v>
      </c>
      <c r="B705" s="171" t="s">
        <v>2227</v>
      </c>
      <c r="C705" s="171" t="s">
        <v>246</v>
      </c>
      <c r="D705" s="171" t="s">
        <v>1878</v>
      </c>
      <c r="E705" s="172" t="s">
        <v>143</v>
      </c>
      <c r="F705" s="173">
        <v>42734</v>
      </c>
      <c r="G705" s="180">
        <v>2016</v>
      </c>
      <c r="H705" s="170" t="s">
        <v>2251</v>
      </c>
      <c r="I705" s="170" t="str">
        <f t="shared" si="51"/>
        <v>OH</v>
      </c>
      <c r="J705" s="170" t="str">
        <f t="shared" si="52"/>
        <v>MO</v>
      </c>
      <c r="K705" s="170" t="str">
        <f t="shared" si="53"/>
        <v>Northeast, Midwest</v>
      </c>
      <c r="L705" s="170" t="str">
        <f>INDEX('State '!$A$1:$C$62,MATCH($I705,'State '!$B:$B,0),3)</f>
        <v>Northeast</v>
      </c>
      <c r="M705" s="170" t="str">
        <f>INDEX('State '!$A$1:$C$62,MATCH($J705,'State '!$B:$B,0),3)</f>
        <v>Midwest</v>
      </c>
      <c r="N705" s="170"/>
      <c r="O705" s="177">
        <v>532</v>
      </c>
      <c r="P705" s="176"/>
      <c r="Q705" s="176">
        <v>800</v>
      </c>
      <c r="R705" s="177"/>
      <c r="S705" s="178" t="s">
        <v>135</v>
      </c>
      <c r="T705" s="175" t="s">
        <v>381</v>
      </c>
      <c r="U705" s="179" t="s">
        <v>2119</v>
      </c>
      <c r="V705" s="170" t="s">
        <v>2180</v>
      </c>
      <c r="W705" s="169" t="s">
        <v>2254</v>
      </c>
      <c r="X705" s="169"/>
      <c r="Y705" s="169"/>
    </row>
    <row r="706" spans="1:25" s="19" customFormat="1" x14ac:dyDescent="0.2">
      <c r="A706" s="170">
        <v>43199</v>
      </c>
      <c r="B706" s="183" t="s">
        <v>2310</v>
      </c>
      <c r="C706" s="183" t="s">
        <v>1828</v>
      </c>
      <c r="D706" s="183" t="s">
        <v>140</v>
      </c>
      <c r="E706" s="183" t="s">
        <v>143</v>
      </c>
      <c r="F706" s="184">
        <v>43070</v>
      </c>
      <c r="G706" s="176">
        <v>2017</v>
      </c>
      <c r="H706" s="170" t="s">
        <v>2477</v>
      </c>
      <c r="I706" s="170" t="str">
        <f t="shared" si="51"/>
        <v>QU</v>
      </c>
      <c r="J706" s="170" t="str">
        <f t="shared" si="52"/>
        <v>ME</v>
      </c>
      <c r="K706" s="175" t="str">
        <f t="shared" si="53"/>
        <v>Canada, Northeast</v>
      </c>
      <c r="L706" s="170" t="str">
        <f>INDEX('State '!$A$1:$C$62,MATCH($I706,'State '!$B:$B,0),3)</f>
        <v>Canada</v>
      </c>
      <c r="M706" s="170" t="str">
        <f>INDEX('State '!$A$1:$C$62,MATCH($J706,'State '!$B:$B,0),3)</f>
        <v>Northeast</v>
      </c>
      <c r="N706" s="170"/>
      <c r="O706" s="177"/>
      <c r="P706" s="177"/>
      <c r="Q706" s="177">
        <v>48</v>
      </c>
      <c r="R706" s="176"/>
      <c r="S706" s="170" t="s">
        <v>135</v>
      </c>
      <c r="T706" s="170" t="s">
        <v>381</v>
      </c>
      <c r="U706" s="170" t="s">
        <v>2311</v>
      </c>
      <c r="V706" s="170" t="s">
        <v>2180</v>
      </c>
      <c r="W706" s="169" t="s">
        <v>2444</v>
      </c>
      <c r="X706" s="169"/>
      <c r="Y706" s="169" t="s">
        <v>2513</v>
      </c>
    </row>
    <row r="707" spans="1:25" s="19" customFormat="1" x14ac:dyDescent="0.2">
      <c r="A707" s="170">
        <v>39990</v>
      </c>
      <c r="B707" s="171" t="s">
        <v>1534</v>
      </c>
      <c r="C707" s="183" t="s">
        <v>1828</v>
      </c>
      <c r="D707" s="171" t="s">
        <v>136</v>
      </c>
      <c r="E707" s="183" t="s">
        <v>143</v>
      </c>
      <c r="F707" s="184">
        <v>36206</v>
      </c>
      <c r="G707" s="176">
        <v>1999</v>
      </c>
      <c r="H707" s="170" t="s">
        <v>1535</v>
      </c>
      <c r="I707" s="170" t="str">
        <f t="shared" si="51"/>
        <v>QU</v>
      </c>
      <c r="J707" s="170" t="str">
        <f t="shared" si="52"/>
        <v>ME</v>
      </c>
      <c r="K707" s="170" t="str">
        <f t="shared" si="53"/>
        <v>Canada, Northeast</v>
      </c>
      <c r="L707" s="170" t="str">
        <f>INDEX('State '!$A$1:$C$62,MATCH($I707,'State '!$B:$B,0),3)</f>
        <v>Canada</v>
      </c>
      <c r="M707" s="170" t="str">
        <f>INDEX('State '!$A$1:$C$62,MATCH($J707,'State '!$B:$B,0),3)</f>
        <v>Northeast</v>
      </c>
      <c r="N707" s="170"/>
      <c r="O707" s="177">
        <v>302.89999999999998</v>
      </c>
      <c r="P707" s="177">
        <v>271</v>
      </c>
      <c r="Q707" s="176">
        <v>178</v>
      </c>
      <c r="R707" s="176">
        <v>24</v>
      </c>
      <c r="S707" s="170" t="s">
        <v>135</v>
      </c>
      <c r="T707" s="170" t="s">
        <v>381</v>
      </c>
      <c r="U707" s="170" t="s">
        <v>1536</v>
      </c>
      <c r="V707" s="170"/>
      <c r="W707" s="169"/>
      <c r="X707" s="169"/>
      <c r="Y707" s="169"/>
    </row>
    <row r="708" spans="1:25" s="19" customFormat="1" x14ac:dyDescent="0.2">
      <c r="A708" s="170">
        <v>39990</v>
      </c>
      <c r="B708" s="183" t="s">
        <v>1528</v>
      </c>
      <c r="C708" s="183" t="s">
        <v>368</v>
      </c>
      <c r="D708" s="183" t="s">
        <v>136</v>
      </c>
      <c r="E708" s="183" t="s">
        <v>143</v>
      </c>
      <c r="F708" s="184">
        <v>36153</v>
      </c>
      <c r="G708" s="176">
        <v>1999</v>
      </c>
      <c r="H708" s="170" t="s">
        <v>1529</v>
      </c>
      <c r="I708" s="170" t="str">
        <f t="shared" si="51"/>
        <v>ME</v>
      </c>
      <c r="J708" s="170" t="str">
        <f t="shared" si="52"/>
        <v>MA</v>
      </c>
      <c r="K708" s="170" t="str">
        <f t="shared" si="53"/>
        <v>Northeast</v>
      </c>
      <c r="L708" s="170" t="str">
        <f>INDEX('State '!$A$1:$C$62,MATCH($I708,'State '!$B:$B,0),3)</f>
        <v>Northeast</v>
      </c>
      <c r="M708" s="170" t="str">
        <f>INDEX('State '!$A$1:$C$62,MATCH($J708,'State '!$B:$B,0),3)</f>
        <v>Northeast</v>
      </c>
      <c r="N708" s="170"/>
      <c r="O708" s="177">
        <v>175</v>
      </c>
      <c r="P708" s="177">
        <v>100</v>
      </c>
      <c r="Q708" s="177">
        <v>631.79999999999995</v>
      </c>
      <c r="R708" s="176">
        <v>30</v>
      </c>
      <c r="S708" s="170" t="s">
        <v>135</v>
      </c>
      <c r="T708" s="170" t="s">
        <v>381</v>
      </c>
      <c r="U708" s="170" t="s">
        <v>1530</v>
      </c>
      <c r="V708" s="170"/>
      <c r="W708" s="169"/>
      <c r="X708" s="169"/>
      <c r="Y708" s="169"/>
    </row>
    <row r="709" spans="1:25" s="19" customFormat="1" ht="25.5" x14ac:dyDescent="0.2">
      <c r="A709" s="227">
        <v>44344</v>
      </c>
      <c r="B709" s="223" t="s">
        <v>3183</v>
      </c>
      <c r="C709" s="223" t="s">
        <v>3184</v>
      </c>
      <c r="D709" s="223" t="s">
        <v>140</v>
      </c>
      <c r="E709" s="223" t="s">
        <v>143</v>
      </c>
      <c r="F709" s="226">
        <v>44561</v>
      </c>
      <c r="G709" s="228">
        <v>2021</v>
      </c>
      <c r="H709" s="227" t="s">
        <v>29</v>
      </c>
      <c r="I709" s="224" t="str">
        <f t="shared" si="51"/>
        <v>WY</v>
      </c>
      <c r="J709" s="224" t="str">
        <f t="shared" si="52"/>
        <v>WY</v>
      </c>
      <c r="K709" s="230" t="s">
        <v>2467</v>
      </c>
      <c r="L709" s="224" t="s">
        <v>2467</v>
      </c>
      <c r="M709" s="224" t="s">
        <v>2467</v>
      </c>
      <c r="N709" s="224"/>
      <c r="O709" s="163">
        <v>4.8</v>
      </c>
      <c r="P709" s="243">
        <v>0.17</v>
      </c>
      <c r="Q709" s="231">
        <v>130</v>
      </c>
      <c r="R709" s="228"/>
      <c r="S709" s="227" t="s">
        <v>135</v>
      </c>
      <c r="T709" s="227" t="s">
        <v>381</v>
      </c>
      <c r="U709" s="227" t="s">
        <v>3186</v>
      </c>
      <c r="V709" s="224" t="s">
        <v>2177</v>
      </c>
      <c r="W709" s="222" t="s">
        <v>3185</v>
      </c>
      <c r="X709" s="222"/>
      <c r="Y709" s="155"/>
    </row>
    <row r="710" spans="1:25" s="19" customFormat="1" x14ac:dyDescent="0.2">
      <c r="A710" s="195">
        <v>43454</v>
      </c>
      <c r="B710" s="183" t="s">
        <v>2282</v>
      </c>
      <c r="C710" s="183" t="s">
        <v>199</v>
      </c>
      <c r="D710" s="183" t="s">
        <v>140</v>
      </c>
      <c r="E710" s="183" t="s">
        <v>143</v>
      </c>
      <c r="F710" s="184">
        <v>43432</v>
      </c>
      <c r="G710" s="176">
        <v>2018</v>
      </c>
      <c r="H710" s="170" t="s">
        <v>6</v>
      </c>
      <c r="I710" s="170" t="str">
        <f t="shared" si="51"/>
        <v>TX</v>
      </c>
      <c r="J710" s="170" t="str">
        <f t="shared" si="52"/>
        <v>TX</v>
      </c>
      <c r="K710" s="175" t="str">
        <f t="shared" ref="K710:K773" si="54">IF($L710=$M710,L710,CONCATENATE($L710,", ",IF(ISBLANK(N710),"",CONCATENATE(N710,", ")),$M710))</f>
        <v>South Central</v>
      </c>
      <c r="L710" s="170" t="str">
        <f>INDEX('State '!$A$1:$C$62,MATCH($I710,'State '!$B:$B,0),3)</f>
        <v>South Central</v>
      </c>
      <c r="M710" s="170" t="str">
        <f>INDEX('State '!$A$1:$C$62,MATCH($J710,'State '!$B:$B,0),3)</f>
        <v>South Central</v>
      </c>
      <c r="N710" s="170"/>
      <c r="O710" s="177">
        <v>129.80000000000001</v>
      </c>
      <c r="P710" s="177">
        <v>14</v>
      </c>
      <c r="Q710" s="177">
        <v>400</v>
      </c>
      <c r="R710" s="176">
        <v>30</v>
      </c>
      <c r="S710" s="170" t="s">
        <v>138</v>
      </c>
      <c r="T710" s="170" t="s">
        <v>381</v>
      </c>
      <c r="U710" s="170" t="s">
        <v>2283</v>
      </c>
      <c r="V710" s="170" t="s">
        <v>2177</v>
      </c>
      <c r="W710" s="169"/>
      <c r="X710" s="180"/>
      <c r="Y710" s="172"/>
    </row>
    <row r="711" spans="1:25" s="19" customFormat="1" x14ac:dyDescent="0.2">
      <c r="A711" s="170">
        <v>41704</v>
      </c>
      <c r="B711" s="183" t="s">
        <v>1883</v>
      </c>
      <c r="C711" s="183" t="s">
        <v>203</v>
      </c>
      <c r="D711" s="183" t="s">
        <v>141</v>
      </c>
      <c r="E711" s="183" t="s">
        <v>143</v>
      </c>
      <c r="F711" s="184">
        <v>41761</v>
      </c>
      <c r="G711" s="176">
        <v>2014</v>
      </c>
      <c r="H711" s="170" t="s">
        <v>1799</v>
      </c>
      <c r="I711" s="170" t="str">
        <f t="shared" si="51"/>
        <v>WY</v>
      </c>
      <c r="J711" s="170" t="str">
        <f t="shared" si="52"/>
        <v>KS</v>
      </c>
      <c r="K711" s="170" t="str">
        <f t="shared" si="54"/>
        <v>Mountain, South Central</v>
      </c>
      <c r="L711" s="170" t="str">
        <f>INDEX('State '!$A$1:$C$62,MATCH($I711,'State '!$B:$B,0),3)</f>
        <v>Mountain</v>
      </c>
      <c r="M711" s="170" t="str">
        <f>INDEX('State '!$A$1:$C$62,MATCH($J711,'State '!$B:$B,0),3)</f>
        <v>South Central</v>
      </c>
      <c r="N711" s="170"/>
      <c r="O711" s="177"/>
      <c r="P711" s="177">
        <v>-500</v>
      </c>
      <c r="Q711" s="177">
        <v>-255</v>
      </c>
      <c r="R711" s="176"/>
      <c r="S711" s="170" t="s">
        <v>135</v>
      </c>
      <c r="T711" s="170" t="s">
        <v>381</v>
      </c>
      <c r="U711" s="170" t="s">
        <v>1884</v>
      </c>
      <c r="V711" s="170"/>
      <c r="W711" s="169"/>
      <c r="X711" s="169"/>
      <c r="Y711" s="169"/>
    </row>
    <row r="712" spans="1:25" s="19" customFormat="1" ht="25.5" x14ac:dyDescent="0.2">
      <c r="A712" s="195">
        <v>43417</v>
      </c>
      <c r="B712" s="183" t="s">
        <v>2476</v>
      </c>
      <c r="C712" s="183" t="s">
        <v>1828</v>
      </c>
      <c r="D712" s="183" t="s">
        <v>140</v>
      </c>
      <c r="E712" s="183" t="s">
        <v>143</v>
      </c>
      <c r="F712" s="184">
        <v>43405</v>
      </c>
      <c r="G712" s="176">
        <v>2018</v>
      </c>
      <c r="H712" s="170" t="s">
        <v>2477</v>
      </c>
      <c r="I712" s="170" t="str">
        <f t="shared" si="51"/>
        <v>QU</v>
      </c>
      <c r="J712" s="170" t="str">
        <f t="shared" si="52"/>
        <v>ME</v>
      </c>
      <c r="K712" s="175" t="str">
        <f t="shared" si="54"/>
        <v>Canada, Northeast</v>
      </c>
      <c r="L712" s="170" t="str">
        <f>INDEX('State '!$A$1:$C$62,MATCH($I712,'State '!$B:$B,0),3)</f>
        <v>Canada</v>
      </c>
      <c r="M712" s="170" t="str">
        <f>INDEX('State '!$A$1:$C$62,MATCH($J712,'State '!$B:$B,0),3)</f>
        <v>Northeast</v>
      </c>
      <c r="N712" s="170"/>
      <c r="O712" s="177">
        <v>80</v>
      </c>
      <c r="P712" s="177"/>
      <c r="Q712" s="177">
        <v>39.841000000000001</v>
      </c>
      <c r="R712" s="176"/>
      <c r="S712" s="170" t="s">
        <v>135</v>
      </c>
      <c r="T712" s="170" t="s">
        <v>381</v>
      </c>
      <c r="U712" s="170" t="s">
        <v>2474</v>
      </c>
      <c r="V712" s="170" t="s">
        <v>2180</v>
      </c>
      <c r="W712" s="169" t="s">
        <v>2569</v>
      </c>
      <c r="X712" s="169"/>
      <c r="Y712" s="169" t="s">
        <v>2514</v>
      </c>
    </row>
    <row r="713" spans="1:25" s="19" customFormat="1" x14ac:dyDescent="0.2">
      <c r="A713" s="195">
        <v>43417</v>
      </c>
      <c r="B713" s="183" t="s">
        <v>2475</v>
      </c>
      <c r="C713" s="183" t="s">
        <v>1828</v>
      </c>
      <c r="D713" s="183" t="s">
        <v>140</v>
      </c>
      <c r="E713" s="183" t="s">
        <v>143</v>
      </c>
      <c r="F713" s="184">
        <v>43405</v>
      </c>
      <c r="G713" s="176">
        <v>2018</v>
      </c>
      <c r="H713" s="170" t="s">
        <v>1529</v>
      </c>
      <c r="I713" s="170" t="str">
        <f t="shared" si="51"/>
        <v>ME</v>
      </c>
      <c r="J713" s="170" t="str">
        <f t="shared" si="52"/>
        <v>MA</v>
      </c>
      <c r="K713" s="175" t="str">
        <f t="shared" si="54"/>
        <v>Northeast</v>
      </c>
      <c r="L713" s="170" t="str">
        <f>INDEX('State '!$A$1:$C$62,MATCH($I713,'State '!$B:$B,0),3)</f>
        <v>Northeast</v>
      </c>
      <c r="M713" s="170" t="str">
        <f>INDEX('State '!$A$1:$C$62,MATCH($J713,'State '!$B:$B,0),3)</f>
        <v>Northeast</v>
      </c>
      <c r="N713" s="170"/>
      <c r="O713" s="177"/>
      <c r="P713" s="177"/>
      <c r="Q713" s="177">
        <v>1.641</v>
      </c>
      <c r="R713" s="176"/>
      <c r="S713" s="170" t="s">
        <v>135</v>
      </c>
      <c r="T713" s="170" t="s">
        <v>381</v>
      </c>
      <c r="U713" s="170" t="s">
        <v>2474</v>
      </c>
      <c r="V713" s="170" t="s">
        <v>2180</v>
      </c>
      <c r="W713" s="169" t="s">
        <v>2568</v>
      </c>
      <c r="X713" s="169"/>
      <c r="Y713" s="169" t="s">
        <v>2882</v>
      </c>
    </row>
    <row r="714" spans="1:25" s="19" customFormat="1" x14ac:dyDescent="0.2">
      <c r="A714" s="224">
        <v>43691</v>
      </c>
      <c r="B714" s="222" t="s">
        <v>2478</v>
      </c>
      <c r="C714" s="222" t="s">
        <v>1828</v>
      </c>
      <c r="D714" s="222" t="s">
        <v>140</v>
      </c>
      <c r="E714" s="222" t="s">
        <v>143</v>
      </c>
      <c r="F714" s="63">
        <v>43517</v>
      </c>
      <c r="G714" s="104">
        <v>2019</v>
      </c>
      <c r="H714" s="224" t="s">
        <v>1529</v>
      </c>
      <c r="I714" s="224" t="str">
        <f t="shared" si="51"/>
        <v>ME</v>
      </c>
      <c r="J714" s="224" t="str">
        <f t="shared" si="52"/>
        <v>MA</v>
      </c>
      <c r="K714" s="230" t="str">
        <f t="shared" si="54"/>
        <v>Northeast</v>
      </c>
      <c r="L714" s="224" t="str">
        <f>INDEX('State '!$A$1:$C$62,MATCH($I714,'State '!$B:$B,0),3)</f>
        <v>Northeast</v>
      </c>
      <c r="M714" s="224" t="str">
        <f>INDEX('State '!$A$1:$C$62,MATCH($J714,'State '!$B:$B,0),3)</f>
        <v>Northeast</v>
      </c>
      <c r="N714" s="224"/>
      <c r="O714" s="177"/>
      <c r="P714" s="198"/>
      <c r="Q714" s="164">
        <v>11.321</v>
      </c>
      <c r="R714" s="104"/>
      <c r="S714" s="224" t="s">
        <v>135</v>
      </c>
      <c r="T714" s="224" t="s">
        <v>381</v>
      </c>
      <c r="U714" s="224" t="s">
        <v>2480</v>
      </c>
      <c r="V714" s="224" t="s">
        <v>2180</v>
      </c>
      <c r="W714" s="222" t="s">
        <v>2568</v>
      </c>
      <c r="X714" s="222"/>
      <c r="Y714" s="155" t="s">
        <v>2514</v>
      </c>
    </row>
    <row r="715" spans="1:25" s="19" customFormat="1" ht="25.5" x14ac:dyDescent="0.2">
      <c r="A715" s="224">
        <v>44134</v>
      </c>
      <c r="B715" s="222" t="s">
        <v>2479</v>
      </c>
      <c r="C715" s="222" t="s">
        <v>1828</v>
      </c>
      <c r="D715" s="222" t="s">
        <v>140</v>
      </c>
      <c r="E715" s="222" t="s">
        <v>143</v>
      </c>
      <c r="F715" s="63">
        <v>44132</v>
      </c>
      <c r="G715" s="104">
        <v>2020</v>
      </c>
      <c r="H715" s="224" t="s">
        <v>2477</v>
      </c>
      <c r="I715" s="224" t="str">
        <f t="shared" si="51"/>
        <v>QU</v>
      </c>
      <c r="J715" s="224" t="str">
        <f t="shared" si="52"/>
        <v>ME</v>
      </c>
      <c r="K715" s="230" t="str">
        <f t="shared" si="54"/>
        <v>Canada, Northeast</v>
      </c>
      <c r="L715" s="224" t="str">
        <f>INDEX('State '!$A$1:$C$62,MATCH($I715,'State '!$B:$B,0),3)</f>
        <v>Canada</v>
      </c>
      <c r="M715" s="224" t="str">
        <f>INDEX('State '!$A$1:$C$62,MATCH($J715,'State '!$B:$B,0),3)</f>
        <v>Northeast</v>
      </c>
      <c r="N715" s="224"/>
      <c r="O715" s="177"/>
      <c r="P715" s="177"/>
      <c r="Q715" s="164">
        <v>24.375</v>
      </c>
      <c r="R715" s="104"/>
      <c r="S715" s="224" t="s">
        <v>135</v>
      </c>
      <c r="T715" s="224" t="s">
        <v>381</v>
      </c>
      <c r="U715" s="224" t="s">
        <v>2631</v>
      </c>
      <c r="V715" s="224" t="s">
        <v>2180</v>
      </c>
      <c r="W715" s="222" t="s">
        <v>3132</v>
      </c>
      <c r="X715" s="222"/>
      <c r="Y715" s="155" t="s">
        <v>2514</v>
      </c>
    </row>
    <row r="716" spans="1:25" s="19" customFormat="1" x14ac:dyDescent="0.2">
      <c r="A716" s="170">
        <v>40367</v>
      </c>
      <c r="B716" s="171" t="s">
        <v>573</v>
      </c>
      <c r="C716" s="171" t="s">
        <v>250</v>
      </c>
      <c r="D716" s="171" t="s">
        <v>136</v>
      </c>
      <c r="E716" s="172" t="s">
        <v>143</v>
      </c>
      <c r="F716" s="173">
        <v>40210</v>
      </c>
      <c r="G716" s="180">
        <v>2010</v>
      </c>
      <c r="H716" s="170" t="s">
        <v>11</v>
      </c>
      <c r="I716" s="170" t="str">
        <f t="shared" si="51"/>
        <v>ND</v>
      </c>
      <c r="J716" s="170" t="str">
        <f t="shared" si="52"/>
        <v>ND</v>
      </c>
      <c r="K716" s="170" t="str">
        <f t="shared" si="54"/>
        <v>Mountain</v>
      </c>
      <c r="L716" s="170" t="str">
        <f>INDEX('State '!$A$1:$C$62,MATCH($I716,'State '!$B:$B,0),3)</f>
        <v>Mountain</v>
      </c>
      <c r="M716" s="170" t="str">
        <f>INDEX('State '!$A$1:$C$62,MATCH($J716,'State '!$B:$B,0),3)</f>
        <v>Mountain</v>
      </c>
      <c r="N716" s="170"/>
      <c r="O716" s="177">
        <v>60</v>
      </c>
      <c r="P716" s="176">
        <v>75</v>
      </c>
      <c r="Q716" s="176">
        <v>40</v>
      </c>
      <c r="R716" s="177">
        <v>12</v>
      </c>
      <c r="S716" s="178" t="s">
        <v>138</v>
      </c>
      <c r="T716" s="175" t="s">
        <v>187</v>
      </c>
      <c r="U716" s="179" t="s">
        <v>382</v>
      </c>
      <c r="V716" s="170"/>
      <c r="W716" s="169"/>
      <c r="X716" s="169"/>
      <c r="Y716" s="169"/>
    </row>
    <row r="717" spans="1:25" s="19" customFormat="1" x14ac:dyDescent="0.2">
      <c r="A717" s="224">
        <v>43124</v>
      </c>
      <c r="B717" s="83" t="s">
        <v>1925</v>
      </c>
      <c r="C717" s="83" t="s">
        <v>1925</v>
      </c>
      <c r="D717" s="83" t="s">
        <v>136</v>
      </c>
      <c r="E717" s="111" t="s">
        <v>2377</v>
      </c>
      <c r="F717" s="65"/>
      <c r="G717" s="121"/>
      <c r="H717" s="224" t="s">
        <v>28</v>
      </c>
      <c r="I717" s="224" t="str">
        <f t="shared" si="51"/>
        <v>IL</v>
      </c>
      <c r="J717" s="224" t="str">
        <f t="shared" si="52"/>
        <v>IL</v>
      </c>
      <c r="K717" s="230" t="str">
        <f t="shared" si="54"/>
        <v>Midwest</v>
      </c>
      <c r="L717" s="224" t="str">
        <f>INDEX('State '!$A$1:$C$62,MATCH($I717,'State '!$B:$B,0),3)</f>
        <v>Midwest</v>
      </c>
      <c r="M717" s="224" t="str">
        <f>INDEX('State '!$A$1:$C$62,MATCH($J717,'State '!$B:$B,0),3)</f>
        <v>Midwest</v>
      </c>
      <c r="N717" s="224"/>
      <c r="O717" s="177">
        <v>1000</v>
      </c>
      <c r="P717" s="199">
        <v>140</v>
      </c>
      <c r="Q717" s="117">
        <v>1500</v>
      </c>
      <c r="R717" s="66">
        <v>42</v>
      </c>
      <c r="S717" s="112" t="s">
        <v>135</v>
      </c>
      <c r="T717" s="113" t="s">
        <v>381</v>
      </c>
      <c r="U717" s="114" t="s">
        <v>382</v>
      </c>
      <c r="V717" s="224" t="s">
        <v>2177</v>
      </c>
      <c r="W717" s="222"/>
      <c r="X717" s="222"/>
      <c r="Y717" s="225"/>
    </row>
    <row r="718" spans="1:25" s="19" customFormat="1" x14ac:dyDescent="0.2">
      <c r="A718" s="170">
        <v>42606</v>
      </c>
      <c r="B718" s="171" t="s">
        <v>2168</v>
      </c>
      <c r="C718" s="171" t="s">
        <v>1721</v>
      </c>
      <c r="D718" s="171" t="s">
        <v>140</v>
      </c>
      <c r="E718" s="172" t="s">
        <v>143</v>
      </c>
      <c r="F718" s="173">
        <v>40446</v>
      </c>
      <c r="G718" s="180">
        <v>2010</v>
      </c>
      <c r="H718" s="170" t="s">
        <v>438</v>
      </c>
      <c r="I718" s="170" t="str">
        <f t="shared" si="51"/>
        <v>WV</v>
      </c>
      <c r="J718" s="170" t="str">
        <f t="shared" si="52"/>
        <v>PA</v>
      </c>
      <c r="K718" s="170" t="str">
        <f t="shared" si="54"/>
        <v>Northeast</v>
      </c>
      <c r="L718" s="170" t="str">
        <f>INDEX('State '!$A$1:$C$62,MATCH($I718,'State '!$B:$B,0),3)</f>
        <v>Northeast</v>
      </c>
      <c r="M718" s="170" t="str">
        <f>INDEX('State '!$A$1:$C$62,MATCH($J718,'State '!$B:$B,0),3)</f>
        <v>Northeast</v>
      </c>
      <c r="N718" s="170"/>
      <c r="O718" s="177"/>
      <c r="P718" s="176"/>
      <c r="Q718" s="176">
        <v>77</v>
      </c>
      <c r="R718" s="177"/>
      <c r="S718" s="178" t="s">
        <v>135</v>
      </c>
      <c r="T718" s="175" t="s">
        <v>381</v>
      </c>
      <c r="U718" s="179" t="s">
        <v>2167</v>
      </c>
      <c r="V718" s="170"/>
      <c r="W718" s="169"/>
      <c r="X718" s="169"/>
      <c r="Y718" s="169"/>
    </row>
    <row r="719" spans="1:25" s="19" customFormat="1" x14ac:dyDescent="0.2">
      <c r="A719" s="170">
        <v>40842</v>
      </c>
      <c r="B719" s="171" t="s">
        <v>490</v>
      </c>
      <c r="C719" s="171" t="s">
        <v>227</v>
      </c>
      <c r="D719" s="171" t="s">
        <v>140</v>
      </c>
      <c r="E719" s="172" t="s">
        <v>143</v>
      </c>
      <c r="F719" s="173">
        <v>40842</v>
      </c>
      <c r="G719" s="180">
        <v>2011</v>
      </c>
      <c r="H719" s="170" t="s">
        <v>28</v>
      </c>
      <c r="I719" s="170" t="str">
        <f t="shared" si="51"/>
        <v>IL</v>
      </c>
      <c r="J719" s="170" t="str">
        <f t="shared" si="52"/>
        <v>IL</v>
      </c>
      <c r="K719" s="170" t="str">
        <f t="shared" si="54"/>
        <v>Midwest</v>
      </c>
      <c r="L719" s="170" t="str">
        <f>INDEX('State '!$A$1:$C$62,MATCH($I719,'State '!$B:$B,0),3)</f>
        <v>Midwest</v>
      </c>
      <c r="M719" s="170" t="str">
        <f>INDEX('State '!$A$1:$C$62,MATCH($J719,'State '!$B:$B,0),3)</f>
        <v>Midwest</v>
      </c>
      <c r="N719" s="170"/>
      <c r="O719" s="177">
        <v>18.399999999999999</v>
      </c>
      <c r="P719" s="176">
        <v>8.65</v>
      </c>
      <c r="Q719" s="176">
        <v>120</v>
      </c>
      <c r="R719" s="177">
        <v>16</v>
      </c>
      <c r="S719" s="178" t="s">
        <v>135</v>
      </c>
      <c r="T719" s="175" t="s">
        <v>381</v>
      </c>
      <c r="U719" s="179" t="s">
        <v>491</v>
      </c>
      <c r="V719" s="170"/>
      <c r="W719" s="169"/>
      <c r="X719" s="169"/>
      <c r="Y719" s="169"/>
    </row>
    <row r="720" spans="1:25" s="19" customFormat="1" x14ac:dyDescent="0.2">
      <c r="A720" s="170">
        <v>40591</v>
      </c>
      <c r="B720" s="171" t="s">
        <v>1766</v>
      </c>
      <c r="C720" s="171" t="s">
        <v>212</v>
      </c>
      <c r="D720" s="171" t="s">
        <v>136</v>
      </c>
      <c r="E720" s="172" t="s">
        <v>143</v>
      </c>
      <c r="F720" s="173">
        <v>41061</v>
      </c>
      <c r="G720" s="180">
        <v>2012</v>
      </c>
      <c r="H720" s="170" t="s">
        <v>16</v>
      </c>
      <c r="I720" s="170" t="str">
        <f t="shared" si="51"/>
        <v>NC</v>
      </c>
      <c r="J720" s="170" t="str">
        <f t="shared" si="52"/>
        <v>NC</v>
      </c>
      <c r="K720" s="170" t="str">
        <f t="shared" si="54"/>
        <v>Southeast</v>
      </c>
      <c r="L720" s="170" t="str">
        <f>INDEX('State '!$A$1:$C$62,MATCH($I720,'State '!$B:$B,0),3)</f>
        <v>Southeast</v>
      </c>
      <c r="M720" s="170" t="str">
        <f>INDEX('State '!$A$1:$C$62,MATCH($J720,'State '!$B:$B,0),3)</f>
        <v>Southeast</v>
      </c>
      <c r="N720" s="170"/>
      <c r="O720" s="177"/>
      <c r="P720" s="176">
        <v>38</v>
      </c>
      <c r="Q720" s="176"/>
      <c r="R720" s="177">
        <v>20</v>
      </c>
      <c r="S720" s="178" t="s">
        <v>138</v>
      </c>
      <c r="T720" s="175" t="s">
        <v>187</v>
      </c>
      <c r="U720" s="179" t="s">
        <v>382</v>
      </c>
      <c r="V720" s="170"/>
      <c r="W720" s="169"/>
      <c r="X720" s="169"/>
      <c r="Y720" s="169"/>
    </row>
    <row r="721" spans="1:25" s="19" customFormat="1" ht="25.5" x14ac:dyDescent="0.2">
      <c r="A721" s="170">
        <v>43314</v>
      </c>
      <c r="B721" s="171" t="s">
        <v>2488</v>
      </c>
      <c r="C721" s="171" t="s">
        <v>2403</v>
      </c>
      <c r="D721" s="171" t="s">
        <v>136</v>
      </c>
      <c r="E721" s="183" t="s">
        <v>143</v>
      </c>
      <c r="F721" s="173">
        <v>43313</v>
      </c>
      <c r="G721" s="186">
        <v>2018</v>
      </c>
      <c r="H721" s="170" t="s">
        <v>1082</v>
      </c>
      <c r="I721" s="170" t="str">
        <f t="shared" si="51"/>
        <v>OK</v>
      </c>
      <c r="J721" s="170" t="str">
        <f t="shared" si="52"/>
        <v>TX</v>
      </c>
      <c r="K721" s="175" t="str">
        <f t="shared" si="54"/>
        <v>South Central</v>
      </c>
      <c r="L721" s="170" t="str">
        <f>INDEX('State '!$A$1:$C$62,MATCH($I721,'State '!$B:$B,0),3)</f>
        <v>South Central</v>
      </c>
      <c r="M721" s="170" t="str">
        <f>INDEX('State '!$A$1:$C$62,MATCH($J721,'State '!$B:$B,0),3)</f>
        <v>South Central</v>
      </c>
      <c r="N721" s="170"/>
      <c r="O721" s="177"/>
      <c r="P721" s="176"/>
      <c r="Q721" s="176">
        <v>400</v>
      </c>
      <c r="R721" s="177"/>
      <c r="S721" s="178" t="s">
        <v>135</v>
      </c>
      <c r="T721" s="175"/>
      <c r="U721" s="179"/>
      <c r="V721" s="170" t="s">
        <v>2180</v>
      </c>
      <c r="W721" s="169" t="s">
        <v>2489</v>
      </c>
      <c r="X721" s="169"/>
      <c r="Y721" s="169"/>
    </row>
    <row r="722" spans="1:25" s="19" customFormat="1" x14ac:dyDescent="0.2">
      <c r="A722" s="170">
        <v>39990</v>
      </c>
      <c r="B722" s="183" t="s">
        <v>1490</v>
      </c>
      <c r="C722" s="183" t="s">
        <v>263</v>
      </c>
      <c r="D722" s="183" t="s">
        <v>140</v>
      </c>
      <c r="E722" s="183" t="s">
        <v>143</v>
      </c>
      <c r="F722" s="184">
        <v>36831</v>
      </c>
      <c r="G722" s="176">
        <v>2000</v>
      </c>
      <c r="H722" s="170" t="s">
        <v>21</v>
      </c>
      <c r="I722" s="170" t="str">
        <f t="shared" si="51"/>
        <v>UT</v>
      </c>
      <c r="J722" s="170" t="str">
        <f t="shared" si="52"/>
        <v>UT</v>
      </c>
      <c r="K722" s="170" t="str">
        <f t="shared" si="54"/>
        <v>Mountain</v>
      </c>
      <c r="L722" s="170" t="str">
        <f>INDEX('State '!$A$1:$C$62,MATCH($I722,'State '!$B:$B,0),3)</f>
        <v>Mountain</v>
      </c>
      <c r="M722" s="170" t="str">
        <f>INDEX('State '!$A$1:$C$62,MATCH($J722,'State '!$B:$B,0),3)</f>
        <v>Mountain</v>
      </c>
      <c r="N722" s="170"/>
      <c r="O722" s="177">
        <v>3.3</v>
      </c>
      <c r="P722" s="177"/>
      <c r="Q722" s="177">
        <v>280</v>
      </c>
      <c r="R722" s="176"/>
      <c r="S722" s="170" t="s">
        <v>135</v>
      </c>
      <c r="T722" s="170" t="s">
        <v>381</v>
      </c>
      <c r="U722" s="170" t="s">
        <v>1491</v>
      </c>
      <c r="V722" s="170"/>
      <c r="W722" s="169"/>
      <c r="X722" s="169"/>
      <c r="Y722" s="169"/>
    </row>
    <row r="723" spans="1:25" s="19" customFormat="1" x14ac:dyDescent="0.2">
      <c r="A723" s="170">
        <v>40248</v>
      </c>
      <c r="B723" s="183" t="s">
        <v>638</v>
      </c>
      <c r="C723" s="183" t="s">
        <v>263</v>
      </c>
      <c r="D723" s="183" t="s">
        <v>140</v>
      </c>
      <c r="E723" s="183" t="s">
        <v>143</v>
      </c>
      <c r="F723" s="184">
        <v>39856</v>
      </c>
      <c r="G723" s="176">
        <v>2009</v>
      </c>
      <c r="H723" s="170" t="s">
        <v>639</v>
      </c>
      <c r="I723" s="170" t="str">
        <f t="shared" si="51"/>
        <v>UT</v>
      </c>
      <c r="J723" s="170" t="str">
        <f t="shared" si="52"/>
        <v>CO</v>
      </c>
      <c r="K723" s="170" t="str">
        <f t="shared" si="54"/>
        <v>Mountain</v>
      </c>
      <c r="L723" s="170" t="str">
        <f>INDEX('State '!$A$1:$C$62,MATCH($I723,'State '!$B:$B,0),3)</f>
        <v>Mountain</v>
      </c>
      <c r="M723" s="170" t="str">
        <f>INDEX('State '!$A$1:$C$62,MATCH($J723,'State '!$B:$B,0),3)</f>
        <v>Mountain</v>
      </c>
      <c r="N723" s="170"/>
      <c r="O723" s="177">
        <v>20.5</v>
      </c>
      <c r="P723" s="177"/>
      <c r="Q723" s="177">
        <v>122.5</v>
      </c>
      <c r="R723" s="176"/>
      <c r="S723" s="170" t="s">
        <v>135</v>
      </c>
      <c r="T723" s="170" t="s">
        <v>381</v>
      </c>
      <c r="U723" s="170" t="s">
        <v>640</v>
      </c>
      <c r="V723" s="170"/>
      <c r="W723" s="169"/>
      <c r="X723" s="169"/>
      <c r="Y723" s="169"/>
    </row>
    <row r="724" spans="1:25" s="19" customFormat="1" x14ac:dyDescent="0.2">
      <c r="A724" s="170">
        <v>39990</v>
      </c>
      <c r="B724" s="183" t="s">
        <v>748</v>
      </c>
      <c r="C724" s="183" t="s">
        <v>263</v>
      </c>
      <c r="D724" s="183" t="s">
        <v>140</v>
      </c>
      <c r="E724" s="183" t="s">
        <v>143</v>
      </c>
      <c r="F724" s="184">
        <v>39462</v>
      </c>
      <c r="G724" s="176">
        <v>2008</v>
      </c>
      <c r="H724" s="170" t="s">
        <v>639</v>
      </c>
      <c r="I724" s="170" t="str">
        <f t="shared" si="51"/>
        <v>UT</v>
      </c>
      <c r="J724" s="170" t="str">
        <f t="shared" si="52"/>
        <v>CO</v>
      </c>
      <c r="K724" s="170" t="str">
        <f t="shared" si="54"/>
        <v>Mountain</v>
      </c>
      <c r="L724" s="170" t="str">
        <f>INDEX('State '!$A$1:$C$62,MATCH($I724,'State '!$B:$B,0),3)</f>
        <v>Mountain</v>
      </c>
      <c r="M724" s="170" t="str">
        <f>INDEX('State '!$A$1:$C$62,MATCH($J724,'State '!$B:$B,0),3)</f>
        <v>Mountain</v>
      </c>
      <c r="N724" s="170"/>
      <c r="O724" s="177">
        <v>12</v>
      </c>
      <c r="P724" s="177"/>
      <c r="Q724" s="177">
        <v>75</v>
      </c>
      <c r="R724" s="176">
        <v>24</v>
      </c>
      <c r="S724" s="170" t="s">
        <v>135</v>
      </c>
      <c r="T724" s="170" t="s">
        <v>381</v>
      </c>
      <c r="U724" s="170" t="s">
        <v>382</v>
      </c>
      <c r="V724" s="170"/>
      <c r="W724" s="169"/>
      <c r="X724" s="169"/>
      <c r="Y724" s="169"/>
    </row>
    <row r="725" spans="1:25" s="19" customFormat="1" x14ac:dyDescent="0.2">
      <c r="A725" s="170">
        <v>39990</v>
      </c>
      <c r="B725" s="183" t="s">
        <v>1153</v>
      </c>
      <c r="C725" s="183" t="s">
        <v>263</v>
      </c>
      <c r="D725" s="183" t="s">
        <v>134</v>
      </c>
      <c r="E725" s="183" t="s">
        <v>143</v>
      </c>
      <c r="F725" s="184">
        <v>38331</v>
      </c>
      <c r="G725" s="176">
        <v>2004</v>
      </c>
      <c r="H725" s="170" t="s">
        <v>21</v>
      </c>
      <c r="I725" s="170" t="str">
        <f t="shared" si="51"/>
        <v>UT</v>
      </c>
      <c r="J725" s="170" t="str">
        <f t="shared" si="52"/>
        <v>UT</v>
      </c>
      <c r="K725" s="170" t="str">
        <f t="shared" si="54"/>
        <v>Mountain</v>
      </c>
      <c r="L725" s="170" t="str">
        <f>INDEX('State '!$A$1:$C$62,MATCH($I725,'State '!$B:$B,0),3)</f>
        <v>Mountain</v>
      </c>
      <c r="M725" s="170" t="str">
        <f>INDEX('State '!$A$1:$C$62,MATCH($J725,'State '!$B:$B,0),3)</f>
        <v>Mountain</v>
      </c>
      <c r="N725" s="170"/>
      <c r="O725" s="177">
        <v>15.56</v>
      </c>
      <c r="P725" s="177">
        <v>13.4</v>
      </c>
      <c r="Q725" s="177">
        <v>190</v>
      </c>
      <c r="R725" s="176">
        <v>20</v>
      </c>
      <c r="S725" s="170" t="s">
        <v>135</v>
      </c>
      <c r="T725" s="170" t="s">
        <v>381</v>
      </c>
      <c r="U725" s="170" t="s">
        <v>1154</v>
      </c>
      <c r="V725" s="170"/>
      <c r="W725" s="169"/>
      <c r="X725" s="169"/>
      <c r="Y725" s="169"/>
    </row>
    <row r="726" spans="1:25" s="19" customFormat="1" x14ac:dyDescent="0.2">
      <c r="A726" s="170">
        <v>39990</v>
      </c>
      <c r="B726" s="183" t="s">
        <v>1216</v>
      </c>
      <c r="C726" s="183" t="s">
        <v>263</v>
      </c>
      <c r="D726" s="183" t="s">
        <v>140</v>
      </c>
      <c r="E726" s="183" t="s">
        <v>143</v>
      </c>
      <c r="F726" s="184">
        <v>37742</v>
      </c>
      <c r="G726" s="176">
        <v>2003</v>
      </c>
      <c r="H726" s="170" t="s">
        <v>29</v>
      </c>
      <c r="I726" s="170" t="str">
        <f t="shared" si="51"/>
        <v>WY</v>
      </c>
      <c r="J726" s="170" t="str">
        <f t="shared" si="52"/>
        <v>WY</v>
      </c>
      <c r="K726" s="170" t="str">
        <f t="shared" si="54"/>
        <v>Mountain</v>
      </c>
      <c r="L726" s="170" t="str">
        <f>INDEX('State '!$A$1:$C$62,MATCH($I726,'State '!$B:$B,0),3)</f>
        <v>Mountain</v>
      </c>
      <c r="M726" s="170" t="str">
        <f>INDEX('State '!$A$1:$C$62,MATCH($J726,'State '!$B:$B,0),3)</f>
        <v>Mountain</v>
      </c>
      <c r="N726" s="170"/>
      <c r="O726" s="177">
        <v>0.5</v>
      </c>
      <c r="P726" s="177"/>
      <c r="Q726" s="177">
        <v>150</v>
      </c>
      <c r="R726" s="176"/>
      <c r="S726" s="170" t="s">
        <v>135</v>
      </c>
      <c r="T726" s="170" t="s">
        <v>381</v>
      </c>
      <c r="U726" s="170" t="s">
        <v>382</v>
      </c>
      <c r="V726" s="170"/>
      <c r="W726" s="169"/>
      <c r="X726" s="169"/>
      <c r="Y726" s="169"/>
    </row>
    <row r="727" spans="1:25" s="19" customFormat="1" x14ac:dyDescent="0.2">
      <c r="A727" s="195">
        <v>39990</v>
      </c>
      <c r="B727" s="183" t="s">
        <v>1767</v>
      </c>
      <c r="C727" s="183" t="s">
        <v>263</v>
      </c>
      <c r="D727" s="183" t="s">
        <v>140</v>
      </c>
      <c r="E727" s="183" t="s">
        <v>143</v>
      </c>
      <c r="F727" s="184">
        <v>35370</v>
      </c>
      <c r="G727" s="176">
        <v>1996</v>
      </c>
      <c r="H727" s="170" t="s">
        <v>1574</v>
      </c>
      <c r="I727" s="170" t="str">
        <f t="shared" si="51"/>
        <v>WY</v>
      </c>
      <c r="J727" s="170" t="str">
        <f t="shared" si="52"/>
        <v>UT</v>
      </c>
      <c r="K727" s="170" t="str">
        <f t="shared" si="54"/>
        <v>Mountain</v>
      </c>
      <c r="L727" s="170" t="str">
        <f>INDEX('State '!$A$1:$C$62,MATCH($I727,'State '!$B:$B,0),3)</f>
        <v>Mountain</v>
      </c>
      <c r="M727" s="170" t="str">
        <f>INDEX('State '!$A$1:$C$62,MATCH($J727,'State '!$B:$B,0),3)</f>
        <v>Mountain</v>
      </c>
      <c r="N727" s="170"/>
      <c r="O727" s="177">
        <v>0.18</v>
      </c>
      <c r="P727" s="177"/>
      <c r="Q727" s="177">
        <v>21</v>
      </c>
      <c r="R727" s="176">
        <v>20</v>
      </c>
      <c r="S727" s="170" t="s">
        <v>135</v>
      </c>
      <c r="T727" s="170" t="s">
        <v>381</v>
      </c>
      <c r="U727" s="170" t="s">
        <v>1768</v>
      </c>
      <c r="V727" s="170"/>
      <c r="W727" s="169"/>
      <c r="X727" s="169"/>
      <c r="Y727" s="169"/>
    </row>
    <row r="728" spans="1:25" s="19" customFormat="1" x14ac:dyDescent="0.2">
      <c r="A728" s="170">
        <v>39990</v>
      </c>
      <c r="B728" s="183" t="s">
        <v>1573</v>
      </c>
      <c r="C728" s="183" t="s">
        <v>263</v>
      </c>
      <c r="D728" s="183" t="s">
        <v>134</v>
      </c>
      <c r="E728" s="183" t="s">
        <v>143</v>
      </c>
      <c r="F728" s="184">
        <v>36039</v>
      </c>
      <c r="G728" s="176">
        <v>1998</v>
      </c>
      <c r="H728" s="170" t="s">
        <v>1574</v>
      </c>
      <c r="I728" s="170" t="str">
        <f t="shared" si="51"/>
        <v>WY</v>
      </c>
      <c r="J728" s="170" t="str">
        <f t="shared" si="52"/>
        <v>UT</v>
      </c>
      <c r="K728" s="170" t="str">
        <f t="shared" si="54"/>
        <v>Mountain</v>
      </c>
      <c r="L728" s="170" t="str">
        <f>INDEX('State '!$A$1:$C$62,MATCH($I728,'State '!$B:$B,0),3)</f>
        <v>Mountain</v>
      </c>
      <c r="M728" s="170" t="str">
        <f>INDEX('State '!$A$1:$C$62,MATCH($J728,'State '!$B:$B,0),3)</f>
        <v>Mountain</v>
      </c>
      <c r="N728" s="170"/>
      <c r="O728" s="177">
        <v>17.8</v>
      </c>
      <c r="P728" s="177">
        <v>41</v>
      </c>
      <c r="Q728" s="177">
        <v>84.7</v>
      </c>
      <c r="R728" s="176">
        <v>20</v>
      </c>
      <c r="S728" s="170" t="s">
        <v>135</v>
      </c>
      <c r="T728" s="170" t="s">
        <v>381</v>
      </c>
      <c r="U728" s="170" t="s">
        <v>1575</v>
      </c>
      <c r="V728" s="170"/>
      <c r="W728" s="169"/>
      <c r="X728" s="169"/>
      <c r="Y728" s="169"/>
    </row>
    <row r="729" spans="1:25" s="19" customFormat="1" x14ac:dyDescent="0.2">
      <c r="A729" s="170">
        <v>39990</v>
      </c>
      <c r="B729" s="183" t="s">
        <v>1374</v>
      </c>
      <c r="C729" s="183" t="s">
        <v>263</v>
      </c>
      <c r="D729" s="183" t="s">
        <v>140</v>
      </c>
      <c r="E729" s="183" t="s">
        <v>143</v>
      </c>
      <c r="F729" s="184">
        <v>37225</v>
      </c>
      <c r="G729" s="176">
        <v>2001</v>
      </c>
      <c r="H729" s="170" t="s">
        <v>21</v>
      </c>
      <c r="I729" s="170" t="str">
        <f t="shared" si="51"/>
        <v>UT</v>
      </c>
      <c r="J729" s="170" t="str">
        <f t="shared" si="52"/>
        <v>UT</v>
      </c>
      <c r="K729" s="170" t="str">
        <f t="shared" si="54"/>
        <v>Mountain</v>
      </c>
      <c r="L729" s="170" t="str">
        <f>INDEX('State '!$A$1:$C$62,MATCH($I729,'State '!$B:$B,0),3)</f>
        <v>Mountain</v>
      </c>
      <c r="M729" s="170" t="str">
        <f>INDEX('State '!$A$1:$C$62,MATCH($J729,'State '!$B:$B,0),3)</f>
        <v>Mountain</v>
      </c>
      <c r="N729" s="170"/>
      <c r="O729" s="177">
        <v>80.849999999999994</v>
      </c>
      <c r="P729" s="177">
        <v>75.599999999999994</v>
      </c>
      <c r="Q729" s="177">
        <v>265</v>
      </c>
      <c r="R729" s="176">
        <v>24</v>
      </c>
      <c r="S729" s="170" t="s">
        <v>135</v>
      </c>
      <c r="T729" s="170" t="s">
        <v>381</v>
      </c>
      <c r="U729" s="170" t="s">
        <v>1375</v>
      </c>
      <c r="V729" s="170"/>
      <c r="W729" s="169"/>
      <c r="X729" s="169"/>
      <c r="Y729" s="169"/>
    </row>
    <row r="730" spans="1:25" s="19" customFormat="1" x14ac:dyDescent="0.2">
      <c r="A730" s="170">
        <v>39990</v>
      </c>
      <c r="B730" s="183" t="s">
        <v>1211</v>
      </c>
      <c r="C730" s="183" t="s">
        <v>263</v>
      </c>
      <c r="D730" s="183" t="s">
        <v>140</v>
      </c>
      <c r="E730" s="183" t="s">
        <v>143</v>
      </c>
      <c r="F730" s="184">
        <v>37900</v>
      </c>
      <c r="G730" s="176">
        <v>2003</v>
      </c>
      <c r="H730" s="170" t="s">
        <v>404</v>
      </c>
      <c r="I730" s="170" t="str">
        <f t="shared" si="51"/>
        <v>UT</v>
      </c>
      <c r="J730" s="170" t="str">
        <f t="shared" si="52"/>
        <v>WY</v>
      </c>
      <c r="K730" s="170" t="str">
        <f t="shared" si="54"/>
        <v>Mountain</v>
      </c>
      <c r="L730" s="170" t="str">
        <f>INDEX('State '!$A$1:$C$62,MATCH($I730,'State '!$B:$B,0),3)</f>
        <v>Mountain</v>
      </c>
      <c r="M730" s="170" t="str">
        <f>INDEX('State '!$A$1:$C$62,MATCH($J730,'State '!$B:$B,0),3)</f>
        <v>Mountain</v>
      </c>
      <c r="N730" s="170"/>
      <c r="O730" s="177">
        <v>13</v>
      </c>
      <c r="P730" s="177">
        <v>17</v>
      </c>
      <c r="Q730" s="177">
        <v>217</v>
      </c>
      <c r="R730" s="176">
        <v>24</v>
      </c>
      <c r="S730" s="170" t="s">
        <v>135</v>
      </c>
      <c r="T730" s="170" t="s">
        <v>381</v>
      </c>
      <c r="U730" s="170" t="s">
        <v>1212</v>
      </c>
      <c r="V730" s="170"/>
      <c r="W730" s="169"/>
      <c r="X730" s="169"/>
      <c r="Y730" s="169"/>
    </row>
    <row r="731" spans="1:25" s="19" customFormat="1" x14ac:dyDescent="0.2">
      <c r="A731" s="170">
        <v>39990</v>
      </c>
      <c r="B731" s="183" t="s">
        <v>1065</v>
      </c>
      <c r="C731" s="183" t="s">
        <v>263</v>
      </c>
      <c r="D731" s="183" t="s">
        <v>140</v>
      </c>
      <c r="E731" s="183" t="s">
        <v>143</v>
      </c>
      <c r="F731" s="184">
        <v>38657</v>
      </c>
      <c r="G731" s="176">
        <v>2005</v>
      </c>
      <c r="H731" s="170" t="s">
        <v>21</v>
      </c>
      <c r="I731" s="170" t="str">
        <f t="shared" si="51"/>
        <v>UT</v>
      </c>
      <c r="J731" s="170" t="str">
        <f t="shared" si="52"/>
        <v>UT</v>
      </c>
      <c r="K731" s="170" t="str">
        <f t="shared" si="54"/>
        <v>Mountain</v>
      </c>
      <c r="L731" s="170" t="str">
        <f>INDEX('State '!$A$1:$C$62,MATCH($I731,'State '!$B:$B,0),3)</f>
        <v>Mountain</v>
      </c>
      <c r="M731" s="170" t="str">
        <f>INDEX('State '!$A$1:$C$62,MATCH($J731,'State '!$B:$B,0),3)</f>
        <v>Mountain</v>
      </c>
      <c r="N731" s="170"/>
      <c r="O731" s="177">
        <v>54.6</v>
      </c>
      <c r="P731" s="177">
        <v>18.7</v>
      </c>
      <c r="Q731" s="177">
        <v>102</v>
      </c>
      <c r="R731" s="176">
        <v>24</v>
      </c>
      <c r="S731" s="170" t="s">
        <v>135</v>
      </c>
      <c r="T731" s="170" t="s">
        <v>381</v>
      </c>
      <c r="U731" s="170" t="s">
        <v>1066</v>
      </c>
      <c r="V731" s="170"/>
      <c r="W731" s="169"/>
      <c r="X731" s="169"/>
      <c r="Y731" s="169"/>
    </row>
    <row r="732" spans="1:25" s="19" customFormat="1" x14ac:dyDescent="0.2">
      <c r="A732" s="170">
        <v>39990</v>
      </c>
      <c r="B732" s="183" t="s">
        <v>1217</v>
      </c>
      <c r="C732" s="183" t="s">
        <v>263</v>
      </c>
      <c r="D732" s="183" t="s">
        <v>140</v>
      </c>
      <c r="E732" s="183" t="s">
        <v>143</v>
      </c>
      <c r="F732" s="184">
        <v>37632</v>
      </c>
      <c r="G732" s="176">
        <v>2003</v>
      </c>
      <c r="H732" s="170" t="s">
        <v>25</v>
      </c>
      <c r="I732" s="170" t="str">
        <f t="shared" si="51"/>
        <v>CO</v>
      </c>
      <c r="J732" s="170" t="str">
        <f t="shared" si="52"/>
        <v>CO</v>
      </c>
      <c r="K732" s="170" t="str">
        <f t="shared" si="54"/>
        <v>Mountain</v>
      </c>
      <c r="L732" s="170" t="str">
        <f>INDEX('State '!$A$1:$C$62,MATCH($I732,'State '!$B:$B,0),3)</f>
        <v>Mountain</v>
      </c>
      <c r="M732" s="170" t="str">
        <f>INDEX('State '!$A$1:$C$62,MATCH($J732,'State '!$B:$B,0),3)</f>
        <v>Mountain</v>
      </c>
      <c r="N732" s="170"/>
      <c r="O732" s="177">
        <v>3.5</v>
      </c>
      <c r="P732" s="177"/>
      <c r="Q732" s="177">
        <v>90</v>
      </c>
      <c r="R732" s="176"/>
      <c r="S732" s="170" t="s">
        <v>135</v>
      </c>
      <c r="T732" s="170" t="s">
        <v>381</v>
      </c>
      <c r="U732" s="170" t="s">
        <v>382</v>
      </c>
      <c r="V732" s="170"/>
      <c r="W732" s="169"/>
      <c r="X732" s="169"/>
      <c r="Y732" s="169"/>
    </row>
    <row r="733" spans="1:25" s="19" customFormat="1" x14ac:dyDescent="0.2">
      <c r="A733" s="170">
        <v>39990</v>
      </c>
      <c r="B733" s="171" t="s">
        <v>970</v>
      </c>
      <c r="C733" s="171" t="s">
        <v>263</v>
      </c>
      <c r="D733" s="171" t="s">
        <v>140</v>
      </c>
      <c r="E733" s="172" t="s">
        <v>143</v>
      </c>
      <c r="F733" s="173">
        <v>39387</v>
      </c>
      <c r="G733" s="180">
        <v>2007</v>
      </c>
      <c r="H733" s="170" t="s">
        <v>21</v>
      </c>
      <c r="I733" s="170" t="str">
        <f t="shared" si="51"/>
        <v>UT</v>
      </c>
      <c r="J733" s="170" t="str">
        <f t="shared" si="52"/>
        <v>UT</v>
      </c>
      <c r="K733" s="170" t="str">
        <f t="shared" si="54"/>
        <v>Mountain</v>
      </c>
      <c r="L733" s="170" t="str">
        <f>INDEX('State '!$A$1:$C$62,MATCH($I733,'State '!$B:$B,0),3)</f>
        <v>Mountain</v>
      </c>
      <c r="M733" s="170" t="str">
        <f>INDEX('State '!$A$1:$C$62,MATCH($J733,'State '!$B:$B,0),3)</f>
        <v>Mountain</v>
      </c>
      <c r="N733" s="170"/>
      <c r="O733" s="177">
        <v>107.7</v>
      </c>
      <c r="P733" s="176">
        <v>59</v>
      </c>
      <c r="Q733" s="176">
        <v>175</v>
      </c>
      <c r="R733" s="177">
        <v>24</v>
      </c>
      <c r="S733" s="178" t="s">
        <v>135</v>
      </c>
      <c r="T733" s="175" t="s">
        <v>381</v>
      </c>
      <c r="U733" s="179" t="s">
        <v>971</v>
      </c>
      <c r="V733" s="170"/>
      <c r="W733" s="169"/>
      <c r="X733" s="169"/>
      <c r="Y733" s="169"/>
    </row>
    <row r="734" spans="1:25" s="19" customFormat="1" x14ac:dyDescent="0.2">
      <c r="A734" s="170">
        <v>39990</v>
      </c>
      <c r="B734" s="183" t="s">
        <v>1297</v>
      </c>
      <c r="C734" s="183" t="s">
        <v>1297</v>
      </c>
      <c r="D734" s="183" t="s">
        <v>141</v>
      </c>
      <c r="E734" s="183" t="s">
        <v>143</v>
      </c>
      <c r="F734" s="184">
        <v>37438</v>
      </c>
      <c r="G734" s="176">
        <v>2002</v>
      </c>
      <c r="H734" s="170" t="s">
        <v>1298</v>
      </c>
      <c r="I734" s="170" t="str">
        <f t="shared" si="51"/>
        <v>NM</v>
      </c>
      <c r="J734" s="170" t="str">
        <f t="shared" si="52"/>
        <v>CA</v>
      </c>
      <c r="K734" s="170" t="str">
        <f t="shared" si="54"/>
        <v>Mountain, Pacific</v>
      </c>
      <c r="L734" s="170" t="str">
        <f>INDEX('State '!$A$1:$C$62,MATCH($I734,'State '!$B:$B,0),3)</f>
        <v>Mountain</v>
      </c>
      <c r="M734" s="170" t="str">
        <f>INDEX('State '!$A$1:$C$62,MATCH($J734,'State '!$B:$B,0),3)</f>
        <v>Pacific</v>
      </c>
      <c r="N734" s="170"/>
      <c r="O734" s="177">
        <v>100</v>
      </c>
      <c r="P734" s="177">
        <v>405</v>
      </c>
      <c r="Q734" s="177">
        <v>87</v>
      </c>
      <c r="R734" s="176">
        <v>16</v>
      </c>
      <c r="S734" s="170" t="s">
        <v>135</v>
      </c>
      <c r="T734" s="170" t="s">
        <v>381</v>
      </c>
      <c r="U734" s="170" t="s">
        <v>1299</v>
      </c>
      <c r="V734" s="170"/>
      <c r="W734" s="169"/>
      <c r="X734" s="169"/>
      <c r="Y734" s="169"/>
    </row>
    <row r="735" spans="1:25" s="19" customFormat="1" x14ac:dyDescent="0.2">
      <c r="A735" s="170">
        <v>39990</v>
      </c>
      <c r="B735" s="183" t="s">
        <v>1592</v>
      </c>
      <c r="C735" s="183" t="s">
        <v>263</v>
      </c>
      <c r="D735" s="183" t="s">
        <v>140</v>
      </c>
      <c r="E735" s="183" t="s">
        <v>143</v>
      </c>
      <c r="F735" s="184">
        <v>36069</v>
      </c>
      <c r="G735" s="176">
        <v>1998</v>
      </c>
      <c r="H735" s="170" t="s">
        <v>21</v>
      </c>
      <c r="I735" s="170" t="str">
        <f t="shared" si="51"/>
        <v>UT</v>
      </c>
      <c r="J735" s="170" t="str">
        <f t="shared" si="52"/>
        <v>UT</v>
      </c>
      <c r="K735" s="170" t="str">
        <f t="shared" si="54"/>
        <v>Mountain</v>
      </c>
      <c r="L735" s="170" t="str">
        <f>INDEX('State '!$A$1:$C$62,MATCH($I735,'State '!$B:$B,0),3)</f>
        <v>Mountain</v>
      </c>
      <c r="M735" s="170" t="str">
        <f>INDEX('State '!$A$1:$C$62,MATCH($J735,'State '!$B:$B,0),3)</f>
        <v>Mountain</v>
      </c>
      <c r="N735" s="170"/>
      <c r="O735" s="177">
        <v>8.2200000000000006</v>
      </c>
      <c r="P735" s="177"/>
      <c r="Q735" s="177">
        <v>55</v>
      </c>
      <c r="R735" s="176">
        <v>20</v>
      </c>
      <c r="S735" s="170" t="s">
        <v>135</v>
      </c>
      <c r="T735" s="170" t="s">
        <v>381</v>
      </c>
      <c r="U735" s="170" t="s">
        <v>1593</v>
      </c>
      <c r="V735" s="170"/>
      <c r="W735" s="169"/>
      <c r="X735" s="169"/>
      <c r="Y735" s="169"/>
    </row>
    <row r="736" spans="1:25" s="19" customFormat="1" x14ac:dyDescent="0.2">
      <c r="A736" s="195">
        <v>43201</v>
      </c>
      <c r="B736" s="183" t="s">
        <v>1997</v>
      </c>
      <c r="C736" s="183" t="s">
        <v>1955</v>
      </c>
      <c r="D736" s="183" t="s">
        <v>1878</v>
      </c>
      <c r="E736" s="172" t="s">
        <v>143</v>
      </c>
      <c r="F736" s="184">
        <v>43070</v>
      </c>
      <c r="G736" s="176">
        <v>2017</v>
      </c>
      <c r="H736" s="170" t="s">
        <v>1993</v>
      </c>
      <c r="I736" s="170" t="str">
        <f t="shared" si="51"/>
        <v>KY</v>
      </c>
      <c r="J736" s="170" t="str">
        <f t="shared" si="52"/>
        <v>LA</v>
      </c>
      <c r="K736" s="175" t="str">
        <f t="shared" si="54"/>
        <v>Midwest, South Central</v>
      </c>
      <c r="L736" s="170" t="str">
        <f>INDEX('State '!$A$1:$C$62,MATCH($I736,'State '!$B:$B,0),3)</f>
        <v>Midwest</v>
      </c>
      <c r="M736" s="170" t="str">
        <f>INDEX('State '!$A$1:$C$62,MATCH($J736,'State '!$B:$B,0),3)</f>
        <v>South Central</v>
      </c>
      <c r="N736" s="170"/>
      <c r="O736" s="177">
        <v>400</v>
      </c>
      <c r="P736" s="177"/>
      <c r="Q736" s="177">
        <v>1100</v>
      </c>
      <c r="R736" s="176"/>
      <c r="S736" s="170" t="s">
        <v>135</v>
      </c>
      <c r="T736" s="170" t="s">
        <v>381</v>
      </c>
      <c r="U736" s="170" t="s">
        <v>2046</v>
      </c>
      <c r="V736" s="170" t="s">
        <v>2180</v>
      </c>
      <c r="W736" s="169"/>
      <c r="X736" s="169"/>
      <c r="Y736" s="169"/>
    </row>
    <row r="737" spans="1:25" s="19" customFormat="1" ht="25.5" x14ac:dyDescent="0.2">
      <c r="A737" s="224">
        <v>43769</v>
      </c>
      <c r="B737" s="83" t="s">
        <v>2641</v>
      </c>
      <c r="C737" s="183" t="s">
        <v>240</v>
      </c>
      <c r="D737" s="83" t="s">
        <v>140</v>
      </c>
      <c r="E737" s="111" t="s">
        <v>143</v>
      </c>
      <c r="F737" s="65">
        <v>43708</v>
      </c>
      <c r="G737" s="121">
        <v>2019</v>
      </c>
      <c r="H737" s="224" t="s">
        <v>6</v>
      </c>
      <c r="I737" s="224" t="str">
        <f t="shared" si="51"/>
        <v>TX</v>
      </c>
      <c r="J737" s="224" t="str">
        <f t="shared" si="52"/>
        <v>TX</v>
      </c>
      <c r="K737" s="230" t="str">
        <f t="shared" si="54"/>
        <v>South Central</v>
      </c>
      <c r="L737" s="224" t="str">
        <f>INDEX('State '!$A$1:$C$62,MATCH($I737,'State '!$B:$B,0),3)</f>
        <v>South Central</v>
      </c>
      <c r="M737" s="224" t="str">
        <f>INDEX('State '!$A$1:$C$62,MATCH($J737,'State '!$B:$B,0),3)</f>
        <v>South Central</v>
      </c>
      <c r="N737" s="224"/>
      <c r="O737" s="177"/>
      <c r="P737" s="199">
        <v>25</v>
      </c>
      <c r="Q737" s="117"/>
      <c r="R737" s="66">
        <v>30</v>
      </c>
      <c r="S737" s="112" t="s">
        <v>138</v>
      </c>
      <c r="T737" s="113" t="s">
        <v>2605</v>
      </c>
      <c r="U737" s="114"/>
      <c r="V737" s="224" t="s">
        <v>2177</v>
      </c>
      <c r="W737" s="222" t="s">
        <v>2901</v>
      </c>
      <c r="X737" s="222"/>
      <c r="Y737" s="155" t="s">
        <v>2916</v>
      </c>
    </row>
    <row r="738" spans="1:25" s="19" customFormat="1" ht="25.5" x14ac:dyDescent="0.2">
      <c r="A738" s="195">
        <v>43423</v>
      </c>
      <c r="B738" s="183" t="s">
        <v>2642</v>
      </c>
      <c r="C738" s="183" t="s">
        <v>240</v>
      </c>
      <c r="D738" s="183" t="s">
        <v>136</v>
      </c>
      <c r="E738" s="183" t="s">
        <v>143</v>
      </c>
      <c r="F738" s="184">
        <v>43221</v>
      </c>
      <c r="G738" s="176">
        <v>2018</v>
      </c>
      <c r="H738" s="170" t="s">
        <v>6</v>
      </c>
      <c r="I738" s="170" t="str">
        <f t="shared" si="51"/>
        <v>TX</v>
      </c>
      <c r="J738" s="170" t="str">
        <f t="shared" si="52"/>
        <v>TX</v>
      </c>
      <c r="K738" s="175" t="str">
        <f t="shared" si="54"/>
        <v>South Central</v>
      </c>
      <c r="L738" s="170" t="str">
        <f>INDEX('State '!$A$1:$C$62,MATCH($I738,'State '!$B:$B,0),3)</f>
        <v>South Central</v>
      </c>
      <c r="M738" s="170" t="str">
        <f>INDEX('State '!$A$1:$C$62,MATCH($J738,'State '!$B:$B,0),3)</f>
        <v>South Central</v>
      </c>
      <c r="N738" s="170"/>
      <c r="O738" s="177"/>
      <c r="P738" s="177">
        <v>80</v>
      </c>
      <c r="Q738" s="177">
        <v>1400</v>
      </c>
      <c r="R738" s="176" t="s">
        <v>2433</v>
      </c>
      <c r="S738" s="170" t="s">
        <v>138</v>
      </c>
      <c r="T738" s="170" t="s">
        <v>2605</v>
      </c>
      <c r="U738" s="170"/>
      <c r="V738" s="170" t="s">
        <v>2177</v>
      </c>
      <c r="W738" s="169" t="s">
        <v>2434</v>
      </c>
      <c r="X738" s="169"/>
      <c r="Y738" s="169" t="s">
        <v>2449</v>
      </c>
    </row>
    <row r="739" spans="1:25" s="19" customFormat="1" x14ac:dyDescent="0.2">
      <c r="A739" s="170">
        <v>40224</v>
      </c>
      <c r="B739" s="183" t="s">
        <v>591</v>
      </c>
      <c r="C739" s="183" t="s">
        <v>243</v>
      </c>
      <c r="D739" s="183" t="s">
        <v>140</v>
      </c>
      <c r="E739" s="183" t="s">
        <v>143</v>
      </c>
      <c r="F739" s="184">
        <v>40207</v>
      </c>
      <c r="G739" s="176">
        <v>2010</v>
      </c>
      <c r="H739" s="170" t="s">
        <v>0</v>
      </c>
      <c r="I739" s="170" t="str">
        <f t="shared" si="51"/>
        <v>LA</v>
      </c>
      <c r="J739" s="170" t="str">
        <f t="shared" si="52"/>
        <v>LA</v>
      </c>
      <c r="K739" s="170" t="str">
        <f t="shared" si="54"/>
        <v>South Central</v>
      </c>
      <c r="L739" s="170" t="str">
        <f>INDEX('State '!$A$1:$C$62,MATCH($I739,'State '!$B:$B,0),3)</f>
        <v>South Central</v>
      </c>
      <c r="M739" s="170" t="str">
        <f>INDEX('State '!$A$1:$C$62,MATCH($J739,'State '!$B:$B,0),3)</f>
        <v>South Central</v>
      </c>
      <c r="N739" s="170"/>
      <c r="O739" s="177">
        <v>47</v>
      </c>
      <c r="P739" s="177">
        <v>12.5</v>
      </c>
      <c r="Q739" s="177">
        <v>100</v>
      </c>
      <c r="R739" s="176">
        <v>36</v>
      </c>
      <c r="S739" s="170" t="s">
        <v>138</v>
      </c>
      <c r="T739" s="170" t="s">
        <v>187</v>
      </c>
      <c r="U739" s="170" t="s">
        <v>382</v>
      </c>
      <c r="V739" s="170"/>
      <c r="W739" s="169"/>
      <c r="X739" s="169"/>
      <c r="Y739" s="169"/>
    </row>
    <row r="740" spans="1:25" s="19" customFormat="1" x14ac:dyDescent="0.2">
      <c r="A740" s="170">
        <v>39990</v>
      </c>
      <c r="B740" s="183" t="s">
        <v>1203</v>
      </c>
      <c r="C740" s="183" t="s">
        <v>336</v>
      </c>
      <c r="D740" s="183" t="s">
        <v>140</v>
      </c>
      <c r="E740" s="183" t="s">
        <v>143</v>
      </c>
      <c r="F740" s="184">
        <v>37865</v>
      </c>
      <c r="G740" s="176">
        <v>2003</v>
      </c>
      <c r="H740" s="170" t="s">
        <v>1192</v>
      </c>
      <c r="I740" s="170" t="str">
        <f t="shared" si="51"/>
        <v>AB</v>
      </c>
      <c r="J740" s="170" t="str">
        <f t="shared" si="52"/>
        <v>MT</v>
      </c>
      <c r="K740" s="170" t="str">
        <f t="shared" si="54"/>
        <v>Canada, Mountain</v>
      </c>
      <c r="L740" s="170" t="str">
        <f>INDEX('State '!$A$1:$C$62,MATCH($I740,'State '!$B:$B,0),3)</f>
        <v>Canada</v>
      </c>
      <c r="M740" s="170" t="str">
        <f>INDEX('State '!$A$1:$C$62,MATCH($J740,'State '!$B:$B,0),3)</f>
        <v>Mountain</v>
      </c>
      <c r="N740" s="170"/>
      <c r="O740" s="177">
        <v>0.2</v>
      </c>
      <c r="P740" s="177">
        <v>4</v>
      </c>
      <c r="Q740" s="177">
        <v>20</v>
      </c>
      <c r="R740" s="176">
        <v>4</v>
      </c>
      <c r="S740" s="170" t="s">
        <v>135</v>
      </c>
      <c r="T740" s="170" t="s">
        <v>381</v>
      </c>
      <c r="U740" s="170" t="s">
        <v>1204</v>
      </c>
      <c r="V740" s="170"/>
      <c r="W740" s="169"/>
      <c r="X740" s="169"/>
      <c r="Y740" s="169"/>
    </row>
    <row r="741" spans="1:25" s="19" customFormat="1" x14ac:dyDescent="0.2">
      <c r="A741" s="170">
        <v>40367</v>
      </c>
      <c r="B741" s="183" t="s">
        <v>943</v>
      </c>
      <c r="C741" s="183" t="s">
        <v>3135</v>
      </c>
      <c r="D741" s="183" t="s">
        <v>134</v>
      </c>
      <c r="E741" s="183" t="s">
        <v>143</v>
      </c>
      <c r="F741" s="184">
        <v>39121</v>
      </c>
      <c r="G741" s="176">
        <v>2007</v>
      </c>
      <c r="H741" s="170" t="s">
        <v>29</v>
      </c>
      <c r="I741" s="170" t="str">
        <f t="shared" si="51"/>
        <v>WY</v>
      </c>
      <c r="J741" s="170" t="str">
        <f t="shared" si="52"/>
        <v>WY</v>
      </c>
      <c r="K741" s="170" t="str">
        <f t="shared" si="54"/>
        <v>Mountain</v>
      </c>
      <c r="L741" s="170" t="str">
        <f>INDEX('State '!$A$1:$C$62,MATCH($I741,'State '!$B:$B,0),3)</f>
        <v>Mountain</v>
      </c>
      <c r="M741" s="170" t="str">
        <f>INDEX('State '!$A$1:$C$62,MATCH($J741,'State '!$B:$B,0),3)</f>
        <v>Mountain</v>
      </c>
      <c r="N741" s="170"/>
      <c r="O741" s="177">
        <v>11.3</v>
      </c>
      <c r="P741" s="177">
        <v>20.8</v>
      </c>
      <c r="Q741" s="177">
        <v>330</v>
      </c>
      <c r="R741" s="176">
        <v>20</v>
      </c>
      <c r="S741" s="170" t="s">
        <v>135</v>
      </c>
      <c r="T741" s="170" t="s">
        <v>381</v>
      </c>
      <c r="U741" s="170" t="s">
        <v>944</v>
      </c>
      <c r="V741" s="170"/>
      <c r="W741" s="169"/>
      <c r="X741" s="169"/>
      <c r="Y741" s="169"/>
    </row>
    <row r="742" spans="1:25" s="19" customFormat="1" x14ac:dyDescent="0.2">
      <c r="A742" s="170">
        <v>39990</v>
      </c>
      <c r="B742" s="183" t="s">
        <v>985</v>
      </c>
      <c r="C742" s="183" t="s">
        <v>3135</v>
      </c>
      <c r="D742" s="183" t="s">
        <v>134</v>
      </c>
      <c r="E742" s="183" t="s">
        <v>143</v>
      </c>
      <c r="F742" s="184">
        <v>39036</v>
      </c>
      <c r="G742" s="176">
        <v>2006</v>
      </c>
      <c r="H742" s="170" t="s">
        <v>29</v>
      </c>
      <c r="I742" s="170" t="str">
        <f t="shared" si="51"/>
        <v>WY</v>
      </c>
      <c r="J742" s="170" t="str">
        <f t="shared" si="52"/>
        <v>WY</v>
      </c>
      <c r="K742" s="170" t="str">
        <f t="shared" si="54"/>
        <v>Mountain</v>
      </c>
      <c r="L742" s="170" t="str">
        <f>INDEX('State '!$A$1:$C$62,MATCH($I742,'State '!$B:$B,0),3)</f>
        <v>Mountain</v>
      </c>
      <c r="M742" s="170" t="str">
        <f>INDEX('State '!$A$1:$C$62,MATCH($J742,'State '!$B:$B,0),3)</f>
        <v>Mountain</v>
      </c>
      <c r="N742" s="170"/>
      <c r="O742" s="177">
        <v>11.3</v>
      </c>
      <c r="P742" s="177">
        <v>20.8</v>
      </c>
      <c r="Q742" s="177">
        <v>300</v>
      </c>
      <c r="R742" s="176">
        <v>20</v>
      </c>
      <c r="S742" s="170" t="s">
        <v>135</v>
      </c>
      <c r="T742" s="170" t="s">
        <v>381</v>
      </c>
      <c r="U742" s="170" t="s">
        <v>944</v>
      </c>
      <c r="V742" s="170"/>
      <c r="W742" s="169"/>
      <c r="X742" s="169"/>
      <c r="Y742" s="169"/>
    </row>
    <row r="743" spans="1:25" s="19" customFormat="1" x14ac:dyDescent="0.2">
      <c r="A743" s="195">
        <v>43423</v>
      </c>
      <c r="B743" s="183" t="s">
        <v>2482</v>
      </c>
      <c r="C743" s="183" t="s">
        <v>240</v>
      </c>
      <c r="D743" s="183" t="s">
        <v>136</v>
      </c>
      <c r="E743" s="183" t="s">
        <v>143</v>
      </c>
      <c r="F743" s="184">
        <v>43159</v>
      </c>
      <c r="G743" s="176">
        <v>2018</v>
      </c>
      <c r="H743" s="170" t="s">
        <v>7</v>
      </c>
      <c r="I743" s="170" t="str">
        <f t="shared" si="51"/>
        <v>PA</v>
      </c>
      <c r="J743" s="170" t="str">
        <f t="shared" si="52"/>
        <v>PA</v>
      </c>
      <c r="K743" s="175" t="str">
        <f t="shared" si="54"/>
        <v>Northeast</v>
      </c>
      <c r="L743" s="170" t="str">
        <f>INDEX('State '!$A$1:$C$62,MATCH($I743,'State '!$B:$B,0),3)</f>
        <v>Northeast</v>
      </c>
      <c r="M743" s="170" t="str">
        <f>INDEX('State '!$A$1:$C$62,MATCH($J743,'State '!$B:$B,0),3)</f>
        <v>Northeast</v>
      </c>
      <c r="N743" s="170"/>
      <c r="O743" s="177">
        <v>1500</v>
      </c>
      <c r="P743" s="177">
        <v>120</v>
      </c>
      <c r="Q743" s="177">
        <v>440</v>
      </c>
      <c r="R743" s="176" t="s">
        <v>1822</v>
      </c>
      <c r="S743" s="170" t="s">
        <v>138</v>
      </c>
      <c r="T743" s="170"/>
      <c r="U743" s="170" t="s">
        <v>382</v>
      </c>
      <c r="V743" s="170" t="s">
        <v>2177</v>
      </c>
      <c r="W743" s="169" t="s">
        <v>2483</v>
      </c>
      <c r="X743" s="169"/>
      <c r="Y743" s="169"/>
    </row>
    <row r="744" spans="1:25" s="19" customFormat="1" x14ac:dyDescent="0.2">
      <c r="A744" s="170">
        <v>40379</v>
      </c>
      <c r="B744" s="171" t="s">
        <v>565</v>
      </c>
      <c r="C744" s="171" t="s">
        <v>246</v>
      </c>
      <c r="D744" s="171" t="s">
        <v>140</v>
      </c>
      <c r="E744" s="172" t="s">
        <v>143</v>
      </c>
      <c r="F744" s="173">
        <v>40436</v>
      </c>
      <c r="G744" s="180">
        <v>2010</v>
      </c>
      <c r="H744" s="170" t="s">
        <v>566</v>
      </c>
      <c r="I744" s="170" t="str">
        <f t="shared" si="51"/>
        <v>CO</v>
      </c>
      <c r="J744" s="170" t="str">
        <f t="shared" si="52"/>
        <v>WY</v>
      </c>
      <c r="K744" s="170" t="str">
        <f t="shared" si="54"/>
        <v>Mountain</v>
      </c>
      <c r="L744" s="170" t="str">
        <f>INDEX('State '!$A$1:$C$62,MATCH($I744,'State '!$B:$B,0),3)</f>
        <v>Mountain</v>
      </c>
      <c r="M744" s="170" t="str">
        <f>INDEX('State '!$A$1:$C$62,MATCH($J744,'State '!$B:$B,0),3)</f>
        <v>Mountain</v>
      </c>
      <c r="N744" s="170"/>
      <c r="O744" s="177">
        <v>78</v>
      </c>
      <c r="P744" s="176"/>
      <c r="Q744" s="176">
        <v>200</v>
      </c>
      <c r="R744" s="177"/>
      <c r="S744" s="178" t="s">
        <v>135</v>
      </c>
      <c r="T744" s="175" t="s">
        <v>381</v>
      </c>
      <c r="U744" s="179" t="s">
        <v>567</v>
      </c>
      <c r="V744" s="170"/>
      <c r="W744" s="169"/>
      <c r="X744" s="169"/>
      <c r="Y744" s="169"/>
    </row>
    <row r="745" spans="1:25" s="19" customFormat="1" x14ac:dyDescent="0.2">
      <c r="A745" s="170">
        <v>41335</v>
      </c>
      <c r="B745" s="171" t="s">
        <v>1726</v>
      </c>
      <c r="C745" s="171" t="s">
        <v>236</v>
      </c>
      <c r="D745" s="171" t="s">
        <v>140</v>
      </c>
      <c r="E745" s="172" t="s">
        <v>143</v>
      </c>
      <c r="F745" s="173">
        <v>40817</v>
      </c>
      <c r="G745" s="180">
        <v>2011</v>
      </c>
      <c r="H745" s="170" t="s">
        <v>6</v>
      </c>
      <c r="I745" s="170" t="str">
        <f t="shared" si="51"/>
        <v>TX</v>
      </c>
      <c r="J745" s="170" t="str">
        <f t="shared" si="52"/>
        <v>TX</v>
      </c>
      <c r="K745" s="170" t="str">
        <f t="shared" si="54"/>
        <v>South Central</v>
      </c>
      <c r="L745" s="170" t="str">
        <f>INDEX('State '!$A$1:$C$62,MATCH($I745,'State '!$B:$B,0),3)</f>
        <v>South Central</v>
      </c>
      <c r="M745" s="170" t="str">
        <f>INDEX('State '!$A$1:$C$62,MATCH($J745,'State '!$B:$B,0),3)</f>
        <v>South Central</v>
      </c>
      <c r="N745" s="170"/>
      <c r="O745" s="177">
        <v>0</v>
      </c>
      <c r="P745" s="176">
        <v>160</v>
      </c>
      <c r="Q745" s="176">
        <v>400</v>
      </c>
      <c r="R745" s="177">
        <v>30</v>
      </c>
      <c r="S745" s="178" t="s">
        <v>138</v>
      </c>
      <c r="T745" s="175" t="s">
        <v>187</v>
      </c>
      <c r="U745" s="179" t="s">
        <v>382</v>
      </c>
      <c r="V745" s="170"/>
      <c r="W745" s="169"/>
      <c r="X745" s="169"/>
      <c r="Y745" s="169"/>
    </row>
    <row r="746" spans="1:25" s="19" customFormat="1" x14ac:dyDescent="0.2">
      <c r="A746" s="170">
        <v>41441</v>
      </c>
      <c r="B746" s="183" t="s">
        <v>1727</v>
      </c>
      <c r="C746" s="183" t="s">
        <v>236</v>
      </c>
      <c r="D746" s="183" t="s">
        <v>140</v>
      </c>
      <c r="E746" s="183" t="s">
        <v>143</v>
      </c>
      <c r="F746" s="184"/>
      <c r="G746" s="176">
        <v>2012</v>
      </c>
      <c r="H746" s="170" t="s">
        <v>6</v>
      </c>
      <c r="I746" s="170" t="str">
        <f t="shared" si="51"/>
        <v>TX</v>
      </c>
      <c r="J746" s="170" t="str">
        <f t="shared" si="52"/>
        <v>TX</v>
      </c>
      <c r="K746" s="170" t="str">
        <f t="shared" si="54"/>
        <v>South Central</v>
      </c>
      <c r="L746" s="170" t="str">
        <f>INDEX('State '!$A$1:$C$62,MATCH($I746,'State '!$B:$B,0),3)</f>
        <v>South Central</v>
      </c>
      <c r="M746" s="170" t="str">
        <f>INDEX('State '!$A$1:$C$62,MATCH($J746,'State '!$B:$B,0),3)</f>
        <v>South Central</v>
      </c>
      <c r="N746" s="170"/>
      <c r="O746" s="177">
        <v>0</v>
      </c>
      <c r="P746" s="177">
        <v>70</v>
      </c>
      <c r="Q746" s="177">
        <v>400</v>
      </c>
      <c r="R746" s="176">
        <v>42</v>
      </c>
      <c r="S746" s="170" t="s">
        <v>138</v>
      </c>
      <c r="T746" s="170" t="s">
        <v>187</v>
      </c>
      <c r="U746" s="170" t="s">
        <v>382</v>
      </c>
      <c r="V746" s="170"/>
      <c r="W746" s="169"/>
      <c r="X746" s="169"/>
      <c r="Y746" s="169"/>
    </row>
    <row r="747" spans="1:25" s="19" customFormat="1" x14ac:dyDescent="0.2">
      <c r="A747" s="170">
        <v>39990</v>
      </c>
      <c r="B747" s="183" t="s">
        <v>1243</v>
      </c>
      <c r="C747" s="183" t="s">
        <v>343</v>
      </c>
      <c r="D747" s="183" t="s">
        <v>140</v>
      </c>
      <c r="E747" s="183" t="s">
        <v>143</v>
      </c>
      <c r="F747" s="184">
        <v>37956</v>
      </c>
      <c r="G747" s="176">
        <v>2003</v>
      </c>
      <c r="H747" s="170" t="s">
        <v>408</v>
      </c>
      <c r="I747" s="170" t="str">
        <f t="shared" si="51"/>
        <v>TX</v>
      </c>
      <c r="J747" s="170" t="str">
        <f t="shared" si="52"/>
        <v>MX</v>
      </c>
      <c r="K747" s="170" t="str">
        <f t="shared" si="54"/>
        <v>South Central, Mexico</v>
      </c>
      <c r="L747" s="170" t="str">
        <f>INDEX('State '!$A$1:$C$62,MATCH($I747,'State '!$B:$B,0),3)</f>
        <v>South Central</v>
      </c>
      <c r="M747" s="170" t="str">
        <f>INDEX('State '!$A$1:$C$62,MATCH($J747,'State '!$B:$B,0),3)</f>
        <v>Mexico</v>
      </c>
      <c r="N747" s="170"/>
      <c r="O747" s="177">
        <v>0.5</v>
      </c>
      <c r="P747" s="177">
        <v>6</v>
      </c>
      <c r="Q747" s="177">
        <v>320</v>
      </c>
      <c r="R747" s="176">
        <v>30</v>
      </c>
      <c r="S747" s="170" t="s">
        <v>135</v>
      </c>
      <c r="T747" s="170" t="s">
        <v>187</v>
      </c>
      <c r="U747" s="170" t="s">
        <v>382</v>
      </c>
      <c r="V747" s="170"/>
      <c r="W747" s="169"/>
      <c r="X747" s="169"/>
      <c r="Y747" s="169"/>
    </row>
    <row r="748" spans="1:25" s="19" customFormat="1" ht="25.5" x14ac:dyDescent="0.2">
      <c r="A748" s="224">
        <v>43794</v>
      </c>
      <c r="B748" s="222" t="s">
        <v>2544</v>
      </c>
      <c r="C748" s="222" t="s">
        <v>2545</v>
      </c>
      <c r="D748" s="222" t="s">
        <v>136</v>
      </c>
      <c r="E748" s="222" t="s">
        <v>143</v>
      </c>
      <c r="F748" s="63">
        <v>43791</v>
      </c>
      <c r="G748" s="104">
        <v>2019</v>
      </c>
      <c r="H748" s="224" t="s">
        <v>1930</v>
      </c>
      <c r="I748" s="224" t="str">
        <f t="shared" si="51"/>
        <v>PA</v>
      </c>
      <c r="J748" s="224" t="str">
        <f t="shared" si="52"/>
        <v>OH</v>
      </c>
      <c r="K748" s="230" t="str">
        <f t="shared" si="54"/>
        <v>Northeast</v>
      </c>
      <c r="L748" s="224" t="str">
        <f>INDEX('State '!$A$1:$C$62,MATCH($I748,'State '!$B:$B,0),3)</f>
        <v>Northeast</v>
      </c>
      <c r="M748" s="224" t="str">
        <f>INDEX('State '!$A$1:$C$62,MATCH($J748,'State '!$B:$B,0),3)</f>
        <v>Northeast</v>
      </c>
      <c r="N748" s="224"/>
      <c r="O748" s="177">
        <v>88</v>
      </c>
      <c r="P748" s="198">
        <v>28</v>
      </c>
      <c r="Q748" s="164">
        <v>55</v>
      </c>
      <c r="R748" s="104">
        <v>12</v>
      </c>
      <c r="S748" s="224" t="s">
        <v>138</v>
      </c>
      <c r="T748" s="224" t="s">
        <v>381</v>
      </c>
      <c r="U748" s="224" t="s">
        <v>2547</v>
      </c>
      <c r="V748" s="224" t="s">
        <v>2180</v>
      </c>
      <c r="W748" s="222" t="s">
        <v>2546</v>
      </c>
      <c r="X748" s="222" t="s">
        <v>2847</v>
      </c>
      <c r="Y748" s="155"/>
    </row>
    <row r="749" spans="1:25" s="19" customFormat="1" ht="25.5" x14ac:dyDescent="0.2">
      <c r="A749" s="224">
        <v>43711</v>
      </c>
      <c r="B749" s="222" t="s">
        <v>2551</v>
      </c>
      <c r="C749" s="222" t="s">
        <v>1875</v>
      </c>
      <c r="D749" s="222" t="s">
        <v>140</v>
      </c>
      <c r="E749" s="222" t="s">
        <v>143</v>
      </c>
      <c r="F749" s="63">
        <v>43711</v>
      </c>
      <c r="G749" s="104">
        <v>2019</v>
      </c>
      <c r="H749" s="224" t="s">
        <v>20</v>
      </c>
      <c r="I749" s="224" t="str">
        <f t="shared" si="51"/>
        <v>NJ</v>
      </c>
      <c r="J749" s="224" t="str">
        <f t="shared" si="52"/>
        <v>NJ</v>
      </c>
      <c r="K749" s="230" t="str">
        <f t="shared" si="54"/>
        <v>Northeast</v>
      </c>
      <c r="L749" s="224" t="str">
        <f>INDEX('State '!$A$1:$C$62,MATCH($I749,'State '!$B:$B,0),3)</f>
        <v>Northeast</v>
      </c>
      <c r="M749" s="224" t="str">
        <f>INDEX('State '!$A$1:$C$62,MATCH($J749,'State '!$B:$B,0),3)</f>
        <v>Northeast</v>
      </c>
      <c r="N749" s="224"/>
      <c r="O749" s="177">
        <v>127.6</v>
      </c>
      <c r="P749" s="198">
        <v>0.61</v>
      </c>
      <c r="Q749" s="164">
        <v>190</v>
      </c>
      <c r="R749" s="104">
        <v>42</v>
      </c>
      <c r="S749" s="224" t="s">
        <v>135</v>
      </c>
      <c r="T749" s="224" t="s">
        <v>381</v>
      </c>
      <c r="U749" s="224" t="s">
        <v>2553</v>
      </c>
      <c r="V749" s="224" t="s">
        <v>2177</v>
      </c>
      <c r="W749" s="222" t="s">
        <v>2552</v>
      </c>
      <c r="X749" s="222"/>
      <c r="Y749" s="155"/>
    </row>
    <row r="750" spans="1:25" s="19" customFormat="1" x14ac:dyDescent="0.2">
      <c r="A750" s="224">
        <v>43584</v>
      </c>
      <c r="B750" s="222" t="s">
        <v>2613</v>
      </c>
      <c r="C750" s="222" t="s">
        <v>2607</v>
      </c>
      <c r="D750" s="222" t="s">
        <v>1878</v>
      </c>
      <c r="E750" s="222" t="s">
        <v>143</v>
      </c>
      <c r="F750" s="63">
        <v>43497</v>
      </c>
      <c r="G750" s="104">
        <v>2019</v>
      </c>
      <c r="H750" s="224" t="s">
        <v>6</v>
      </c>
      <c r="I750" s="224" t="str">
        <f t="shared" si="51"/>
        <v>TX</v>
      </c>
      <c r="J750" s="224" t="str">
        <f t="shared" si="52"/>
        <v>TX</v>
      </c>
      <c r="K750" s="230" t="str">
        <f t="shared" si="54"/>
        <v>South Central</v>
      </c>
      <c r="L750" s="224" t="str">
        <f>INDEX('State '!$A$1:$C$62,MATCH($I750,'State '!$B:$B,0),3)</f>
        <v>South Central</v>
      </c>
      <c r="M750" s="224" t="str">
        <f>INDEX('State '!$A$1:$C$62,MATCH($J750,'State '!$B:$B,0),3)</f>
        <v>South Central</v>
      </c>
      <c r="N750" s="224"/>
      <c r="O750" s="177"/>
      <c r="P750" s="198"/>
      <c r="Q750" s="164">
        <v>1000</v>
      </c>
      <c r="R750" s="104"/>
      <c r="S750" s="224" t="s">
        <v>138</v>
      </c>
      <c r="T750" s="224" t="s">
        <v>2608</v>
      </c>
      <c r="U750" s="224"/>
      <c r="V750" s="224" t="s">
        <v>2177</v>
      </c>
      <c r="W750" s="222" t="s">
        <v>2614</v>
      </c>
      <c r="X750" s="222"/>
      <c r="Y750" s="155" t="s">
        <v>2784</v>
      </c>
    </row>
    <row r="751" spans="1:25" s="19" customFormat="1" x14ac:dyDescent="0.2">
      <c r="A751" s="170">
        <v>42853</v>
      </c>
      <c r="B751" s="183" t="s">
        <v>2030</v>
      </c>
      <c r="C751" s="183" t="s">
        <v>2192</v>
      </c>
      <c r="D751" s="183" t="s">
        <v>136</v>
      </c>
      <c r="E751" s="183" t="s">
        <v>143</v>
      </c>
      <c r="F751" s="184">
        <v>42439</v>
      </c>
      <c r="G751" s="176">
        <v>2016</v>
      </c>
      <c r="H751" s="170" t="s">
        <v>408</v>
      </c>
      <c r="I751" s="170" t="str">
        <f t="shared" si="51"/>
        <v>TX</v>
      </c>
      <c r="J751" s="170" t="str">
        <f t="shared" si="52"/>
        <v>MX</v>
      </c>
      <c r="K751" s="170" t="str">
        <f t="shared" si="54"/>
        <v>South Central, Mexico</v>
      </c>
      <c r="L751" s="170" t="str">
        <f>INDEX('State '!$A$1:$C$62,MATCH($I751,'State '!$B:$B,0),3)</f>
        <v>South Central</v>
      </c>
      <c r="M751" s="170" t="str">
        <f>INDEX('State '!$A$1:$C$62,MATCH($J751,'State '!$B:$B,0),3)</f>
        <v>Mexico</v>
      </c>
      <c r="N751" s="170"/>
      <c r="O751" s="177">
        <v>133</v>
      </c>
      <c r="P751" s="177">
        <v>200</v>
      </c>
      <c r="Q751" s="177">
        <v>170</v>
      </c>
      <c r="R751" s="176">
        <v>30</v>
      </c>
      <c r="S751" s="170" t="s">
        <v>135</v>
      </c>
      <c r="T751" s="170" t="s">
        <v>381</v>
      </c>
      <c r="U751" s="170" t="s">
        <v>2054</v>
      </c>
      <c r="V751" s="170" t="s">
        <v>2180</v>
      </c>
      <c r="W751" s="169"/>
      <c r="X751" s="169"/>
      <c r="Y751" s="169"/>
    </row>
    <row r="752" spans="1:25" s="19" customFormat="1" x14ac:dyDescent="0.2">
      <c r="A752" s="170">
        <v>42853</v>
      </c>
      <c r="B752" s="183" t="s">
        <v>2028</v>
      </c>
      <c r="C752" s="183" t="s">
        <v>2192</v>
      </c>
      <c r="D752" s="183" t="s">
        <v>140</v>
      </c>
      <c r="E752" s="183" t="s">
        <v>143</v>
      </c>
      <c r="F752" s="184">
        <v>42644</v>
      </c>
      <c r="G752" s="176">
        <v>2016</v>
      </c>
      <c r="H752" s="170" t="s">
        <v>408</v>
      </c>
      <c r="I752" s="170" t="str">
        <f t="shared" si="51"/>
        <v>TX</v>
      </c>
      <c r="J752" s="170" t="str">
        <f t="shared" si="52"/>
        <v>MX</v>
      </c>
      <c r="K752" s="170" t="str">
        <f t="shared" si="54"/>
        <v>South Central, Mexico</v>
      </c>
      <c r="L752" s="170" t="str">
        <f>INDEX('State '!$A$1:$C$62,MATCH($I752,'State '!$B:$B,0),3)</f>
        <v>South Central</v>
      </c>
      <c r="M752" s="170" t="str">
        <f>INDEX('State '!$A$1:$C$62,MATCH($J752,'State '!$B:$B,0),3)</f>
        <v>Mexico</v>
      </c>
      <c r="N752" s="170"/>
      <c r="O752" s="177">
        <v>313</v>
      </c>
      <c r="P752" s="177"/>
      <c r="Q752" s="177">
        <v>400</v>
      </c>
      <c r="R752" s="176">
        <v>30</v>
      </c>
      <c r="S752" s="170" t="s">
        <v>135</v>
      </c>
      <c r="T752" s="170" t="s">
        <v>381</v>
      </c>
      <c r="U752" s="170" t="s">
        <v>382</v>
      </c>
      <c r="V752" s="170" t="s">
        <v>2180</v>
      </c>
      <c r="W752" s="169"/>
      <c r="X752" s="169"/>
      <c r="Y752" s="169"/>
    </row>
    <row r="753" spans="1:25" s="19" customFormat="1" ht="25.5" x14ac:dyDescent="0.2">
      <c r="A753" s="224">
        <v>44008</v>
      </c>
      <c r="B753" s="222" t="s">
        <v>2828</v>
      </c>
      <c r="C753" s="222" t="s">
        <v>260</v>
      </c>
      <c r="D753" s="222" t="s">
        <v>134</v>
      </c>
      <c r="E753" s="222" t="s">
        <v>143</v>
      </c>
      <c r="F753" s="63">
        <v>43804</v>
      </c>
      <c r="G753" s="104">
        <v>2019</v>
      </c>
      <c r="H753" s="224" t="s">
        <v>30</v>
      </c>
      <c r="I753" s="224" t="str">
        <f t="shared" si="51"/>
        <v>MN</v>
      </c>
      <c r="J753" s="224" t="str">
        <f t="shared" si="52"/>
        <v>MN</v>
      </c>
      <c r="K753" s="230" t="str">
        <f t="shared" si="54"/>
        <v>Midwest</v>
      </c>
      <c r="L753" s="224" t="str">
        <f>INDEX('State '!$A$1:$C$62,MATCH($I753,'State '!$B:$B,0),3)</f>
        <v>Midwest</v>
      </c>
      <c r="M753" s="224" t="str">
        <f>INDEX('State '!$A$1:$C$62,MATCH($J753,'State '!$B:$B,0),3)</f>
        <v>Midwest</v>
      </c>
      <c r="N753" s="224"/>
      <c r="O753" s="177">
        <v>43</v>
      </c>
      <c r="P753" s="198">
        <v>12.3</v>
      </c>
      <c r="Q753" s="164">
        <v>37.093000000000004</v>
      </c>
      <c r="R753" s="104">
        <v>16</v>
      </c>
      <c r="S753" s="224"/>
      <c r="T753" s="224" t="s">
        <v>381</v>
      </c>
      <c r="U753" s="224" t="s">
        <v>2688</v>
      </c>
      <c r="V753" s="224" t="s">
        <v>2177</v>
      </c>
      <c r="W753" s="222"/>
      <c r="X753" s="222"/>
      <c r="Y753" s="155" t="s">
        <v>2787</v>
      </c>
    </row>
    <row r="754" spans="1:25" s="19" customFormat="1" x14ac:dyDescent="0.2">
      <c r="A754" s="170">
        <v>42601</v>
      </c>
      <c r="B754" s="183" t="s">
        <v>1975</v>
      </c>
      <c r="C754" s="183" t="s">
        <v>1875</v>
      </c>
      <c r="D754" s="183" t="s">
        <v>134</v>
      </c>
      <c r="E754" s="183" t="s">
        <v>143</v>
      </c>
      <c r="F754" s="184">
        <v>42583</v>
      </c>
      <c r="G754" s="176">
        <v>2016</v>
      </c>
      <c r="H754" s="170" t="s">
        <v>386</v>
      </c>
      <c r="I754" s="170" t="str">
        <f t="shared" si="51"/>
        <v>PA</v>
      </c>
      <c r="J754" s="170" t="str">
        <f t="shared" si="52"/>
        <v>MD</v>
      </c>
      <c r="K754" s="170" t="str">
        <f t="shared" si="54"/>
        <v>Northeast</v>
      </c>
      <c r="L754" s="170" t="str">
        <f>INDEX('State '!$A$1:$C$62,MATCH($I754,'State '!$B:$B,0),3)</f>
        <v>Northeast</v>
      </c>
      <c r="M754" s="170" t="str">
        <f>INDEX('State '!$A$1:$C$62,MATCH($J754,'State '!$B:$B,0),3)</f>
        <v>Northeast</v>
      </c>
      <c r="N754" s="170"/>
      <c r="O754" s="177">
        <v>80</v>
      </c>
      <c r="P754" s="177">
        <v>11</v>
      </c>
      <c r="Q754" s="177">
        <v>192</v>
      </c>
      <c r="R754" s="176">
        <v>20</v>
      </c>
      <c r="S754" s="170" t="s">
        <v>135</v>
      </c>
      <c r="T754" s="170" t="s">
        <v>381</v>
      </c>
      <c r="U754" s="170" t="s">
        <v>2049</v>
      </c>
      <c r="V754" s="170" t="s">
        <v>2180</v>
      </c>
      <c r="W754" s="169"/>
      <c r="X754" s="169"/>
      <c r="Y754" s="169"/>
    </row>
    <row r="755" spans="1:25" s="19" customFormat="1" x14ac:dyDescent="0.2">
      <c r="A755" s="170">
        <v>41969</v>
      </c>
      <c r="B755" s="183" t="s">
        <v>1906</v>
      </c>
      <c r="C755" s="171" t="s">
        <v>206</v>
      </c>
      <c r="D755" s="183" t="s">
        <v>140</v>
      </c>
      <c r="E755" s="183" t="s">
        <v>143</v>
      </c>
      <c r="F755" s="184">
        <v>41939</v>
      </c>
      <c r="G755" s="176">
        <v>2014</v>
      </c>
      <c r="H755" s="170" t="s">
        <v>7</v>
      </c>
      <c r="I755" s="170" t="str">
        <f t="shared" si="51"/>
        <v>PA</v>
      </c>
      <c r="J755" s="170" t="str">
        <f t="shared" si="52"/>
        <v>PA</v>
      </c>
      <c r="K755" s="170" t="str">
        <f t="shared" si="54"/>
        <v>Northeast</v>
      </c>
      <c r="L755" s="170" t="str">
        <f>INDEX('State '!$A$1:$C$62,MATCH($I755,'State '!$B:$B,0),3)</f>
        <v>Northeast</v>
      </c>
      <c r="M755" s="170" t="str">
        <f>INDEX('State '!$A$1:$C$62,MATCH($J755,'State '!$B:$B,0),3)</f>
        <v>Northeast</v>
      </c>
      <c r="N755" s="170"/>
      <c r="O755" s="177">
        <v>92</v>
      </c>
      <c r="P755" s="177">
        <v>0</v>
      </c>
      <c r="Q755" s="177">
        <v>230</v>
      </c>
      <c r="R755" s="176"/>
      <c r="S755" s="170" t="s">
        <v>135</v>
      </c>
      <c r="T755" s="170" t="s">
        <v>381</v>
      </c>
      <c r="U755" s="170" t="s">
        <v>1907</v>
      </c>
      <c r="V755" s="170"/>
      <c r="W755" s="169"/>
      <c r="X755" s="169"/>
      <c r="Y755" s="169"/>
    </row>
    <row r="756" spans="1:25" s="19" customFormat="1" ht="25.5" x14ac:dyDescent="0.2">
      <c r="A756" s="224">
        <v>44217</v>
      </c>
      <c r="B756" s="222" t="s">
        <v>2964</v>
      </c>
      <c r="C756" s="222" t="s">
        <v>2933</v>
      </c>
      <c r="D756" s="222" t="s">
        <v>140</v>
      </c>
      <c r="E756" s="222" t="s">
        <v>143</v>
      </c>
      <c r="F756" s="63">
        <v>43941</v>
      </c>
      <c r="G756" s="104">
        <v>2020</v>
      </c>
      <c r="H756" s="224" t="s">
        <v>2318</v>
      </c>
      <c r="I756" s="224" t="str">
        <f t="shared" si="51"/>
        <v>OH</v>
      </c>
      <c r="J756" s="224" t="str">
        <f t="shared" si="52"/>
        <v>MI</v>
      </c>
      <c r="K756" s="230" t="str">
        <f t="shared" si="54"/>
        <v>Northeast, Midwest</v>
      </c>
      <c r="L756" s="224" t="str">
        <f>INDEX('State '!$A$1:$C$62,MATCH($I756,'State '!$B:$B,0),3)</f>
        <v>Northeast</v>
      </c>
      <c r="M756" s="224" t="str">
        <f>INDEX('State '!$A$1:$C$62,MATCH($J756,'State '!$B:$B,0),3)</f>
        <v>Midwest</v>
      </c>
      <c r="N756" s="224"/>
      <c r="O756" s="163"/>
      <c r="P756" s="177"/>
      <c r="Q756" s="164">
        <v>175</v>
      </c>
      <c r="R756" s="104"/>
      <c r="S756" s="224" t="s">
        <v>135</v>
      </c>
      <c r="T756" s="224" t="s">
        <v>381</v>
      </c>
      <c r="U756" s="224" t="s">
        <v>2965</v>
      </c>
      <c r="V756" s="224" t="s">
        <v>2180</v>
      </c>
      <c r="W756" s="222" t="s">
        <v>2966</v>
      </c>
      <c r="X756" s="222"/>
      <c r="Y756" s="155"/>
    </row>
    <row r="757" spans="1:25" s="19" customFormat="1" x14ac:dyDescent="0.2">
      <c r="A757" s="170">
        <v>42990</v>
      </c>
      <c r="B757" s="183" t="s">
        <v>2183</v>
      </c>
      <c r="C757" s="183" t="s">
        <v>1953</v>
      </c>
      <c r="D757" s="183" t="s">
        <v>136</v>
      </c>
      <c r="E757" s="183" t="s">
        <v>143</v>
      </c>
      <c r="F757" s="184">
        <v>42979</v>
      </c>
      <c r="G757" s="176">
        <v>2017</v>
      </c>
      <c r="H757" s="170" t="s">
        <v>2340</v>
      </c>
      <c r="I757" s="170" t="str">
        <f t="shared" si="51"/>
        <v>PA</v>
      </c>
      <c r="J757" s="170" t="str">
        <f t="shared" si="52"/>
        <v>MI</v>
      </c>
      <c r="K757" s="175" t="str">
        <f t="shared" si="54"/>
        <v>Northeast, Midwest</v>
      </c>
      <c r="L757" s="170" t="str">
        <f>INDEX('State '!$A$1:$C$62,MATCH($I757,'State '!$B:$B,0),3)</f>
        <v>Northeast</v>
      </c>
      <c r="M757" s="170" t="str">
        <f>INDEX('State '!$A$1:$C$62,MATCH($J757,'State '!$B:$B,0),3)</f>
        <v>Midwest</v>
      </c>
      <c r="N757" s="170"/>
      <c r="O757" s="177">
        <v>3000</v>
      </c>
      <c r="P757" s="177">
        <v>711</v>
      </c>
      <c r="Q757" s="177">
        <v>1700</v>
      </c>
      <c r="R757" s="176">
        <v>42</v>
      </c>
      <c r="S757" s="170" t="s">
        <v>135</v>
      </c>
      <c r="T757" s="170" t="s">
        <v>381</v>
      </c>
      <c r="U757" s="170" t="s">
        <v>2012</v>
      </c>
      <c r="V757" s="170" t="s">
        <v>2180</v>
      </c>
      <c r="W757" s="169"/>
      <c r="X757" s="169"/>
      <c r="Y757" s="169"/>
    </row>
    <row r="758" spans="1:25" s="19" customFormat="1" x14ac:dyDescent="0.2">
      <c r="A758" s="170">
        <v>43252</v>
      </c>
      <c r="B758" s="183" t="s">
        <v>2184</v>
      </c>
      <c r="C758" s="183" t="s">
        <v>1953</v>
      </c>
      <c r="D758" s="183" t="s">
        <v>136</v>
      </c>
      <c r="E758" s="183" t="s">
        <v>143</v>
      </c>
      <c r="F758" s="184">
        <v>43252</v>
      </c>
      <c r="G758" s="176">
        <v>2018</v>
      </c>
      <c r="H758" s="170" t="s">
        <v>2340</v>
      </c>
      <c r="I758" s="170" t="str">
        <f t="shared" si="51"/>
        <v>PA</v>
      </c>
      <c r="J758" s="170" t="str">
        <f t="shared" si="52"/>
        <v>MI</v>
      </c>
      <c r="K758" s="175" t="str">
        <f t="shared" si="54"/>
        <v>Northeast, Midwest</v>
      </c>
      <c r="L758" s="170" t="str">
        <f>INDEX('State '!$A$1:$C$62,MATCH($I758,'State '!$B:$B,0),3)</f>
        <v>Northeast</v>
      </c>
      <c r="M758" s="170" t="str">
        <f>INDEX('State '!$A$1:$C$62,MATCH($J758,'State '!$B:$B,0),3)</f>
        <v>Midwest</v>
      </c>
      <c r="N758" s="170"/>
      <c r="O758" s="177">
        <v>1220</v>
      </c>
      <c r="P758" s="177"/>
      <c r="Q758" s="177">
        <v>1550</v>
      </c>
      <c r="R758" s="176"/>
      <c r="S758" s="170" t="s">
        <v>135</v>
      </c>
      <c r="T758" s="170" t="s">
        <v>381</v>
      </c>
      <c r="U758" s="170" t="s">
        <v>2012</v>
      </c>
      <c r="V758" s="170" t="s">
        <v>2180</v>
      </c>
      <c r="W758" s="169"/>
      <c r="X758" s="169"/>
      <c r="Y758" s="169"/>
    </row>
    <row r="759" spans="1:25" s="19" customFormat="1" x14ac:dyDescent="0.2">
      <c r="A759" s="170">
        <v>40585</v>
      </c>
      <c r="B759" s="171" t="s">
        <v>522</v>
      </c>
      <c r="C759" s="171" t="s">
        <v>238</v>
      </c>
      <c r="D759" s="171" t="s">
        <v>136</v>
      </c>
      <c r="E759" s="172" t="s">
        <v>143</v>
      </c>
      <c r="F759" s="173">
        <v>40752</v>
      </c>
      <c r="G759" s="180">
        <v>2011</v>
      </c>
      <c r="H759" s="170" t="s">
        <v>523</v>
      </c>
      <c r="I759" s="170" t="str">
        <f t="shared" si="51"/>
        <v>WY</v>
      </c>
      <c r="J759" s="170" t="str">
        <f t="shared" si="52"/>
        <v>OR</v>
      </c>
      <c r="K759" s="170" t="str">
        <f t="shared" si="54"/>
        <v>Mountain, Pacific</v>
      </c>
      <c r="L759" s="170" t="str">
        <f>INDEX('State '!$A$1:$C$62,MATCH($I759,'State '!$B:$B,0),3)</f>
        <v>Mountain</v>
      </c>
      <c r="M759" s="170" t="str">
        <f>INDEX('State '!$A$1:$C$62,MATCH($J759,'State '!$B:$B,0),3)</f>
        <v>Pacific</v>
      </c>
      <c r="N759" s="170"/>
      <c r="O759" s="177">
        <v>2960</v>
      </c>
      <c r="P759" s="176">
        <v>672.5</v>
      </c>
      <c r="Q759" s="176">
        <v>1500</v>
      </c>
      <c r="R759" s="177">
        <v>42</v>
      </c>
      <c r="S759" s="178" t="s">
        <v>135</v>
      </c>
      <c r="T759" s="175" t="s">
        <v>381</v>
      </c>
      <c r="U759" s="179" t="s">
        <v>524</v>
      </c>
      <c r="V759" s="170"/>
      <c r="W759" s="169"/>
      <c r="X759" s="169"/>
      <c r="Y759" s="169"/>
    </row>
    <row r="760" spans="1:25" s="19" customFormat="1" x14ac:dyDescent="0.2">
      <c r="A760" s="170">
        <v>42619</v>
      </c>
      <c r="B760" s="183" t="s">
        <v>1994</v>
      </c>
      <c r="C760" s="183" t="s">
        <v>2220</v>
      </c>
      <c r="D760" s="183" t="s">
        <v>134</v>
      </c>
      <c r="E760" s="172" t="s">
        <v>143</v>
      </c>
      <c r="F760" s="184"/>
      <c r="G760" s="176">
        <v>2011</v>
      </c>
      <c r="H760" s="170" t="s">
        <v>29</v>
      </c>
      <c r="I760" s="170" t="str">
        <f t="shared" si="51"/>
        <v>WY</v>
      </c>
      <c r="J760" s="170" t="str">
        <f t="shared" si="52"/>
        <v>WY</v>
      </c>
      <c r="K760" s="170" t="str">
        <f t="shared" si="54"/>
        <v>Mountain</v>
      </c>
      <c r="L760" s="170" t="str">
        <f>INDEX('State '!$A$1:$C$62,MATCH($I760,'State '!$B:$B,0),3)</f>
        <v>Mountain</v>
      </c>
      <c r="M760" s="170" t="str">
        <f>INDEX('State '!$A$1:$C$62,MATCH($J760,'State '!$B:$B,0),3)</f>
        <v>Mountain</v>
      </c>
      <c r="N760" s="170"/>
      <c r="O760" s="177"/>
      <c r="P760" s="177"/>
      <c r="Q760" s="177"/>
      <c r="R760" s="176" t="s">
        <v>1096</v>
      </c>
      <c r="S760" s="170" t="s">
        <v>135</v>
      </c>
      <c r="T760" s="170" t="s">
        <v>381</v>
      </c>
      <c r="U760" s="170" t="s">
        <v>2221</v>
      </c>
      <c r="V760" s="170"/>
      <c r="W760" s="169"/>
      <c r="X760" s="169"/>
      <c r="Y760" s="169"/>
    </row>
    <row r="761" spans="1:25" s="19" customFormat="1" ht="25.5" x14ac:dyDescent="0.2">
      <c r="A761" s="170">
        <v>42900</v>
      </c>
      <c r="B761" s="183" t="s">
        <v>2138</v>
      </c>
      <c r="C761" s="183" t="s">
        <v>2137</v>
      </c>
      <c r="D761" s="183" t="s">
        <v>136</v>
      </c>
      <c r="E761" s="183" t="s">
        <v>143</v>
      </c>
      <c r="F761" s="184">
        <v>42893</v>
      </c>
      <c r="G761" s="176">
        <v>2017</v>
      </c>
      <c r="H761" s="170" t="s">
        <v>1979</v>
      </c>
      <c r="I761" s="170" t="str">
        <f t="shared" si="51"/>
        <v>AL</v>
      </c>
      <c r="J761" s="170" t="str">
        <f t="shared" si="52"/>
        <v>FL</v>
      </c>
      <c r="K761" s="175" t="str">
        <f t="shared" si="54"/>
        <v>South Central, Southeast</v>
      </c>
      <c r="L761" s="170" t="str">
        <f>INDEX('State '!$A$1:$C$62,MATCH($I761,'State '!$B:$B,0),3)</f>
        <v>South Central</v>
      </c>
      <c r="M761" s="170" t="str">
        <f>INDEX('State '!$A$1:$C$62,MATCH($J761,'State '!$B:$B,0),3)</f>
        <v>Southeast</v>
      </c>
      <c r="N761" s="170"/>
      <c r="O761" s="177">
        <v>3200</v>
      </c>
      <c r="P761" s="177">
        <v>516.20000000000005</v>
      </c>
      <c r="Q761" s="177">
        <v>830</v>
      </c>
      <c r="R761" s="176">
        <v>36</v>
      </c>
      <c r="S761" s="170" t="s">
        <v>1813</v>
      </c>
      <c r="T761" s="170" t="s">
        <v>381</v>
      </c>
      <c r="U761" s="170" t="s">
        <v>2113</v>
      </c>
      <c r="V761" s="170" t="s">
        <v>2180</v>
      </c>
      <c r="W761" s="169"/>
      <c r="X761" s="169"/>
      <c r="Y761" s="169"/>
    </row>
    <row r="762" spans="1:25" s="19" customFormat="1" ht="25.5" x14ac:dyDescent="0.2">
      <c r="A762" s="224">
        <v>43943</v>
      </c>
      <c r="B762" s="222" t="s">
        <v>2139</v>
      </c>
      <c r="C762" s="222" t="s">
        <v>2137</v>
      </c>
      <c r="D762" s="222" t="s">
        <v>140</v>
      </c>
      <c r="E762" s="222" t="s">
        <v>143</v>
      </c>
      <c r="F762" s="63">
        <v>43943</v>
      </c>
      <c r="G762" s="104">
        <v>2020</v>
      </c>
      <c r="H762" s="224" t="s">
        <v>1979</v>
      </c>
      <c r="I762" s="224" t="str">
        <f t="shared" si="51"/>
        <v>AL</v>
      </c>
      <c r="J762" s="224" t="str">
        <f t="shared" si="52"/>
        <v>FL</v>
      </c>
      <c r="K762" s="230" t="str">
        <f t="shared" si="54"/>
        <v>South Central, Southeast</v>
      </c>
      <c r="L762" s="224" t="str">
        <f>INDEX('State '!$A$1:$C$62,MATCH($I762,'State '!$B:$B,0),3)</f>
        <v>South Central</v>
      </c>
      <c r="M762" s="224" t="str">
        <f>INDEX('State '!$A$1:$C$62,MATCH($J762,'State '!$B:$B,0),3)</f>
        <v>Southeast</v>
      </c>
      <c r="N762" s="224"/>
      <c r="O762" s="177"/>
      <c r="P762" s="177"/>
      <c r="Q762" s="164">
        <v>170</v>
      </c>
      <c r="R762" s="104"/>
      <c r="S762" s="108" t="s">
        <v>135</v>
      </c>
      <c r="T762" s="224" t="s">
        <v>381</v>
      </c>
      <c r="U762" s="224" t="s">
        <v>2113</v>
      </c>
      <c r="V762" s="224" t="s">
        <v>2180</v>
      </c>
      <c r="W762" s="222" t="s">
        <v>2859</v>
      </c>
      <c r="X762" s="222" t="s">
        <v>2841</v>
      </c>
      <c r="Y762" s="166" t="s">
        <v>2860</v>
      </c>
    </row>
    <row r="763" spans="1:25" s="19" customFormat="1" x14ac:dyDescent="0.2">
      <c r="A763" s="170">
        <v>39990</v>
      </c>
      <c r="B763" s="183" t="s">
        <v>946</v>
      </c>
      <c r="C763" s="183" t="s">
        <v>307</v>
      </c>
      <c r="D763" s="183" t="s">
        <v>134</v>
      </c>
      <c r="E763" s="183" t="s">
        <v>143</v>
      </c>
      <c r="F763" s="184">
        <v>39355</v>
      </c>
      <c r="G763" s="176">
        <v>2007</v>
      </c>
      <c r="H763" s="170" t="s">
        <v>429</v>
      </c>
      <c r="I763" s="170" t="str">
        <f t="shared" si="51"/>
        <v>TX</v>
      </c>
      <c r="J763" s="170" t="str">
        <f t="shared" si="52"/>
        <v>LA</v>
      </c>
      <c r="K763" s="170" t="str">
        <f t="shared" si="54"/>
        <v>South Central</v>
      </c>
      <c r="L763" s="170" t="str">
        <f>INDEX('State '!$A$1:$C$62,MATCH($I763,'State '!$B:$B,0),3)</f>
        <v>South Central</v>
      </c>
      <c r="M763" s="170" t="str">
        <f>INDEX('State '!$A$1:$C$62,MATCH($J763,'State '!$B:$B,0),3)</f>
        <v>South Central</v>
      </c>
      <c r="N763" s="170"/>
      <c r="O763" s="177">
        <v>16</v>
      </c>
      <c r="P763" s="177"/>
      <c r="Q763" s="177">
        <v>50</v>
      </c>
      <c r="R763" s="176"/>
      <c r="S763" s="170" t="s">
        <v>135</v>
      </c>
      <c r="T763" s="170" t="s">
        <v>381</v>
      </c>
      <c r="U763" s="170" t="s">
        <v>894</v>
      </c>
      <c r="V763" s="170"/>
      <c r="W763" s="169"/>
      <c r="X763" s="169"/>
      <c r="Y763" s="169"/>
    </row>
    <row r="764" spans="1:25" s="19" customFormat="1" ht="25.5" x14ac:dyDescent="0.2">
      <c r="A764" s="224">
        <v>44217</v>
      </c>
      <c r="B764" s="222" t="s">
        <v>2773</v>
      </c>
      <c r="C764" s="222" t="s">
        <v>2068</v>
      </c>
      <c r="D764" s="222" t="s">
        <v>140</v>
      </c>
      <c r="E764" s="222" t="s">
        <v>143</v>
      </c>
      <c r="F764" s="63">
        <v>44105</v>
      </c>
      <c r="G764" s="104">
        <v>2020</v>
      </c>
      <c r="H764" s="224" t="s">
        <v>0</v>
      </c>
      <c r="I764" s="224" t="str">
        <f t="shared" si="51"/>
        <v>LA</v>
      </c>
      <c r="J764" s="224" t="str">
        <f t="shared" si="52"/>
        <v>LA</v>
      </c>
      <c r="K764" s="230" t="str">
        <f t="shared" si="54"/>
        <v>South Central</v>
      </c>
      <c r="L764" s="224" t="str">
        <f>INDEX('State '!$A$1:$C$62,MATCH($I764,'State '!$B:$B,0),3)</f>
        <v>South Central</v>
      </c>
      <c r="M764" s="224" t="str">
        <f>INDEX('State '!$A$1:$C$62,MATCH($J764,'State '!$B:$B,0),3)</f>
        <v>South Central</v>
      </c>
      <c r="N764" s="224"/>
      <c r="O764" s="177">
        <v>65.900000000000006</v>
      </c>
      <c r="P764" s="177"/>
      <c r="Q764" s="164">
        <v>400</v>
      </c>
      <c r="R764" s="104">
        <v>36</v>
      </c>
      <c r="S764" s="108" t="s">
        <v>135</v>
      </c>
      <c r="T764" s="224" t="s">
        <v>381</v>
      </c>
      <c r="U764" s="224" t="s">
        <v>2774</v>
      </c>
      <c r="V764" s="224" t="s">
        <v>2177</v>
      </c>
      <c r="W764" s="222" t="s">
        <v>2775</v>
      </c>
      <c r="X764" s="222"/>
      <c r="Y764" s="225"/>
    </row>
    <row r="765" spans="1:25" s="19" customFormat="1" ht="25.5" x14ac:dyDescent="0.2">
      <c r="A765" s="195">
        <v>43454</v>
      </c>
      <c r="B765" s="183" t="s">
        <v>2696</v>
      </c>
      <c r="C765" s="171" t="s">
        <v>221</v>
      </c>
      <c r="D765" s="183" t="s">
        <v>134</v>
      </c>
      <c r="E765" s="183" t="s">
        <v>143</v>
      </c>
      <c r="F765" s="184">
        <v>43445</v>
      </c>
      <c r="G765" s="176">
        <v>2018</v>
      </c>
      <c r="H765" s="170" t="s">
        <v>0</v>
      </c>
      <c r="I765" s="170" t="str">
        <f t="shared" si="51"/>
        <v>LA</v>
      </c>
      <c r="J765" s="170" t="str">
        <f t="shared" si="52"/>
        <v>LA</v>
      </c>
      <c r="K765" s="175" t="str">
        <f t="shared" si="54"/>
        <v>South Central</v>
      </c>
      <c r="L765" s="170" t="str">
        <f>INDEX('State '!$A$1:$C$62,MATCH($I765,'State '!$B:$B,0),3)</f>
        <v>South Central</v>
      </c>
      <c r="M765" s="170" t="str">
        <f>INDEX('State '!$A$1:$C$62,MATCH($J765,'State '!$B:$B,0),3)</f>
        <v>South Central</v>
      </c>
      <c r="N765" s="170"/>
      <c r="O765" s="177">
        <v>151</v>
      </c>
      <c r="P765" s="177"/>
      <c r="Q765" s="177">
        <v>600</v>
      </c>
      <c r="R765" s="176"/>
      <c r="S765" s="170" t="s">
        <v>138</v>
      </c>
      <c r="T765" s="170" t="s">
        <v>381</v>
      </c>
      <c r="U765" s="170" t="s">
        <v>2360</v>
      </c>
      <c r="V765" s="170" t="s">
        <v>2177</v>
      </c>
      <c r="W765" s="169" t="s">
        <v>2218</v>
      </c>
      <c r="X765" s="169"/>
      <c r="Y765" s="169"/>
    </row>
    <row r="766" spans="1:25" s="19" customFormat="1" x14ac:dyDescent="0.2">
      <c r="A766" s="170">
        <v>40388</v>
      </c>
      <c r="B766" s="171" t="s">
        <v>810</v>
      </c>
      <c r="C766" s="183" t="s">
        <v>1824</v>
      </c>
      <c r="D766" s="171" t="s">
        <v>140</v>
      </c>
      <c r="E766" s="172" t="s">
        <v>143</v>
      </c>
      <c r="F766" s="173">
        <v>39566</v>
      </c>
      <c r="G766" s="180">
        <v>2008</v>
      </c>
      <c r="H766" s="170" t="s">
        <v>0</v>
      </c>
      <c r="I766" s="170" t="str">
        <f t="shared" si="51"/>
        <v>LA</v>
      </c>
      <c r="J766" s="170" t="str">
        <f t="shared" si="52"/>
        <v>LA</v>
      </c>
      <c r="K766" s="170" t="str">
        <f t="shared" si="54"/>
        <v>South Central</v>
      </c>
      <c r="L766" s="170" t="str">
        <f>INDEX('State '!$A$1:$C$62,MATCH($I766,'State '!$B:$B,0),3)</f>
        <v>South Central</v>
      </c>
      <c r="M766" s="170" t="str">
        <f>INDEX('State '!$A$1:$C$62,MATCH($J766,'State '!$B:$B,0),3)</f>
        <v>South Central</v>
      </c>
      <c r="N766" s="170"/>
      <c r="O766" s="177">
        <v>350</v>
      </c>
      <c r="P766" s="176">
        <v>16</v>
      </c>
      <c r="Q766" s="176">
        <v>2000</v>
      </c>
      <c r="R766" s="177">
        <v>42</v>
      </c>
      <c r="S766" s="178" t="s">
        <v>135</v>
      </c>
      <c r="T766" s="175" t="s">
        <v>381</v>
      </c>
      <c r="U766" s="179" t="s">
        <v>811</v>
      </c>
      <c r="V766" s="170"/>
      <c r="W766" s="169"/>
      <c r="X766" s="169"/>
      <c r="Y766" s="169"/>
    </row>
    <row r="767" spans="1:25" s="19" customFormat="1" x14ac:dyDescent="0.2">
      <c r="A767" s="170">
        <v>41614</v>
      </c>
      <c r="B767" s="183" t="s">
        <v>418</v>
      </c>
      <c r="C767" s="183" t="s">
        <v>223</v>
      </c>
      <c r="D767" s="183" t="s">
        <v>140</v>
      </c>
      <c r="E767" s="183" t="s">
        <v>143</v>
      </c>
      <c r="F767" s="184">
        <v>41579</v>
      </c>
      <c r="G767" s="176">
        <v>2013</v>
      </c>
      <c r="H767" s="170" t="s">
        <v>7</v>
      </c>
      <c r="I767" s="170" t="str">
        <f t="shared" si="51"/>
        <v>PA</v>
      </c>
      <c r="J767" s="170" t="str">
        <f t="shared" si="52"/>
        <v>PA</v>
      </c>
      <c r="K767" s="170" t="str">
        <f t="shared" si="54"/>
        <v>Northeast</v>
      </c>
      <c r="L767" s="170" t="str">
        <f>INDEX('State '!$A$1:$C$62,MATCH($I767,'State '!$B:$B,0),3)</f>
        <v>Northeast</v>
      </c>
      <c r="M767" s="170" t="str">
        <f>INDEX('State '!$A$1:$C$62,MATCH($J767,'State '!$B:$B,0),3)</f>
        <v>Northeast</v>
      </c>
      <c r="N767" s="170"/>
      <c r="O767" s="177">
        <v>16.760000000000002</v>
      </c>
      <c r="P767" s="177">
        <v>3.6</v>
      </c>
      <c r="Q767" s="177">
        <v>92</v>
      </c>
      <c r="R767" s="176">
        <v>24</v>
      </c>
      <c r="S767" s="170" t="s">
        <v>135</v>
      </c>
      <c r="T767" s="170" t="s">
        <v>381</v>
      </c>
      <c r="U767" s="170" t="s">
        <v>2141</v>
      </c>
      <c r="V767" s="170"/>
      <c r="W767" s="169"/>
      <c r="X767" s="169"/>
      <c r="Y767" s="169"/>
    </row>
    <row r="768" spans="1:25" s="19" customFormat="1" ht="38.25" x14ac:dyDescent="0.2">
      <c r="A768" s="224">
        <v>44158</v>
      </c>
      <c r="B768" s="222" t="s">
        <v>2878</v>
      </c>
      <c r="C768" s="222" t="s">
        <v>2879</v>
      </c>
      <c r="D768" s="222" t="s">
        <v>136</v>
      </c>
      <c r="E768" s="222" t="s">
        <v>143</v>
      </c>
      <c r="F768" s="63">
        <v>44158</v>
      </c>
      <c r="G768" s="104">
        <v>2020</v>
      </c>
      <c r="H768" s="224" t="s">
        <v>41</v>
      </c>
      <c r="I768" s="224" t="str">
        <f t="shared" ref="I768:I831" si="55">LEFT($H768,2)</f>
        <v>MI</v>
      </c>
      <c r="J768" s="224" t="str">
        <f t="shared" si="52"/>
        <v>MI</v>
      </c>
      <c r="K768" s="230" t="str">
        <f t="shared" si="54"/>
        <v>Midwest</v>
      </c>
      <c r="L768" s="224" t="str">
        <f>INDEX('State '!$A$1:$C$62,MATCH($I768,'State '!$B:$B,0),3)</f>
        <v>Midwest</v>
      </c>
      <c r="M768" s="224" t="str">
        <f>INDEX('State '!$A$1:$C$62,MATCH($J768,'State '!$B:$B,0),3)</f>
        <v>Midwest</v>
      </c>
      <c r="N768" s="224"/>
      <c r="O768" s="177">
        <v>610</v>
      </c>
      <c r="P768" s="177">
        <v>94</v>
      </c>
      <c r="Q768" s="164">
        <v>200</v>
      </c>
      <c r="R768" s="104">
        <v>24</v>
      </c>
      <c r="S768" s="108" t="s">
        <v>138</v>
      </c>
      <c r="T768" s="224" t="s">
        <v>2880</v>
      </c>
      <c r="U768" s="224"/>
      <c r="V768" s="224" t="s">
        <v>2177</v>
      </c>
      <c r="W768" s="222" t="s">
        <v>3084</v>
      </c>
      <c r="X768" s="222" t="s">
        <v>2843</v>
      </c>
      <c r="Y768" s="166" t="s">
        <v>3083</v>
      </c>
    </row>
    <row r="769" spans="1:25" s="19" customFormat="1" x14ac:dyDescent="0.2">
      <c r="A769" s="195">
        <v>42865</v>
      </c>
      <c r="B769" s="183" t="s">
        <v>1969</v>
      </c>
      <c r="C769" s="183" t="s">
        <v>200</v>
      </c>
      <c r="D769" s="183" t="s">
        <v>134</v>
      </c>
      <c r="E769" s="183" t="s">
        <v>143</v>
      </c>
      <c r="F769" s="184">
        <v>42704</v>
      </c>
      <c r="G769" s="176">
        <v>2016</v>
      </c>
      <c r="H769" s="170" t="s">
        <v>36</v>
      </c>
      <c r="I769" s="170" t="str">
        <f t="shared" si="55"/>
        <v>MA</v>
      </c>
      <c r="J769" s="170" t="str">
        <f t="shared" si="52"/>
        <v>MA</v>
      </c>
      <c r="K769" s="170" t="str">
        <f t="shared" si="54"/>
        <v>Northeast</v>
      </c>
      <c r="L769" s="170" t="str">
        <f>INDEX('State '!$A$1:$C$62,MATCH($I769,'State '!$B:$B,0),3)</f>
        <v>Northeast</v>
      </c>
      <c r="M769" s="170" t="str">
        <f>INDEX('State '!$A$1:$C$62,MATCH($J769,'State '!$B:$B,0),3)</f>
        <v>Northeast</v>
      </c>
      <c r="N769" s="170"/>
      <c r="O769" s="177">
        <v>63</v>
      </c>
      <c r="P769" s="177">
        <v>1.2</v>
      </c>
      <c r="Q769" s="177">
        <v>115</v>
      </c>
      <c r="R769" s="176">
        <v>16</v>
      </c>
      <c r="S769" s="170" t="s">
        <v>135</v>
      </c>
      <c r="T769" s="170" t="s">
        <v>381</v>
      </c>
      <c r="U769" s="170" t="s">
        <v>1970</v>
      </c>
      <c r="V769" s="170" t="s">
        <v>2177</v>
      </c>
      <c r="W769" s="169"/>
      <c r="X769" s="169"/>
      <c r="Y769" s="169"/>
    </row>
    <row r="770" spans="1:25" s="19" customFormat="1" x14ac:dyDescent="0.2">
      <c r="A770" s="170">
        <v>39990</v>
      </c>
      <c r="B770" s="183" t="s">
        <v>1091</v>
      </c>
      <c r="C770" s="183" t="s">
        <v>323</v>
      </c>
      <c r="D770" s="183" t="s">
        <v>134</v>
      </c>
      <c r="E770" s="183" t="s">
        <v>143</v>
      </c>
      <c r="F770" s="184">
        <v>38701</v>
      </c>
      <c r="G770" s="176">
        <v>2005</v>
      </c>
      <c r="H770" s="170" t="s">
        <v>40</v>
      </c>
      <c r="I770" s="170" t="str">
        <f t="shared" si="55"/>
        <v>AZ</v>
      </c>
      <c r="J770" s="170" t="str">
        <f t="shared" si="52"/>
        <v>AZ</v>
      </c>
      <c r="K770" s="170" t="str">
        <f t="shared" si="54"/>
        <v>Mountain</v>
      </c>
      <c r="L770" s="170" t="str">
        <f>INDEX('State '!$A$1:$C$62,MATCH($I770,'State '!$B:$B,0),3)</f>
        <v>Mountain</v>
      </c>
      <c r="M770" s="170" t="str">
        <f>INDEX('State '!$A$1:$C$62,MATCH($J770,'State '!$B:$B,0),3)</f>
        <v>Mountain</v>
      </c>
      <c r="N770" s="170"/>
      <c r="O770" s="177">
        <v>2</v>
      </c>
      <c r="P770" s="177">
        <v>3.2</v>
      </c>
      <c r="Q770" s="177">
        <v>1.7</v>
      </c>
      <c r="R770" s="176">
        <v>12</v>
      </c>
      <c r="S770" s="170" t="s">
        <v>138</v>
      </c>
      <c r="T770" s="170" t="s">
        <v>187</v>
      </c>
      <c r="U770" s="170" t="s">
        <v>382</v>
      </c>
      <c r="V770" s="170"/>
      <c r="W770" s="169"/>
      <c r="X770" s="169"/>
      <c r="Y770" s="169"/>
    </row>
    <row r="771" spans="1:25" s="19" customFormat="1" x14ac:dyDescent="0.2">
      <c r="A771" s="170">
        <v>39990</v>
      </c>
      <c r="B771" s="183" t="s">
        <v>1170</v>
      </c>
      <c r="C771" s="183" t="s">
        <v>331</v>
      </c>
      <c r="D771" s="183" t="s">
        <v>134</v>
      </c>
      <c r="E771" s="183" t="s">
        <v>143</v>
      </c>
      <c r="F771" s="184">
        <v>37926</v>
      </c>
      <c r="G771" s="176">
        <v>2003</v>
      </c>
      <c r="H771" s="170" t="s">
        <v>19</v>
      </c>
      <c r="I771" s="170" t="str">
        <f t="shared" si="55"/>
        <v>VA</v>
      </c>
      <c r="J771" s="170" t="str">
        <f t="shared" si="52"/>
        <v>VA</v>
      </c>
      <c r="K771" s="170" t="str">
        <f t="shared" si="54"/>
        <v>Northeast</v>
      </c>
      <c r="L771" s="170" t="str">
        <f>INDEX('State '!$A$1:$C$62,MATCH($I771,'State '!$B:$B,0),3)</f>
        <v>Northeast</v>
      </c>
      <c r="M771" s="170" t="str">
        <f>INDEX('State '!$A$1:$C$62,MATCH($J771,'State '!$B:$B,0),3)</f>
        <v>Northeast</v>
      </c>
      <c r="N771" s="170"/>
      <c r="O771" s="177">
        <v>5.39</v>
      </c>
      <c r="P771" s="177">
        <v>6.7</v>
      </c>
      <c r="Q771" s="177">
        <v>550</v>
      </c>
      <c r="R771" s="176">
        <v>24</v>
      </c>
      <c r="S771" s="170" t="s">
        <v>135</v>
      </c>
      <c r="T771" s="170" t="s">
        <v>381</v>
      </c>
      <c r="U771" s="170" t="s">
        <v>1171</v>
      </c>
      <c r="V771" s="170"/>
      <c r="W771" s="169"/>
      <c r="X771" s="169"/>
      <c r="Y771" s="169"/>
    </row>
    <row r="772" spans="1:25" s="19" customFormat="1" x14ac:dyDescent="0.2">
      <c r="A772" s="170">
        <v>41120</v>
      </c>
      <c r="B772" s="171" t="s">
        <v>1803</v>
      </c>
      <c r="C772" s="171" t="s">
        <v>1718</v>
      </c>
      <c r="D772" s="171" t="s">
        <v>140</v>
      </c>
      <c r="E772" s="172" t="s">
        <v>143</v>
      </c>
      <c r="F772" s="173">
        <v>41487</v>
      </c>
      <c r="G772" s="180">
        <v>2013</v>
      </c>
      <c r="H772" s="170" t="s">
        <v>408</v>
      </c>
      <c r="I772" s="170" t="str">
        <f t="shared" si="55"/>
        <v>TX</v>
      </c>
      <c r="J772" s="170" t="str">
        <f t="shared" si="52"/>
        <v>MX</v>
      </c>
      <c r="K772" s="170" t="str">
        <f t="shared" si="54"/>
        <v>South Central, Mexico</v>
      </c>
      <c r="L772" s="170" t="str">
        <f>INDEX('State '!$A$1:$C$62,MATCH($I772,'State '!$B:$B,0),3)</f>
        <v>South Central</v>
      </c>
      <c r="M772" s="170" t="str">
        <f>INDEX('State '!$A$1:$C$62,MATCH($J772,'State '!$B:$B,0),3)</f>
        <v>Mexico</v>
      </c>
      <c r="N772" s="170"/>
      <c r="O772" s="177"/>
      <c r="P772" s="176"/>
      <c r="Q772" s="176">
        <v>237</v>
      </c>
      <c r="R772" s="177"/>
      <c r="S772" s="178" t="s">
        <v>135</v>
      </c>
      <c r="T772" s="175" t="s">
        <v>381</v>
      </c>
      <c r="U772" s="179" t="s">
        <v>1804</v>
      </c>
      <c r="V772" s="170" t="s">
        <v>2180</v>
      </c>
      <c r="W772" s="169"/>
      <c r="X772" s="169"/>
      <c r="Y772" s="169"/>
    </row>
    <row r="773" spans="1:25" s="19" customFormat="1" ht="25.5" x14ac:dyDescent="0.2">
      <c r="A773" s="224">
        <v>43689</v>
      </c>
      <c r="B773" s="222" t="s">
        <v>2755</v>
      </c>
      <c r="C773" s="222" t="s">
        <v>235</v>
      </c>
      <c r="D773" s="222" t="s">
        <v>140</v>
      </c>
      <c r="E773" s="222" t="s">
        <v>143</v>
      </c>
      <c r="F773" s="63">
        <v>43678</v>
      </c>
      <c r="G773" s="104">
        <v>2019</v>
      </c>
      <c r="H773" s="224" t="s">
        <v>18</v>
      </c>
      <c r="I773" s="224" t="str">
        <f t="shared" si="55"/>
        <v>FL</v>
      </c>
      <c r="J773" s="224" t="s">
        <v>18</v>
      </c>
      <c r="K773" s="230" t="str">
        <f t="shared" si="54"/>
        <v>Southeast</v>
      </c>
      <c r="L773" s="224" t="str">
        <f>INDEX('State '!$A$1:$C$62,MATCH($I773,'State '!$B:$B,0),3)</f>
        <v>Southeast</v>
      </c>
      <c r="M773" s="224" t="str">
        <f>INDEX('State '!$A$1:$C$62,MATCH($J773,'State '!$B:$B,0),3)</f>
        <v>Southeast</v>
      </c>
      <c r="N773" s="224"/>
      <c r="O773" s="177">
        <v>4.2</v>
      </c>
      <c r="P773" s="198">
        <v>0.4</v>
      </c>
      <c r="Q773" s="164">
        <v>36</v>
      </c>
      <c r="R773" s="104">
        <v>20</v>
      </c>
      <c r="S773" s="108" t="s">
        <v>135</v>
      </c>
      <c r="T773" s="224" t="s">
        <v>381</v>
      </c>
      <c r="U773" s="224" t="s">
        <v>2756</v>
      </c>
      <c r="V773" s="224" t="s">
        <v>2177</v>
      </c>
      <c r="W773" s="222" t="s">
        <v>2757</v>
      </c>
      <c r="X773" s="222" t="s">
        <v>2841</v>
      </c>
      <c r="Y773" s="225"/>
    </row>
    <row r="774" spans="1:25" s="19" customFormat="1" ht="25.5" x14ac:dyDescent="0.2">
      <c r="A774" s="224">
        <v>44302</v>
      </c>
      <c r="B774" s="222" t="s">
        <v>3051</v>
      </c>
      <c r="C774" s="222" t="s">
        <v>3052</v>
      </c>
      <c r="D774" s="222" t="s">
        <v>140</v>
      </c>
      <c r="E774" s="222" t="s">
        <v>143</v>
      </c>
      <c r="F774" s="63">
        <v>44253</v>
      </c>
      <c r="G774" s="104">
        <v>2021</v>
      </c>
      <c r="H774" s="224" t="s">
        <v>43</v>
      </c>
      <c r="I774" s="224" t="str">
        <f t="shared" si="55"/>
        <v>NM</v>
      </c>
      <c r="J774" s="224" t="str">
        <f t="shared" ref="J774:J805" si="56">RIGHT($H774,2)</f>
        <v>NM</v>
      </c>
      <c r="K774" s="230" t="str">
        <f t="shared" ref="K774:K837" si="57">IF($L774=$M774,L774,CONCATENATE($L774,", ",IF(ISBLANK(N774),"",CONCATENATE(N774,", ")),$M774))</f>
        <v>Mountain</v>
      </c>
      <c r="L774" s="224" t="str">
        <f>INDEX('State '!$A$1:$C$62,MATCH($I774,'State '!$B:$B,0),3)</f>
        <v>Mountain</v>
      </c>
      <c r="M774" s="224" t="str">
        <f>INDEX('State '!$A$1:$C$62,MATCH($J774,'State '!$B:$B,0),3)</f>
        <v>Mountain</v>
      </c>
      <c r="N774" s="224"/>
      <c r="O774" s="177">
        <v>60</v>
      </c>
      <c r="P774" s="177">
        <v>35</v>
      </c>
      <c r="Q774" s="164"/>
      <c r="R774" s="104">
        <v>20</v>
      </c>
      <c r="S774" s="108" t="s">
        <v>138</v>
      </c>
      <c r="T774" s="224"/>
      <c r="U774" s="224"/>
      <c r="V774" s="224" t="s">
        <v>2177</v>
      </c>
      <c r="W774" s="222" t="s">
        <v>3053</v>
      </c>
      <c r="X774" s="222" t="s">
        <v>2843</v>
      </c>
      <c r="Y774" s="166" t="s">
        <v>3061</v>
      </c>
    </row>
    <row r="775" spans="1:25" s="19" customFormat="1" x14ac:dyDescent="0.2">
      <c r="A775" s="170">
        <v>39990</v>
      </c>
      <c r="B775" s="183" t="s">
        <v>1164</v>
      </c>
      <c r="C775" s="183" t="s">
        <v>323</v>
      </c>
      <c r="D775" s="183" t="s">
        <v>134</v>
      </c>
      <c r="E775" s="183" t="s">
        <v>143</v>
      </c>
      <c r="F775" s="184">
        <v>38200</v>
      </c>
      <c r="G775" s="176">
        <v>2004</v>
      </c>
      <c r="H775" s="170" t="s">
        <v>40</v>
      </c>
      <c r="I775" s="170" t="str">
        <f t="shared" si="55"/>
        <v>AZ</v>
      </c>
      <c r="J775" s="170" t="str">
        <f t="shared" si="56"/>
        <v>AZ</v>
      </c>
      <c r="K775" s="170" t="str">
        <f t="shared" si="57"/>
        <v>Mountain</v>
      </c>
      <c r="L775" s="170" t="str">
        <f>INDEX('State '!$A$1:$C$62,MATCH($I775,'State '!$B:$B,0),3)</f>
        <v>Mountain</v>
      </c>
      <c r="M775" s="170" t="str">
        <f>INDEX('State '!$A$1:$C$62,MATCH($J775,'State '!$B:$B,0),3)</f>
        <v>Mountain</v>
      </c>
      <c r="N775" s="170"/>
      <c r="O775" s="177">
        <v>31</v>
      </c>
      <c r="P775" s="177">
        <v>36</v>
      </c>
      <c r="Q775" s="177">
        <v>200</v>
      </c>
      <c r="R775" s="176">
        <v>24</v>
      </c>
      <c r="S775" s="170" t="s">
        <v>138</v>
      </c>
      <c r="T775" s="170" t="s">
        <v>187</v>
      </c>
      <c r="U775" s="170" t="s">
        <v>382</v>
      </c>
      <c r="V775" s="170"/>
      <c r="W775" s="169"/>
      <c r="X775" s="169"/>
      <c r="Y775" s="169"/>
    </row>
    <row r="776" spans="1:25" s="19" customFormat="1" x14ac:dyDescent="0.2">
      <c r="A776" s="170">
        <v>39990</v>
      </c>
      <c r="B776" s="183" t="s">
        <v>1189</v>
      </c>
      <c r="C776" s="183" t="s">
        <v>333</v>
      </c>
      <c r="D776" s="183" t="s">
        <v>136</v>
      </c>
      <c r="E776" s="183" t="s">
        <v>143</v>
      </c>
      <c r="F776" s="184">
        <v>37895</v>
      </c>
      <c r="G776" s="176">
        <v>2003</v>
      </c>
      <c r="H776" s="170" t="s">
        <v>454</v>
      </c>
      <c r="I776" s="170" t="str">
        <f t="shared" si="55"/>
        <v>GA</v>
      </c>
      <c r="J776" s="170" t="str">
        <f t="shared" si="56"/>
        <v>SC</v>
      </c>
      <c r="K776" s="170" t="str">
        <f t="shared" si="57"/>
        <v>Southeast</v>
      </c>
      <c r="L776" s="170" t="str">
        <f>INDEX('State '!$A$1:$C$62,MATCH($I776,'State '!$B:$B,0),3)</f>
        <v>Southeast</v>
      </c>
      <c r="M776" s="170" t="str">
        <f>INDEX('State '!$A$1:$C$62,MATCH($J776,'State '!$B:$B,0),3)</f>
        <v>Southeast</v>
      </c>
      <c r="N776" s="170"/>
      <c r="O776" s="177">
        <v>36.4</v>
      </c>
      <c r="P776" s="177">
        <v>18.14</v>
      </c>
      <c r="Q776" s="177">
        <v>185</v>
      </c>
      <c r="R776" s="176">
        <v>20</v>
      </c>
      <c r="S776" s="170" t="s">
        <v>135</v>
      </c>
      <c r="T776" s="170" t="s">
        <v>381</v>
      </c>
      <c r="U776" s="170" t="s">
        <v>1190</v>
      </c>
      <c r="V776" s="170"/>
      <c r="W776" s="169"/>
      <c r="X776" s="169"/>
      <c r="Y776" s="169"/>
    </row>
    <row r="777" spans="1:25" s="19" customFormat="1" x14ac:dyDescent="0.2">
      <c r="A777" s="170">
        <v>39990</v>
      </c>
      <c r="B777" s="183" t="s">
        <v>1440</v>
      </c>
      <c r="C777" s="183" t="s">
        <v>362</v>
      </c>
      <c r="D777" s="183" t="s">
        <v>140</v>
      </c>
      <c r="E777" s="183" t="s">
        <v>143</v>
      </c>
      <c r="F777" s="184">
        <v>36557</v>
      </c>
      <c r="G777" s="176">
        <v>2000</v>
      </c>
      <c r="H777" s="170" t="s">
        <v>1441</v>
      </c>
      <c r="I777" s="170" t="str">
        <f t="shared" si="55"/>
        <v>CA</v>
      </c>
      <c r="J777" s="170" t="str">
        <f t="shared" si="56"/>
        <v>MX</v>
      </c>
      <c r="K777" s="170" t="str">
        <f t="shared" si="57"/>
        <v>Pacific, Mexico</v>
      </c>
      <c r="L777" s="170" t="str">
        <f>INDEX('State '!$A$1:$C$62,MATCH($I777,'State '!$B:$B,0),3)</f>
        <v>Pacific</v>
      </c>
      <c r="M777" s="170" t="str">
        <f>INDEX('State '!$A$1:$C$62,MATCH($J777,'State '!$B:$B,0),3)</f>
        <v>Mexico</v>
      </c>
      <c r="N777" s="170"/>
      <c r="O777" s="177">
        <v>7</v>
      </c>
      <c r="P777" s="177">
        <v>5</v>
      </c>
      <c r="Q777" s="177">
        <v>300</v>
      </c>
      <c r="R777" s="176">
        <v>30</v>
      </c>
      <c r="S777" s="170" t="s">
        <v>135</v>
      </c>
      <c r="T777" s="170" t="s">
        <v>381</v>
      </c>
      <c r="U777" s="170" t="s">
        <v>1442</v>
      </c>
      <c r="V777" s="170"/>
      <c r="W777" s="169"/>
      <c r="X777" s="169"/>
      <c r="Y777" s="169"/>
    </row>
    <row r="778" spans="1:25" s="19" customFormat="1" x14ac:dyDescent="0.2">
      <c r="A778" s="170">
        <v>39990</v>
      </c>
      <c r="B778" s="183" t="s">
        <v>1378</v>
      </c>
      <c r="C778" s="183" t="s">
        <v>354</v>
      </c>
      <c r="D778" s="183" t="s">
        <v>134</v>
      </c>
      <c r="E778" s="183" t="s">
        <v>143</v>
      </c>
      <c r="F778" s="184">
        <v>37196</v>
      </c>
      <c r="G778" s="176">
        <v>2001</v>
      </c>
      <c r="H778" s="170" t="s">
        <v>41</v>
      </c>
      <c r="I778" s="170" t="str">
        <f t="shared" si="55"/>
        <v>MI</v>
      </c>
      <c r="J778" s="170" t="str">
        <f t="shared" si="56"/>
        <v>MI</v>
      </c>
      <c r="K778" s="170" t="str">
        <f t="shared" si="57"/>
        <v>Midwest</v>
      </c>
      <c r="L778" s="170" t="str">
        <f>INDEX('State '!$A$1:$C$62,MATCH($I778,'State '!$B:$B,0),3)</f>
        <v>Midwest</v>
      </c>
      <c r="M778" s="170" t="str">
        <f>INDEX('State '!$A$1:$C$62,MATCH($J778,'State '!$B:$B,0),3)</f>
        <v>Midwest</v>
      </c>
      <c r="N778" s="170"/>
      <c r="O778" s="177"/>
      <c r="P778" s="177">
        <v>5</v>
      </c>
      <c r="Q778" s="177">
        <v>120</v>
      </c>
      <c r="R778" s="176"/>
      <c r="S778" s="170" t="s">
        <v>138</v>
      </c>
      <c r="T778" s="170" t="s">
        <v>187</v>
      </c>
      <c r="U778" s="170" t="s">
        <v>382</v>
      </c>
      <c r="V778" s="170"/>
      <c r="W778" s="169"/>
      <c r="X778" s="169"/>
      <c r="Y778" s="169"/>
    </row>
    <row r="779" spans="1:25" s="19" customFormat="1" ht="25.5" x14ac:dyDescent="0.2">
      <c r="A779" s="224">
        <v>43955</v>
      </c>
      <c r="B779" s="222" t="s">
        <v>2835</v>
      </c>
      <c r="C779" s="222" t="s">
        <v>2834</v>
      </c>
      <c r="D779" s="222" t="s">
        <v>136</v>
      </c>
      <c r="E779" s="222" t="s">
        <v>143</v>
      </c>
      <c r="F779" s="63">
        <v>43955</v>
      </c>
      <c r="G779" s="104">
        <v>2020</v>
      </c>
      <c r="H779" s="224" t="s">
        <v>1147</v>
      </c>
      <c r="I779" s="224" t="str">
        <f t="shared" si="55"/>
        <v>NM</v>
      </c>
      <c r="J779" s="224" t="str">
        <f t="shared" si="56"/>
        <v>TX</v>
      </c>
      <c r="K779" s="230" t="str">
        <f t="shared" si="57"/>
        <v>Mountain, South Central</v>
      </c>
      <c r="L779" s="224" t="str">
        <f>INDEX('State '!$A$1:$C$62,MATCH($I779,'State '!$B:$B,0),3)</f>
        <v>Mountain</v>
      </c>
      <c r="M779" s="224" t="str">
        <f>INDEX('State '!$A$1:$C$62,MATCH($J779,'State '!$B:$B,0),3)</f>
        <v>South Central</v>
      </c>
      <c r="N779" s="224"/>
      <c r="O779" s="177">
        <v>45</v>
      </c>
      <c r="P779" s="177">
        <v>23</v>
      </c>
      <c r="Q779" s="164">
        <v>400</v>
      </c>
      <c r="R779" s="104">
        <v>24</v>
      </c>
      <c r="S779" s="108" t="s">
        <v>135</v>
      </c>
      <c r="T779" s="224" t="s">
        <v>381</v>
      </c>
      <c r="U779" s="224" t="s">
        <v>2657</v>
      </c>
      <c r="V779" s="224" t="s">
        <v>2180</v>
      </c>
      <c r="W779" s="222" t="s">
        <v>2658</v>
      </c>
      <c r="X779" s="222"/>
      <c r="Y779" s="225"/>
    </row>
    <row r="780" spans="1:25" s="19" customFormat="1" x14ac:dyDescent="0.2">
      <c r="A780" s="170">
        <v>41810</v>
      </c>
      <c r="B780" s="183" t="s">
        <v>1891</v>
      </c>
      <c r="C780" s="183" t="s">
        <v>246</v>
      </c>
      <c r="D780" s="183" t="s">
        <v>134</v>
      </c>
      <c r="E780" s="183" t="s">
        <v>143</v>
      </c>
      <c r="F780" s="184">
        <v>41808</v>
      </c>
      <c r="G780" s="176">
        <v>2014</v>
      </c>
      <c r="H780" s="170" t="s">
        <v>8</v>
      </c>
      <c r="I780" s="170" t="str">
        <f t="shared" si="55"/>
        <v>OH</v>
      </c>
      <c r="J780" s="170" t="str">
        <f t="shared" si="56"/>
        <v>OH</v>
      </c>
      <c r="K780" s="170" t="str">
        <f t="shared" si="57"/>
        <v>Northeast</v>
      </c>
      <c r="L780" s="170" t="str">
        <f>INDEX('State '!$A$1:$C$62,MATCH($I780,'State '!$B:$B,0),3)</f>
        <v>Northeast</v>
      </c>
      <c r="M780" s="170" t="str">
        <f>INDEX('State '!$A$1:$C$62,MATCH($J780,'State '!$B:$B,0),3)</f>
        <v>Northeast</v>
      </c>
      <c r="N780" s="170"/>
      <c r="O780" s="177">
        <v>75</v>
      </c>
      <c r="P780" s="177">
        <v>14.3</v>
      </c>
      <c r="Q780" s="177">
        <v>600</v>
      </c>
      <c r="R780" s="176">
        <v>24</v>
      </c>
      <c r="S780" s="170" t="s">
        <v>135</v>
      </c>
      <c r="T780" s="170" t="s">
        <v>381</v>
      </c>
      <c r="U780" s="170" t="s">
        <v>1892</v>
      </c>
      <c r="V780" s="170"/>
      <c r="W780" s="169"/>
      <c r="X780" s="169"/>
      <c r="Y780" s="169"/>
    </row>
    <row r="781" spans="1:25" s="19" customFormat="1" x14ac:dyDescent="0.2">
      <c r="A781" s="170">
        <v>41885</v>
      </c>
      <c r="B781" s="183" t="s">
        <v>2124</v>
      </c>
      <c r="C781" s="183" t="s">
        <v>234</v>
      </c>
      <c r="D781" s="183" t="s">
        <v>140</v>
      </c>
      <c r="E781" s="183" t="s">
        <v>143</v>
      </c>
      <c r="F781" s="184">
        <v>42320</v>
      </c>
      <c r="G781" s="176">
        <v>2015</v>
      </c>
      <c r="H781" s="170" t="s">
        <v>483</v>
      </c>
      <c r="I781" s="170" t="str">
        <f t="shared" si="55"/>
        <v>MS</v>
      </c>
      <c r="J781" s="170" t="str">
        <f t="shared" si="56"/>
        <v>AL</v>
      </c>
      <c r="K781" s="170" t="str">
        <f t="shared" si="57"/>
        <v>South Central</v>
      </c>
      <c r="L781" s="170" t="str">
        <f>INDEX('State '!$A$1:$C$62,MATCH($I781,'State '!$B:$B,0),3)</f>
        <v>South Central</v>
      </c>
      <c r="M781" s="170" t="str">
        <f>INDEX('State '!$A$1:$C$62,MATCH($J781,'State '!$B:$B,0),3)</f>
        <v>South Central</v>
      </c>
      <c r="N781" s="170"/>
      <c r="O781" s="177">
        <v>47.8</v>
      </c>
      <c r="P781" s="177"/>
      <c r="Q781" s="177">
        <v>45</v>
      </c>
      <c r="R781" s="176"/>
      <c r="S781" s="170" t="s">
        <v>135</v>
      </c>
      <c r="T781" s="170" t="s">
        <v>381</v>
      </c>
      <c r="U781" s="170" t="s">
        <v>2060</v>
      </c>
      <c r="V781" s="170" t="s">
        <v>2180</v>
      </c>
      <c r="W781" s="169"/>
      <c r="X781" s="169"/>
      <c r="Y781" s="169"/>
    </row>
    <row r="782" spans="1:25" s="19" customFormat="1" x14ac:dyDescent="0.2">
      <c r="A782" s="195">
        <v>39990</v>
      </c>
      <c r="B782" s="183" t="s">
        <v>2076</v>
      </c>
      <c r="C782" s="183" t="s">
        <v>1758</v>
      </c>
      <c r="D782" s="183" t="s">
        <v>136</v>
      </c>
      <c r="E782" s="183" t="s">
        <v>143</v>
      </c>
      <c r="F782" s="184">
        <v>35278</v>
      </c>
      <c r="G782" s="176">
        <v>1996</v>
      </c>
      <c r="H782" s="170" t="s">
        <v>1095</v>
      </c>
      <c r="I782" s="170" t="str">
        <f t="shared" si="55"/>
        <v>GM</v>
      </c>
      <c r="J782" s="170" t="str">
        <f t="shared" si="56"/>
        <v>LA</v>
      </c>
      <c r="K782" s="170" t="str">
        <f t="shared" si="57"/>
        <v>Gulf of Mexico, South Central</v>
      </c>
      <c r="L782" s="170" t="str">
        <f>INDEX('State '!$A$1:$C$62,MATCH($I782,'State '!$B:$B,0),3)</f>
        <v>Gulf of Mexico</v>
      </c>
      <c r="M782" s="170" t="str">
        <f>INDEX('State '!$A$1:$C$62,MATCH($J782,'State '!$B:$B,0),3)</f>
        <v>South Central</v>
      </c>
      <c r="N782" s="170"/>
      <c r="O782" s="177">
        <v>75</v>
      </c>
      <c r="P782" s="177">
        <v>45</v>
      </c>
      <c r="Q782" s="177">
        <v>800</v>
      </c>
      <c r="R782" s="176">
        <v>30</v>
      </c>
      <c r="S782" s="170" t="s">
        <v>135</v>
      </c>
      <c r="T782" s="170" t="s">
        <v>381</v>
      </c>
      <c r="U782" s="170" t="s">
        <v>1759</v>
      </c>
      <c r="V782" s="170"/>
      <c r="W782" s="187"/>
      <c r="X782" s="175"/>
      <c r="Y782" s="171"/>
    </row>
    <row r="783" spans="1:25" s="19" customFormat="1" x14ac:dyDescent="0.2">
      <c r="A783" s="170">
        <v>39990</v>
      </c>
      <c r="B783" s="183" t="s">
        <v>1194</v>
      </c>
      <c r="C783" s="183" t="s">
        <v>335</v>
      </c>
      <c r="D783" s="183" t="s">
        <v>141</v>
      </c>
      <c r="E783" s="183" t="s">
        <v>143</v>
      </c>
      <c r="F783" s="184">
        <v>37895</v>
      </c>
      <c r="G783" s="176">
        <v>2003</v>
      </c>
      <c r="H783" s="170" t="s">
        <v>1195</v>
      </c>
      <c r="I783" s="170" t="str">
        <f t="shared" si="55"/>
        <v>WY</v>
      </c>
      <c r="J783" s="170" t="str">
        <f t="shared" si="56"/>
        <v>MT</v>
      </c>
      <c r="K783" s="170" t="str">
        <f t="shared" si="57"/>
        <v>Mountain</v>
      </c>
      <c r="L783" s="170" t="str">
        <f>INDEX('State '!$A$1:$C$62,MATCH($I783,'State '!$B:$B,0),3)</f>
        <v>Mountain</v>
      </c>
      <c r="M783" s="170" t="str">
        <f>INDEX('State '!$A$1:$C$62,MATCH($J783,'State '!$B:$B,0),3)</f>
        <v>Mountain</v>
      </c>
      <c r="N783" s="170"/>
      <c r="O783" s="177">
        <v>0.3</v>
      </c>
      <c r="P783" s="177">
        <v>34</v>
      </c>
      <c r="Q783" s="177">
        <v>13.5</v>
      </c>
      <c r="R783" s="176">
        <v>6</v>
      </c>
      <c r="S783" s="170" t="s">
        <v>135</v>
      </c>
      <c r="T783" s="170" t="s">
        <v>381</v>
      </c>
      <c r="U783" s="170" t="s">
        <v>1196</v>
      </c>
      <c r="V783" s="170"/>
      <c r="W783" s="169"/>
      <c r="X783" s="169"/>
      <c r="Y783" s="169"/>
    </row>
    <row r="784" spans="1:25" s="19" customFormat="1" x14ac:dyDescent="0.2">
      <c r="A784" s="170">
        <v>39990</v>
      </c>
      <c r="B784" s="183" t="s">
        <v>1191</v>
      </c>
      <c r="C784" s="183" t="s">
        <v>334</v>
      </c>
      <c r="D784" s="183" t="s">
        <v>140</v>
      </c>
      <c r="E784" s="183" t="s">
        <v>143</v>
      </c>
      <c r="F784" s="184">
        <v>37898</v>
      </c>
      <c r="G784" s="176">
        <v>2003</v>
      </c>
      <c r="H784" s="170" t="s">
        <v>1192</v>
      </c>
      <c r="I784" s="170" t="str">
        <f t="shared" si="55"/>
        <v>AB</v>
      </c>
      <c r="J784" s="170" t="str">
        <f t="shared" si="56"/>
        <v>MT</v>
      </c>
      <c r="K784" s="170" t="str">
        <f t="shared" si="57"/>
        <v>Canada, Mountain</v>
      </c>
      <c r="L784" s="170" t="str">
        <f>INDEX('State '!$A$1:$C$62,MATCH($I784,'State '!$B:$B,0),3)</f>
        <v>Canada</v>
      </c>
      <c r="M784" s="170" t="str">
        <f>INDEX('State '!$A$1:$C$62,MATCH($J784,'State '!$B:$B,0),3)</f>
        <v>Mountain</v>
      </c>
      <c r="N784" s="170"/>
      <c r="O784" s="177">
        <v>0.2</v>
      </c>
      <c r="P784" s="177">
        <v>1.5</v>
      </c>
      <c r="Q784" s="177">
        <v>24</v>
      </c>
      <c r="R784" s="176">
        <v>6</v>
      </c>
      <c r="S784" s="170" t="s">
        <v>135</v>
      </c>
      <c r="T784" s="170" t="s">
        <v>381</v>
      </c>
      <c r="U784" s="170" t="s">
        <v>1193</v>
      </c>
      <c r="V784" s="170"/>
      <c r="W784" s="169"/>
      <c r="X784" s="169"/>
      <c r="Y784" s="169"/>
    </row>
    <row r="785" spans="1:25" s="19" customFormat="1" x14ac:dyDescent="0.2">
      <c r="A785" s="224">
        <v>43922</v>
      </c>
      <c r="B785" s="222" t="s">
        <v>2389</v>
      </c>
      <c r="C785" s="222" t="s">
        <v>1897</v>
      </c>
      <c r="D785" s="222" t="s">
        <v>140</v>
      </c>
      <c r="E785" s="222" t="s">
        <v>143</v>
      </c>
      <c r="F785" s="63">
        <v>43921</v>
      </c>
      <c r="G785" s="104">
        <v>2020</v>
      </c>
      <c r="H785" s="224" t="s">
        <v>1276</v>
      </c>
      <c r="I785" s="224" t="str">
        <f t="shared" si="55"/>
        <v>AZ</v>
      </c>
      <c r="J785" s="224" t="str">
        <f t="shared" si="56"/>
        <v>MX</v>
      </c>
      <c r="K785" s="230" t="str">
        <f t="shared" si="57"/>
        <v>Mountain, Mexico</v>
      </c>
      <c r="L785" s="224" t="str">
        <f>INDEX('State '!$A$1:$C$62,MATCH($I785,'State '!$B:$B,0),3)</f>
        <v>Mountain</v>
      </c>
      <c r="M785" s="224" t="str">
        <f>INDEX('State '!$A$1:$C$62,MATCH($J785,'State '!$B:$B,0),3)</f>
        <v>Mexico</v>
      </c>
      <c r="N785" s="224"/>
      <c r="O785" s="177">
        <v>46.3</v>
      </c>
      <c r="P785" s="177">
        <v>60.9</v>
      </c>
      <c r="Q785" s="164">
        <v>323</v>
      </c>
      <c r="R785" s="104"/>
      <c r="S785" s="224" t="s">
        <v>135</v>
      </c>
      <c r="T785" s="224" t="s">
        <v>381</v>
      </c>
      <c r="U785" s="224" t="s">
        <v>2405</v>
      </c>
      <c r="V785" s="224" t="s">
        <v>2180</v>
      </c>
      <c r="W785" s="222" t="s">
        <v>2861</v>
      </c>
      <c r="X785" s="222"/>
      <c r="Y785" s="225"/>
    </row>
    <row r="786" spans="1:25" s="19" customFormat="1" x14ac:dyDescent="0.2">
      <c r="A786" s="170">
        <v>41950</v>
      </c>
      <c r="B786" s="171" t="s">
        <v>1896</v>
      </c>
      <c r="C786" s="171" t="s">
        <v>1897</v>
      </c>
      <c r="D786" s="171" t="s">
        <v>136</v>
      </c>
      <c r="E786" s="172" t="s">
        <v>143</v>
      </c>
      <c r="F786" s="173">
        <v>41934</v>
      </c>
      <c r="G786" s="180">
        <v>2014</v>
      </c>
      <c r="H786" s="170" t="s">
        <v>1276</v>
      </c>
      <c r="I786" s="170" t="str">
        <f t="shared" si="55"/>
        <v>AZ</v>
      </c>
      <c r="J786" s="170" t="str">
        <f t="shared" si="56"/>
        <v>MX</v>
      </c>
      <c r="K786" s="170" t="str">
        <f t="shared" si="57"/>
        <v>Mountain, Mexico</v>
      </c>
      <c r="L786" s="170" t="str">
        <f>INDEX('State '!$A$1:$C$62,MATCH($I786,'State '!$B:$B,0),3)</f>
        <v>Mountain</v>
      </c>
      <c r="M786" s="170" t="str">
        <f>INDEX('State '!$A$1:$C$62,MATCH($J786,'State '!$B:$B,0),3)</f>
        <v>Mexico</v>
      </c>
      <c r="N786" s="170"/>
      <c r="O786" s="177">
        <v>200</v>
      </c>
      <c r="P786" s="176">
        <v>60.9</v>
      </c>
      <c r="Q786" s="176">
        <v>201</v>
      </c>
      <c r="R786" s="177">
        <v>36</v>
      </c>
      <c r="S786" s="178" t="s">
        <v>135</v>
      </c>
      <c r="T786" s="175" t="s">
        <v>381</v>
      </c>
      <c r="U786" s="179" t="s">
        <v>1898</v>
      </c>
      <c r="V786" s="170"/>
      <c r="W786" s="169"/>
      <c r="X786" s="169"/>
      <c r="Y786" s="169"/>
    </row>
    <row r="787" spans="1:25" s="19" customFormat="1" x14ac:dyDescent="0.2">
      <c r="A787" s="170">
        <v>42604</v>
      </c>
      <c r="B787" s="183" t="s">
        <v>2078</v>
      </c>
      <c r="C787" s="183" t="s">
        <v>2079</v>
      </c>
      <c r="D787" s="183" t="s">
        <v>134</v>
      </c>
      <c r="E787" s="183" t="s">
        <v>143</v>
      </c>
      <c r="F787" s="184">
        <v>42544</v>
      </c>
      <c r="G787" s="176">
        <v>2016</v>
      </c>
      <c r="H787" s="170" t="s">
        <v>690</v>
      </c>
      <c r="I787" s="170" t="str">
        <f t="shared" si="55"/>
        <v>WY</v>
      </c>
      <c r="J787" s="170" t="str">
        <f t="shared" si="56"/>
        <v>CO</v>
      </c>
      <c r="K787" s="170" t="str">
        <f t="shared" si="57"/>
        <v>Mountain</v>
      </c>
      <c r="L787" s="170" t="str">
        <f>INDEX('State '!$A$1:$C$62,MATCH($I787,'State '!$B:$B,0),3)</f>
        <v>Mountain</v>
      </c>
      <c r="M787" s="170" t="str">
        <f>INDEX('State '!$A$1:$C$62,MATCH($J787,'State '!$B:$B,0),3)</f>
        <v>Mountain</v>
      </c>
      <c r="N787" s="170"/>
      <c r="O787" s="177">
        <v>31.9</v>
      </c>
      <c r="P787" s="177">
        <v>31</v>
      </c>
      <c r="Q787" s="177">
        <v>5</v>
      </c>
      <c r="R787" s="176">
        <v>6</v>
      </c>
      <c r="S787" s="170" t="s">
        <v>135</v>
      </c>
      <c r="T787" s="170" t="s">
        <v>381</v>
      </c>
      <c r="U787" s="170" t="s">
        <v>2080</v>
      </c>
      <c r="V787" s="170" t="s">
        <v>2177</v>
      </c>
      <c r="W787" s="169"/>
      <c r="X787" s="169"/>
      <c r="Y787" s="169"/>
    </row>
    <row r="788" spans="1:25" s="19" customFormat="1" x14ac:dyDescent="0.2">
      <c r="A788" s="170">
        <v>39990</v>
      </c>
      <c r="B788" s="183" t="s">
        <v>1376</v>
      </c>
      <c r="C788" s="183" t="s">
        <v>346</v>
      </c>
      <c r="D788" s="183" t="s">
        <v>140</v>
      </c>
      <c r="E788" s="183" t="s">
        <v>143</v>
      </c>
      <c r="F788" s="184">
        <v>37256</v>
      </c>
      <c r="G788" s="176">
        <v>2001</v>
      </c>
      <c r="H788" s="170" t="s">
        <v>13</v>
      </c>
      <c r="I788" s="170" t="str">
        <f t="shared" si="55"/>
        <v>CA</v>
      </c>
      <c r="J788" s="170" t="str">
        <f t="shared" si="56"/>
        <v>CA</v>
      </c>
      <c r="K788" s="170" t="str">
        <f t="shared" si="57"/>
        <v>Pacific</v>
      </c>
      <c r="L788" s="170" t="str">
        <f>INDEX('State '!$A$1:$C$62,MATCH($I788,'State '!$B:$B,0),3)</f>
        <v>Pacific</v>
      </c>
      <c r="M788" s="170" t="str">
        <f>INDEX('State '!$A$1:$C$62,MATCH($J788,'State '!$B:$B,0),3)</f>
        <v>Pacific</v>
      </c>
      <c r="N788" s="170"/>
      <c r="O788" s="177">
        <v>15</v>
      </c>
      <c r="P788" s="177"/>
      <c r="Q788" s="177">
        <v>175</v>
      </c>
      <c r="R788" s="176"/>
      <c r="S788" s="170" t="s">
        <v>138</v>
      </c>
      <c r="T788" s="170" t="s">
        <v>187</v>
      </c>
      <c r="U788" s="170" t="s">
        <v>382</v>
      </c>
      <c r="V788" s="170"/>
      <c r="W788" s="169"/>
      <c r="X788" s="169"/>
      <c r="Y788" s="169"/>
    </row>
    <row r="789" spans="1:25" s="19" customFormat="1" x14ac:dyDescent="0.2">
      <c r="A789" s="170">
        <v>39990</v>
      </c>
      <c r="B789" s="183" t="s">
        <v>1300</v>
      </c>
      <c r="C789" s="183" t="s">
        <v>346</v>
      </c>
      <c r="D789" s="183" t="s">
        <v>140</v>
      </c>
      <c r="E789" s="183" t="s">
        <v>143</v>
      </c>
      <c r="F789" s="184">
        <v>37288</v>
      </c>
      <c r="G789" s="176">
        <v>2002</v>
      </c>
      <c r="H789" s="170" t="s">
        <v>13</v>
      </c>
      <c r="I789" s="170" t="str">
        <f t="shared" si="55"/>
        <v>CA</v>
      </c>
      <c r="J789" s="170" t="str">
        <f t="shared" si="56"/>
        <v>CA</v>
      </c>
      <c r="K789" s="170" t="str">
        <f t="shared" si="57"/>
        <v>Pacific</v>
      </c>
      <c r="L789" s="170" t="str">
        <f>INDEX('State '!$A$1:$C$62,MATCH($I789,'State '!$B:$B,0),3)</f>
        <v>Pacific</v>
      </c>
      <c r="M789" s="170" t="str">
        <f>INDEX('State '!$A$1:$C$62,MATCH($J789,'State '!$B:$B,0),3)</f>
        <v>Pacific</v>
      </c>
      <c r="N789" s="170"/>
      <c r="O789" s="177">
        <v>40</v>
      </c>
      <c r="P789" s="177">
        <v>32</v>
      </c>
      <c r="Q789" s="177">
        <v>200</v>
      </c>
      <c r="R789" s="176">
        <v>30</v>
      </c>
      <c r="S789" s="170" t="s">
        <v>138</v>
      </c>
      <c r="T789" s="170" t="s">
        <v>187</v>
      </c>
      <c r="U789" s="170" t="s">
        <v>382</v>
      </c>
      <c r="V789" s="170"/>
      <c r="W789" s="169"/>
      <c r="X789" s="169"/>
      <c r="Y789" s="169"/>
    </row>
    <row r="790" spans="1:25" s="19" customFormat="1" x14ac:dyDescent="0.2">
      <c r="A790" s="195">
        <v>39990</v>
      </c>
      <c r="B790" s="183" t="s">
        <v>1702</v>
      </c>
      <c r="C790" s="183" t="s">
        <v>346</v>
      </c>
      <c r="D790" s="183" t="s">
        <v>140</v>
      </c>
      <c r="E790" s="183" t="s">
        <v>143</v>
      </c>
      <c r="F790" s="184">
        <v>35612</v>
      </c>
      <c r="G790" s="176">
        <v>1997</v>
      </c>
      <c r="H790" s="170" t="s">
        <v>1441</v>
      </c>
      <c r="I790" s="170" t="str">
        <f t="shared" si="55"/>
        <v>CA</v>
      </c>
      <c r="J790" s="170" t="str">
        <f t="shared" si="56"/>
        <v>MX</v>
      </c>
      <c r="K790" s="170" t="str">
        <f t="shared" si="57"/>
        <v>Pacific, Mexico</v>
      </c>
      <c r="L790" s="170" t="str">
        <f>INDEX('State '!$A$1:$C$62,MATCH($I790,'State '!$B:$B,0),3)</f>
        <v>Pacific</v>
      </c>
      <c r="M790" s="170" t="str">
        <f>INDEX('State '!$A$1:$C$62,MATCH($J790,'State '!$B:$B,0),3)</f>
        <v>Mexico</v>
      </c>
      <c r="N790" s="170"/>
      <c r="O790" s="177">
        <v>0.25</v>
      </c>
      <c r="P790" s="177">
        <v>1</v>
      </c>
      <c r="Q790" s="177">
        <v>25</v>
      </c>
      <c r="R790" s="176">
        <v>16</v>
      </c>
      <c r="S790" s="170" t="s">
        <v>135</v>
      </c>
      <c r="T790" s="170" t="s">
        <v>381</v>
      </c>
      <c r="U790" s="170" t="s">
        <v>382</v>
      </c>
      <c r="V790" s="170"/>
      <c r="W790" s="169"/>
      <c r="X790" s="169"/>
      <c r="Y790" s="169"/>
    </row>
    <row r="791" spans="1:25" s="19" customFormat="1" x14ac:dyDescent="0.2">
      <c r="A791" s="170">
        <v>39990</v>
      </c>
      <c r="B791" s="183" t="s">
        <v>1637</v>
      </c>
      <c r="C791" s="183" t="s">
        <v>346</v>
      </c>
      <c r="D791" s="183" t="s">
        <v>136</v>
      </c>
      <c r="E791" s="183" t="s">
        <v>143</v>
      </c>
      <c r="F791" s="184">
        <v>36100</v>
      </c>
      <c r="G791" s="176">
        <v>1998</v>
      </c>
      <c r="H791" s="170" t="s">
        <v>1441</v>
      </c>
      <c r="I791" s="170" t="str">
        <f t="shared" si="55"/>
        <v>CA</v>
      </c>
      <c r="J791" s="170" t="str">
        <f t="shared" si="56"/>
        <v>MX</v>
      </c>
      <c r="K791" s="170" t="str">
        <f t="shared" si="57"/>
        <v>Pacific, Mexico</v>
      </c>
      <c r="L791" s="170" t="str">
        <f>INDEX('State '!$A$1:$C$62,MATCH($I791,'State '!$B:$B,0),3)</f>
        <v>Pacific</v>
      </c>
      <c r="M791" s="170" t="str">
        <f>INDEX('State '!$A$1:$C$62,MATCH($J791,'State '!$B:$B,0),3)</f>
        <v>Mexico</v>
      </c>
      <c r="N791" s="170"/>
      <c r="O791" s="177">
        <v>8.5</v>
      </c>
      <c r="P791" s="177">
        <v>30</v>
      </c>
      <c r="Q791" s="177">
        <v>25</v>
      </c>
      <c r="R791" s="176">
        <v>16</v>
      </c>
      <c r="S791" s="170" t="s">
        <v>135</v>
      </c>
      <c r="T791" s="170" t="s">
        <v>187</v>
      </c>
      <c r="U791" s="170" t="s">
        <v>382</v>
      </c>
      <c r="V791" s="170"/>
      <c r="W791" s="169"/>
      <c r="X791" s="169"/>
      <c r="Y791" s="169"/>
    </row>
    <row r="792" spans="1:25" s="19" customFormat="1" x14ac:dyDescent="0.2">
      <c r="A792" s="170">
        <v>39990</v>
      </c>
      <c r="B792" s="171" t="s">
        <v>956</v>
      </c>
      <c r="C792" s="171" t="s">
        <v>215</v>
      </c>
      <c r="D792" s="171" t="s">
        <v>136</v>
      </c>
      <c r="E792" s="172" t="s">
        <v>143</v>
      </c>
      <c r="F792" s="173">
        <v>39203</v>
      </c>
      <c r="G792" s="180">
        <v>2007</v>
      </c>
      <c r="H792" s="170" t="s">
        <v>957</v>
      </c>
      <c r="I792" s="170" t="str">
        <f t="shared" si="55"/>
        <v>GA</v>
      </c>
      <c r="J792" s="170" t="str">
        <f t="shared" si="56"/>
        <v>FL</v>
      </c>
      <c r="K792" s="170" t="str">
        <f t="shared" si="57"/>
        <v>Southeast</v>
      </c>
      <c r="L792" s="170" t="str">
        <f>INDEX('State '!$A$1:$C$62,MATCH($I792,'State '!$B:$B,0),3)</f>
        <v>Southeast</v>
      </c>
      <c r="M792" s="170" t="str">
        <f>INDEX('State '!$A$1:$C$62,MATCH($J792,'State '!$B:$B,0),3)</f>
        <v>Southeast</v>
      </c>
      <c r="N792" s="170"/>
      <c r="O792" s="177">
        <v>240</v>
      </c>
      <c r="P792" s="176">
        <v>167</v>
      </c>
      <c r="Q792" s="176">
        <v>335</v>
      </c>
      <c r="R792" s="177">
        <v>24</v>
      </c>
      <c r="S792" s="178" t="s">
        <v>135</v>
      </c>
      <c r="T792" s="175" t="s">
        <v>381</v>
      </c>
      <c r="U792" s="179" t="s">
        <v>859</v>
      </c>
      <c r="V792" s="170"/>
      <c r="W792" s="169"/>
      <c r="X792" s="169"/>
      <c r="Y792" s="169"/>
    </row>
    <row r="793" spans="1:25" s="19" customFormat="1" x14ac:dyDescent="0.2">
      <c r="A793" s="170">
        <v>39990</v>
      </c>
      <c r="B793" s="183" t="s">
        <v>858</v>
      </c>
      <c r="C793" s="183" t="s">
        <v>215</v>
      </c>
      <c r="D793" s="183" t="s">
        <v>140</v>
      </c>
      <c r="E793" s="183" t="s">
        <v>143</v>
      </c>
      <c r="F793" s="184">
        <v>39539</v>
      </c>
      <c r="G793" s="176">
        <v>2008</v>
      </c>
      <c r="H793" s="170" t="s">
        <v>22</v>
      </c>
      <c r="I793" s="170" t="str">
        <f t="shared" si="55"/>
        <v>GA</v>
      </c>
      <c r="J793" s="170" t="str">
        <f t="shared" si="56"/>
        <v>GA</v>
      </c>
      <c r="K793" s="170" t="str">
        <f t="shared" si="57"/>
        <v>Southeast</v>
      </c>
      <c r="L793" s="170" t="str">
        <f>INDEX('State '!$A$1:$C$62,MATCH($I793,'State '!$B:$B,0),3)</f>
        <v>Southeast</v>
      </c>
      <c r="M793" s="170" t="str">
        <f>INDEX('State '!$A$1:$C$62,MATCH($J793,'State '!$B:$B,0),3)</f>
        <v>Southeast</v>
      </c>
      <c r="N793" s="170"/>
      <c r="O793" s="177">
        <v>21</v>
      </c>
      <c r="P793" s="177"/>
      <c r="Q793" s="177">
        <v>100</v>
      </c>
      <c r="R793" s="176"/>
      <c r="S793" s="170" t="s">
        <v>135</v>
      </c>
      <c r="T793" s="170" t="s">
        <v>381</v>
      </c>
      <c r="U793" s="170" t="s">
        <v>859</v>
      </c>
      <c r="V793" s="170"/>
      <c r="W793" s="169"/>
      <c r="X793" s="169"/>
      <c r="Y793" s="169"/>
    </row>
    <row r="794" spans="1:25" s="19" customFormat="1" x14ac:dyDescent="0.2">
      <c r="A794" s="170">
        <v>39990</v>
      </c>
      <c r="B794" s="183" t="s">
        <v>1635</v>
      </c>
      <c r="C794" s="183" t="s">
        <v>215</v>
      </c>
      <c r="D794" s="183" t="s">
        <v>134</v>
      </c>
      <c r="E794" s="183" t="s">
        <v>143</v>
      </c>
      <c r="F794" s="184">
        <v>36100</v>
      </c>
      <c r="G794" s="176">
        <v>1998</v>
      </c>
      <c r="H794" s="170" t="s">
        <v>17</v>
      </c>
      <c r="I794" s="170" t="str">
        <f t="shared" si="55"/>
        <v>AL</v>
      </c>
      <c r="J794" s="170" t="str">
        <f t="shared" si="56"/>
        <v>AL</v>
      </c>
      <c r="K794" s="170" t="str">
        <f t="shared" si="57"/>
        <v>South Central</v>
      </c>
      <c r="L794" s="170" t="str">
        <f>INDEX('State '!$A$1:$C$62,MATCH($I794,'State '!$B:$B,0),3)</f>
        <v>South Central</v>
      </c>
      <c r="M794" s="170" t="str">
        <f>INDEX('State '!$A$1:$C$62,MATCH($J794,'State '!$B:$B,0),3)</f>
        <v>South Central</v>
      </c>
      <c r="N794" s="170"/>
      <c r="O794" s="177">
        <v>4.2</v>
      </c>
      <c r="P794" s="177">
        <v>3.3</v>
      </c>
      <c r="Q794" s="177">
        <v>34.9</v>
      </c>
      <c r="R794" s="176">
        <v>30</v>
      </c>
      <c r="S794" s="170" t="s">
        <v>135</v>
      </c>
      <c r="T794" s="170" t="s">
        <v>381</v>
      </c>
      <c r="U794" s="170" t="s">
        <v>1636</v>
      </c>
      <c r="V794" s="170"/>
      <c r="W794" s="169"/>
      <c r="X794" s="169"/>
      <c r="Y794" s="169"/>
    </row>
    <row r="795" spans="1:25" s="19" customFormat="1" x14ac:dyDescent="0.2">
      <c r="A795" s="170">
        <v>40240</v>
      </c>
      <c r="B795" s="171" t="s">
        <v>604</v>
      </c>
      <c r="C795" s="171" t="s">
        <v>198</v>
      </c>
      <c r="D795" s="171" t="s">
        <v>136</v>
      </c>
      <c r="E795" s="172" t="s">
        <v>143</v>
      </c>
      <c r="F795" s="173">
        <v>40238</v>
      </c>
      <c r="G795" s="180">
        <v>2010</v>
      </c>
      <c r="H795" s="170" t="s">
        <v>22</v>
      </c>
      <c r="I795" s="170" t="str">
        <f t="shared" si="55"/>
        <v>GA</v>
      </c>
      <c r="J795" s="170" t="str">
        <f t="shared" si="56"/>
        <v>GA</v>
      </c>
      <c r="K795" s="170" t="str">
        <f t="shared" si="57"/>
        <v>Southeast</v>
      </c>
      <c r="L795" s="170" t="str">
        <f>INDEX('State '!$A$1:$C$62,MATCH($I795,'State '!$B:$B,0),3)</f>
        <v>Southeast</v>
      </c>
      <c r="M795" s="170" t="str">
        <f>INDEX('State '!$A$1:$C$62,MATCH($J795,'State '!$B:$B,0),3)</f>
        <v>Southeast</v>
      </c>
      <c r="N795" s="170"/>
      <c r="O795" s="177">
        <v>200</v>
      </c>
      <c r="P795" s="176">
        <v>190</v>
      </c>
      <c r="Q795" s="176">
        <v>945</v>
      </c>
      <c r="R795" s="177" t="s">
        <v>550</v>
      </c>
      <c r="S795" s="178" t="s">
        <v>135</v>
      </c>
      <c r="T795" s="175" t="s">
        <v>381</v>
      </c>
      <c r="U795" s="179" t="s">
        <v>605</v>
      </c>
      <c r="V795" s="170"/>
      <c r="W795" s="169"/>
      <c r="X795" s="169"/>
      <c r="Y795" s="169"/>
    </row>
    <row r="796" spans="1:25" s="19" customFormat="1" x14ac:dyDescent="0.2">
      <c r="A796" s="170">
        <v>39990</v>
      </c>
      <c r="B796" s="183" t="s">
        <v>952</v>
      </c>
      <c r="C796" s="183" t="s">
        <v>215</v>
      </c>
      <c r="D796" s="183" t="s">
        <v>140</v>
      </c>
      <c r="E796" s="183" t="s">
        <v>143</v>
      </c>
      <c r="F796" s="184">
        <v>39342</v>
      </c>
      <c r="G796" s="176">
        <v>2007</v>
      </c>
      <c r="H796" s="170" t="s">
        <v>17</v>
      </c>
      <c r="I796" s="170" t="str">
        <f t="shared" si="55"/>
        <v>AL</v>
      </c>
      <c r="J796" s="170" t="str">
        <f t="shared" si="56"/>
        <v>AL</v>
      </c>
      <c r="K796" s="170" t="str">
        <f t="shared" si="57"/>
        <v>South Central</v>
      </c>
      <c r="L796" s="170" t="str">
        <f>INDEX('State '!$A$1:$C$62,MATCH($I796,'State '!$B:$B,0),3)</f>
        <v>South Central</v>
      </c>
      <c r="M796" s="170" t="str">
        <f>INDEX('State '!$A$1:$C$62,MATCH($J796,'State '!$B:$B,0),3)</f>
        <v>South Central</v>
      </c>
      <c r="N796" s="170"/>
      <c r="O796" s="177">
        <v>10.4</v>
      </c>
      <c r="P796" s="177">
        <v>9.61</v>
      </c>
      <c r="Q796" s="177"/>
      <c r="R796" s="176"/>
      <c r="S796" s="170" t="s">
        <v>135</v>
      </c>
      <c r="T796" s="170" t="s">
        <v>381</v>
      </c>
      <c r="U796" s="170" t="s">
        <v>953</v>
      </c>
      <c r="V796" s="170"/>
      <c r="W796" s="169"/>
      <c r="X796" s="169"/>
      <c r="Y796" s="169"/>
    </row>
    <row r="797" spans="1:25" s="19" customFormat="1" x14ac:dyDescent="0.2">
      <c r="A797" s="170">
        <v>39990</v>
      </c>
      <c r="B797" s="183" t="s">
        <v>1237</v>
      </c>
      <c r="C797" s="183" t="s">
        <v>215</v>
      </c>
      <c r="D797" s="183" t="s">
        <v>134</v>
      </c>
      <c r="E797" s="183" t="s">
        <v>143</v>
      </c>
      <c r="F797" s="184">
        <v>37926</v>
      </c>
      <c r="G797" s="176">
        <v>2003</v>
      </c>
      <c r="H797" s="170" t="s">
        <v>17</v>
      </c>
      <c r="I797" s="170" t="str">
        <f t="shared" si="55"/>
        <v>AL</v>
      </c>
      <c r="J797" s="170" t="str">
        <f t="shared" si="56"/>
        <v>AL</v>
      </c>
      <c r="K797" s="170" t="str">
        <f t="shared" si="57"/>
        <v>South Central</v>
      </c>
      <c r="L797" s="170" t="str">
        <f>INDEX('State '!$A$1:$C$62,MATCH($I797,'State '!$B:$B,0),3)</f>
        <v>South Central</v>
      </c>
      <c r="M797" s="170" t="str">
        <f>INDEX('State '!$A$1:$C$62,MATCH($J797,'State '!$B:$B,0),3)</f>
        <v>South Central</v>
      </c>
      <c r="N797" s="170"/>
      <c r="O797" s="177">
        <v>24.9</v>
      </c>
      <c r="P797" s="177">
        <v>5</v>
      </c>
      <c r="Q797" s="177">
        <v>33</v>
      </c>
      <c r="R797" s="176" t="s">
        <v>3281</v>
      </c>
      <c r="S797" s="170" t="s">
        <v>135</v>
      </c>
      <c r="T797" s="170" t="s">
        <v>381</v>
      </c>
      <c r="U797" s="170" t="s">
        <v>1238</v>
      </c>
      <c r="V797" s="170"/>
      <c r="W797" s="169"/>
      <c r="X797" s="169"/>
      <c r="Y797" s="169"/>
    </row>
    <row r="798" spans="1:25" s="19" customFormat="1" x14ac:dyDescent="0.2">
      <c r="A798" s="170">
        <v>39990</v>
      </c>
      <c r="B798" s="183" t="s">
        <v>1227</v>
      </c>
      <c r="C798" s="183" t="s">
        <v>215</v>
      </c>
      <c r="D798" s="183" t="s">
        <v>140</v>
      </c>
      <c r="E798" s="183" t="s">
        <v>143</v>
      </c>
      <c r="F798" s="184">
        <v>37895</v>
      </c>
      <c r="G798" s="176">
        <v>2003</v>
      </c>
      <c r="H798" s="170" t="s">
        <v>1228</v>
      </c>
      <c r="I798" s="170" t="str">
        <f t="shared" si="55"/>
        <v>LA</v>
      </c>
      <c r="J798" s="170" t="str">
        <f t="shared" si="56"/>
        <v>GA</v>
      </c>
      <c r="K798" s="170" t="str">
        <f t="shared" si="57"/>
        <v>South Central, Southeast</v>
      </c>
      <c r="L798" s="170" t="str">
        <f>INDEX('State '!$A$1:$C$62,MATCH($I798,'State '!$B:$B,0),3)</f>
        <v>South Central</v>
      </c>
      <c r="M798" s="170" t="str">
        <f>INDEX('State '!$A$1:$C$62,MATCH($J798,'State '!$B:$B,0),3)</f>
        <v>Southeast</v>
      </c>
      <c r="N798" s="170"/>
      <c r="O798" s="177">
        <v>70</v>
      </c>
      <c r="P798" s="177">
        <v>67.8</v>
      </c>
      <c r="Q798" s="177">
        <v>191.89</v>
      </c>
      <c r="R798" s="176" t="s">
        <v>3281</v>
      </c>
      <c r="S798" s="170" t="s">
        <v>135</v>
      </c>
      <c r="T798" s="170" t="s">
        <v>381</v>
      </c>
      <c r="U798" s="170" t="s">
        <v>1102</v>
      </c>
      <c r="V798" s="170"/>
      <c r="W798" s="169"/>
      <c r="X798" s="169"/>
      <c r="Y798" s="169"/>
    </row>
    <row r="799" spans="1:25" s="19" customFormat="1" x14ac:dyDescent="0.2">
      <c r="A799" s="170">
        <v>39990</v>
      </c>
      <c r="B799" s="183" t="s">
        <v>1210</v>
      </c>
      <c r="C799" s="183" t="s">
        <v>215</v>
      </c>
      <c r="D799" s="183" t="s">
        <v>140</v>
      </c>
      <c r="E799" s="183" t="s">
        <v>143</v>
      </c>
      <c r="F799" s="184">
        <v>1405</v>
      </c>
      <c r="G799" s="176">
        <v>2003</v>
      </c>
      <c r="H799" s="170" t="s">
        <v>483</v>
      </c>
      <c r="I799" s="170" t="str">
        <f t="shared" si="55"/>
        <v>MS</v>
      </c>
      <c r="J799" s="170" t="str">
        <f t="shared" si="56"/>
        <v>AL</v>
      </c>
      <c r="K799" s="170" t="str">
        <f t="shared" si="57"/>
        <v>South Central</v>
      </c>
      <c r="L799" s="170" t="str">
        <f>INDEX('State '!$A$1:$C$62,MATCH($I799,'State '!$B:$B,0),3)</f>
        <v>South Central</v>
      </c>
      <c r="M799" s="170" t="str">
        <f>INDEX('State '!$A$1:$C$62,MATCH($J799,'State '!$B:$B,0),3)</f>
        <v>South Central</v>
      </c>
      <c r="N799" s="170"/>
      <c r="O799" s="177">
        <v>62</v>
      </c>
      <c r="P799" s="177">
        <v>24</v>
      </c>
      <c r="Q799" s="177">
        <v>97.9</v>
      </c>
      <c r="R799" s="176" t="s">
        <v>535</v>
      </c>
      <c r="S799" s="170" t="s">
        <v>135</v>
      </c>
      <c r="T799" s="170" t="s">
        <v>381</v>
      </c>
      <c r="U799" s="170" t="s">
        <v>1102</v>
      </c>
      <c r="V799" s="170"/>
      <c r="W799" s="169"/>
      <c r="X799" s="169"/>
      <c r="Y799" s="169"/>
    </row>
    <row r="800" spans="1:25" s="19" customFormat="1" x14ac:dyDescent="0.2">
      <c r="A800" s="170">
        <v>39990</v>
      </c>
      <c r="B800" s="183" t="s">
        <v>2173</v>
      </c>
      <c r="C800" s="183" t="s">
        <v>215</v>
      </c>
      <c r="D800" s="183" t="s">
        <v>140</v>
      </c>
      <c r="E800" s="183" t="s">
        <v>143</v>
      </c>
      <c r="F800" s="184">
        <v>37773</v>
      </c>
      <c r="G800" s="176">
        <v>2003</v>
      </c>
      <c r="H800" s="170" t="s">
        <v>1229</v>
      </c>
      <c r="I800" s="170" t="str">
        <f t="shared" si="55"/>
        <v>MS</v>
      </c>
      <c r="J800" s="170" t="str">
        <f t="shared" si="56"/>
        <v>GA</v>
      </c>
      <c r="K800" s="170" t="str">
        <f t="shared" si="57"/>
        <v>South Central, Southeast</v>
      </c>
      <c r="L800" s="170" t="str">
        <f>INDEX('State '!$A$1:$C$62,MATCH($I800,'State '!$B:$B,0),3)</f>
        <v>South Central</v>
      </c>
      <c r="M800" s="170" t="str">
        <f>INDEX('State '!$A$1:$C$62,MATCH($J800,'State '!$B:$B,0),3)</f>
        <v>Southeast</v>
      </c>
      <c r="N800" s="170"/>
      <c r="O800" s="177">
        <v>86</v>
      </c>
      <c r="P800" s="177">
        <v>41</v>
      </c>
      <c r="Q800" s="177">
        <v>195.9</v>
      </c>
      <c r="R800" s="176" t="s">
        <v>3307</v>
      </c>
      <c r="S800" s="170" t="s">
        <v>135</v>
      </c>
      <c r="T800" s="170" t="s">
        <v>381</v>
      </c>
      <c r="U800" s="170" t="s">
        <v>1102</v>
      </c>
      <c r="V800" s="170"/>
      <c r="W800" s="169"/>
      <c r="X800" s="169"/>
      <c r="Y800" s="169"/>
    </row>
    <row r="801" spans="1:25" s="19" customFormat="1" x14ac:dyDescent="0.2">
      <c r="A801" s="170">
        <v>39990</v>
      </c>
      <c r="B801" s="183" t="s">
        <v>1101</v>
      </c>
      <c r="C801" s="183" t="s">
        <v>215</v>
      </c>
      <c r="D801" s="183" t="s">
        <v>140</v>
      </c>
      <c r="E801" s="183" t="s">
        <v>143</v>
      </c>
      <c r="F801" s="184">
        <v>38108</v>
      </c>
      <c r="G801" s="176">
        <v>2004</v>
      </c>
      <c r="H801" s="170" t="s">
        <v>380</v>
      </c>
      <c r="I801" s="170" t="str">
        <f t="shared" si="55"/>
        <v>AL</v>
      </c>
      <c r="J801" s="170" t="str">
        <f t="shared" si="56"/>
        <v>GA</v>
      </c>
      <c r="K801" s="170" t="str">
        <f t="shared" si="57"/>
        <v>South Central, Southeast</v>
      </c>
      <c r="L801" s="170" t="str">
        <f>INDEX('State '!$A$1:$C$62,MATCH($I801,'State '!$B:$B,0),3)</f>
        <v>South Central</v>
      </c>
      <c r="M801" s="170" t="str">
        <f>INDEX('State '!$A$1:$C$62,MATCH($J801,'State '!$B:$B,0),3)</f>
        <v>Southeast</v>
      </c>
      <c r="N801" s="170"/>
      <c r="O801" s="177">
        <v>95</v>
      </c>
      <c r="P801" s="177">
        <v>46.4</v>
      </c>
      <c r="Q801" s="177">
        <v>138</v>
      </c>
      <c r="R801" s="176">
        <v>20</v>
      </c>
      <c r="S801" s="170" t="s">
        <v>135</v>
      </c>
      <c r="T801" s="170" t="s">
        <v>381</v>
      </c>
      <c r="U801" s="170" t="s">
        <v>1102</v>
      </c>
      <c r="V801" s="170"/>
      <c r="W801" s="169"/>
      <c r="X801" s="169"/>
      <c r="Y801" s="169"/>
    </row>
    <row r="802" spans="1:25" s="19" customFormat="1" x14ac:dyDescent="0.2">
      <c r="A802" s="170">
        <v>39990</v>
      </c>
      <c r="B802" s="183" t="s">
        <v>1488</v>
      </c>
      <c r="C802" s="183" t="s">
        <v>215</v>
      </c>
      <c r="D802" s="183" t="s">
        <v>140</v>
      </c>
      <c r="E802" s="183" t="s">
        <v>143</v>
      </c>
      <c r="F802" s="184">
        <v>36540</v>
      </c>
      <c r="G802" s="176">
        <v>2000</v>
      </c>
      <c r="H802" s="170" t="s">
        <v>17</v>
      </c>
      <c r="I802" s="170" t="str">
        <f t="shared" si="55"/>
        <v>AL</v>
      </c>
      <c r="J802" s="170" t="str">
        <f t="shared" si="56"/>
        <v>AL</v>
      </c>
      <c r="K802" s="170" t="str">
        <f t="shared" si="57"/>
        <v>South Central</v>
      </c>
      <c r="L802" s="170" t="str">
        <f>INDEX('State '!$A$1:$C$62,MATCH($I802,'State '!$B:$B,0),3)</f>
        <v>South Central</v>
      </c>
      <c r="M802" s="170" t="str">
        <f>INDEX('State '!$A$1:$C$62,MATCH($J802,'State '!$B:$B,0),3)</f>
        <v>South Central</v>
      </c>
      <c r="N802" s="170"/>
      <c r="O802" s="177">
        <v>66.599999999999994</v>
      </c>
      <c r="P802" s="177">
        <v>123</v>
      </c>
      <c r="Q802" s="177">
        <v>75</v>
      </c>
      <c r="R802" s="176" t="s">
        <v>719</v>
      </c>
      <c r="S802" s="170" t="s">
        <v>135</v>
      </c>
      <c r="T802" s="170" t="s">
        <v>381</v>
      </c>
      <c r="U802" s="170" t="s">
        <v>1489</v>
      </c>
      <c r="V802" s="170"/>
      <c r="W802" s="169"/>
      <c r="X802" s="169"/>
      <c r="Y802" s="169"/>
    </row>
    <row r="803" spans="1:25" s="19" customFormat="1" x14ac:dyDescent="0.2">
      <c r="A803" s="170">
        <v>39990</v>
      </c>
      <c r="B803" s="183" t="s">
        <v>1062</v>
      </c>
      <c r="C803" s="183" t="s">
        <v>215</v>
      </c>
      <c r="D803" s="183" t="s">
        <v>140</v>
      </c>
      <c r="E803" s="183" t="s">
        <v>143</v>
      </c>
      <c r="F803" s="184">
        <v>38640</v>
      </c>
      <c r="G803" s="176">
        <v>2005</v>
      </c>
      <c r="H803" s="170" t="s">
        <v>22</v>
      </c>
      <c r="I803" s="170" t="str">
        <f t="shared" si="55"/>
        <v>GA</v>
      </c>
      <c r="J803" s="170" t="str">
        <f t="shared" si="56"/>
        <v>GA</v>
      </c>
      <c r="K803" s="170" t="str">
        <f t="shared" si="57"/>
        <v>Southeast</v>
      </c>
      <c r="L803" s="170" t="str">
        <f>INDEX('State '!$A$1:$C$62,MATCH($I803,'State '!$B:$B,0),3)</f>
        <v>Southeast</v>
      </c>
      <c r="M803" s="170" t="str">
        <f>INDEX('State '!$A$1:$C$62,MATCH($J803,'State '!$B:$B,0),3)</f>
        <v>Southeast</v>
      </c>
      <c r="N803" s="170"/>
      <c r="O803" s="177">
        <v>19.28</v>
      </c>
      <c r="P803" s="177">
        <v>17.36</v>
      </c>
      <c r="Q803" s="177"/>
      <c r="R803" s="176" t="s">
        <v>3273</v>
      </c>
      <c r="S803" s="170" t="s">
        <v>135</v>
      </c>
      <c r="T803" s="170" t="s">
        <v>381</v>
      </c>
      <c r="U803" s="170" t="s">
        <v>1063</v>
      </c>
      <c r="V803" s="170"/>
      <c r="W803" s="169"/>
      <c r="X803" s="169"/>
      <c r="Y803" s="169"/>
    </row>
    <row r="804" spans="1:25" s="19" customFormat="1" x14ac:dyDescent="0.2">
      <c r="A804" s="170">
        <v>39990</v>
      </c>
      <c r="B804" s="183" t="s">
        <v>1367</v>
      </c>
      <c r="C804" s="183" t="s">
        <v>215</v>
      </c>
      <c r="D804" s="183" t="s">
        <v>140</v>
      </c>
      <c r="E804" s="183" t="s">
        <v>143</v>
      </c>
      <c r="F804" s="184">
        <v>37210</v>
      </c>
      <c r="G804" s="176">
        <v>2001</v>
      </c>
      <c r="H804" s="170" t="s">
        <v>22</v>
      </c>
      <c r="I804" s="170" t="str">
        <f t="shared" si="55"/>
        <v>GA</v>
      </c>
      <c r="J804" s="170" t="str">
        <f t="shared" si="56"/>
        <v>GA</v>
      </c>
      <c r="K804" s="170" t="str">
        <f t="shared" si="57"/>
        <v>Southeast</v>
      </c>
      <c r="L804" s="170" t="str">
        <f>INDEX('State '!$A$1:$C$62,MATCH($I804,'State '!$B:$B,0),3)</f>
        <v>Southeast</v>
      </c>
      <c r="M804" s="170" t="str">
        <f>INDEX('State '!$A$1:$C$62,MATCH($J804,'State '!$B:$B,0),3)</f>
        <v>Southeast</v>
      </c>
      <c r="N804" s="170"/>
      <c r="O804" s="177">
        <v>5.69</v>
      </c>
      <c r="P804" s="177"/>
      <c r="Q804" s="177">
        <v>20</v>
      </c>
      <c r="R804" s="176"/>
      <c r="S804" s="170" t="s">
        <v>135</v>
      </c>
      <c r="T804" s="170" t="s">
        <v>381</v>
      </c>
      <c r="U804" s="170" t="s">
        <v>1368</v>
      </c>
      <c r="V804" s="170"/>
      <c r="W804" s="169"/>
      <c r="X804" s="169"/>
      <c r="Y804" s="169"/>
    </row>
    <row r="805" spans="1:25" s="19" customFormat="1" x14ac:dyDescent="0.2">
      <c r="A805" s="170">
        <v>39990</v>
      </c>
      <c r="B805" s="183" t="s">
        <v>1365</v>
      </c>
      <c r="C805" s="183" t="s">
        <v>215</v>
      </c>
      <c r="D805" s="183" t="s">
        <v>140</v>
      </c>
      <c r="E805" s="183" t="s">
        <v>143</v>
      </c>
      <c r="F805" s="184">
        <v>37182</v>
      </c>
      <c r="G805" s="176">
        <v>2001</v>
      </c>
      <c r="H805" s="170" t="s">
        <v>380</v>
      </c>
      <c r="I805" s="170" t="str">
        <f t="shared" si="55"/>
        <v>AL</v>
      </c>
      <c r="J805" s="170" t="str">
        <f t="shared" si="56"/>
        <v>GA</v>
      </c>
      <c r="K805" s="170" t="str">
        <f t="shared" si="57"/>
        <v>South Central, Southeast</v>
      </c>
      <c r="L805" s="170" t="str">
        <f>INDEX('State '!$A$1:$C$62,MATCH($I805,'State '!$B:$B,0),3)</f>
        <v>South Central</v>
      </c>
      <c r="M805" s="170" t="str">
        <f>INDEX('State '!$A$1:$C$62,MATCH($J805,'State '!$B:$B,0),3)</f>
        <v>Southeast</v>
      </c>
      <c r="N805" s="170"/>
      <c r="O805" s="177">
        <v>6.2</v>
      </c>
      <c r="P805" s="177">
        <v>7.1</v>
      </c>
      <c r="Q805" s="177">
        <v>17</v>
      </c>
      <c r="R805" s="176">
        <v>16</v>
      </c>
      <c r="S805" s="170" t="s">
        <v>135</v>
      </c>
      <c r="T805" s="170" t="s">
        <v>381</v>
      </c>
      <c r="U805" s="170" t="s">
        <v>1366</v>
      </c>
      <c r="V805" s="170"/>
      <c r="W805" s="169"/>
      <c r="X805" s="169"/>
      <c r="Y805" s="169"/>
    </row>
    <row r="806" spans="1:25" s="19" customFormat="1" x14ac:dyDescent="0.2">
      <c r="A806" s="170">
        <v>39990</v>
      </c>
      <c r="B806" s="183" t="s">
        <v>1340</v>
      </c>
      <c r="C806" s="183" t="s">
        <v>215</v>
      </c>
      <c r="D806" s="183" t="s">
        <v>140</v>
      </c>
      <c r="E806" s="183" t="s">
        <v>143</v>
      </c>
      <c r="F806" s="184">
        <v>37408</v>
      </c>
      <c r="G806" s="176">
        <v>2002</v>
      </c>
      <c r="H806" s="170" t="s">
        <v>1341</v>
      </c>
      <c r="I806" s="170" t="str">
        <f t="shared" si="55"/>
        <v>MS</v>
      </c>
      <c r="J806" s="170" t="str">
        <f t="shared" ref="J806:J837" si="58">RIGHT($H806,2)</f>
        <v>GA</v>
      </c>
      <c r="K806" s="170" t="str">
        <f t="shared" si="57"/>
        <v>South Central, Southeast</v>
      </c>
      <c r="L806" s="170" t="str">
        <f>INDEX('State '!$A$1:$C$62,MATCH($I806,'State '!$B:$B,0),3)</f>
        <v>South Central</v>
      </c>
      <c r="M806" s="170" t="str">
        <f>INDEX('State '!$A$1:$C$62,MATCH($J806,'State '!$B:$B,0),3)</f>
        <v>Southeast</v>
      </c>
      <c r="N806" s="170"/>
      <c r="O806" s="177">
        <v>53.6</v>
      </c>
      <c r="P806" s="177">
        <v>39</v>
      </c>
      <c r="Q806" s="177">
        <v>139.9</v>
      </c>
      <c r="R806" s="176" t="s">
        <v>384</v>
      </c>
      <c r="S806" s="170" t="s">
        <v>135</v>
      </c>
      <c r="T806" s="170" t="s">
        <v>381</v>
      </c>
      <c r="U806" s="170" t="s">
        <v>1230</v>
      </c>
      <c r="V806" s="170"/>
      <c r="W806" s="169"/>
      <c r="X806" s="169"/>
      <c r="Y806" s="169"/>
    </row>
    <row r="807" spans="1:25" s="19" customFormat="1" ht="25.5" x14ac:dyDescent="0.2">
      <c r="A807" s="170">
        <v>39990</v>
      </c>
      <c r="B807" s="183" t="s">
        <v>1632</v>
      </c>
      <c r="C807" s="183" t="s">
        <v>215</v>
      </c>
      <c r="D807" s="183" t="s">
        <v>140</v>
      </c>
      <c r="E807" s="183" t="s">
        <v>143</v>
      </c>
      <c r="F807" s="184">
        <v>36100</v>
      </c>
      <c r="G807" s="176">
        <v>1998</v>
      </c>
      <c r="H807" s="170" t="s">
        <v>1633</v>
      </c>
      <c r="I807" s="170" t="str">
        <f t="shared" si="55"/>
        <v>AL</v>
      </c>
      <c r="J807" s="170" t="str">
        <f t="shared" si="58"/>
        <v>GA</v>
      </c>
      <c r="K807" s="170" t="str">
        <f t="shared" si="57"/>
        <v>South Central, Midwest, Southeast</v>
      </c>
      <c r="L807" s="170" t="str">
        <f>INDEX('State '!$A$1:$C$62,MATCH($I807,'State '!$B:$B,0),3)</f>
        <v>South Central</v>
      </c>
      <c r="M807" s="170" t="str">
        <f>INDEX('State '!$A$1:$C$62,MATCH($J807,'State '!$B:$B,0),3)</f>
        <v>Southeast</v>
      </c>
      <c r="N807" s="170" t="s">
        <v>9</v>
      </c>
      <c r="O807" s="177">
        <v>52.2</v>
      </c>
      <c r="P807" s="177">
        <v>10</v>
      </c>
      <c r="Q807" s="177">
        <v>65</v>
      </c>
      <c r="R807" s="176" t="s">
        <v>3308</v>
      </c>
      <c r="S807" s="170" t="s">
        <v>135</v>
      </c>
      <c r="T807" s="170" t="s">
        <v>381</v>
      </c>
      <c r="U807" s="170" t="s">
        <v>1634</v>
      </c>
      <c r="V807" s="170"/>
      <c r="W807" s="169"/>
      <c r="X807" s="169"/>
      <c r="Y807" s="169"/>
    </row>
    <row r="808" spans="1:25" s="19" customFormat="1" x14ac:dyDescent="0.2">
      <c r="A808" s="195">
        <v>39990</v>
      </c>
      <c r="B808" s="183" t="s">
        <v>1687</v>
      </c>
      <c r="C808" s="183" t="s">
        <v>215</v>
      </c>
      <c r="D808" s="183" t="s">
        <v>140</v>
      </c>
      <c r="E808" s="183" t="s">
        <v>143</v>
      </c>
      <c r="F808" s="184">
        <v>35735</v>
      </c>
      <c r="G808" s="176">
        <v>1997</v>
      </c>
      <c r="H808" s="170" t="s">
        <v>1688</v>
      </c>
      <c r="I808" s="170" t="str">
        <f t="shared" si="55"/>
        <v>GA</v>
      </c>
      <c r="J808" s="170" t="str">
        <f t="shared" si="58"/>
        <v>SC</v>
      </c>
      <c r="K808" s="170" t="str">
        <f t="shared" si="57"/>
        <v>Southeast</v>
      </c>
      <c r="L808" s="170" t="str">
        <f>INDEX('State '!$A$1:$C$62,MATCH($I808,'State '!$B:$B,0),3)</f>
        <v>Southeast</v>
      </c>
      <c r="M808" s="170" t="str">
        <f>INDEX('State '!$A$1:$C$62,MATCH($J808,'State '!$B:$B,0),3)</f>
        <v>Southeast</v>
      </c>
      <c r="N808" s="170"/>
      <c r="O808" s="177">
        <v>36</v>
      </c>
      <c r="P808" s="177">
        <v>27</v>
      </c>
      <c r="Q808" s="177">
        <v>45.88</v>
      </c>
      <c r="R808" s="176" t="s">
        <v>3309</v>
      </c>
      <c r="S808" s="170" t="s">
        <v>135</v>
      </c>
      <c r="T808" s="170" t="s">
        <v>381</v>
      </c>
      <c r="U808" s="170" t="s">
        <v>1689</v>
      </c>
      <c r="V808" s="170"/>
      <c r="W808" s="169"/>
      <c r="X808" s="169"/>
      <c r="Y808" s="169"/>
    </row>
    <row r="809" spans="1:25" s="19" customFormat="1" ht="25.5" x14ac:dyDescent="0.2">
      <c r="A809" s="195">
        <v>43124</v>
      </c>
      <c r="B809" s="183" t="s">
        <v>2053</v>
      </c>
      <c r="C809" s="183" t="s">
        <v>1992</v>
      </c>
      <c r="D809" s="183" t="s">
        <v>140</v>
      </c>
      <c r="E809" s="183" t="s">
        <v>2377</v>
      </c>
      <c r="F809" s="184"/>
      <c r="G809" s="176">
        <v>2018</v>
      </c>
      <c r="H809" s="170" t="s">
        <v>37</v>
      </c>
      <c r="I809" s="170" t="str">
        <f t="shared" si="55"/>
        <v>OK</v>
      </c>
      <c r="J809" s="170" t="str">
        <f t="shared" si="58"/>
        <v>OK</v>
      </c>
      <c r="K809" s="175" t="str">
        <f t="shared" si="57"/>
        <v>South Central</v>
      </c>
      <c r="L809" s="170" t="str">
        <f>INDEX('State '!$A$1:$C$62,MATCH($I809,'State '!$B:$B,0),3)</f>
        <v>South Central</v>
      </c>
      <c r="M809" s="170" t="str">
        <f>INDEX('State '!$A$1:$C$62,MATCH($J809,'State '!$B:$B,0),3)</f>
        <v>South Central</v>
      </c>
      <c r="N809" s="170"/>
      <c r="O809" s="177">
        <v>300</v>
      </c>
      <c r="P809" s="177">
        <v>247</v>
      </c>
      <c r="Q809" s="182">
        <v>1400</v>
      </c>
      <c r="R809" s="176">
        <v>36</v>
      </c>
      <c r="S809" s="170" t="s">
        <v>135</v>
      </c>
      <c r="T809" s="170" t="s">
        <v>381</v>
      </c>
      <c r="U809" s="170" t="s">
        <v>2188</v>
      </c>
      <c r="V809" s="170" t="s">
        <v>2177</v>
      </c>
      <c r="W809" s="169" t="s">
        <v>2199</v>
      </c>
      <c r="X809" s="169"/>
      <c r="Y809" s="169"/>
    </row>
    <row r="810" spans="1:25" s="19" customFormat="1" ht="38.25" x14ac:dyDescent="0.2">
      <c r="A810" s="195">
        <v>43468</v>
      </c>
      <c r="B810" s="183" t="s">
        <v>2618</v>
      </c>
      <c r="C810" s="183" t="s">
        <v>235</v>
      </c>
      <c r="D810" s="183" t="s">
        <v>140</v>
      </c>
      <c r="E810" s="183" t="s">
        <v>143</v>
      </c>
      <c r="F810" s="184">
        <v>43430</v>
      </c>
      <c r="G810" s="176">
        <v>2018</v>
      </c>
      <c r="H810" s="170" t="s">
        <v>513</v>
      </c>
      <c r="I810" s="170" t="str">
        <f t="shared" si="55"/>
        <v>AL</v>
      </c>
      <c r="J810" s="170" t="str">
        <f t="shared" si="58"/>
        <v>FL</v>
      </c>
      <c r="K810" s="175" t="str">
        <f t="shared" si="57"/>
        <v>South Central, Southeast</v>
      </c>
      <c r="L810" s="170" t="str">
        <f>INDEX('State '!$A$1:$C$62,MATCH($I810,'State '!$B:$B,0),3)</f>
        <v>South Central</v>
      </c>
      <c r="M810" s="170" t="str">
        <f>INDEX('State '!$A$1:$C$62,MATCH($J810,'State '!$B:$B,0),3)</f>
        <v>Southeast</v>
      </c>
      <c r="N810" s="170"/>
      <c r="O810" s="177"/>
      <c r="P810" s="177"/>
      <c r="Q810" s="177">
        <v>60</v>
      </c>
      <c r="R810" s="176"/>
      <c r="S810" s="170" t="s">
        <v>135</v>
      </c>
      <c r="T810" s="170" t="s">
        <v>381</v>
      </c>
      <c r="U810" s="170" t="s">
        <v>2634</v>
      </c>
      <c r="V810" s="170" t="s">
        <v>2180</v>
      </c>
      <c r="W810" s="169" t="s">
        <v>2619</v>
      </c>
      <c r="X810" s="169"/>
      <c r="Y810" s="169"/>
    </row>
    <row r="811" spans="1:25" s="19" customFormat="1" ht="25.5" x14ac:dyDescent="0.2">
      <c r="A811" s="224">
        <v>44018</v>
      </c>
      <c r="B811" s="222" t="s">
        <v>2567</v>
      </c>
      <c r="C811" s="222" t="s">
        <v>1718</v>
      </c>
      <c r="D811" s="222" t="s">
        <v>140</v>
      </c>
      <c r="E811" s="222" t="s">
        <v>143</v>
      </c>
      <c r="F811" s="63">
        <v>44014</v>
      </c>
      <c r="G811" s="64">
        <v>2020</v>
      </c>
      <c r="H811" s="224" t="s">
        <v>2564</v>
      </c>
      <c r="I811" s="224" t="str">
        <f t="shared" si="55"/>
        <v>TX</v>
      </c>
      <c r="J811" s="224" t="str">
        <f t="shared" si="58"/>
        <v>MX</v>
      </c>
      <c r="K811" s="230" t="str">
        <f t="shared" si="57"/>
        <v>South Central, Mountain, Pacific, Mexico</v>
      </c>
      <c r="L811" s="224" t="str">
        <f>INDEX('State '!$A$1:$C$62,MATCH($I811,'State '!$B:$B,0),3)</f>
        <v>South Central</v>
      </c>
      <c r="M811" s="224" t="str">
        <f>INDEX('State '!$A$1:$C$62,MATCH($J811,'State '!$B:$B,0),3)</f>
        <v>Mexico</v>
      </c>
      <c r="N811" s="224" t="s">
        <v>2566</v>
      </c>
      <c r="O811" s="177">
        <v>122</v>
      </c>
      <c r="P811" s="177">
        <v>17</v>
      </c>
      <c r="Q811" s="164">
        <v>321</v>
      </c>
      <c r="R811" s="104">
        <v>30</v>
      </c>
      <c r="S811" s="224" t="s">
        <v>135</v>
      </c>
      <c r="T811" s="224" t="s">
        <v>381</v>
      </c>
      <c r="U811" s="224" t="s">
        <v>2565</v>
      </c>
      <c r="V811" s="224" t="s">
        <v>2180</v>
      </c>
      <c r="W811" s="222"/>
      <c r="X811" s="222"/>
      <c r="Y811" s="225"/>
    </row>
    <row r="812" spans="1:25" s="19" customFormat="1" x14ac:dyDescent="0.2">
      <c r="A812" s="170">
        <v>39990</v>
      </c>
      <c r="B812" s="183" t="s">
        <v>1539</v>
      </c>
      <c r="C812" s="183" t="s">
        <v>330</v>
      </c>
      <c r="D812" s="183" t="s">
        <v>134</v>
      </c>
      <c r="E812" s="183" t="s">
        <v>143</v>
      </c>
      <c r="F812" s="184">
        <v>36465</v>
      </c>
      <c r="G812" s="176">
        <v>1999</v>
      </c>
      <c r="H812" s="170" t="s">
        <v>2</v>
      </c>
      <c r="I812" s="170" t="str">
        <f t="shared" si="55"/>
        <v>OR</v>
      </c>
      <c r="J812" s="170" t="str">
        <f t="shared" si="58"/>
        <v>OR</v>
      </c>
      <c r="K812" s="170" t="str">
        <f t="shared" si="57"/>
        <v>Pacific</v>
      </c>
      <c r="L812" s="170" t="str">
        <f>INDEX('State '!$A$1:$C$62,MATCH($I812,'State '!$B:$B,0),3)</f>
        <v>Pacific</v>
      </c>
      <c r="M812" s="170" t="str">
        <f>INDEX('State '!$A$1:$C$62,MATCH($J812,'State '!$B:$B,0),3)</f>
        <v>Pacific</v>
      </c>
      <c r="N812" s="170"/>
      <c r="O812" s="177">
        <v>35</v>
      </c>
      <c r="P812" s="177">
        <v>29</v>
      </c>
      <c r="Q812" s="177">
        <v>190</v>
      </c>
      <c r="R812" s="176">
        <v>24</v>
      </c>
      <c r="S812" s="170" t="s">
        <v>138</v>
      </c>
      <c r="T812" s="170" t="s">
        <v>187</v>
      </c>
      <c r="U812" s="170" t="s">
        <v>382</v>
      </c>
      <c r="V812" s="170"/>
      <c r="W812" s="169"/>
      <c r="X812" s="169"/>
      <c r="Y812" s="169"/>
    </row>
    <row r="813" spans="1:25" s="19" customFormat="1" x14ac:dyDescent="0.2">
      <c r="A813" s="170">
        <v>39990</v>
      </c>
      <c r="B813" s="183" t="s">
        <v>1177</v>
      </c>
      <c r="C813" s="183" t="s">
        <v>330</v>
      </c>
      <c r="D813" s="183" t="s">
        <v>134</v>
      </c>
      <c r="E813" s="183" t="s">
        <v>143</v>
      </c>
      <c r="F813" s="184">
        <v>37967</v>
      </c>
      <c r="G813" s="176">
        <v>2003</v>
      </c>
      <c r="H813" s="170" t="s">
        <v>2</v>
      </c>
      <c r="I813" s="170" t="str">
        <f t="shared" si="55"/>
        <v>OR</v>
      </c>
      <c r="J813" s="170" t="str">
        <f t="shared" si="58"/>
        <v>OR</v>
      </c>
      <c r="K813" s="170" t="str">
        <f t="shared" si="57"/>
        <v>Pacific</v>
      </c>
      <c r="L813" s="170" t="str">
        <f>INDEX('State '!$A$1:$C$62,MATCH($I813,'State '!$B:$B,0),3)</f>
        <v>Pacific</v>
      </c>
      <c r="M813" s="170" t="str">
        <f>INDEX('State '!$A$1:$C$62,MATCH($J813,'State '!$B:$B,0),3)</f>
        <v>Pacific</v>
      </c>
      <c r="N813" s="170"/>
      <c r="O813" s="177">
        <v>19</v>
      </c>
      <c r="P813" s="177">
        <v>11.7</v>
      </c>
      <c r="Q813" s="177">
        <v>320</v>
      </c>
      <c r="R813" s="176">
        <v>24</v>
      </c>
      <c r="S813" s="170" t="s">
        <v>138</v>
      </c>
      <c r="T813" s="170" t="s">
        <v>187</v>
      </c>
      <c r="U813" s="170" t="s">
        <v>382</v>
      </c>
      <c r="V813" s="170"/>
      <c r="W813" s="169"/>
      <c r="X813" s="169"/>
      <c r="Y813" s="169"/>
    </row>
    <row r="814" spans="1:25" s="19" customFormat="1" x14ac:dyDescent="0.2">
      <c r="A814" s="170">
        <v>39990</v>
      </c>
      <c r="B814" s="183" t="s">
        <v>1160</v>
      </c>
      <c r="C814" s="183" t="s">
        <v>330</v>
      </c>
      <c r="D814" s="183" t="s">
        <v>134</v>
      </c>
      <c r="E814" s="183" t="s">
        <v>143</v>
      </c>
      <c r="F814" s="184">
        <v>38292</v>
      </c>
      <c r="G814" s="176">
        <v>2004</v>
      </c>
      <c r="H814" s="170" t="s">
        <v>2</v>
      </c>
      <c r="I814" s="170" t="str">
        <f t="shared" si="55"/>
        <v>OR</v>
      </c>
      <c r="J814" s="170" t="str">
        <f t="shared" si="58"/>
        <v>OR</v>
      </c>
      <c r="K814" s="170" t="str">
        <f t="shared" si="57"/>
        <v>Pacific</v>
      </c>
      <c r="L814" s="170" t="str">
        <f>INDEX('State '!$A$1:$C$62,MATCH($I814,'State '!$B:$B,0),3)</f>
        <v>Pacific</v>
      </c>
      <c r="M814" s="170" t="str">
        <f>INDEX('State '!$A$1:$C$62,MATCH($J814,'State '!$B:$B,0),3)</f>
        <v>Pacific</v>
      </c>
      <c r="N814" s="170"/>
      <c r="O814" s="177">
        <v>85</v>
      </c>
      <c r="P814" s="177">
        <v>50</v>
      </c>
      <c r="Q814" s="177">
        <v>320</v>
      </c>
      <c r="R814" s="176">
        <v>24</v>
      </c>
      <c r="S814" s="170" t="s">
        <v>138</v>
      </c>
      <c r="T814" s="170" t="s">
        <v>187</v>
      </c>
      <c r="U814" s="170" t="s">
        <v>382</v>
      </c>
      <c r="V814" s="170"/>
      <c r="W814" s="169"/>
      <c r="X814" s="169"/>
      <c r="Y814" s="169"/>
    </row>
    <row r="815" spans="1:25" s="19" customFormat="1" x14ac:dyDescent="0.2">
      <c r="A815" s="195">
        <v>43468</v>
      </c>
      <c r="B815" s="183" t="s">
        <v>2697</v>
      </c>
      <c r="C815" s="171" t="s">
        <v>2537</v>
      </c>
      <c r="D815" s="183" t="s">
        <v>136</v>
      </c>
      <c r="E815" s="172" t="s">
        <v>143</v>
      </c>
      <c r="F815" s="184">
        <v>43448</v>
      </c>
      <c r="G815" s="185">
        <v>2018</v>
      </c>
      <c r="H815" s="170" t="s">
        <v>2538</v>
      </c>
      <c r="I815" s="170" t="str">
        <f t="shared" si="55"/>
        <v>ND</v>
      </c>
      <c r="J815" s="170" t="str">
        <f t="shared" si="58"/>
        <v>SK</v>
      </c>
      <c r="K815" s="175" t="str">
        <f t="shared" si="57"/>
        <v>Mountain, Canada</v>
      </c>
      <c r="L815" s="170" t="str">
        <f>INDEX('State '!$A$1:$C$62,MATCH($I815,'State '!$B:$B,0),3)</f>
        <v>Mountain</v>
      </c>
      <c r="M815" s="170" t="str">
        <f>INDEX('State '!$A$1:$C$62,MATCH($J815,'State '!$B:$B,0),3)</f>
        <v>Canada</v>
      </c>
      <c r="N815" s="170"/>
      <c r="O815" s="177"/>
      <c r="P815" s="177">
        <v>2.2000000000000002</v>
      </c>
      <c r="Q815" s="177">
        <v>30</v>
      </c>
      <c r="R815" s="176">
        <v>10.75</v>
      </c>
      <c r="S815" s="170" t="s">
        <v>135</v>
      </c>
      <c r="T815" s="170" t="s">
        <v>381</v>
      </c>
      <c r="U815" s="170" t="s">
        <v>2539</v>
      </c>
      <c r="V815" s="170" t="s">
        <v>2180</v>
      </c>
      <c r="W815" s="169" t="s">
        <v>2540</v>
      </c>
      <c r="X815" s="169"/>
      <c r="Y815" s="169"/>
    </row>
    <row r="816" spans="1:25" s="19" customFormat="1" x14ac:dyDescent="0.2">
      <c r="A816" s="170">
        <v>41543</v>
      </c>
      <c r="B816" s="171" t="s">
        <v>414</v>
      </c>
      <c r="C816" s="171" t="s">
        <v>209</v>
      </c>
      <c r="D816" s="171" t="s">
        <v>134</v>
      </c>
      <c r="E816" s="172" t="s">
        <v>143</v>
      </c>
      <c r="F816" s="173">
        <v>41543</v>
      </c>
      <c r="G816" s="180">
        <v>2013</v>
      </c>
      <c r="H816" s="170" t="s">
        <v>50</v>
      </c>
      <c r="I816" s="170" t="str">
        <f t="shared" si="55"/>
        <v>WA</v>
      </c>
      <c r="J816" s="170" t="str">
        <f t="shared" si="58"/>
        <v>WA</v>
      </c>
      <c r="K816" s="170" t="str">
        <f t="shared" si="57"/>
        <v>Pacific</v>
      </c>
      <c r="L816" s="170" t="str">
        <f>INDEX('State '!$A$1:$C$62,MATCH($I816,'State '!$B:$B,0),3)</f>
        <v>Pacific</v>
      </c>
      <c r="M816" s="170" t="str">
        <f>INDEX('State '!$A$1:$C$62,MATCH($J816,'State '!$B:$B,0),3)</f>
        <v>Pacific</v>
      </c>
      <c r="N816" s="170"/>
      <c r="O816" s="177"/>
      <c r="P816" s="176">
        <v>4</v>
      </c>
      <c r="Q816" s="176">
        <v>75</v>
      </c>
      <c r="R816" s="177">
        <v>16</v>
      </c>
      <c r="S816" s="178" t="s">
        <v>135</v>
      </c>
      <c r="T816" s="175" t="s">
        <v>381</v>
      </c>
      <c r="U816" s="179" t="s">
        <v>1872</v>
      </c>
      <c r="V816" s="170"/>
      <c r="W816" s="169"/>
      <c r="X816" s="169"/>
      <c r="Y816" s="169"/>
    </row>
    <row r="817" spans="1:25" s="19" customFormat="1" x14ac:dyDescent="0.2">
      <c r="A817" s="170">
        <v>40589</v>
      </c>
      <c r="B817" s="183" t="s">
        <v>530</v>
      </c>
      <c r="C817" s="183" t="s">
        <v>215</v>
      </c>
      <c r="D817" s="183" t="s">
        <v>140</v>
      </c>
      <c r="E817" s="183" t="s">
        <v>143</v>
      </c>
      <c r="F817" s="184">
        <v>40522</v>
      </c>
      <c r="G817" s="176">
        <v>2010</v>
      </c>
      <c r="H817" s="170" t="s">
        <v>22</v>
      </c>
      <c r="I817" s="170" t="str">
        <f t="shared" si="55"/>
        <v>GA</v>
      </c>
      <c r="J817" s="170" t="str">
        <f t="shared" si="58"/>
        <v>GA</v>
      </c>
      <c r="K817" s="170" t="str">
        <f t="shared" si="57"/>
        <v>Southeast</v>
      </c>
      <c r="L817" s="170" t="str">
        <f>INDEX('State '!$A$1:$C$62,MATCH($I817,'State '!$B:$B,0),3)</f>
        <v>Southeast</v>
      </c>
      <c r="M817" s="170" t="str">
        <f>INDEX('State '!$A$1:$C$62,MATCH($J817,'State '!$B:$B,0),3)</f>
        <v>Southeast</v>
      </c>
      <c r="N817" s="170"/>
      <c r="O817" s="177">
        <v>121</v>
      </c>
      <c r="P817" s="177">
        <v>41.1</v>
      </c>
      <c r="Q817" s="177">
        <v>125</v>
      </c>
      <c r="R817" s="176">
        <v>36</v>
      </c>
      <c r="S817" s="170" t="s">
        <v>135</v>
      </c>
      <c r="T817" s="170" t="s">
        <v>381</v>
      </c>
      <c r="U817" s="170" t="s">
        <v>434</v>
      </c>
      <c r="V817" s="170"/>
      <c r="W817" s="169"/>
      <c r="X817" s="169"/>
      <c r="Y817" s="169"/>
    </row>
    <row r="818" spans="1:25" s="19" customFormat="1" x14ac:dyDescent="0.2">
      <c r="A818" s="170">
        <v>40589</v>
      </c>
      <c r="B818" s="171" t="s">
        <v>441</v>
      </c>
      <c r="C818" s="171" t="s">
        <v>215</v>
      </c>
      <c r="D818" s="171" t="s">
        <v>140</v>
      </c>
      <c r="E818" s="172" t="s">
        <v>143</v>
      </c>
      <c r="F818" s="173">
        <v>40695</v>
      </c>
      <c r="G818" s="180">
        <v>2011</v>
      </c>
      <c r="H818" s="170" t="s">
        <v>14</v>
      </c>
      <c r="I818" s="170" t="str">
        <f t="shared" si="55"/>
        <v>MS</v>
      </c>
      <c r="J818" s="170" t="str">
        <f t="shared" si="58"/>
        <v>MS</v>
      </c>
      <c r="K818" s="170" t="str">
        <f t="shared" si="57"/>
        <v>South Central</v>
      </c>
      <c r="L818" s="170" t="str">
        <f>INDEX('State '!$A$1:$C$62,MATCH($I818,'State '!$B:$B,0),3)</f>
        <v>South Central</v>
      </c>
      <c r="M818" s="170" t="str">
        <f>INDEX('State '!$A$1:$C$62,MATCH($J818,'State '!$B:$B,0),3)</f>
        <v>South Central</v>
      </c>
      <c r="N818" s="170"/>
      <c r="O818" s="177">
        <v>108</v>
      </c>
      <c r="P818" s="176">
        <v>19.7</v>
      </c>
      <c r="Q818" s="176">
        <v>125</v>
      </c>
      <c r="R818" s="177">
        <v>36</v>
      </c>
      <c r="S818" s="178" t="s">
        <v>135</v>
      </c>
      <c r="T818" s="175" t="s">
        <v>381</v>
      </c>
      <c r="U818" s="179" t="s">
        <v>434</v>
      </c>
      <c r="V818" s="170"/>
      <c r="W818" s="169"/>
      <c r="X818" s="169"/>
      <c r="Y818" s="169"/>
    </row>
    <row r="819" spans="1:25" s="19" customFormat="1" x14ac:dyDescent="0.2">
      <c r="A819" s="170">
        <v>40968</v>
      </c>
      <c r="B819" s="171" t="s">
        <v>433</v>
      </c>
      <c r="C819" s="171" t="s">
        <v>215</v>
      </c>
      <c r="D819" s="171" t="s">
        <v>140</v>
      </c>
      <c r="E819" s="172" t="s">
        <v>143</v>
      </c>
      <c r="F819" s="173">
        <v>41061</v>
      </c>
      <c r="G819" s="180">
        <v>2012</v>
      </c>
      <c r="H819" s="170" t="s">
        <v>1341</v>
      </c>
      <c r="I819" s="170" t="str">
        <f t="shared" si="55"/>
        <v>MS</v>
      </c>
      <c r="J819" s="170" t="str">
        <f t="shared" si="58"/>
        <v>GA</v>
      </c>
      <c r="K819" s="170" t="str">
        <f t="shared" si="57"/>
        <v>South Central, Southeast</v>
      </c>
      <c r="L819" s="170" t="str">
        <f>INDEX('State '!$A$1:$C$62,MATCH($I819,'State '!$B:$B,0),3)</f>
        <v>South Central</v>
      </c>
      <c r="M819" s="170" t="str">
        <f>INDEX('State '!$A$1:$C$62,MATCH($J819,'State '!$B:$B,0),3)</f>
        <v>Southeast</v>
      </c>
      <c r="N819" s="170"/>
      <c r="O819" s="177">
        <v>122.6</v>
      </c>
      <c r="P819" s="176">
        <v>19.3</v>
      </c>
      <c r="Q819" s="176">
        <v>125</v>
      </c>
      <c r="R819" s="177">
        <v>36</v>
      </c>
      <c r="S819" s="178" t="s">
        <v>135</v>
      </c>
      <c r="T819" s="175" t="s">
        <v>381</v>
      </c>
      <c r="U819" s="179" t="s">
        <v>434</v>
      </c>
      <c r="V819" s="170"/>
      <c r="W819" s="169"/>
      <c r="X819" s="169"/>
      <c r="Y819" s="169"/>
    </row>
    <row r="820" spans="1:25" s="19" customFormat="1" x14ac:dyDescent="0.2">
      <c r="A820" s="195">
        <v>39990</v>
      </c>
      <c r="B820" s="183" t="s">
        <v>1690</v>
      </c>
      <c r="C820" s="183" t="s">
        <v>376</v>
      </c>
      <c r="D820" s="183" t="s">
        <v>140</v>
      </c>
      <c r="E820" s="183" t="s">
        <v>143</v>
      </c>
      <c r="F820" s="184">
        <v>35733</v>
      </c>
      <c r="G820" s="176">
        <v>1997</v>
      </c>
      <c r="H820" s="170" t="s">
        <v>6</v>
      </c>
      <c r="I820" s="170" t="str">
        <f t="shared" si="55"/>
        <v>TX</v>
      </c>
      <c r="J820" s="170" t="str">
        <f t="shared" si="58"/>
        <v>TX</v>
      </c>
      <c r="K820" s="170" t="str">
        <f t="shared" si="57"/>
        <v>South Central</v>
      </c>
      <c r="L820" s="170" t="str">
        <f>INDEX('State '!$A$1:$C$62,MATCH($I820,'State '!$B:$B,0),3)</f>
        <v>South Central</v>
      </c>
      <c r="M820" s="170" t="str">
        <f>INDEX('State '!$A$1:$C$62,MATCH($J820,'State '!$B:$B,0),3)</f>
        <v>South Central</v>
      </c>
      <c r="N820" s="170"/>
      <c r="O820" s="177"/>
      <c r="P820" s="177">
        <v>53</v>
      </c>
      <c r="Q820" s="177">
        <v>90</v>
      </c>
      <c r="R820" s="176" t="s">
        <v>1096</v>
      </c>
      <c r="S820" s="170" t="s">
        <v>138</v>
      </c>
      <c r="T820" s="170" t="s">
        <v>187</v>
      </c>
      <c r="U820" s="170" t="s">
        <v>382</v>
      </c>
      <c r="V820" s="170"/>
      <c r="W820" s="169"/>
      <c r="X820" s="169"/>
      <c r="Y820" s="169"/>
    </row>
    <row r="821" spans="1:25" s="19" customFormat="1" ht="38.25" x14ac:dyDescent="0.2">
      <c r="A821" s="195">
        <v>43454</v>
      </c>
      <c r="B821" s="171" t="s">
        <v>2017</v>
      </c>
      <c r="C821" s="171" t="s">
        <v>219</v>
      </c>
      <c r="D821" s="171" t="s">
        <v>1878</v>
      </c>
      <c r="E821" s="172" t="s">
        <v>143</v>
      </c>
      <c r="F821" s="173">
        <v>43432</v>
      </c>
      <c r="G821" s="180">
        <v>2018</v>
      </c>
      <c r="H821" s="170" t="s">
        <v>6</v>
      </c>
      <c r="I821" s="170" t="str">
        <f t="shared" si="55"/>
        <v>TX</v>
      </c>
      <c r="J821" s="170" t="str">
        <f t="shared" si="58"/>
        <v>TX</v>
      </c>
      <c r="K821" s="175" t="str">
        <f t="shared" si="57"/>
        <v>South Central</v>
      </c>
      <c r="L821" s="170" t="str">
        <f>INDEX('State '!$A$1:$C$62,MATCH($I821,'State '!$B:$B,0),3)</f>
        <v>South Central</v>
      </c>
      <c r="M821" s="170" t="str">
        <f>INDEX('State '!$A$1:$C$62,MATCH($J821,'State '!$B:$B,0),3)</f>
        <v>South Central</v>
      </c>
      <c r="N821" s="170"/>
      <c r="O821" s="177">
        <v>137.30000000000001</v>
      </c>
      <c r="P821" s="176"/>
      <c r="Q821" s="176">
        <v>396</v>
      </c>
      <c r="R821" s="177"/>
      <c r="S821" s="178" t="s">
        <v>135</v>
      </c>
      <c r="T821" s="175" t="s">
        <v>381</v>
      </c>
      <c r="U821" s="179" t="s">
        <v>2018</v>
      </c>
      <c r="V821" s="170" t="s">
        <v>2177</v>
      </c>
      <c r="W821" s="169" t="s">
        <v>2700</v>
      </c>
      <c r="X821" s="169"/>
      <c r="Y821" s="169" t="s">
        <v>2515</v>
      </c>
    </row>
    <row r="822" spans="1:25" s="19" customFormat="1" x14ac:dyDescent="0.2">
      <c r="A822" s="170">
        <v>39990</v>
      </c>
      <c r="B822" s="183" t="s">
        <v>756</v>
      </c>
      <c r="C822" s="183" t="s">
        <v>282</v>
      </c>
      <c r="D822" s="183" t="s">
        <v>136</v>
      </c>
      <c r="E822" s="183" t="s">
        <v>143</v>
      </c>
      <c r="F822" s="184">
        <v>39721</v>
      </c>
      <c r="G822" s="176">
        <v>2008</v>
      </c>
      <c r="H822" s="170" t="s">
        <v>6</v>
      </c>
      <c r="I822" s="170" t="str">
        <f t="shared" si="55"/>
        <v>TX</v>
      </c>
      <c r="J822" s="170" t="str">
        <f t="shared" si="58"/>
        <v>TX</v>
      </c>
      <c r="K822" s="170" t="str">
        <f t="shared" si="57"/>
        <v>South Central</v>
      </c>
      <c r="L822" s="170" t="str">
        <f>INDEX('State '!$A$1:$C$62,MATCH($I822,'State '!$B:$B,0),3)</f>
        <v>South Central</v>
      </c>
      <c r="M822" s="170" t="str">
        <f>INDEX('State '!$A$1:$C$62,MATCH($J822,'State '!$B:$B,0),3)</f>
        <v>South Central</v>
      </c>
      <c r="N822" s="170"/>
      <c r="O822" s="177">
        <v>30</v>
      </c>
      <c r="P822" s="177">
        <v>20</v>
      </c>
      <c r="Q822" s="177">
        <v>50</v>
      </c>
      <c r="R822" s="176">
        <v>10</v>
      </c>
      <c r="S822" s="170" t="s">
        <v>138</v>
      </c>
      <c r="T822" s="170" t="s">
        <v>187</v>
      </c>
      <c r="U822" s="170" t="s">
        <v>382</v>
      </c>
      <c r="V822" s="170"/>
      <c r="W822" s="169"/>
      <c r="X822" s="169"/>
      <c r="Y822" s="169"/>
    </row>
    <row r="823" spans="1:25" s="19" customFormat="1" ht="25.5" x14ac:dyDescent="0.2">
      <c r="A823" s="224">
        <v>43199</v>
      </c>
      <c r="B823" s="222" t="s">
        <v>1978</v>
      </c>
      <c r="C823" s="83" t="s">
        <v>205</v>
      </c>
      <c r="D823" s="222" t="s">
        <v>1878</v>
      </c>
      <c r="E823" s="222" t="s">
        <v>2223</v>
      </c>
      <c r="F823" s="63"/>
      <c r="G823" s="104"/>
      <c r="H823" s="224" t="s">
        <v>1962</v>
      </c>
      <c r="I823" s="224" t="str">
        <f t="shared" si="55"/>
        <v>NY</v>
      </c>
      <c r="J823" s="224" t="str">
        <f t="shared" si="58"/>
        <v>CN</v>
      </c>
      <c r="K823" s="230" t="str">
        <f t="shared" si="57"/>
        <v>Northeast, Canada</v>
      </c>
      <c r="L823" s="224" t="str">
        <f>INDEX('State '!$A$1:$C$62,MATCH($I823,'State '!$B:$B,0),3)</f>
        <v>Northeast</v>
      </c>
      <c r="M823" s="224" t="s">
        <v>45</v>
      </c>
      <c r="N823" s="224"/>
      <c r="O823" s="177">
        <v>55</v>
      </c>
      <c r="P823" s="198">
        <v>0</v>
      </c>
      <c r="Q823" s="164">
        <v>650</v>
      </c>
      <c r="R823" s="104"/>
      <c r="S823" s="224" t="s">
        <v>135</v>
      </c>
      <c r="T823" s="224" t="s">
        <v>381</v>
      </c>
      <c r="U823" s="224"/>
      <c r="V823" s="224" t="s">
        <v>2180</v>
      </c>
      <c r="W823" s="222" t="s">
        <v>2442</v>
      </c>
      <c r="X823" s="222"/>
      <c r="Y823" s="155" t="s">
        <v>2516</v>
      </c>
    </row>
    <row r="824" spans="1:25" s="19" customFormat="1" x14ac:dyDescent="0.2">
      <c r="A824" s="170">
        <v>41963</v>
      </c>
      <c r="B824" s="171" t="s">
        <v>1821</v>
      </c>
      <c r="C824" s="171" t="s">
        <v>239</v>
      </c>
      <c r="D824" s="171" t="s">
        <v>140</v>
      </c>
      <c r="E824" s="172" t="s">
        <v>143</v>
      </c>
      <c r="F824" s="173">
        <v>41922</v>
      </c>
      <c r="G824" s="180">
        <v>2014</v>
      </c>
      <c r="H824" s="170" t="s">
        <v>483</v>
      </c>
      <c r="I824" s="170" t="str">
        <f t="shared" si="55"/>
        <v>MS</v>
      </c>
      <c r="J824" s="170" t="str">
        <f t="shared" si="58"/>
        <v>AL</v>
      </c>
      <c r="K824" s="170" t="str">
        <f t="shared" si="57"/>
        <v>South Central</v>
      </c>
      <c r="L824" s="170" t="str">
        <f>INDEX('State '!$A$1:$C$62,MATCH($I824,'State '!$B:$B,0),3)</f>
        <v>South Central</v>
      </c>
      <c r="M824" s="170" t="str">
        <f>INDEX('State '!$A$1:$C$62,MATCH($J824,'State '!$B:$B,0),3)</f>
        <v>South Central</v>
      </c>
      <c r="N824" s="170"/>
      <c r="O824" s="177">
        <v>287</v>
      </c>
      <c r="P824" s="176">
        <v>70</v>
      </c>
      <c r="Q824" s="176">
        <v>510.5</v>
      </c>
      <c r="R824" s="177" t="s">
        <v>1762</v>
      </c>
      <c r="S824" s="178" t="s">
        <v>135</v>
      </c>
      <c r="T824" s="175" t="s">
        <v>381</v>
      </c>
      <c r="U824" s="179" t="s">
        <v>1823</v>
      </c>
      <c r="V824" s="170"/>
      <c r="W824" s="169"/>
      <c r="X824" s="169"/>
      <c r="Y824" s="169"/>
    </row>
    <row r="825" spans="1:25" s="19" customFormat="1" x14ac:dyDescent="0.2">
      <c r="A825" s="170">
        <v>39990</v>
      </c>
      <c r="B825" s="183" t="s">
        <v>846</v>
      </c>
      <c r="C825" s="183" t="s">
        <v>234</v>
      </c>
      <c r="D825" s="183" t="s">
        <v>136</v>
      </c>
      <c r="E825" s="183" t="s">
        <v>143</v>
      </c>
      <c r="F825" s="184">
        <v>39726</v>
      </c>
      <c r="G825" s="176">
        <v>2008</v>
      </c>
      <c r="H825" s="170" t="s">
        <v>833</v>
      </c>
      <c r="I825" s="170" t="str">
        <f t="shared" si="55"/>
        <v>LA</v>
      </c>
      <c r="J825" s="170" t="str">
        <f t="shared" si="58"/>
        <v>AL</v>
      </c>
      <c r="K825" s="170" t="str">
        <f t="shared" si="57"/>
        <v>South Central</v>
      </c>
      <c r="L825" s="170" t="str">
        <f>INDEX('State '!$A$1:$C$62,MATCH($I825,'State '!$B:$B,0),3)</f>
        <v>South Central</v>
      </c>
      <c r="M825" s="170" t="str">
        <f>INDEX('State '!$A$1:$C$62,MATCH($J825,'State '!$B:$B,0),3)</f>
        <v>South Central</v>
      </c>
      <c r="N825" s="170"/>
      <c r="O825" s="177">
        <v>842</v>
      </c>
      <c r="P825" s="177">
        <v>270</v>
      </c>
      <c r="Q825" s="177">
        <v>1140</v>
      </c>
      <c r="R825" s="176" t="s">
        <v>550</v>
      </c>
      <c r="S825" s="170" t="s">
        <v>135</v>
      </c>
      <c r="T825" s="170" t="s">
        <v>381</v>
      </c>
      <c r="U825" s="170" t="s">
        <v>628</v>
      </c>
      <c r="V825" s="170"/>
      <c r="W825" s="169"/>
      <c r="X825" s="169"/>
      <c r="Y825" s="169"/>
    </row>
    <row r="826" spans="1:25" s="19" customFormat="1" ht="51" x14ac:dyDescent="0.2">
      <c r="A826" s="227">
        <v>44327</v>
      </c>
      <c r="B826" s="223" t="s">
        <v>2300</v>
      </c>
      <c r="C826" s="223" t="s">
        <v>1875</v>
      </c>
      <c r="D826" s="223" t="s">
        <v>140</v>
      </c>
      <c r="E826" s="223" t="s">
        <v>143</v>
      </c>
      <c r="F826" s="226">
        <v>44256</v>
      </c>
      <c r="G826" s="228">
        <v>2021</v>
      </c>
      <c r="H826" s="227" t="s">
        <v>2302</v>
      </c>
      <c r="I826" s="224" t="str">
        <f t="shared" si="55"/>
        <v>VA</v>
      </c>
      <c r="J826" s="224" t="str">
        <f t="shared" si="58"/>
        <v>LA</v>
      </c>
      <c r="K826" s="230" t="str">
        <f t="shared" si="57"/>
        <v>Northeast, Southeast, South Central</v>
      </c>
      <c r="L826" s="224" t="str">
        <f>INDEX('State '!$A$1:$C$62,MATCH($I826,'State '!$B:$B,0),3)</f>
        <v>Northeast</v>
      </c>
      <c r="M826" s="224" t="str">
        <f>INDEX('State '!$A$1:$C$62,MATCH($J826,'State '!$B:$B,0),3)</f>
        <v>South Central</v>
      </c>
      <c r="N826" s="224" t="s">
        <v>15</v>
      </c>
      <c r="O826" s="177">
        <v>404.8</v>
      </c>
      <c r="P826" s="177">
        <v>7.72</v>
      </c>
      <c r="Q826" s="231">
        <v>296</v>
      </c>
      <c r="R826" s="228"/>
      <c r="S826" s="227" t="s">
        <v>135</v>
      </c>
      <c r="T826" s="227" t="s">
        <v>381</v>
      </c>
      <c r="U826" s="227" t="s">
        <v>2490</v>
      </c>
      <c r="V826" s="224" t="s">
        <v>2180</v>
      </c>
      <c r="W826" s="222" t="s">
        <v>3151</v>
      </c>
      <c r="X826" s="222" t="s">
        <v>2843</v>
      </c>
      <c r="Y826" s="225"/>
    </row>
    <row r="827" spans="1:25" s="19" customFormat="1" x14ac:dyDescent="0.2">
      <c r="A827" s="170">
        <v>42605</v>
      </c>
      <c r="B827" s="183" t="s">
        <v>2123</v>
      </c>
      <c r="C827" s="183" t="s">
        <v>1940</v>
      </c>
      <c r="D827" s="183" t="s">
        <v>134</v>
      </c>
      <c r="E827" s="183" t="s">
        <v>143</v>
      </c>
      <c r="F827" s="184">
        <v>42538</v>
      </c>
      <c r="G827" s="176">
        <v>2016</v>
      </c>
      <c r="H827" s="170" t="s">
        <v>2015</v>
      </c>
      <c r="I827" s="170" t="str">
        <f t="shared" si="55"/>
        <v>KY</v>
      </c>
      <c r="J827" s="170" t="str">
        <f t="shared" si="58"/>
        <v>IN</v>
      </c>
      <c r="K827" s="170" t="str">
        <f t="shared" si="57"/>
        <v>Midwest</v>
      </c>
      <c r="L827" s="170" t="str">
        <f>INDEX('State '!$A$1:$C$62,MATCH($I827,'State '!$B:$B,0),3)</f>
        <v>Midwest</v>
      </c>
      <c r="M827" s="170" t="str">
        <f>INDEX('State '!$A$1:$C$62,MATCH($J827,'State '!$B:$B,0),3)</f>
        <v>Midwest</v>
      </c>
      <c r="N827" s="170"/>
      <c r="O827" s="177">
        <v>63</v>
      </c>
      <c r="P827" s="177">
        <v>30</v>
      </c>
      <c r="Q827" s="177">
        <v>53.5</v>
      </c>
      <c r="R827" s="176">
        <v>10</v>
      </c>
      <c r="S827" s="170" t="s">
        <v>135</v>
      </c>
      <c r="T827" s="170" t="s">
        <v>381</v>
      </c>
      <c r="U827" s="170" t="s">
        <v>2016</v>
      </c>
      <c r="V827" s="170" t="s">
        <v>2180</v>
      </c>
      <c r="W827" s="169"/>
      <c r="X827" s="169"/>
      <c r="Y827" s="169"/>
    </row>
    <row r="828" spans="1:25" s="19" customFormat="1" x14ac:dyDescent="0.2">
      <c r="A828" s="170">
        <v>39990</v>
      </c>
      <c r="B828" s="183" t="s">
        <v>745</v>
      </c>
      <c r="C828" s="183" t="s">
        <v>278</v>
      </c>
      <c r="D828" s="183" t="s">
        <v>136</v>
      </c>
      <c r="E828" s="183" t="s">
        <v>143</v>
      </c>
      <c r="F828" s="184">
        <v>39767</v>
      </c>
      <c r="G828" s="176">
        <v>2008</v>
      </c>
      <c r="H828" s="170" t="s">
        <v>14</v>
      </c>
      <c r="I828" s="170" t="str">
        <f t="shared" si="55"/>
        <v>MS</v>
      </c>
      <c r="J828" s="170" t="str">
        <f t="shared" si="58"/>
        <v>MS</v>
      </c>
      <c r="K828" s="170" t="str">
        <f t="shared" si="57"/>
        <v>South Central</v>
      </c>
      <c r="L828" s="170" t="str">
        <f>INDEX('State '!$A$1:$C$62,MATCH($I828,'State '!$B:$B,0),3)</f>
        <v>South Central</v>
      </c>
      <c r="M828" s="170" t="str">
        <f>INDEX('State '!$A$1:$C$62,MATCH($J828,'State '!$B:$B,0),3)</f>
        <v>South Central</v>
      </c>
      <c r="N828" s="170"/>
      <c r="O828" s="177">
        <v>6</v>
      </c>
      <c r="P828" s="177">
        <v>3.1</v>
      </c>
      <c r="Q828" s="177">
        <v>1000</v>
      </c>
      <c r="R828" s="176">
        <v>24</v>
      </c>
      <c r="S828" s="170" t="s">
        <v>135</v>
      </c>
      <c r="T828" s="170" t="s">
        <v>381</v>
      </c>
      <c r="U828" s="170" t="s">
        <v>725</v>
      </c>
      <c r="V828" s="170"/>
      <c r="W828" s="169"/>
      <c r="X828" s="169"/>
      <c r="Y828" s="169"/>
    </row>
    <row r="829" spans="1:25" s="19" customFormat="1" x14ac:dyDescent="0.2">
      <c r="A829" s="170">
        <v>40381</v>
      </c>
      <c r="B829" s="183" t="s">
        <v>724</v>
      </c>
      <c r="C829" s="183" t="s">
        <v>278</v>
      </c>
      <c r="D829" s="183" t="s">
        <v>136</v>
      </c>
      <c r="E829" s="183" t="s">
        <v>143</v>
      </c>
      <c r="F829" s="184">
        <v>39767</v>
      </c>
      <c r="G829" s="176">
        <v>2008</v>
      </c>
      <c r="H829" s="170" t="s">
        <v>483</v>
      </c>
      <c r="I829" s="170" t="str">
        <f t="shared" si="55"/>
        <v>MS</v>
      </c>
      <c r="J829" s="170" t="str">
        <f t="shared" si="58"/>
        <v>AL</v>
      </c>
      <c r="K829" s="170" t="str">
        <f t="shared" si="57"/>
        <v>South Central</v>
      </c>
      <c r="L829" s="170" t="str">
        <f>INDEX('State '!$A$1:$C$62,MATCH($I829,'State '!$B:$B,0),3)</f>
        <v>South Central</v>
      </c>
      <c r="M829" s="170" t="str">
        <f>INDEX('State '!$A$1:$C$62,MATCH($J829,'State '!$B:$B,0),3)</f>
        <v>South Central</v>
      </c>
      <c r="N829" s="170"/>
      <c r="O829" s="177">
        <v>52</v>
      </c>
      <c r="P829" s="177">
        <v>26</v>
      </c>
      <c r="Q829" s="177">
        <v>1000</v>
      </c>
      <c r="R829" s="176">
        <v>24</v>
      </c>
      <c r="S829" s="170" t="s">
        <v>135</v>
      </c>
      <c r="T829" s="170" t="s">
        <v>381</v>
      </c>
      <c r="U829" s="170" t="s">
        <v>725</v>
      </c>
      <c r="V829" s="170"/>
      <c r="W829" s="169"/>
      <c r="X829" s="169"/>
      <c r="Y829" s="169"/>
    </row>
    <row r="830" spans="1:25" s="19" customFormat="1" ht="38.25" x14ac:dyDescent="0.2">
      <c r="A830" s="227">
        <v>43756</v>
      </c>
      <c r="B830" s="223" t="s">
        <v>2698</v>
      </c>
      <c r="C830" s="223" t="s">
        <v>2699</v>
      </c>
      <c r="D830" s="223" t="s">
        <v>136</v>
      </c>
      <c r="E830" s="223" t="s">
        <v>143</v>
      </c>
      <c r="F830" s="226">
        <v>43525</v>
      </c>
      <c r="G830" s="228">
        <v>2019</v>
      </c>
      <c r="H830" s="227" t="s">
        <v>19</v>
      </c>
      <c r="I830" s="224" t="str">
        <f t="shared" si="55"/>
        <v>VA</v>
      </c>
      <c r="J830" s="224" t="str">
        <f t="shared" si="58"/>
        <v>VA</v>
      </c>
      <c r="K830" s="230" t="str">
        <f t="shared" si="57"/>
        <v>Northeast</v>
      </c>
      <c r="L830" s="224" t="str">
        <f>INDEX('State '!$A$1:$C$62,MATCH($I830,'State '!$B:$B,0),3)</f>
        <v>Northeast</v>
      </c>
      <c r="M830" s="224" t="str">
        <f>INDEX('State '!$A$1:$C$62,MATCH($J830,'State '!$B:$B,0),3)</f>
        <v>Northeast</v>
      </c>
      <c r="N830" s="224"/>
      <c r="O830" s="177"/>
      <c r="P830" s="232">
        <v>9</v>
      </c>
      <c r="Q830" s="231"/>
      <c r="R830" s="228">
        <v>24</v>
      </c>
      <c r="S830" s="227" t="s">
        <v>138</v>
      </c>
      <c r="T830" s="227"/>
      <c r="U830" s="227"/>
      <c r="V830" s="224" t="s">
        <v>2177</v>
      </c>
      <c r="W830" s="222" t="s">
        <v>2717</v>
      </c>
      <c r="X830" s="222" t="s">
        <v>2843</v>
      </c>
      <c r="Y830" s="155" t="s">
        <v>2915</v>
      </c>
    </row>
    <row r="831" spans="1:25" s="19" customFormat="1" x14ac:dyDescent="0.2">
      <c r="A831" s="170">
        <v>39990</v>
      </c>
      <c r="B831" s="171" t="s">
        <v>965</v>
      </c>
      <c r="C831" s="171" t="s">
        <v>309</v>
      </c>
      <c r="D831" s="171" t="s">
        <v>140</v>
      </c>
      <c r="E831" s="172" t="s">
        <v>143</v>
      </c>
      <c r="F831" s="173">
        <v>39417</v>
      </c>
      <c r="G831" s="180">
        <v>2007</v>
      </c>
      <c r="H831" s="170" t="s">
        <v>8</v>
      </c>
      <c r="I831" s="170" t="str">
        <f t="shared" si="55"/>
        <v>OH</v>
      </c>
      <c r="J831" s="170" t="str">
        <f t="shared" si="58"/>
        <v>OH</v>
      </c>
      <c r="K831" s="170" t="str">
        <f t="shared" si="57"/>
        <v>Northeast</v>
      </c>
      <c r="L831" s="170" t="str">
        <f>INDEX('State '!$A$1:$C$62,MATCH($I831,'State '!$B:$B,0),3)</f>
        <v>Northeast</v>
      </c>
      <c r="M831" s="170" t="str">
        <f>INDEX('State '!$A$1:$C$62,MATCH($J831,'State '!$B:$B,0),3)</f>
        <v>Northeast</v>
      </c>
      <c r="N831" s="170"/>
      <c r="O831" s="177">
        <v>13.5</v>
      </c>
      <c r="P831" s="176">
        <v>10</v>
      </c>
      <c r="Q831" s="176">
        <v>100</v>
      </c>
      <c r="R831" s="177">
        <v>16</v>
      </c>
      <c r="S831" s="178" t="s">
        <v>138</v>
      </c>
      <c r="T831" s="175" t="s">
        <v>187</v>
      </c>
      <c r="U831" s="179" t="s">
        <v>382</v>
      </c>
      <c r="V831" s="170"/>
      <c r="W831" s="169"/>
      <c r="X831" s="169"/>
      <c r="Y831" s="169"/>
    </row>
    <row r="832" spans="1:25" s="19" customFormat="1" ht="25.5" x14ac:dyDescent="0.2">
      <c r="A832" s="170">
        <v>43194</v>
      </c>
      <c r="B832" s="183" t="s">
        <v>2090</v>
      </c>
      <c r="C832" s="171" t="s">
        <v>206</v>
      </c>
      <c r="D832" s="183" t="s">
        <v>1878</v>
      </c>
      <c r="E832" s="183" t="s">
        <v>143</v>
      </c>
      <c r="F832" s="184">
        <v>43168</v>
      </c>
      <c r="G832" s="176">
        <v>2018</v>
      </c>
      <c r="H832" s="170" t="s">
        <v>2427</v>
      </c>
      <c r="I832" s="170" t="str">
        <f t="shared" ref="I832:I895" si="59">LEFT($H832,2)</f>
        <v>KY</v>
      </c>
      <c r="J832" s="170" t="str">
        <f t="shared" si="58"/>
        <v>LA</v>
      </c>
      <c r="K832" s="175" t="str">
        <f t="shared" si="57"/>
        <v>Midwest, South Central</v>
      </c>
      <c r="L832" s="170" t="str">
        <f>INDEX('State '!$A$1:$C$62,MATCH($I832,'State '!$B:$B,0),3)</f>
        <v>Midwest</v>
      </c>
      <c r="M832" s="170" t="str">
        <f>INDEX('State '!$A$1:$C$62,MATCH($J832,'State '!$B:$B,0),3)</f>
        <v>South Central</v>
      </c>
      <c r="N832" s="170"/>
      <c r="O832" s="177">
        <v>170</v>
      </c>
      <c r="P832" s="177">
        <v>2.4</v>
      </c>
      <c r="Q832" s="177">
        <v>900</v>
      </c>
      <c r="R832" s="176"/>
      <c r="S832" s="170" t="s">
        <v>135</v>
      </c>
      <c r="T832" s="170" t="s">
        <v>381</v>
      </c>
      <c r="U832" s="170" t="s">
        <v>2091</v>
      </c>
      <c r="V832" s="170" t="s">
        <v>2180</v>
      </c>
      <c r="W832" s="169" t="s">
        <v>2451</v>
      </c>
      <c r="X832" s="169"/>
      <c r="Y832" s="169" t="s">
        <v>2517</v>
      </c>
    </row>
    <row r="833" spans="1:25" s="19" customFormat="1" x14ac:dyDescent="0.2">
      <c r="A833" s="224">
        <v>44323</v>
      </c>
      <c r="B833" s="223" t="s">
        <v>2279</v>
      </c>
      <c r="C833" s="223" t="s">
        <v>2280</v>
      </c>
      <c r="D833" s="223" t="s">
        <v>136</v>
      </c>
      <c r="E833" s="223" t="s">
        <v>143</v>
      </c>
      <c r="F833" s="226">
        <v>43783</v>
      </c>
      <c r="G833" s="228">
        <v>2019</v>
      </c>
      <c r="H833" s="227" t="s">
        <v>1249</v>
      </c>
      <c r="I833" s="227" t="str">
        <f t="shared" si="59"/>
        <v>IL</v>
      </c>
      <c r="J833" s="227" t="str">
        <f t="shared" si="58"/>
        <v>MO</v>
      </c>
      <c r="K833" s="230" t="str">
        <f t="shared" si="57"/>
        <v>Midwest</v>
      </c>
      <c r="L833" s="224" t="str">
        <f>INDEX('State '!$A$1:$C$62,MATCH($I833,'State '!$B:$B,0),3)</f>
        <v>Midwest</v>
      </c>
      <c r="M833" s="224" t="str">
        <f>INDEX('State '!$A$1:$C$62,MATCH($J833,'State '!$B:$B,0),3)</f>
        <v>Midwest</v>
      </c>
      <c r="N833" s="224"/>
      <c r="O833" s="177">
        <v>294</v>
      </c>
      <c r="P833" s="232">
        <v>65</v>
      </c>
      <c r="Q833" s="231">
        <v>400</v>
      </c>
      <c r="R833" s="228">
        <v>24</v>
      </c>
      <c r="S833" s="227" t="s">
        <v>135</v>
      </c>
      <c r="T833" s="227" t="s">
        <v>381</v>
      </c>
      <c r="U833" s="227" t="s">
        <v>2281</v>
      </c>
      <c r="V833" s="224" t="s">
        <v>2180</v>
      </c>
      <c r="W833" s="222"/>
      <c r="X833" s="222"/>
      <c r="Y833" s="225"/>
    </row>
    <row r="834" spans="1:25" s="19" customFormat="1" x14ac:dyDescent="0.2">
      <c r="A834" s="170">
        <v>39990</v>
      </c>
      <c r="B834" s="183" t="s">
        <v>990</v>
      </c>
      <c r="C834" s="222" t="s">
        <v>1992</v>
      </c>
      <c r="D834" s="183" t="s">
        <v>140</v>
      </c>
      <c r="E834" s="183" t="s">
        <v>143</v>
      </c>
      <c r="F834" s="184">
        <v>39050</v>
      </c>
      <c r="G834" s="176">
        <v>2006</v>
      </c>
      <c r="H834" s="170" t="s">
        <v>991</v>
      </c>
      <c r="I834" s="170" t="str">
        <f t="shared" si="59"/>
        <v>OK</v>
      </c>
      <c r="J834" s="170" t="str">
        <f t="shared" si="58"/>
        <v>MO</v>
      </c>
      <c r="K834" s="170" t="str">
        <f t="shared" si="57"/>
        <v>South Central, Midwest</v>
      </c>
      <c r="L834" s="170" t="str">
        <f>INDEX('State '!$A$1:$C$62,MATCH($I834,'State '!$B:$B,0),3)</f>
        <v>South Central</v>
      </c>
      <c r="M834" s="170" t="str">
        <f>INDEX('State '!$A$1:$C$62,MATCH($J834,'State '!$B:$B,0),3)</f>
        <v>Midwest</v>
      </c>
      <c r="N834" s="170"/>
      <c r="O834" s="177">
        <v>1.7</v>
      </c>
      <c r="P834" s="177">
        <v>2</v>
      </c>
      <c r="Q834" s="177">
        <v>25</v>
      </c>
      <c r="R834" s="176" t="s">
        <v>3310</v>
      </c>
      <c r="S834" s="170" t="s">
        <v>135</v>
      </c>
      <c r="T834" s="170" t="s">
        <v>381</v>
      </c>
      <c r="U834" s="170" t="s">
        <v>992</v>
      </c>
      <c r="V834" s="170"/>
      <c r="W834" s="169"/>
      <c r="X834" s="169"/>
      <c r="Y834" s="169"/>
    </row>
    <row r="835" spans="1:25" s="19" customFormat="1" x14ac:dyDescent="0.2">
      <c r="A835" s="170">
        <v>39990</v>
      </c>
      <c r="B835" s="183" t="s">
        <v>1155</v>
      </c>
      <c r="C835" s="222" t="s">
        <v>1992</v>
      </c>
      <c r="D835" s="183" t="s">
        <v>134</v>
      </c>
      <c r="E835" s="183" t="s">
        <v>143</v>
      </c>
      <c r="F835" s="184">
        <v>38261</v>
      </c>
      <c r="G835" s="176">
        <v>2004</v>
      </c>
      <c r="H835" s="170" t="s">
        <v>1156</v>
      </c>
      <c r="I835" s="170" t="str">
        <f t="shared" si="59"/>
        <v>KS</v>
      </c>
      <c r="J835" s="170" t="str">
        <f t="shared" si="58"/>
        <v>MO</v>
      </c>
      <c r="K835" s="170" t="str">
        <f t="shared" si="57"/>
        <v>South Central, Midwest</v>
      </c>
      <c r="L835" s="170" t="str">
        <f>INDEX('State '!$A$1:$C$62,MATCH($I835,'State '!$B:$B,0),3)</f>
        <v>South Central</v>
      </c>
      <c r="M835" s="170" t="str">
        <f>INDEX('State '!$A$1:$C$62,MATCH($J835,'State '!$B:$B,0),3)</f>
        <v>Midwest</v>
      </c>
      <c r="N835" s="170"/>
      <c r="O835" s="177">
        <v>10.5</v>
      </c>
      <c r="P835" s="177">
        <v>15.67</v>
      </c>
      <c r="Q835" s="177">
        <v>66.8</v>
      </c>
      <c r="R835" s="176">
        <v>20</v>
      </c>
      <c r="S835" s="170" t="s">
        <v>135</v>
      </c>
      <c r="T835" s="170" t="s">
        <v>381</v>
      </c>
      <c r="U835" s="170" t="s">
        <v>1157</v>
      </c>
      <c r="V835" s="170"/>
      <c r="W835" s="169"/>
      <c r="X835" s="169"/>
      <c r="Y835" s="169"/>
    </row>
    <row r="836" spans="1:25" s="19" customFormat="1" x14ac:dyDescent="0.2">
      <c r="A836" s="170">
        <v>39990</v>
      </c>
      <c r="B836" s="171" t="s">
        <v>945</v>
      </c>
      <c r="C836" s="222" t="s">
        <v>1992</v>
      </c>
      <c r="D836" s="171" t="s">
        <v>134</v>
      </c>
      <c r="E836" s="172" t="s">
        <v>143</v>
      </c>
      <c r="F836" s="173">
        <v>39326</v>
      </c>
      <c r="G836" s="180">
        <v>2007</v>
      </c>
      <c r="H836" s="170" t="s">
        <v>37</v>
      </c>
      <c r="I836" s="170" t="str">
        <f t="shared" si="59"/>
        <v>OK</v>
      </c>
      <c r="J836" s="170" t="str">
        <f t="shared" si="58"/>
        <v>OK</v>
      </c>
      <c r="K836" s="170" t="str">
        <f t="shared" si="57"/>
        <v>South Central</v>
      </c>
      <c r="L836" s="170" t="str">
        <f>INDEX('State '!$A$1:$C$62,MATCH($I836,'State '!$B:$B,0),3)</f>
        <v>South Central</v>
      </c>
      <c r="M836" s="170" t="str">
        <f>INDEX('State '!$A$1:$C$62,MATCH($J836,'State '!$B:$B,0),3)</f>
        <v>South Central</v>
      </c>
      <c r="N836" s="170"/>
      <c r="O836" s="177">
        <v>11.2</v>
      </c>
      <c r="P836" s="176">
        <v>14.5</v>
      </c>
      <c r="Q836" s="176">
        <v>175</v>
      </c>
      <c r="R836" s="177">
        <v>20</v>
      </c>
      <c r="S836" s="178" t="s">
        <v>135</v>
      </c>
      <c r="T836" s="175" t="s">
        <v>381</v>
      </c>
      <c r="U836" s="179" t="s">
        <v>382</v>
      </c>
      <c r="V836" s="170"/>
      <c r="W836" s="169"/>
      <c r="X836" s="169"/>
      <c r="Y836" s="169"/>
    </row>
    <row r="837" spans="1:25" s="19" customFormat="1" x14ac:dyDescent="0.2">
      <c r="A837" s="195">
        <v>43417</v>
      </c>
      <c r="B837" s="183" t="s">
        <v>2352</v>
      </c>
      <c r="C837" s="171" t="s">
        <v>239</v>
      </c>
      <c r="D837" s="183" t="s">
        <v>140</v>
      </c>
      <c r="E837" s="172" t="s">
        <v>143</v>
      </c>
      <c r="F837" s="184">
        <v>43404</v>
      </c>
      <c r="G837" s="185">
        <v>2018</v>
      </c>
      <c r="H837" s="170" t="s">
        <v>0</v>
      </c>
      <c r="I837" s="170" t="str">
        <f t="shared" si="59"/>
        <v>LA</v>
      </c>
      <c r="J837" s="170" t="str">
        <f t="shared" si="58"/>
        <v>LA</v>
      </c>
      <c r="K837" s="175" t="str">
        <f t="shared" si="57"/>
        <v>South Central</v>
      </c>
      <c r="L837" s="170" t="str">
        <f>INDEX('State '!$A$1:$C$62,MATCH($I837,'State '!$B:$B,0),3)</f>
        <v>South Central</v>
      </c>
      <c r="M837" s="170" t="str">
        <f>INDEX('State '!$A$1:$C$62,MATCH($J837,'State '!$B:$B,0),3)</f>
        <v>South Central</v>
      </c>
      <c r="N837" s="170"/>
      <c r="O837" s="177">
        <v>29.7</v>
      </c>
      <c r="P837" s="177">
        <v>1</v>
      </c>
      <c r="Q837" s="177">
        <v>133.33000000000001</v>
      </c>
      <c r="R837" s="176">
        <v>24</v>
      </c>
      <c r="S837" s="170" t="s">
        <v>138</v>
      </c>
      <c r="T837" s="170" t="s">
        <v>381</v>
      </c>
      <c r="U837" s="170" t="s">
        <v>2353</v>
      </c>
      <c r="V837" s="170" t="s">
        <v>2177</v>
      </c>
      <c r="W837" s="169" t="s">
        <v>2450</v>
      </c>
      <c r="X837" s="169"/>
      <c r="Y837" s="169" t="s">
        <v>2518</v>
      </c>
    </row>
    <row r="838" spans="1:25" s="19" customFormat="1" x14ac:dyDescent="0.2">
      <c r="A838" s="170">
        <v>42604</v>
      </c>
      <c r="B838" s="183" t="s">
        <v>2082</v>
      </c>
      <c r="C838" s="183" t="s">
        <v>283</v>
      </c>
      <c r="D838" s="183" t="s">
        <v>140</v>
      </c>
      <c r="E838" s="183" t="s">
        <v>143</v>
      </c>
      <c r="F838" s="184">
        <v>42517</v>
      </c>
      <c r="G838" s="176">
        <v>2016</v>
      </c>
      <c r="H838" s="170" t="s">
        <v>959</v>
      </c>
      <c r="I838" s="170" t="str">
        <f t="shared" si="59"/>
        <v>VA</v>
      </c>
      <c r="J838" s="170" t="str">
        <f t="shared" ref="J838:J869" si="60">RIGHT($H838,2)</f>
        <v>MD</v>
      </c>
      <c r="K838" s="170" t="str">
        <f t="shared" ref="K838:K901" si="61">IF($L838=$M838,L838,CONCATENATE($L838,", ",IF(ISBLANK(N838),"",CONCATENATE(N838,", ")),$M838))</f>
        <v>Northeast</v>
      </c>
      <c r="L838" s="170" t="str">
        <f>INDEX('State '!$A$1:$C$62,MATCH($I838,'State '!$B:$B,0),3)</f>
        <v>Northeast</v>
      </c>
      <c r="M838" s="170" t="str">
        <f>INDEX('State '!$A$1:$C$62,MATCH($J838,'State '!$B:$B,0),3)</f>
        <v>Northeast</v>
      </c>
      <c r="N838" s="170"/>
      <c r="O838" s="177">
        <v>31</v>
      </c>
      <c r="P838" s="177"/>
      <c r="Q838" s="177">
        <v>132</v>
      </c>
      <c r="R838" s="176"/>
      <c r="S838" s="170" t="s">
        <v>135</v>
      </c>
      <c r="T838" s="170" t="s">
        <v>381</v>
      </c>
      <c r="U838" s="170" t="s">
        <v>2083</v>
      </c>
      <c r="V838" s="170" t="s">
        <v>2180</v>
      </c>
      <c r="W838" s="169"/>
      <c r="X838" s="169"/>
      <c r="Y838" s="169"/>
    </row>
    <row r="839" spans="1:25" s="19" customFormat="1" ht="25.5" x14ac:dyDescent="0.2">
      <c r="A839" s="224">
        <v>43580</v>
      </c>
      <c r="B839" s="222" t="s">
        <v>2390</v>
      </c>
      <c r="C839" s="83" t="s">
        <v>1875</v>
      </c>
      <c r="D839" s="222" t="s">
        <v>134</v>
      </c>
      <c r="E839" s="111" t="s">
        <v>143</v>
      </c>
      <c r="F839" s="63">
        <v>43557</v>
      </c>
      <c r="G839" s="64">
        <v>2019</v>
      </c>
      <c r="H839" s="224" t="s">
        <v>0</v>
      </c>
      <c r="I839" s="224" t="str">
        <f t="shared" si="59"/>
        <v>LA</v>
      </c>
      <c r="J839" s="224" t="str">
        <f t="shared" si="60"/>
        <v>LA</v>
      </c>
      <c r="K839" s="230" t="str">
        <f t="shared" si="61"/>
        <v>South Central</v>
      </c>
      <c r="L839" s="224" t="str">
        <f>INDEX('State '!$A$1:$C$62,MATCH($I839,'State '!$B:$B,0),3)</f>
        <v>South Central</v>
      </c>
      <c r="M839" s="224" t="str">
        <f>INDEX('State '!$A$1:$C$62,MATCH($J839,'State '!$B:$B,0),3)</f>
        <v>South Central</v>
      </c>
      <c r="N839" s="224"/>
      <c r="O839" s="177">
        <v>33.5</v>
      </c>
      <c r="P839" s="198">
        <v>0.72</v>
      </c>
      <c r="Q839" s="164">
        <v>162</v>
      </c>
      <c r="R839" s="104">
        <v>20</v>
      </c>
      <c r="S839" s="224" t="s">
        <v>135</v>
      </c>
      <c r="T839" s="224" t="s">
        <v>381</v>
      </c>
      <c r="U839" s="224" t="s">
        <v>2406</v>
      </c>
      <c r="V839" s="224" t="s">
        <v>2177</v>
      </c>
      <c r="W839" s="222" t="s">
        <v>2862</v>
      </c>
      <c r="X839" s="222" t="s">
        <v>2839</v>
      </c>
      <c r="Y839" s="225"/>
    </row>
    <row r="840" spans="1:25" s="19" customFormat="1" x14ac:dyDescent="0.2">
      <c r="A840" s="170">
        <v>39990</v>
      </c>
      <c r="B840" s="171" t="s">
        <v>860</v>
      </c>
      <c r="C840" s="171" t="s">
        <v>229</v>
      </c>
      <c r="D840" s="171" t="s">
        <v>134</v>
      </c>
      <c r="E840" s="172" t="s">
        <v>143</v>
      </c>
      <c r="F840" s="173">
        <v>39783</v>
      </c>
      <c r="G840" s="180">
        <v>2008</v>
      </c>
      <c r="H840" s="170" t="s">
        <v>10</v>
      </c>
      <c r="I840" s="170" t="str">
        <f t="shared" si="59"/>
        <v>NY</v>
      </c>
      <c r="J840" s="170" t="str">
        <f t="shared" si="60"/>
        <v>NY</v>
      </c>
      <c r="K840" s="170" t="str">
        <f t="shared" si="61"/>
        <v>Northeast</v>
      </c>
      <c r="L840" s="170" t="str">
        <f>INDEX('State '!$A$1:$C$62,MATCH($I840,'State '!$B:$B,0),3)</f>
        <v>Northeast</v>
      </c>
      <c r="M840" s="170" t="str">
        <f>INDEX('State '!$A$1:$C$62,MATCH($J840,'State '!$B:$B,0),3)</f>
        <v>Northeast</v>
      </c>
      <c r="N840" s="170"/>
      <c r="O840" s="177">
        <v>16</v>
      </c>
      <c r="P840" s="176">
        <v>9</v>
      </c>
      <c r="Q840" s="176">
        <v>400</v>
      </c>
      <c r="R840" s="177">
        <v>24</v>
      </c>
      <c r="S840" s="178" t="s">
        <v>135</v>
      </c>
      <c r="T840" s="175" t="s">
        <v>381</v>
      </c>
      <c r="U840" s="179" t="s">
        <v>861</v>
      </c>
      <c r="V840" s="170"/>
      <c r="W840" s="169"/>
      <c r="X840" s="169"/>
      <c r="Y840" s="169"/>
    </row>
    <row r="841" spans="1:25" s="19" customFormat="1" x14ac:dyDescent="0.2">
      <c r="A841" s="170">
        <v>39990</v>
      </c>
      <c r="B841" s="171" t="s">
        <v>1030</v>
      </c>
      <c r="C841" s="171" t="s">
        <v>229</v>
      </c>
      <c r="D841" s="171" t="s">
        <v>134</v>
      </c>
      <c r="E841" s="172" t="s">
        <v>143</v>
      </c>
      <c r="F841" s="173">
        <v>39063</v>
      </c>
      <c r="G841" s="180">
        <v>2006</v>
      </c>
      <c r="H841" s="170" t="s">
        <v>10</v>
      </c>
      <c r="I841" s="170" t="str">
        <f t="shared" si="59"/>
        <v>NY</v>
      </c>
      <c r="J841" s="170" t="str">
        <f t="shared" si="60"/>
        <v>NY</v>
      </c>
      <c r="K841" s="170" t="str">
        <f t="shared" si="61"/>
        <v>Northeast</v>
      </c>
      <c r="L841" s="170" t="str">
        <f>INDEX('State '!$A$1:$C$62,MATCH($I841,'State '!$B:$B,0),3)</f>
        <v>Northeast</v>
      </c>
      <c r="M841" s="170" t="str">
        <f>INDEX('State '!$A$1:$C$62,MATCH($J841,'State '!$B:$B,0),3)</f>
        <v>Northeast</v>
      </c>
      <c r="N841" s="170"/>
      <c r="O841" s="177">
        <v>10</v>
      </c>
      <c r="P841" s="176">
        <v>6</v>
      </c>
      <c r="Q841" s="176">
        <v>500</v>
      </c>
      <c r="R841" s="177">
        <v>20</v>
      </c>
      <c r="S841" s="178" t="s">
        <v>135</v>
      </c>
      <c r="T841" s="175" t="s">
        <v>381</v>
      </c>
      <c r="U841" s="179" t="s">
        <v>861</v>
      </c>
      <c r="V841" s="170"/>
      <c r="W841" s="169"/>
      <c r="X841" s="169"/>
      <c r="Y841" s="169"/>
    </row>
    <row r="842" spans="1:25" s="19" customFormat="1" x14ac:dyDescent="0.2">
      <c r="A842" s="170">
        <v>41215</v>
      </c>
      <c r="B842" s="171" t="s">
        <v>1728</v>
      </c>
      <c r="C842" s="171" t="s">
        <v>1729</v>
      </c>
      <c r="D842" s="171" t="s">
        <v>134</v>
      </c>
      <c r="E842" s="172" t="s">
        <v>143</v>
      </c>
      <c r="F842" s="173">
        <v>41122</v>
      </c>
      <c r="G842" s="180">
        <v>2012</v>
      </c>
      <c r="H842" s="170" t="s">
        <v>11</v>
      </c>
      <c r="I842" s="170" t="str">
        <f t="shared" si="59"/>
        <v>ND</v>
      </c>
      <c r="J842" s="170" t="str">
        <f t="shared" si="60"/>
        <v>ND</v>
      </c>
      <c r="K842" s="170" t="str">
        <f t="shared" si="61"/>
        <v>Mountain</v>
      </c>
      <c r="L842" s="170" t="str">
        <f>INDEX('State '!$A$1:$C$62,MATCH($I842,'State '!$B:$B,0),3)</f>
        <v>Mountain</v>
      </c>
      <c r="M842" s="170" t="str">
        <f>INDEX('State '!$A$1:$C$62,MATCH($J842,'State '!$B:$B,0),3)</f>
        <v>Mountain</v>
      </c>
      <c r="N842" s="170"/>
      <c r="O842" s="177"/>
      <c r="P842" s="176">
        <v>13</v>
      </c>
      <c r="Q842" s="176">
        <v>146</v>
      </c>
      <c r="R842" s="177"/>
      <c r="S842" s="178" t="s">
        <v>138</v>
      </c>
      <c r="T842" s="175" t="s">
        <v>187</v>
      </c>
      <c r="U842" s="179" t="s">
        <v>382</v>
      </c>
      <c r="V842" s="170"/>
      <c r="W842" s="169"/>
      <c r="X842" s="169"/>
      <c r="Y842" s="169"/>
    </row>
    <row r="843" spans="1:25" s="19" customFormat="1" x14ac:dyDescent="0.2">
      <c r="A843" s="170">
        <v>41215</v>
      </c>
      <c r="B843" s="183" t="s">
        <v>457</v>
      </c>
      <c r="C843" s="183" t="s">
        <v>206</v>
      </c>
      <c r="D843" s="183" t="s">
        <v>140</v>
      </c>
      <c r="E843" s="183" t="s">
        <v>143</v>
      </c>
      <c r="F843" s="184">
        <v>41198</v>
      </c>
      <c r="G843" s="176">
        <v>2012</v>
      </c>
      <c r="H843" s="170" t="s">
        <v>1962</v>
      </c>
      <c r="I843" s="170" t="str">
        <f t="shared" si="59"/>
        <v>NY</v>
      </c>
      <c r="J843" s="170" t="str">
        <f t="shared" si="60"/>
        <v>CN</v>
      </c>
      <c r="K843" s="170" t="e">
        <f t="shared" si="61"/>
        <v>#N/A</v>
      </c>
      <c r="L843" s="170" t="str">
        <f>INDEX('State '!$A$1:$C$62,MATCH($I843,'State '!$B:$B,0),3)</f>
        <v>Northeast</v>
      </c>
      <c r="M843" s="170" t="e">
        <f>INDEX('State '!$A$1:$C$62,MATCH($J843,'State '!$B:$B,0),3)</f>
        <v>#N/A</v>
      </c>
      <c r="N843" s="170"/>
      <c r="O843" s="177">
        <v>60</v>
      </c>
      <c r="P843" s="177"/>
      <c r="Q843" s="177">
        <v>320</v>
      </c>
      <c r="R843" s="176"/>
      <c r="S843" s="170" t="s">
        <v>135</v>
      </c>
      <c r="T843" s="170" t="s">
        <v>458</v>
      </c>
      <c r="U843" s="170" t="s">
        <v>459</v>
      </c>
      <c r="V843" s="170"/>
      <c r="W843" s="169"/>
      <c r="X843" s="169"/>
      <c r="Y843" s="169"/>
    </row>
    <row r="844" spans="1:25" s="19" customFormat="1" x14ac:dyDescent="0.2">
      <c r="A844" s="195">
        <v>39990</v>
      </c>
      <c r="B844" s="183" t="s">
        <v>1769</v>
      </c>
      <c r="C844" s="183" t="s">
        <v>1770</v>
      </c>
      <c r="D844" s="183" t="s">
        <v>140</v>
      </c>
      <c r="E844" s="183" t="s">
        <v>143</v>
      </c>
      <c r="F844" s="184">
        <v>35217</v>
      </c>
      <c r="G844" s="176">
        <v>1996</v>
      </c>
      <c r="H844" s="170" t="s">
        <v>1095</v>
      </c>
      <c r="I844" s="170" t="str">
        <f t="shared" si="59"/>
        <v>GM</v>
      </c>
      <c r="J844" s="170" t="str">
        <f t="shared" si="60"/>
        <v>LA</v>
      </c>
      <c r="K844" s="170" t="str">
        <f t="shared" si="61"/>
        <v>Gulf of Mexico, South Central</v>
      </c>
      <c r="L844" s="170" t="str">
        <f>INDEX('State '!$A$1:$C$62,MATCH($I844,'State '!$B:$B,0),3)</f>
        <v>Gulf of Mexico</v>
      </c>
      <c r="M844" s="170" t="str">
        <f>INDEX('State '!$A$1:$C$62,MATCH($J844,'State '!$B:$B,0),3)</f>
        <v>South Central</v>
      </c>
      <c r="N844" s="170"/>
      <c r="O844" s="177">
        <v>8.9</v>
      </c>
      <c r="P844" s="177">
        <v>15.49</v>
      </c>
      <c r="Q844" s="177">
        <v>75</v>
      </c>
      <c r="R844" s="176">
        <v>20</v>
      </c>
      <c r="S844" s="170" t="s">
        <v>135</v>
      </c>
      <c r="T844" s="170" t="s">
        <v>381</v>
      </c>
      <c r="U844" s="170" t="s">
        <v>1771</v>
      </c>
      <c r="V844" s="170"/>
      <c r="W844" s="187"/>
      <c r="X844" s="175"/>
      <c r="Y844" s="208"/>
    </row>
    <row r="845" spans="1:25" s="19" customFormat="1" x14ac:dyDescent="0.2">
      <c r="A845" s="224">
        <v>43580</v>
      </c>
      <c r="B845" s="222" t="s">
        <v>2419</v>
      </c>
      <c r="C845" s="83" t="s">
        <v>199</v>
      </c>
      <c r="D845" s="222" t="s">
        <v>2420</v>
      </c>
      <c r="E845" s="111" t="s">
        <v>143</v>
      </c>
      <c r="F845" s="63">
        <v>43546</v>
      </c>
      <c r="G845" s="64">
        <v>2019</v>
      </c>
      <c r="H845" s="224" t="s">
        <v>2207</v>
      </c>
      <c r="I845" s="224" t="str">
        <f t="shared" si="59"/>
        <v>LA</v>
      </c>
      <c r="J845" s="224" t="str">
        <f t="shared" si="60"/>
        <v>TX</v>
      </c>
      <c r="K845" s="230" t="str">
        <f t="shared" si="61"/>
        <v>South Central</v>
      </c>
      <c r="L845" s="224" t="str">
        <f>INDEX('State '!$A$1:$C$62,MATCH($I845,'State '!$B:$B,0),3)</f>
        <v>South Central</v>
      </c>
      <c r="M845" s="224" t="str">
        <f>INDEX('State '!$A$1:$C$62,MATCH($J845,'State '!$B:$B,0),3)</f>
        <v>South Central</v>
      </c>
      <c r="N845" s="224"/>
      <c r="O845" s="177">
        <v>200</v>
      </c>
      <c r="P845" s="198"/>
      <c r="Q845" s="164">
        <v>500</v>
      </c>
      <c r="R845" s="104"/>
      <c r="S845" s="224" t="s">
        <v>135</v>
      </c>
      <c r="T845" s="224" t="s">
        <v>381</v>
      </c>
      <c r="U845" s="224" t="s">
        <v>2771</v>
      </c>
      <c r="V845" s="224" t="s">
        <v>2180</v>
      </c>
      <c r="W845" s="222" t="s">
        <v>2864</v>
      </c>
      <c r="X845" s="222" t="s">
        <v>2840</v>
      </c>
      <c r="Y845" s="166" t="s">
        <v>2863</v>
      </c>
    </row>
    <row r="846" spans="1:25" s="19" customFormat="1" x14ac:dyDescent="0.2">
      <c r="A846" s="195">
        <v>42612</v>
      </c>
      <c r="B846" s="183" t="s">
        <v>2126</v>
      </c>
      <c r="C846" s="183" t="s">
        <v>1725</v>
      </c>
      <c r="D846" s="183" t="s">
        <v>140</v>
      </c>
      <c r="E846" s="183" t="s">
        <v>143</v>
      </c>
      <c r="F846" s="184">
        <v>42299</v>
      </c>
      <c r="G846" s="176">
        <v>2015</v>
      </c>
      <c r="H846" s="170" t="s">
        <v>1945</v>
      </c>
      <c r="I846" s="170" t="str">
        <f t="shared" si="59"/>
        <v>OH</v>
      </c>
      <c r="J846" s="170" t="str">
        <f t="shared" si="60"/>
        <v>IN</v>
      </c>
      <c r="K846" s="170" t="str">
        <f t="shared" si="61"/>
        <v>Northeast, Midwest</v>
      </c>
      <c r="L846" s="170" t="str">
        <f>INDEX('State '!$A$1:$C$62,MATCH($I846,'State '!$B:$B,0),3)</f>
        <v>Northeast</v>
      </c>
      <c r="M846" s="170" t="str">
        <f>INDEX('State '!$A$1:$C$62,MATCH($J846,'State '!$B:$B,0),3)</f>
        <v>Midwest</v>
      </c>
      <c r="N846" s="170"/>
      <c r="O846" s="177">
        <v>183</v>
      </c>
      <c r="P846" s="177"/>
      <c r="Q846" s="177">
        <v>134</v>
      </c>
      <c r="R846" s="176"/>
      <c r="S846" s="170" t="s">
        <v>135</v>
      </c>
      <c r="T846" s="170" t="s">
        <v>381</v>
      </c>
      <c r="U846" s="170" t="s">
        <v>2127</v>
      </c>
      <c r="V846" s="170" t="s">
        <v>2180</v>
      </c>
      <c r="W846" s="169"/>
      <c r="X846" s="169"/>
      <c r="Y846" s="169"/>
    </row>
    <row r="847" spans="1:25" s="19" customFormat="1" x14ac:dyDescent="0.2">
      <c r="A847" s="170">
        <v>41120</v>
      </c>
      <c r="B847" s="183" t="s">
        <v>470</v>
      </c>
      <c r="C847" s="183" t="s">
        <v>1721</v>
      </c>
      <c r="D847" s="183" t="s">
        <v>136</v>
      </c>
      <c r="E847" s="183" t="s">
        <v>143</v>
      </c>
      <c r="F847" s="184">
        <v>41109</v>
      </c>
      <c r="G847" s="176">
        <v>2012</v>
      </c>
      <c r="H847" s="170" t="s">
        <v>438</v>
      </c>
      <c r="I847" s="170" t="str">
        <f t="shared" si="59"/>
        <v>WV</v>
      </c>
      <c r="J847" s="170" t="str">
        <f t="shared" si="60"/>
        <v>PA</v>
      </c>
      <c r="K847" s="170" t="str">
        <f t="shared" si="61"/>
        <v>Northeast</v>
      </c>
      <c r="L847" s="170" t="str">
        <f>INDEX('State '!$A$1:$C$62,MATCH($I847,'State '!$B:$B,0),3)</f>
        <v>Northeast</v>
      </c>
      <c r="M847" s="170" t="str">
        <f>INDEX('State '!$A$1:$C$62,MATCH($J847,'State '!$B:$B,0),3)</f>
        <v>Northeast</v>
      </c>
      <c r="N847" s="170"/>
      <c r="O847" s="177">
        <v>272</v>
      </c>
      <c r="P847" s="177">
        <v>50</v>
      </c>
      <c r="Q847" s="177">
        <v>313.56</v>
      </c>
      <c r="R847" s="176" t="s">
        <v>3281</v>
      </c>
      <c r="S847" s="170" t="s">
        <v>135</v>
      </c>
      <c r="T847" s="170" t="s">
        <v>381</v>
      </c>
      <c r="U847" s="170" t="s">
        <v>1791</v>
      </c>
      <c r="V847" s="170"/>
      <c r="W847" s="169"/>
      <c r="X847" s="169"/>
      <c r="Y847" s="169"/>
    </row>
    <row r="848" spans="1:25" s="19" customFormat="1" x14ac:dyDescent="0.2">
      <c r="A848" s="170">
        <v>42978</v>
      </c>
      <c r="B848" s="183" t="s">
        <v>2044</v>
      </c>
      <c r="C848" s="171" t="s">
        <v>206</v>
      </c>
      <c r="D848" s="183" t="s">
        <v>1878</v>
      </c>
      <c r="E848" s="172" t="s">
        <v>143</v>
      </c>
      <c r="F848" s="184">
        <v>42977</v>
      </c>
      <c r="G848" s="176">
        <v>2017</v>
      </c>
      <c r="H848" s="170" t="s">
        <v>7</v>
      </c>
      <c r="I848" s="170" t="str">
        <f t="shared" si="59"/>
        <v>PA</v>
      </c>
      <c r="J848" s="170" t="str">
        <f t="shared" si="60"/>
        <v>PA</v>
      </c>
      <c r="K848" s="175" t="str">
        <f t="shared" si="61"/>
        <v>Northeast</v>
      </c>
      <c r="L848" s="170" t="str">
        <f>INDEX('State '!$A$1:$C$62,MATCH($I848,'State '!$B:$B,0),3)</f>
        <v>Northeast</v>
      </c>
      <c r="M848" s="170" t="str">
        <f>INDEX('State '!$A$1:$C$62,MATCH($J848,'State '!$B:$B,0),3)</f>
        <v>Northeast</v>
      </c>
      <c r="N848" s="170"/>
      <c r="O848" s="177">
        <v>156.4</v>
      </c>
      <c r="P848" s="177">
        <v>8</v>
      </c>
      <c r="Q848" s="177">
        <v>145</v>
      </c>
      <c r="R848" s="176">
        <v>36</v>
      </c>
      <c r="S848" s="170" t="s">
        <v>135</v>
      </c>
      <c r="T848" s="170" t="s">
        <v>381</v>
      </c>
      <c r="U848" s="170" t="s">
        <v>2045</v>
      </c>
      <c r="V848" s="170" t="s">
        <v>2177</v>
      </c>
      <c r="W848" s="169"/>
      <c r="X848" s="169"/>
      <c r="Y848" s="169"/>
    </row>
    <row r="849" spans="1:25" s="19" customFormat="1" x14ac:dyDescent="0.2">
      <c r="A849" s="170">
        <v>39990</v>
      </c>
      <c r="B849" s="183" t="s">
        <v>1630</v>
      </c>
      <c r="C849" s="183" t="s">
        <v>206</v>
      </c>
      <c r="D849" s="183" t="s">
        <v>136</v>
      </c>
      <c r="E849" s="183" t="s">
        <v>143</v>
      </c>
      <c r="F849" s="184">
        <v>35900</v>
      </c>
      <c r="G849" s="176">
        <v>1998</v>
      </c>
      <c r="H849" s="170" t="s">
        <v>52</v>
      </c>
      <c r="I849" s="170" t="str">
        <f t="shared" si="59"/>
        <v>TN</v>
      </c>
      <c r="J849" s="170" t="str">
        <f t="shared" si="60"/>
        <v>TN</v>
      </c>
      <c r="K849" s="170" t="str">
        <f t="shared" si="61"/>
        <v>Midwest</v>
      </c>
      <c r="L849" s="170" t="str">
        <f>INDEX('State '!$A$1:$C$62,MATCH($I849,'State '!$B:$B,0),3)</f>
        <v>Midwest</v>
      </c>
      <c r="M849" s="170" t="str">
        <f>INDEX('State '!$A$1:$C$62,MATCH($J849,'State '!$B:$B,0),3)</f>
        <v>Midwest</v>
      </c>
      <c r="N849" s="170"/>
      <c r="O849" s="177">
        <v>10</v>
      </c>
      <c r="P849" s="177">
        <v>28</v>
      </c>
      <c r="Q849" s="177">
        <v>10</v>
      </c>
      <c r="R849" s="176">
        <v>8</v>
      </c>
      <c r="S849" s="170" t="s">
        <v>138</v>
      </c>
      <c r="T849" s="170" t="s">
        <v>187</v>
      </c>
      <c r="U849" s="170" t="s">
        <v>382</v>
      </c>
      <c r="V849" s="170"/>
      <c r="W849" s="169"/>
      <c r="X849" s="169"/>
      <c r="Y849" s="169"/>
    </row>
    <row r="850" spans="1:25" s="19" customFormat="1" x14ac:dyDescent="0.2">
      <c r="A850" s="224">
        <v>43691</v>
      </c>
      <c r="B850" s="222" t="s">
        <v>2533</v>
      </c>
      <c r="C850" s="83" t="s">
        <v>2534</v>
      </c>
      <c r="D850" s="222" t="s">
        <v>140</v>
      </c>
      <c r="E850" s="111" t="s">
        <v>2377</v>
      </c>
      <c r="F850" s="63"/>
      <c r="G850" s="104"/>
      <c r="H850" s="224" t="s">
        <v>1930</v>
      </c>
      <c r="I850" s="224" t="str">
        <f t="shared" si="59"/>
        <v>PA</v>
      </c>
      <c r="J850" s="224" t="str">
        <f t="shared" si="60"/>
        <v>OH</v>
      </c>
      <c r="K850" s="230" t="str">
        <f t="shared" si="61"/>
        <v>Northeast</v>
      </c>
      <c r="L850" s="224" t="str">
        <f>INDEX('State '!$A$1:$C$62,MATCH($I850,'State '!$B:$B,0),3)</f>
        <v>Northeast</v>
      </c>
      <c r="M850" s="224" t="str">
        <f>INDEX('State '!$A$1:$C$62,MATCH($J850,'State '!$B:$B,0),3)</f>
        <v>Northeast</v>
      </c>
      <c r="N850" s="224"/>
      <c r="O850" s="177">
        <v>49.877000000000002</v>
      </c>
      <c r="P850" s="198">
        <f>1.7+3.2</f>
        <v>4.9000000000000004</v>
      </c>
      <c r="Q850" s="164">
        <v>120</v>
      </c>
      <c r="R850" s="104" t="s">
        <v>1264</v>
      </c>
      <c r="S850" s="224" t="s">
        <v>135</v>
      </c>
      <c r="T850" s="224" t="s">
        <v>381</v>
      </c>
      <c r="U850" s="224" t="s">
        <v>2535</v>
      </c>
      <c r="V850" s="224" t="s">
        <v>2180</v>
      </c>
      <c r="W850" s="222" t="s">
        <v>2536</v>
      </c>
      <c r="X850" s="222"/>
      <c r="Y850" s="225"/>
    </row>
    <row r="851" spans="1:25" s="19" customFormat="1" x14ac:dyDescent="0.2">
      <c r="A851" s="170">
        <v>43124</v>
      </c>
      <c r="B851" s="171" t="s">
        <v>2203</v>
      </c>
      <c r="C851" s="171" t="s">
        <v>218</v>
      </c>
      <c r="D851" s="171" t="s">
        <v>140</v>
      </c>
      <c r="E851" s="172" t="s">
        <v>143</v>
      </c>
      <c r="F851" s="184">
        <v>42901</v>
      </c>
      <c r="G851" s="176">
        <v>2017</v>
      </c>
      <c r="H851" s="170" t="s">
        <v>55</v>
      </c>
      <c r="I851" s="170" t="str">
        <f t="shared" si="59"/>
        <v>DE</v>
      </c>
      <c r="J851" s="170" t="str">
        <f t="shared" si="60"/>
        <v>DE</v>
      </c>
      <c r="K851" s="175" t="str">
        <f t="shared" si="61"/>
        <v>Northeast</v>
      </c>
      <c r="L851" s="170" t="str">
        <f>INDEX('State '!$A$1:$C$62,MATCH($I851,'State '!$B:$B,0),3)</f>
        <v>Northeast</v>
      </c>
      <c r="M851" s="170" t="str">
        <f>INDEX('State '!$A$1:$C$62,MATCH($J851,'State '!$B:$B,0),3)</f>
        <v>Northeast</v>
      </c>
      <c r="N851" s="170"/>
      <c r="O851" s="177">
        <v>32</v>
      </c>
      <c r="P851" s="177">
        <v>10</v>
      </c>
      <c r="Q851" s="176"/>
      <c r="R851" s="176">
        <v>16</v>
      </c>
      <c r="S851" s="178" t="s">
        <v>135</v>
      </c>
      <c r="T851" s="175" t="s">
        <v>381</v>
      </c>
      <c r="U851" s="170" t="s">
        <v>2202</v>
      </c>
      <c r="V851" s="170" t="s">
        <v>2177</v>
      </c>
      <c r="W851" s="169"/>
      <c r="X851" s="169"/>
      <c r="Y851" s="169"/>
    </row>
    <row r="852" spans="1:25" s="19" customFormat="1" x14ac:dyDescent="0.2">
      <c r="A852" s="170">
        <v>40367</v>
      </c>
      <c r="B852" s="183" t="s">
        <v>585</v>
      </c>
      <c r="C852" s="183" t="s">
        <v>253</v>
      </c>
      <c r="D852" s="183" t="s">
        <v>136</v>
      </c>
      <c r="E852" s="183" t="s">
        <v>143</v>
      </c>
      <c r="F852" s="184">
        <v>40186</v>
      </c>
      <c r="G852" s="176">
        <v>2010</v>
      </c>
      <c r="H852" s="170" t="s">
        <v>7</v>
      </c>
      <c r="I852" s="170" t="str">
        <f t="shared" si="59"/>
        <v>PA</v>
      </c>
      <c r="J852" s="170" t="str">
        <f t="shared" si="60"/>
        <v>PA</v>
      </c>
      <c r="K852" s="170" t="str">
        <f t="shared" si="61"/>
        <v>Northeast</v>
      </c>
      <c r="L852" s="170" t="str">
        <f>INDEX('State '!$A$1:$C$62,MATCH($I852,'State '!$B:$B,0),3)</f>
        <v>Northeast</v>
      </c>
      <c r="M852" s="170" t="str">
        <f>INDEX('State '!$A$1:$C$62,MATCH($J852,'State '!$B:$B,0),3)</f>
        <v>Northeast</v>
      </c>
      <c r="N852" s="170"/>
      <c r="O852" s="177">
        <v>7.1</v>
      </c>
      <c r="P852" s="177">
        <v>8</v>
      </c>
      <c r="Q852" s="177">
        <v>11.2</v>
      </c>
      <c r="R852" s="176">
        <v>6</v>
      </c>
      <c r="S852" s="170" t="s">
        <v>135</v>
      </c>
      <c r="T852" s="170" t="s">
        <v>381</v>
      </c>
      <c r="U852" s="170" t="s">
        <v>586</v>
      </c>
      <c r="V852" s="170"/>
      <c r="W852" s="169"/>
      <c r="X852" s="169"/>
      <c r="Y852" s="169"/>
    </row>
    <row r="853" spans="1:25" s="19" customFormat="1" x14ac:dyDescent="0.2">
      <c r="A853" s="170">
        <v>39990</v>
      </c>
      <c r="B853" s="183" t="s">
        <v>1851</v>
      </c>
      <c r="C853" s="183" t="s">
        <v>290</v>
      </c>
      <c r="D853" s="183" t="s">
        <v>140</v>
      </c>
      <c r="E853" s="183" t="s">
        <v>143</v>
      </c>
      <c r="F853" s="184">
        <v>39753</v>
      </c>
      <c r="G853" s="176">
        <v>2008</v>
      </c>
      <c r="H853" s="170" t="s">
        <v>827</v>
      </c>
      <c r="I853" s="170" t="str">
        <f t="shared" si="59"/>
        <v>ON</v>
      </c>
      <c r="J853" s="170" t="str">
        <f t="shared" si="60"/>
        <v>NY</v>
      </c>
      <c r="K853" s="170" t="str">
        <f t="shared" si="61"/>
        <v>Canada, Northeast</v>
      </c>
      <c r="L853" s="170" t="str">
        <f>INDEX('State '!$A$1:$C$62,MATCH($I853,'State '!$B:$B,0),3)</f>
        <v>Canada</v>
      </c>
      <c r="M853" s="170" t="str">
        <f>INDEX('State '!$A$1:$C$62,MATCH($J853,'State '!$B:$B,0),3)</f>
        <v>Northeast</v>
      </c>
      <c r="N853" s="170"/>
      <c r="O853" s="177">
        <v>30</v>
      </c>
      <c r="P853" s="177"/>
      <c r="Q853" s="177">
        <v>130</v>
      </c>
      <c r="R853" s="176"/>
      <c r="S853" s="170" t="s">
        <v>135</v>
      </c>
      <c r="T853" s="170" t="s">
        <v>813</v>
      </c>
      <c r="U853" s="170" t="s">
        <v>382</v>
      </c>
      <c r="V853" s="170"/>
      <c r="W853" s="169"/>
      <c r="X853" s="169"/>
      <c r="Y853" s="169"/>
    </row>
    <row r="854" spans="1:25" s="19" customFormat="1" x14ac:dyDescent="0.2">
      <c r="A854" s="170">
        <v>39990</v>
      </c>
      <c r="B854" s="183" t="s">
        <v>1852</v>
      </c>
      <c r="C854" s="183" t="s">
        <v>290</v>
      </c>
      <c r="D854" s="183" t="s">
        <v>140</v>
      </c>
      <c r="E854" s="183" t="s">
        <v>143</v>
      </c>
      <c r="F854" s="184">
        <v>39753</v>
      </c>
      <c r="G854" s="176">
        <v>2008</v>
      </c>
      <c r="H854" s="170" t="s">
        <v>845</v>
      </c>
      <c r="I854" s="170" t="str">
        <f t="shared" si="59"/>
        <v>QU</v>
      </c>
      <c r="J854" s="170" t="str">
        <f t="shared" si="60"/>
        <v>VT</v>
      </c>
      <c r="K854" s="170" t="str">
        <f t="shared" si="61"/>
        <v>Canada, Northeast</v>
      </c>
      <c r="L854" s="170" t="str">
        <f>INDEX('State '!$A$1:$C$62,MATCH($I854,'State '!$B:$B,0),3)</f>
        <v>Canada</v>
      </c>
      <c r="M854" s="170" t="str">
        <f>INDEX('State '!$A$1:$C$62,MATCH($J854,'State '!$B:$B,0),3)</f>
        <v>Northeast</v>
      </c>
      <c r="N854" s="170"/>
      <c r="O854" s="177">
        <v>15</v>
      </c>
      <c r="P854" s="177">
        <v>4.0999999999999996</v>
      </c>
      <c r="Q854" s="177">
        <v>10</v>
      </c>
      <c r="R854" s="176">
        <v>12</v>
      </c>
      <c r="S854" s="170" t="s">
        <v>135</v>
      </c>
      <c r="T854" s="170" t="s">
        <v>813</v>
      </c>
      <c r="U854" s="170" t="s">
        <v>382</v>
      </c>
      <c r="V854" s="170"/>
      <c r="W854" s="169"/>
      <c r="X854" s="169"/>
      <c r="Y854" s="169"/>
    </row>
    <row r="855" spans="1:25" s="19" customFormat="1" x14ac:dyDescent="0.2">
      <c r="A855" s="195">
        <v>39990</v>
      </c>
      <c r="B855" s="183" t="s">
        <v>1853</v>
      </c>
      <c r="C855" s="183" t="s">
        <v>290</v>
      </c>
      <c r="D855" s="183" t="s">
        <v>140</v>
      </c>
      <c r="E855" s="183" t="s">
        <v>143</v>
      </c>
      <c r="F855" s="184">
        <v>35735</v>
      </c>
      <c r="G855" s="176">
        <v>1997</v>
      </c>
      <c r="H855" s="170" t="s">
        <v>827</v>
      </c>
      <c r="I855" s="170" t="str">
        <f t="shared" si="59"/>
        <v>ON</v>
      </c>
      <c r="J855" s="170" t="str">
        <f t="shared" si="60"/>
        <v>NY</v>
      </c>
      <c r="K855" s="170" t="str">
        <f t="shared" si="61"/>
        <v>Canada, Northeast</v>
      </c>
      <c r="L855" s="170" t="str">
        <f>INDEX('State '!$A$1:$C$62,MATCH($I855,'State '!$B:$B,0),3)</f>
        <v>Canada</v>
      </c>
      <c r="M855" s="170" t="str">
        <f>INDEX('State '!$A$1:$C$62,MATCH($J855,'State '!$B:$B,0),3)</f>
        <v>Northeast</v>
      </c>
      <c r="N855" s="170"/>
      <c r="O855" s="177"/>
      <c r="P855" s="177"/>
      <c r="Q855" s="177">
        <v>48</v>
      </c>
      <c r="R855" s="176">
        <v>20</v>
      </c>
      <c r="S855" s="170" t="s">
        <v>135</v>
      </c>
      <c r="T855" s="170" t="s">
        <v>813</v>
      </c>
      <c r="U855" s="170" t="s">
        <v>382</v>
      </c>
      <c r="V855" s="170"/>
      <c r="W855" s="169"/>
      <c r="X855" s="169"/>
      <c r="Y855" s="205"/>
    </row>
    <row r="856" spans="1:25" s="19" customFormat="1" x14ac:dyDescent="0.2">
      <c r="A856" s="195">
        <v>39990</v>
      </c>
      <c r="B856" s="171" t="s">
        <v>1854</v>
      </c>
      <c r="C856" s="171" t="s">
        <v>290</v>
      </c>
      <c r="D856" s="171" t="s">
        <v>140</v>
      </c>
      <c r="E856" s="183" t="s">
        <v>143</v>
      </c>
      <c r="F856" s="184">
        <v>35735</v>
      </c>
      <c r="G856" s="176">
        <v>1997</v>
      </c>
      <c r="H856" s="170" t="s">
        <v>1652</v>
      </c>
      <c r="I856" s="170" t="str">
        <f t="shared" si="59"/>
        <v>QU</v>
      </c>
      <c r="J856" s="170" t="str">
        <f t="shared" si="60"/>
        <v>NY</v>
      </c>
      <c r="K856" s="170" t="str">
        <f t="shared" si="61"/>
        <v>Canada, Northeast</v>
      </c>
      <c r="L856" s="170" t="str">
        <f>INDEX('State '!$A$1:$C$62,MATCH($I856,'State '!$B:$B,0),3)</f>
        <v>Canada</v>
      </c>
      <c r="M856" s="170" t="str">
        <f>INDEX('State '!$A$1:$C$62,MATCH($J856,'State '!$B:$B,0),3)</f>
        <v>Northeast</v>
      </c>
      <c r="N856" s="170"/>
      <c r="O856" s="177"/>
      <c r="P856" s="177"/>
      <c r="Q856" s="176">
        <v>24.9</v>
      </c>
      <c r="R856" s="176">
        <v>24</v>
      </c>
      <c r="S856" s="170" t="s">
        <v>135</v>
      </c>
      <c r="T856" s="170" t="s">
        <v>813</v>
      </c>
      <c r="U856" s="170" t="s">
        <v>382</v>
      </c>
      <c r="V856" s="170"/>
      <c r="W856" s="169"/>
      <c r="X856" s="169"/>
      <c r="Y856" s="205"/>
    </row>
    <row r="857" spans="1:25" s="19" customFormat="1" x14ac:dyDescent="0.2">
      <c r="A857" s="195">
        <v>39990</v>
      </c>
      <c r="B857" s="183" t="s">
        <v>1855</v>
      </c>
      <c r="C857" s="183" t="s">
        <v>290</v>
      </c>
      <c r="D857" s="183" t="s">
        <v>140</v>
      </c>
      <c r="E857" s="183" t="s">
        <v>143</v>
      </c>
      <c r="F857" s="184">
        <v>35735</v>
      </c>
      <c r="G857" s="176">
        <v>1997</v>
      </c>
      <c r="H857" s="170" t="s">
        <v>1652</v>
      </c>
      <c r="I857" s="170" t="str">
        <f t="shared" si="59"/>
        <v>QU</v>
      </c>
      <c r="J857" s="170" t="str">
        <f t="shared" si="60"/>
        <v>NY</v>
      </c>
      <c r="K857" s="170" t="str">
        <f t="shared" si="61"/>
        <v>Canada, Northeast</v>
      </c>
      <c r="L857" s="170" t="str">
        <f>INDEX('State '!$A$1:$C$62,MATCH($I857,'State '!$B:$B,0),3)</f>
        <v>Canada</v>
      </c>
      <c r="M857" s="170" t="str">
        <f>INDEX('State '!$A$1:$C$62,MATCH($J857,'State '!$B:$B,0),3)</f>
        <v>Northeast</v>
      </c>
      <c r="N857" s="170"/>
      <c r="O857" s="177"/>
      <c r="P857" s="177"/>
      <c r="Q857" s="177">
        <v>39.1</v>
      </c>
      <c r="R857" s="176">
        <v>24</v>
      </c>
      <c r="S857" s="170" t="s">
        <v>135</v>
      </c>
      <c r="T857" s="170" t="s">
        <v>813</v>
      </c>
      <c r="U857" s="170" t="s">
        <v>382</v>
      </c>
      <c r="V857" s="170"/>
      <c r="W857" s="169"/>
      <c r="X857" s="169"/>
      <c r="Y857" s="169"/>
    </row>
    <row r="858" spans="1:25" s="19" customFormat="1" x14ac:dyDescent="0.2">
      <c r="A858" s="195">
        <v>39990</v>
      </c>
      <c r="B858" s="183" t="s">
        <v>1856</v>
      </c>
      <c r="C858" s="183" t="s">
        <v>290</v>
      </c>
      <c r="D858" s="183" t="s">
        <v>140</v>
      </c>
      <c r="E858" s="183" t="s">
        <v>143</v>
      </c>
      <c r="F858" s="184">
        <v>35735</v>
      </c>
      <c r="G858" s="176">
        <v>1997</v>
      </c>
      <c r="H858" s="170" t="s">
        <v>1648</v>
      </c>
      <c r="I858" s="170" t="str">
        <f t="shared" si="59"/>
        <v>SK</v>
      </c>
      <c r="J858" s="170" t="str">
        <f t="shared" si="60"/>
        <v>MN</v>
      </c>
      <c r="K858" s="170" t="str">
        <f t="shared" si="61"/>
        <v>Canada, Midwest</v>
      </c>
      <c r="L858" s="170" t="str">
        <f>INDEX('State '!$A$1:$C$62,MATCH($I858,'State '!$B:$B,0),3)</f>
        <v>Canada</v>
      </c>
      <c r="M858" s="170" t="str">
        <f>INDEX('State '!$A$1:$C$62,MATCH($J858,'State '!$B:$B,0),3)</f>
        <v>Midwest</v>
      </c>
      <c r="N858" s="170"/>
      <c r="O858" s="177"/>
      <c r="P858" s="177"/>
      <c r="Q858" s="177">
        <v>56.4</v>
      </c>
      <c r="R858" s="176"/>
      <c r="S858" s="170" t="s">
        <v>135</v>
      </c>
      <c r="T858" s="170" t="s">
        <v>813</v>
      </c>
      <c r="U858" s="170" t="s">
        <v>382</v>
      </c>
      <c r="V858" s="170"/>
      <c r="W858" s="169"/>
      <c r="X858" s="169"/>
      <c r="Y858" s="169"/>
    </row>
    <row r="859" spans="1:25" s="19" customFormat="1" x14ac:dyDescent="0.2">
      <c r="A859" s="170">
        <v>40633</v>
      </c>
      <c r="B859" s="183" t="s">
        <v>593</v>
      </c>
      <c r="C859" s="183" t="s">
        <v>255</v>
      </c>
      <c r="D859" s="183" t="s">
        <v>136</v>
      </c>
      <c r="E859" s="183" t="s">
        <v>143</v>
      </c>
      <c r="F859" s="184">
        <v>40497</v>
      </c>
      <c r="G859" s="176">
        <v>2010</v>
      </c>
      <c r="H859" s="170" t="s">
        <v>18</v>
      </c>
      <c r="I859" s="170" t="str">
        <f t="shared" si="59"/>
        <v>FL</v>
      </c>
      <c r="J859" s="170" t="str">
        <f t="shared" si="60"/>
        <v>FL</v>
      </c>
      <c r="K859" s="170" t="str">
        <f t="shared" si="61"/>
        <v>Southeast</v>
      </c>
      <c r="L859" s="170" t="str">
        <f>INDEX('State '!$A$1:$C$62,MATCH($I859,'State '!$B:$B,0),3)</f>
        <v>Southeast</v>
      </c>
      <c r="M859" s="170" t="str">
        <f>INDEX('State '!$A$1:$C$62,MATCH($J859,'State '!$B:$B,0),3)</f>
        <v>Southeast</v>
      </c>
      <c r="N859" s="170"/>
      <c r="O859" s="177">
        <v>75</v>
      </c>
      <c r="P859" s="177">
        <v>50</v>
      </c>
      <c r="Q859" s="177">
        <v>100</v>
      </c>
      <c r="R859" s="176" t="s">
        <v>1264</v>
      </c>
      <c r="S859" s="170" t="s">
        <v>138</v>
      </c>
      <c r="T859" s="170" t="s">
        <v>187</v>
      </c>
      <c r="U859" s="170" t="s">
        <v>382</v>
      </c>
      <c r="V859" s="170"/>
      <c r="W859" s="169"/>
      <c r="X859" s="169"/>
      <c r="Y859" s="169"/>
    </row>
    <row r="860" spans="1:25" s="19" customFormat="1" x14ac:dyDescent="0.2">
      <c r="A860" s="170">
        <v>40785</v>
      </c>
      <c r="B860" s="171" t="s">
        <v>534</v>
      </c>
      <c r="C860" s="171" t="s">
        <v>199</v>
      </c>
      <c r="D860" s="171" t="s">
        <v>140</v>
      </c>
      <c r="E860" s="172" t="s">
        <v>143</v>
      </c>
      <c r="F860" s="173">
        <v>40781</v>
      </c>
      <c r="G860" s="180">
        <v>2011</v>
      </c>
      <c r="H860" s="170" t="s">
        <v>7</v>
      </c>
      <c r="I860" s="170" t="str">
        <f t="shared" si="59"/>
        <v>PA</v>
      </c>
      <c r="J860" s="170" t="str">
        <f t="shared" si="60"/>
        <v>PA</v>
      </c>
      <c r="K860" s="170" t="str">
        <f t="shared" si="61"/>
        <v>Northeast</v>
      </c>
      <c r="L860" s="170" t="str">
        <f>INDEX('State '!$A$1:$C$62,MATCH($I860,'State '!$B:$B,0),3)</f>
        <v>Northeast</v>
      </c>
      <c r="M860" s="170" t="str">
        <f>INDEX('State '!$A$1:$C$62,MATCH($J860,'State '!$B:$B,0),3)</f>
        <v>Northeast</v>
      </c>
      <c r="N860" s="170"/>
      <c r="O860" s="177">
        <v>472</v>
      </c>
      <c r="P860" s="176">
        <v>38.6</v>
      </c>
      <c r="Q860" s="176">
        <v>455</v>
      </c>
      <c r="R860" s="177" t="s">
        <v>535</v>
      </c>
      <c r="S860" s="178" t="s">
        <v>135</v>
      </c>
      <c r="T860" s="175" t="s">
        <v>381</v>
      </c>
      <c r="U860" s="179" t="s">
        <v>536</v>
      </c>
      <c r="V860" s="170"/>
      <c r="W860" s="169"/>
      <c r="X860" s="169"/>
      <c r="Y860" s="169"/>
    </row>
    <row r="861" spans="1:25" s="19" customFormat="1" x14ac:dyDescent="0.2">
      <c r="A861" s="170">
        <v>39990</v>
      </c>
      <c r="B861" s="171" t="s">
        <v>1628</v>
      </c>
      <c r="C861" s="171" t="s">
        <v>206</v>
      </c>
      <c r="D861" s="171" t="s">
        <v>140</v>
      </c>
      <c r="E861" s="183" t="s">
        <v>143</v>
      </c>
      <c r="F861" s="184">
        <v>36119</v>
      </c>
      <c r="G861" s="176">
        <v>1998</v>
      </c>
      <c r="H861" s="170" t="s">
        <v>36</v>
      </c>
      <c r="I861" s="170" t="str">
        <f t="shared" si="59"/>
        <v>MA</v>
      </c>
      <c r="J861" s="170" t="str">
        <f t="shared" si="60"/>
        <v>MA</v>
      </c>
      <c r="K861" s="170" t="str">
        <f t="shared" si="61"/>
        <v>Northeast</v>
      </c>
      <c r="L861" s="170" t="str">
        <f>INDEX('State '!$A$1:$C$62,MATCH($I861,'State '!$B:$B,0),3)</f>
        <v>Northeast</v>
      </c>
      <c r="M861" s="170" t="str">
        <f>INDEX('State '!$A$1:$C$62,MATCH($J861,'State '!$B:$B,0),3)</f>
        <v>Northeast</v>
      </c>
      <c r="N861" s="170"/>
      <c r="O861" s="177">
        <v>33.44</v>
      </c>
      <c r="P861" s="177">
        <v>7.54</v>
      </c>
      <c r="Q861" s="176">
        <v>55</v>
      </c>
      <c r="R861" s="176">
        <v>20</v>
      </c>
      <c r="S861" s="170" t="s">
        <v>135</v>
      </c>
      <c r="T861" s="170" t="s">
        <v>381</v>
      </c>
      <c r="U861" s="170" t="s">
        <v>1629</v>
      </c>
      <c r="V861" s="170"/>
      <c r="W861" s="169"/>
      <c r="X861" s="169"/>
      <c r="Y861" s="169"/>
    </row>
    <row r="862" spans="1:25" s="19" customFormat="1" x14ac:dyDescent="0.2">
      <c r="A862" s="170">
        <v>39990</v>
      </c>
      <c r="B862" s="183" t="s">
        <v>1185</v>
      </c>
      <c r="C862" s="183" t="s">
        <v>206</v>
      </c>
      <c r="D862" s="183" t="s">
        <v>140</v>
      </c>
      <c r="E862" s="183" t="s">
        <v>143</v>
      </c>
      <c r="F862" s="184">
        <v>37756</v>
      </c>
      <c r="G862" s="176">
        <v>2003</v>
      </c>
      <c r="H862" s="170" t="s">
        <v>388</v>
      </c>
      <c r="I862" s="170" t="str">
        <f t="shared" si="59"/>
        <v>PA</v>
      </c>
      <c r="J862" s="170" t="str">
        <f t="shared" si="60"/>
        <v>NY</v>
      </c>
      <c r="K862" s="170" t="str">
        <f t="shared" si="61"/>
        <v>Northeast</v>
      </c>
      <c r="L862" s="170" t="str">
        <f>INDEX('State '!$A$1:$C$62,MATCH($I862,'State '!$B:$B,0),3)</f>
        <v>Northeast</v>
      </c>
      <c r="M862" s="170" t="str">
        <f>INDEX('State '!$A$1:$C$62,MATCH($J862,'State '!$B:$B,0),3)</f>
        <v>Northeast</v>
      </c>
      <c r="N862" s="170"/>
      <c r="O862" s="177">
        <v>9.6999999999999993</v>
      </c>
      <c r="P862" s="177"/>
      <c r="Q862" s="177">
        <v>150</v>
      </c>
      <c r="R862" s="176"/>
      <c r="S862" s="170" t="s">
        <v>135</v>
      </c>
      <c r="T862" s="170" t="s">
        <v>381</v>
      </c>
      <c r="U862" s="170" t="s">
        <v>1186</v>
      </c>
      <c r="V862" s="170"/>
      <c r="W862" s="169"/>
      <c r="X862" s="169"/>
      <c r="Y862" s="169"/>
    </row>
    <row r="863" spans="1:25" s="19" customFormat="1" x14ac:dyDescent="0.2">
      <c r="A863" s="170">
        <v>40367</v>
      </c>
      <c r="B863" s="171" t="s">
        <v>655</v>
      </c>
      <c r="C863" s="171" t="s">
        <v>206</v>
      </c>
      <c r="D863" s="171" t="s">
        <v>134</v>
      </c>
      <c r="E863" s="172" t="s">
        <v>143</v>
      </c>
      <c r="F863" s="173">
        <v>39965</v>
      </c>
      <c r="G863" s="180">
        <v>2009</v>
      </c>
      <c r="H863" s="170" t="s">
        <v>429</v>
      </c>
      <c r="I863" s="170" t="str">
        <f t="shared" si="59"/>
        <v>TX</v>
      </c>
      <c r="J863" s="170" t="str">
        <f t="shared" si="60"/>
        <v>LA</v>
      </c>
      <c r="K863" s="170" t="str">
        <f t="shared" si="61"/>
        <v>South Central</v>
      </c>
      <c r="L863" s="170" t="str">
        <f>INDEX('State '!$A$1:$C$62,MATCH($I863,'State '!$B:$B,0),3)</f>
        <v>South Central</v>
      </c>
      <c r="M863" s="170" t="str">
        <f>INDEX('State '!$A$1:$C$62,MATCH($J863,'State '!$B:$B,0),3)</f>
        <v>South Central</v>
      </c>
      <c r="N863" s="170"/>
      <c r="O863" s="177">
        <v>42</v>
      </c>
      <c r="P863" s="176">
        <v>1.1000000000000001</v>
      </c>
      <c r="Q863" s="176">
        <v>100</v>
      </c>
      <c r="R863" s="177">
        <v>12</v>
      </c>
      <c r="S863" s="178" t="s">
        <v>135</v>
      </c>
      <c r="T863" s="175" t="s">
        <v>381</v>
      </c>
      <c r="U863" s="179" t="s">
        <v>656</v>
      </c>
      <c r="V863" s="170"/>
      <c r="W863" s="169"/>
      <c r="X863" s="169"/>
      <c r="Y863" s="169"/>
    </row>
    <row r="864" spans="1:25" s="19" customFormat="1" x14ac:dyDescent="0.2">
      <c r="A864" s="170">
        <v>40381</v>
      </c>
      <c r="B864" s="171" t="s">
        <v>1379</v>
      </c>
      <c r="C864" s="171" t="s">
        <v>206</v>
      </c>
      <c r="D864" s="171" t="s">
        <v>140</v>
      </c>
      <c r="E864" s="172" t="s">
        <v>143</v>
      </c>
      <c r="F864" s="173">
        <v>40116</v>
      </c>
      <c r="G864" s="180">
        <v>2009</v>
      </c>
      <c r="H864" s="170" t="s">
        <v>38</v>
      </c>
      <c r="I864" s="170" t="str">
        <f t="shared" si="59"/>
        <v>NH</v>
      </c>
      <c r="J864" s="170" t="str">
        <f t="shared" si="60"/>
        <v>NH</v>
      </c>
      <c r="K864" s="170" t="str">
        <f t="shared" si="61"/>
        <v>Northeast</v>
      </c>
      <c r="L864" s="170" t="str">
        <f>INDEX('State '!$A$1:$C$62,MATCH($I864,'State '!$B:$B,0),3)</f>
        <v>Northeast</v>
      </c>
      <c r="M864" s="170" t="str">
        <f>INDEX('State '!$A$1:$C$62,MATCH($J864,'State '!$B:$B,0),3)</f>
        <v>Northeast</v>
      </c>
      <c r="N864" s="170"/>
      <c r="O864" s="177">
        <v>20.399999999999999</v>
      </c>
      <c r="P864" s="176"/>
      <c r="Q864" s="176">
        <v>30</v>
      </c>
      <c r="R864" s="177"/>
      <c r="S864" s="178" t="s">
        <v>135</v>
      </c>
      <c r="T864" s="175" t="s">
        <v>381</v>
      </c>
      <c r="U864" s="179" t="s">
        <v>654</v>
      </c>
      <c r="V864" s="170"/>
      <c r="W864" s="169"/>
      <c r="X864" s="169"/>
      <c r="Y864" s="169"/>
    </row>
    <row r="865" spans="1:25" s="19" customFormat="1" x14ac:dyDescent="0.2">
      <c r="A865" s="170">
        <v>39990</v>
      </c>
      <c r="B865" s="183" t="s">
        <v>1379</v>
      </c>
      <c r="C865" s="183" t="s">
        <v>206</v>
      </c>
      <c r="D865" s="183" t="s">
        <v>134</v>
      </c>
      <c r="E865" s="183" t="s">
        <v>143</v>
      </c>
      <c r="F865" s="184">
        <v>37118</v>
      </c>
      <c r="G865" s="176">
        <v>2001</v>
      </c>
      <c r="H865" s="170" t="s">
        <v>1380</v>
      </c>
      <c r="I865" s="170" t="str">
        <f t="shared" si="59"/>
        <v>MA</v>
      </c>
      <c r="J865" s="170" t="str">
        <f t="shared" si="60"/>
        <v>NH</v>
      </c>
      <c r="K865" s="170" t="str">
        <f t="shared" si="61"/>
        <v>Northeast</v>
      </c>
      <c r="L865" s="170" t="str">
        <f>INDEX('State '!$A$1:$C$62,MATCH($I865,'State '!$B:$B,0),3)</f>
        <v>Northeast</v>
      </c>
      <c r="M865" s="170" t="str">
        <f>INDEX('State '!$A$1:$C$62,MATCH($J865,'State '!$B:$B,0),3)</f>
        <v>Northeast</v>
      </c>
      <c r="N865" s="170"/>
      <c r="O865" s="177">
        <v>32.4</v>
      </c>
      <c r="P865" s="177">
        <v>19.3</v>
      </c>
      <c r="Q865" s="177">
        <v>126</v>
      </c>
      <c r="R865" s="176">
        <v>20</v>
      </c>
      <c r="S865" s="170" t="s">
        <v>135</v>
      </c>
      <c r="T865" s="170" t="s">
        <v>381</v>
      </c>
      <c r="U865" s="170" t="s">
        <v>1381</v>
      </c>
      <c r="V865" s="170"/>
      <c r="W865" s="169"/>
      <c r="X865" s="169"/>
      <c r="Y865" s="169"/>
    </row>
    <row r="866" spans="1:25" s="19" customFormat="1" x14ac:dyDescent="0.2">
      <c r="A866" s="170">
        <v>39990</v>
      </c>
      <c r="B866" s="171" t="s">
        <v>972</v>
      </c>
      <c r="C866" s="171" t="s">
        <v>206</v>
      </c>
      <c r="D866" s="171" t="s">
        <v>136</v>
      </c>
      <c r="E866" s="172" t="s">
        <v>143</v>
      </c>
      <c r="F866" s="173">
        <v>39264</v>
      </c>
      <c r="G866" s="180">
        <v>2007</v>
      </c>
      <c r="H866" s="170" t="s">
        <v>47</v>
      </c>
      <c r="I866" s="170" t="str">
        <f t="shared" si="59"/>
        <v>GM</v>
      </c>
      <c r="J866" s="170" t="str">
        <f t="shared" si="60"/>
        <v>GM</v>
      </c>
      <c r="K866" s="170" t="str">
        <f t="shared" si="61"/>
        <v>Gulf of Mexico</v>
      </c>
      <c r="L866" s="170" t="str">
        <f>INDEX('State '!$A$1:$C$62,MATCH($I866,'State '!$B:$B,0),3)</f>
        <v>Gulf of Mexico</v>
      </c>
      <c r="M866" s="170" t="str">
        <f>INDEX('State '!$A$1:$C$62,MATCH($J866,'State '!$B:$B,0),3)</f>
        <v>Gulf of Mexico</v>
      </c>
      <c r="N866" s="170"/>
      <c r="O866" s="177">
        <v>40</v>
      </c>
      <c r="P866" s="176">
        <v>1</v>
      </c>
      <c r="Q866" s="176">
        <v>1000</v>
      </c>
      <c r="R866" s="177" t="s">
        <v>1264</v>
      </c>
      <c r="S866" s="178" t="s">
        <v>135</v>
      </c>
      <c r="T866" s="175" t="s">
        <v>973</v>
      </c>
      <c r="U866" s="179" t="s">
        <v>974</v>
      </c>
      <c r="V866" s="170"/>
      <c r="W866" s="169"/>
      <c r="X866" s="169"/>
      <c r="Y866" s="169"/>
    </row>
    <row r="867" spans="1:25" s="19" customFormat="1" x14ac:dyDescent="0.2">
      <c r="A867" s="170">
        <v>39990</v>
      </c>
      <c r="B867" s="183" t="s">
        <v>1384</v>
      </c>
      <c r="C867" s="183" t="s">
        <v>206</v>
      </c>
      <c r="D867" s="183" t="s">
        <v>140</v>
      </c>
      <c r="E867" s="183" t="s">
        <v>143</v>
      </c>
      <c r="F867" s="184">
        <v>37012</v>
      </c>
      <c r="G867" s="176">
        <v>2001</v>
      </c>
      <c r="H867" s="170" t="s">
        <v>1385</v>
      </c>
      <c r="I867" s="170" t="str">
        <f t="shared" si="59"/>
        <v>MA</v>
      </c>
      <c r="J867" s="170" t="str">
        <f t="shared" si="60"/>
        <v>CT</v>
      </c>
      <c r="K867" s="170" t="str">
        <f t="shared" si="61"/>
        <v>Northeast</v>
      </c>
      <c r="L867" s="170" t="str">
        <f>INDEX('State '!$A$1:$C$62,MATCH($I867,'State '!$B:$B,0),3)</f>
        <v>Northeast</v>
      </c>
      <c r="M867" s="170" t="str">
        <f>INDEX('State '!$A$1:$C$62,MATCH($J867,'State '!$B:$B,0),3)</f>
        <v>Northeast</v>
      </c>
      <c r="N867" s="170"/>
      <c r="O867" s="177">
        <v>28.1</v>
      </c>
      <c r="P867" s="177"/>
      <c r="Q867" s="177">
        <v>288</v>
      </c>
      <c r="R867" s="176"/>
      <c r="S867" s="170" t="s">
        <v>135</v>
      </c>
      <c r="T867" s="170" t="s">
        <v>381</v>
      </c>
      <c r="U867" s="170" t="s">
        <v>1386</v>
      </c>
      <c r="V867" s="170"/>
      <c r="W867" s="169"/>
      <c r="X867" s="169"/>
      <c r="Y867" s="169"/>
    </row>
    <row r="868" spans="1:25" s="19" customFormat="1" x14ac:dyDescent="0.2">
      <c r="A868" s="170">
        <v>39990</v>
      </c>
      <c r="B868" s="183" t="s">
        <v>1495</v>
      </c>
      <c r="C868" s="183" t="s">
        <v>206</v>
      </c>
      <c r="D868" s="183" t="s">
        <v>134</v>
      </c>
      <c r="E868" s="183" t="s">
        <v>143</v>
      </c>
      <c r="F868" s="184">
        <v>36495</v>
      </c>
      <c r="G868" s="176">
        <v>1999</v>
      </c>
      <c r="H868" s="170" t="s">
        <v>14</v>
      </c>
      <c r="I868" s="170" t="str">
        <f t="shared" si="59"/>
        <v>MS</v>
      </c>
      <c r="J868" s="170" t="str">
        <f t="shared" si="60"/>
        <v>MS</v>
      </c>
      <c r="K868" s="170" t="str">
        <f t="shared" si="61"/>
        <v>South Central</v>
      </c>
      <c r="L868" s="170" t="str">
        <f>INDEX('State '!$A$1:$C$62,MATCH($I868,'State '!$B:$B,0),3)</f>
        <v>South Central</v>
      </c>
      <c r="M868" s="170" t="str">
        <f>INDEX('State '!$A$1:$C$62,MATCH($J868,'State '!$B:$B,0),3)</f>
        <v>South Central</v>
      </c>
      <c r="N868" s="170"/>
      <c r="O868" s="177">
        <v>0.23</v>
      </c>
      <c r="P868" s="177">
        <v>3</v>
      </c>
      <c r="Q868" s="177">
        <v>216</v>
      </c>
      <c r="R868" s="176"/>
      <c r="S868" s="170" t="s">
        <v>135</v>
      </c>
      <c r="T868" s="170" t="s">
        <v>381</v>
      </c>
      <c r="U868" s="170" t="s">
        <v>1496</v>
      </c>
      <c r="V868" s="170"/>
      <c r="W868" s="169"/>
      <c r="X868" s="169"/>
      <c r="Y868" s="169"/>
    </row>
    <row r="869" spans="1:25" s="19" customFormat="1" x14ac:dyDescent="0.2">
      <c r="A869" s="170">
        <v>39990</v>
      </c>
      <c r="B869" s="183" t="s">
        <v>1497</v>
      </c>
      <c r="C869" s="183" t="s">
        <v>206</v>
      </c>
      <c r="D869" s="183" t="s">
        <v>140</v>
      </c>
      <c r="E869" s="183" t="s">
        <v>143</v>
      </c>
      <c r="F869" s="184">
        <v>36418</v>
      </c>
      <c r="G869" s="176">
        <v>1999</v>
      </c>
      <c r="H869" s="170" t="s">
        <v>408</v>
      </c>
      <c r="I869" s="170" t="str">
        <f t="shared" si="59"/>
        <v>TX</v>
      </c>
      <c r="J869" s="170" t="str">
        <f t="shared" si="60"/>
        <v>MX</v>
      </c>
      <c r="K869" s="170" t="str">
        <f t="shared" si="61"/>
        <v>South Central, Mexico</v>
      </c>
      <c r="L869" s="170" t="str">
        <f>INDEX('State '!$A$1:$C$62,MATCH($I869,'State '!$B:$B,0),3)</f>
        <v>South Central</v>
      </c>
      <c r="M869" s="170" t="str">
        <f>INDEX('State '!$A$1:$C$62,MATCH($J869,'State '!$B:$B,0),3)</f>
        <v>Mexico</v>
      </c>
      <c r="N869" s="170"/>
      <c r="O869" s="177">
        <v>15</v>
      </c>
      <c r="P869" s="177">
        <v>9.5</v>
      </c>
      <c r="Q869" s="177">
        <v>215</v>
      </c>
      <c r="R869" s="176">
        <v>24</v>
      </c>
      <c r="S869" s="170" t="s">
        <v>135</v>
      </c>
      <c r="T869" s="170" t="s">
        <v>381</v>
      </c>
      <c r="U869" s="170" t="s">
        <v>1498</v>
      </c>
      <c r="V869" s="170"/>
      <c r="W869" s="169"/>
      <c r="X869" s="169"/>
      <c r="Y869" s="169"/>
    </row>
    <row r="870" spans="1:25" s="19" customFormat="1" x14ac:dyDescent="0.2">
      <c r="A870" s="170">
        <v>39990</v>
      </c>
      <c r="B870" s="183" t="s">
        <v>1322</v>
      </c>
      <c r="C870" s="183" t="s">
        <v>206</v>
      </c>
      <c r="D870" s="183" t="s">
        <v>134</v>
      </c>
      <c r="E870" s="183" t="s">
        <v>143</v>
      </c>
      <c r="F870" s="184">
        <v>37500</v>
      </c>
      <c r="G870" s="176">
        <v>2002</v>
      </c>
      <c r="H870" s="170" t="s">
        <v>51</v>
      </c>
      <c r="I870" s="170" t="str">
        <f t="shared" si="59"/>
        <v>RI</v>
      </c>
      <c r="J870" s="170" t="str">
        <f t="shared" ref="J870:J877" si="62">RIGHT($H870,2)</f>
        <v>RI</v>
      </c>
      <c r="K870" s="170" t="str">
        <f t="shared" si="61"/>
        <v>Northeast</v>
      </c>
      <c r="L870" s="170" t="str">
        <f>INDEX('State '!$A$1:$C$62,MATCH($I870,'State '!$B:$B,0),3)</f>
        <v>Northeast</v>
      </c>
      <c r="M870" s="170" t="str">
        <f>INDEX('State '!$A$1:$C$62,MATCH($J870,'State '!$B:$B,0),3)</f>
        <v>Northeast</v>
      </c>
      <c r="N870" s="170"/>
      <c r="O870" s="177">
        <v>14.1</v>
      </c>
      <c r="P870" s="177"/>
      <c r="Q870" s="177">
        <v>100</v>
      </c>
      <c r="R870" s="176">
        <v>12</v>
      </c>
      <c r="S870" s="170" t="s">
        <v>135</v>
      </c>
      <c r="T870" s="170" t="s">
        <v>381</v>
      </c>
      <c r="U870" s="170" t="s">
        <v>1323</v>
      </c>
      <c r="V870" s="170"/>
      <c r="W870" s="169"/>
      <c r="X870" s="169"/>
      <c r="Y870" s="169"/>
    </row>
    <row r="871" spans="1:25" s="19" customFormat="1" x14ac:dyDescent="0.2">
      <c r="A871" s="170">
        <v>39990</v>
      </c>
      <c r="B871" s="183" t="s">
        <v>1623</v>
      </c>
      <c r="C871" s="183" t="s">
        <v>206</v>
      </c>
      <c r="D871" s="183" t="s">
        <v>140</v>
      </c>
      <c r="E871" s="183" t="s">
        <v>143</v>
      </c>
      <c r="F871" s="184">
        <v>35977</v>
      </c>
      <c r="G871" s="176">
        <v>1998</v>
      </c>
      <c r="H871" s="170" t="s">
        <v>1095</v>
      </c>
      <c r="I871" s="170" t="str">
        <f t="shared" si="59"/>
        <v>GM</v>
      </c>
      <c r="J871" s="170" t="str">
        <f t="shared" si="62"/>
        <v>LA</v>
      </c>
      <c r="K871" s="170" t="str">
        <f t="shared" si="61"/>
        <v>Gulf of Mexico, South Central</v>
      </c>
      <c r="L871" s="170" t="str">
        <f>INDEX('State '!$A$1:$C$62,MATCH($I871,'State '!$B:$B,0),3)</f>
        <v>Gulf of Mexico</v>
      </c>
      <c r="M871" s="170" t="str">
        <f>INDEX('State '!$A$1:$C$62,MATCH($J871,'State '!$B:$B,0),3)</f>
        <v>South Central</v>
      </c>
      <c r="N871" s="170"/>
      <c r="O871" s="177">
        <v>0.12</v>
      </c>
      <c r="P871" s="177"/>
      <c r="Q871" s="177">
        <v>400</v>
      </c>
      <c r="R871" s="176" t="s">
        <v>3311</v>
      </c>
      <c r="S871" s="170" t="s">
        <v>135</v>
      </c>
      <c r="T871" s="170" t="s">
        <v>381</v>
      </c>
      <c r="U871" s="170" t="s">
        <v>1624</v>
      </c>
      <c r="V871" s="170"/>
      <c r="W871" s="169"/>
      <c r="X871" s="169"/>
      <c r="Y871" s="169"/>
    </row>
    <row r="872" spans="1:25" s="19" customFormat="1" x14ac:dyDescent="0.2">
      <c r="A872" s="170">
        <v>39990</v>
      </c>
      <c r="B872" s="183" t="s">
        <v>1187</v>
      </c>
      <c r="C872" s="183" t="s">
        <v>206</v>
      </c>
      <c r="D872" s="183" t="s">
        <v>140</v>
      </c>
      <c r="E872" s="183" t="s">
        <v>143</v>
      </c>
      <c r="F872" s="184">
        <v>37803</v>
      </c>
      <c r="G872" s="176">
        <v>2003</v>
      </c>
      <c r="H872" s="170" t="s">
        <v>408</v>
      </c>
      <c r="I872" s="170" t="str">
        <f t="shared" si="59"/>
        <v>TX</v>
      </c>
      <c r="J872" s="170" t="str">
        <f t="shared" si="62"/>
        <v>MX</v>
      </c>
      <c r="K872" s="170" t="str">
        <f t="shared" si="61"/>
        <v>South Central, Mexico</v>
      </c>
      <c r="L872" s="170" t="str">
        <f>INDEX('State '!$A$1:$C$62,MATCH($I872,'State '!$B:$B,0),3)</f>
        <v>South Central</v>
      </c>
      <c r="M872" s="170" t="str">
        <f>INDEX('State '!$A$1:$C$62,MATCH($J872,'State '!$B:$B,0),3)</f>
        <v>Mexico</v>
      </c>
      <c r="N872" s="170"/>
      <c r="O872" s="177">
        <v>39.799999999999997</v>
      </c>
      <c r="P872" s="177">
        <v>9.3000000000000007</v>
      </c>
      <c r="Q872" s="177">
        <v>312</v>
      </c>
      <c r="R872" s="176" t="s">
        <v>1822</v>
      </c>
      <c r="S872" s="170" t="s">
        <v>135</v>
      </c>
      <c r="T872" s="170" t="s">
        <v>381</v>
      </c>
      <c r="U872" s="170" t="s">
        <v>1188</v>
      </c>
      <c r="V872" s="170"/>
      <c r="W872" s="169"/>
      <c r="X872" s="169"/>
      <c r="Y872" s="169"/>
    </row>
    <row r="873" spans="1:25" s="19" customFormat="1" x14ac:dyDescent="0.2">
      <c r="A873" s="170">
        <v>39990</v>
      </c>
      <c r="B873" s="171" t="s">
        <v>1326</v>
      </c>
      <c r="C873" s="171" t="s">
        <v>206</v>
      </c>
      <c r="D873" s="171" t="s">
        <v>134</v>
      </c>
      <c r="E873" s="183" t="s">
        <v>143</v>
      </c>
      <c r="F873" s="184">
        <v>37430</v>
      </c>
      <c r="G873" s="176">
        <v>2002</v>
      </c>
      <c r="H873" s="170" t="s">
        <v>1327</v>
      </c>
      <c r="I873" s="170" t="str">
        <f t="shared" si="59"/>
        <v>NY</v>
      </c>
      <c r="J873" s="170" t="str">
        <f t="shared" si="62"/>
        <v>PA</v>
      </c>
      <c r="K873" s="170" t="str">
        <f t="shared" si="61"/>
        <v>Northeast</v>
      </c>
      <c r="L873" s="170" t="str">
        <f>INDEX('State '!$A$1:$C$62,MATCH($I873,'State '!$B:$B,0),3)</f>
        <v>Northeast</v>
      </c>
      <c r="M873" s="170" t="str">
        <f>INDEX('State '!$A$1:$C$62,MATCH($J873,'State '!$B:$B,0),3)</f>
        <v>Northeast</v>
      </c>
      <c r="N873" s="170"/>
      <c r="O873" s="177">
        <v>86.5</v>
      </c>
      <c r="P873" s="177">
        <v>24</v>
      </c>
      <c r="Q873" s="176">
        <v>487</v>
      </c>
      <c r="R873" s="176" t="s">
        <v>1822</v>
      </c>
      <c r="S873" s="170" t="s">
        <v>135</v>
      </c>
      <c r="T873" s="170" t="s">
        <v>381</v>
      </c>
      <c r="U873" s="170" t="s">
        <v>1328</v>
      </c>
      <c r="V873" s="170"/>
      <c r="W873" s="169"/>
      <c r="X873" s="169"/>
      <c r="Y873" s="169"/>
    </row>
    <row r="874" spans="1:25" s="19" customFormat="1" x14ac:dyDescent="0.2">
      <c r="A874" s="170">
        <v>39990</v>
      </c>
      <c r="B874" s="171" t="s">
        <v>1079</v>
      </c>
      <c r="C874" s="171" t="s">
        <v>206</v>
      </c>
      <c r="D874" s="171" t="s">
        <v>134</v>
      </c>
      <c r="E874" s="172" t="s">
        <v>143</v>
      </c>
      <c r="F874" s="173">
        <v>38632</v>
      </c>
      <c r="G874" s="180">
        <v>2005</v>
      </c>
      <c r="H874" s="170" t="s">
        <v>36</v>
      </c>
      <c r="I874" s="170" t="str">
        <f t="shared" si="59"/>
        <v>MA</v>
      </c>
      <c r="J874" s="170" t="str">
        <f t="shared" si="62"/>
        <v>MA</v>
      </c>
      <c r="K874" s="170" t="str">
        <f t="shared" si="61"/>
        <v>Northeast</v>
      </c>
      <c r="L874" s="170" t="str">
        <f>INDEX('State '!$A$1:$C$62,MATCH($I874,'State '!$B:$B,0),3)</f>
        <v>Northeast</v>
      </c>
      <c r="M874" s="170" t="str">
        <f>INDEX('State '!$A$1:$C$62,MATCH($J874,'State '!$B:$B,0),3)</f>
        <v>Northeast</v>
      </c>
      <c r="N874" s="170"/>
      <c r="O874" s="177">
        <v>7.7</v>
      </c>
      <c r="P874" s="176">
        <v>5.31</v>
      </c>
      <c r="Q874" s="176">
        <v>25</v>
      </c>
      <c r="R874" s="177">
        <v>8</v>
      </c>
      <c r="S874" s="178" t="s">
        <v>135</v>
      </c>
      <c r="T874" s="175" t="s">
        <v>381</v>
      </c>
      <c r="U874" s="179" t="s">
        <v>1080</v>
      </c>
      <c r="V874" s="170"/>
      <c r="W874" s="169"/>
      <c r="X874" s="169"/>
      <c r="Y874" s="169"/>
    </row>
    <row r="875" spans="1:25" s="19" customFormat="1" x14ac:dyDescent="0.2">
      <c r="A875" s="170">
        <v>39990</v>
      </c>
      <c r="B875" s="183" t="s">
        <v>1351</v>
      </c>
      <c r="C875" s="183" t="s">
        <v>206</v>
      </c>
      <c r="D875" s="183" t="s">
        <v>136</v>
      </c>
      <c r="E875" s="183" t="s">
        <v>143</v>
      </c>
      <c r="F875" s="184">
        <v>37043</v>
      </c>
      <c r="G875" s="176">
        <v>2001</v>
      </c>
      <c r="H875" s="170" t="s">
        <v>47</v>
      </c>
      <c r="I875" s="170" t="str">
        <f t="shared" si="59"/>
        <v>GM</v>
      </c>
      <c r="J875" s="170" t="str">
        <f t="shared" si="62"/>
        <v>GM</v>
      </c>
      <c r="K875" s="170" t="str">
        <f t="shared" si="61"/>
        <v>Gulf of Mexico</v>
      </c>
      <c r="L875" s="170" t="str">
        <f>INDEX('State '!$A$1:$C$62,MATCH($I875,'State '!$B:$B,0),3)</f>
        <v>Gulf of Mexico</v>
      </c>
      <c r="M875" s="170" t="str">
        <f>INDEX('State '!$A$1:$C$62,MATCH($J875,'State '!$B:$B,0),3)</f>
        <v>Gulf of Mexico</v>
      </c>
      <c r="N875" s="170"/>
      <c r="O875" s="177">
        <v>15</v>
      </c>
      <c r="P875" s="177">
        <v>17.8</v>
      </c>
      <c r="Q875" s="177">
        <v>400</v>
      </c>
      <c r="R875" s="176">
        <v>20</v>
      </c>
      <c r="S875" s="170" t="s">
        <v>135</v>
      </c>
      <c r="T875" s="170" t="s">
        <v>381</v>
      </c>
      <c r="U875" s="170" t="s">
        <v>1352</v>
      </c>
      <c r="V875" s="170"/>
      <c r="W875" s="169"/>
      <c r="X875" s="169"/>
      <c r="Y875" s="169"/>
    </row>
    <row r="876" spans="1:25" s="19" customFormat="1" x14ac:dyDescent="0.2">
      <c r="A876" s="170">
        <v>39990</v>
      </c>
      <c r="B876" s="171" t="s">
        <v>898</v>
      </c>
      <c r="C876" s="171" t="s">
        <v>206</v>
      </c>
      <c r="D876" s="171" t="s">
        <v>140</v>
      </c>
      <c r="E876" s="172" t="s">
        <v>143</v>
      </c>
      <c r="F876" s="173">
        <v>39339</v>
      </c>
      <c r="G876" s="180">
        <v>2007</v>
      </c>
      <c r="H876" s="170" t="s">
        <v>47</v>
      </c>
      <c r="I876" s="170" t="str">
        <f t="shared" si="59"/>
        <v>GM</v>
      </c>
      <c r="J876" s="170" t="str">
        <f t="shared" si="62"/>
        <v>GM</v>
      </c>
      <c r="K876" s="170" t="str">
        <f t="shared" si="61"/>
        <v>Gulf of Mexico</v>
      </c>
      <c r="L876" s="170" t="str">
        <f>INDEX('State '!$A$1:$C$62,MATCH($I876,'State '!$B:$B,0),3)</f>
        <v>Gulf of Mexico</v>
      </c>
      <c r="M876" s="170" t="str">
        <f>INDEX('State '!$A$1:$C$62,MATCH($J876,'State '!$B:$B,0),3)</f>
        <v>Gulf of Mexico</v>
      </c>
      <c r="N876" s="170"/>
      <c r="O876" s="177">
        <v>22</v>
      </c>
      <c r="P876" s="176">
        <v>6.23</v>
      </c>
      <c r="Q876" s="176">
        <v>200</v>
      </c>
      <c r="R876" s="177">
        <v>24</v>
      </c>
      <c r="S876" s="178" t="s">
        <v>135</v>
      </c>
      <c r="T876" s="175" t="s">
        <v>381</v>
      </c>
      <c r="U876" s="179" t="s">
        <v>899</v>
      </c>
      <c r="V876" s="170"/>
      <c r="W876" s="169"/>
      <c r="X876" s="169"/>
      <c r="Y876" s="169"/>
    </row>
    <row r="877" spans="1:25" s="19" customFormat="1" ht="25.5" x14ac:dyDescent="0.2">
      <c r="A877" s="224">
        <v>43423</v>
      </c>
      <c r="B877" s="84" t="s">
        <v>2448</v>
      </c>
      <c r="C877" s="83" t="s">
        <v>206</v>
      </c>
      <c r="D877" s="84" t="s">
        <v>141</v>
      </c>
      <c r="E877" s="111" t="s">
        <v>2377</v>
      </c>
      <c r="F877" s="63"/>
      <c r="G877" s="104"/>
      <c r="H877" s="224" t="s">
        <v>2197</v>
      </c>
      <c r="I877" s="224" t="str">
        <f t="shared" si="59"/>
        <v>OH</v>
      </c>
      <c r="J877" s="224" t="str">
        <f t="shared" si="62"/>
        <v>LA</v>
      </c>
      <c r="K877" s="230" t="str">
        <f t="shared" si="61"/>
        <v>Northeast, Midwest, South Central</v>
      </c>
      <c r="L877" s="224" t="str">
        <f>INDEX('State '!$A$1:$C$62,MATCH($I877,'State '!$B:$B,0),3)</f>
        <v>Northeast</v>
      </c>
      <c r="M877" s="224" t="str">
        <f>INDEX('State '!$A$1:$C$62,MATCH($J877,'State '!$B:$B,0),3)</f>
        <v>South Central</v>
      </c>
      <c r="N877" s="224" t="s">
        <v>9</v>
      </c>
      <c r="O877" s="177">
        <v>412</v>
      </c>
      <c r="P877" s="198">
        <f>-964+7.6</f>
        <v>-956.4</v>
      </c>
      <c r="Q877" s="117"/>
      <c r="R877" s="107"/>
      <c r="S877" s="108" t="s">
        <v>135</v>
      </c>
      <c r="T877" s="224" t="s">
        <v>381</v>
      </c>
      <c r="U877" s="224" t="s">
        <v>2001</v>
      </c>
      <c r="V877" s="224" t="s">
        <v>2180</v>
      </c>
      <c r="W877" s="222"/>
      <c r="X877" s="222"/>
      <c r="Y877" s="225"/>
    </row>
    <row r="878" spans="1:25" s="19" customFormat="1" x14ac:dyDescent="0.2">
      <c r="A878" s="170">
        <v>43124</v>
      </c>
      <c r="B878" s="171" t="s">
        <v>2205</v>
      </c>
      <c r="C878" s="171" t="s">
        <v>218</v>
      </c>
      <c r="D878" s="171" t="s">
        <v>140</v>
      </c>
      <c r="E878" s="172" t="s">
        <v>143</v>
      </c>
      <c r="F878" s="184">
        <v>42552</v>
      </c>
      <c r="G878" s="176">
        <v>2016</v>
      </c>
      <c r="H878" s="170" t="s">
        <v>7</v>
      </c>
      <c r="I878" s="170" t="str">
        <f t="shared" si="59"/>
        <v>PA</v>
      </c>
      <c r="J878" s="170" t="s">
        <v>55</v>
      </c>
      <c r="K878" s="170" t="str">
        <f t="shared" si="61"/>
        <v>Northeast</v>
      </c>
      <c r="L878" s="170" t="str">
        <f>INDEX('State '!$A$1:$C$62,MATCH($I878,'State '!$B:$B,0),3)</f>
        <v>Northeast</v>
      </c>
      <c r="M878" s="170" t="str">
        <f>INDEX('State '!$A$1:$C$62,MATCH($J878,'State '!$B:$B,0),3)</f>
        <v>Northeast</v>
      </c>
      <c r="N878" s="170"/>
      <c r="O878" s="177">
        <v>1.3</v>
      </c>
      <c r="P878" s="177">
        <v>8</v>
      </c>
      <c r="Q878" s="176">
        <v>53</v>
      </c>
      <c r="R878" s="176">
        <v>16</v>
      </c>
      <c r="S878" s="170" t="s">
        <v>135</v>
      </c>
      <c r="T878" s="170" t="s">
        <v>381</v>
      </c>
      <c r="U878" s="170" t="s">
        <v>2375</v>
      </c>
      <c r="V878" s="170" t="s">
        <v>2180</v>
      </c>
      <c r="W878" s="169"/>
      <c r="X878" s="169"/>
      <c r="Y878" s="169"/>
    </row>
    <row r="879" spans="1:25" s="19" customFormat="1" x14ac:dyDescent="0.2">
      <c r="A879" s="195">
        <v>42613</v>
      </c>
      <c r="B879" s="171" t="s">
        <v>2205</v>
      </c>
      <c r="C879" s="171" t="s">
        <v>218</v>
      </c>
      <c r="D879" s="171" t="s">
        <v>140</v>
      </c>
      <c r="E879" s="172" t="s">
        <v>137</v>
      </c>
      <c r="F879" s="184"/>
      <c r="G879" s="176">
        <v>2016</v>
      </c>
      <c r="H879" s="170" t="s">
        <v>7</v>
      </c>
      <c r="I879" s="170" t="str">
        <f t="shared" si="59"/>
        <v>PA</v>
      </c>
      <c r="J879" s="170" t="str">
        <f t="shared" ref="J879:J910" si="63">RIGHT($H879,2)</f>
        <v>PA</v>
      </c>
      <c r="K879" s="170" t="str">
        <f t="shared" si="61"/>
        <v>Northeast</v>
      </c>
      <c r="L879" s="170" t="str">
        <f>INDEX('State '!$A$1:$C$62,MATCH($I879,'State '!$B:$B,0),3)</f>
        <v>Northeast</v>
      </c>
      <c r="M879" s="170" t="str">
        <f>INDEX('State '!$A$1:$C$62,MATCH($J879,'State '!$B:$B,0),3)</f>
        <v>Northeast</v>
      </c>
      <c r="N879" s="170"/>
      <c r="O879" s="177">
        <v>1.3</v>
      </c>
      <c r="P879" s="177">
        <v>8</v>
      </c>
      <c r="Q879" s="176">
        <v>160</v>
      </c>
      <c r="R879" s="176">
        <v>16</v>
      </c>
      <c r="S879" s="170" t="s">
        <v>135</v>
      </c>
      <c r="T879" s="170" t="s">
        <v>381</v>
      </c>
      <c r="U879" s="170" t="s">
        <v>2206</v>
      </c>
      <c r="V879" s="170" t="s">
        <v>2177</v>
      </c>
      <c r="W879" s="169"/>
      <c r="X879" s="169"/>
      <c r="Y879" s="169"/>
    </row>
    <row r="880" spans="1:25" s="19" customFormat="1" x14ac:dyDescent="0.2">
      <c r="A880" s="170">
        <v>39990</v>
      </c>
      <c r="B880" s="183" t="s">
        <v>828</v>
      </c>
      <c r="C880" s="183" t="s">
        <v>199</v>
      </c>
      <c r="D880" s="183" t="s">
        <v>134</v>
      </c>
      <c r="E880" s="183" t="s">
        <v>143</v>
      </c>
      <c r="F880" s="184">
        <v>39596</v>
      </c>
      <c r="G880" s="176">
        <v>2008</v>
      </c>
      <c r="H880" s="170" t="s">
        <v>6</v>
      </c>
      <c r="I880" s="170" t="str">
        <f t="shared" si="59"/>
        <v>TX</v>
      </c>
      <c r="J880" s="170" t="str">
        <f t="shared" si="63"/>
        <v>TX</v>
      </c>
      <c r="K880" s="170" t="str">
        <f t="shared" si="61"/>
        <v>South Central</v>
      </c>
      <c r="L880" s="170" t="str">
        <f>INDEX('State '!$A$1:$C$62,MATCH($I880,'State '!$B:$B,0),3)</f>
        <v>South Central</v>
      </c>
      <c r="M880" s="170" t="str">
        <f>INDEX('State '!$A$1:$C$62,MATCH($J880,'State '!$B:$B,0),3)</f>
        <v>South Central</v>
      </c>
      <c r="N880" s="170"/>
      <c r="O880" s="177">
        <v>16.5</v>
      </c>
      <c r="P880" s="177">
        <v>3.79</v>
      </c>
      <c r="Q880" s="177">
        <v>360</v>
      </c>
      <c r="R880" s="176">
        <v>20</v>
      </c>
      <c r="S880" s="170" t="s">
        <v>135</v>
      </c>
      <c r="T880" s="170" t="s">
        <v>381</v>
      </c>
      <c r="U880" s="170" t="s">
        <v>829</v>
      </c>
      <c r="V880" s="170"/>
      <c r="W880" s="169"/>
      <c r="X880" s="169"/>
      <c r="Y880" s="169"/>
    </row>
    <row r="881" spans="1:25" s="19" customFormat="1" x14ac:dyDescent="0.2">
      <c r="A881" s="170">
        <v>39990</v>
      </c>
      <c r="B881" s="183" t="s">
        <v>1501</v>
      </c>
      <c r="C881" s="183" t="s">
        <v>199</v>
      </c>
      <c r="D881" s="183" t="s">
        <v>140</v>
      </c>
      <c r="E881" s="183" t="s">
        <v>143</v>
      </c>
      <c r="F881" s="184">
        <v>36465</v>
      </c>
      <c r="G881" s="176">
        <v>1999</v>
      </c>
      <c r="H881" s="170" t="s">
        <v>7</v>
      </c>
      <c r="I881" s="170" t="str">
        <f t="shared" si="59"/>
        <v>PA</v>
      </c>
      <c r="J881" s="170" t="str">
        <f t="shared" si="63"/>
        <v>PA</v>
      </c>
      <c r="K881" s="170" t="str">
        <f t="shared" si="61"/>
        <v>Northeast</v>
      </c>
      <c r="L881" s="170" t="str">
        <f>INDEX('State '!$A$1:$C$62,MATCH($I881,'State '!$B:$B,0),3)</f>
        <v>Northeast</v>
      </c>
      <c r="M881" s="170" t="str">
        <f>INDEX('State '!$A$1:$C$62,MATCH($J881,'State '!$B:$B,0),3)</f>
        <v>Northeast</v>
      </c>
      <c r="N881" s="170"/>
      <c r="O881" s="177">
        <v>10.9</v>
      </c>
      <c r="P881" s="177">
        <v>8.06</v>
      </c>
      <c r="Q881" s="177">
        <v>49</v>
      </c>
      <c r="R881" s="176">
        <v>36</v>
      </c>
      <c r="S881" s="170" t="s">
        <v>135</v>
      </c>
      <c r="T881" s="170" t="s">
        <v>381</v>
      </c>
      <c r="U881" s="170" t="s">
        <v>1502</v>
      </c>
      <c r="V881" s="170"/>
      <c r="W881" s="169"/>
      <c r="X881" s="169"/>
      <c r="Y881" s="169"/>
    </row>
    <row r="882" spans="1:25" s="19" customFormat="1" x14ac:dyDescent="0.2">
      <c r="A882" s="195">
        <v>39990</v>
      </c>
      <c r="B882" s="183" t="s">
        <v>1655</v>
      </c>
      <c r="C882" s="183" t="s">
        <v>199</v>
      </c>
      <c r="D882" s="183" t="s">
        <v>140</v>
      </c>
      <c r="E882" s="183" t="s">
        <v>143</v>
      </c>
      <c r="F882" s="184">
        <v>35735</v>
      </c>
      <c r="G882" s="176">
        <v>1997</v>
      </c>
      <c r="H882" s="170" t="s">
        <v>7</v>
      </c>
      <c r="I882" s="170" t="str">
        <f t="shared" si="59"/>
        <v>PA</v>
      </c>
      <c r="J882" s="170" t="str">
        <f t="shared" si="63"/>
        <v>PA</v>
      </c>
      <c r="K882" s="170" t="str">
        <f t="shared" si="61"/>
        <v>Northeast</v>
      </c>
      <c r="L882" s="170" t="str">
        <f>INDEX('State '!$A$1:$C$62,MATCH($I882,'State '!$B:$B,0),3)</f>
        <v>Northeast</v>
      </c>
      <c r="M882" s="170" t="str">
        <f>INDEX('State '!$A$1:$C$62,MATCH($J882,'State '!$B:$B,0),3)</f>
        <v>Northeast</v>
      </c>
      <c r="N882" s="170"/>
      <c r="O882" s="177">
        <v>63.1</v>
      </c>
      <c r="P882" s="177">
        <v>26</v>
      </c>
      <c r="Q882" s="177">
        <v>142</v>
      </c>
      <c r="R882" s="176" t="s">
        <v>384</v>
      </c>
      <c r="S882" s="170" t="s">
        <v>135</v>
      </c>
      <c r="T882" s="170" t="s">
        <v>381</v>
      </c>
      <c r="U882" s="170" t="s">
        <v>1656</v>
      </c>
      <c r="V882" s="170"/>
      <c r="W882" s="169"/>
      <c r="X882" s="169"/>
      <c r="Y882" s="169"/>
    </row>
    <row r="883" spans="1:25" s="19" customFormat="1" x14ac:dyDescent="0.2">
      <c r="A883" s="170">
        <v>39990</v>
      </c>
      <c r="B883" s="183" t="s">
        <v>1132</v>
      </c>
      <c r="C883" s="183" t="s">
        <v>199</v>
      </c>
      <c r="D883" s="183" t="s">
        <v>140</v>
      </c>
      <c r="E883" s="183" t="s">
        <v>143</v>
      </c>
      <c r="F883" s="184">
        <v>38292</v>
      </c>
      <c r="G883" s="176">
        <v>2004</v>
      </c>
      <c r="H883" s="170" t="s">
        <v>7</v>
      </c>
      <c r="I883" s="170" t="str">
        <f t="shared" si="59"/>
        <v>PA</v>
      </c>
      <c r="J883" s="170" t="str">
        <f t="shared" si="63"/>
        <v>PA</v>
      </c>
      <c r="K883" s="170" t="str">
        <f t="shared" si="61"/>
        <v>Northeast</v>
      </c>
      <c r="L883" s="170" t="str">
        <f>INDEX('State '!$A$1:$C$62,MATCH($I883,'State '!$B:$B,0),3)</f>
        <v>Northeast</v>
      </c>
      <c r="M883" s="170" t="str">
        <f>INDEX('State '!$A$1:$C$62,MATCH($J883,'State '!$B:$B,0),3)</f>
        <v>Northeast</v>
      </c>
      <c r="N883" s="170"/>
      <c r="O883" s="177">
        <v>82.85</v>
      </c>
      <c r="P883" s="177">
        <v>35</v>
      </c>
      <c r="Q883" s="177">
        <v>217</v>
      </c>
      <c r="R883" s="176">
        <v>36</v>
      </c>
      <c r="S883" s="170" t="s">
        <v>135</v>
      </c>
      <c r="T883" s="170" t="s">
        <v>381</v>
      </c>
      <c r="U883" s="170" t="s">
        <v>1133</v>
      </c>
      <c r="V883" s="170"/>
      <c r="W883" s="169"/>
      <c r="X883" s="169"/>
      <c r="Y883" s="169"/>
    </row>
    <row r="884" spans="1:25" s="19" customFormat="1" x14ac:dyDescent="0.2">
      <c r="A884" s="195">
        <v>39990</v>
      </c>
      <c r="B884" s="183" t="s">
        <v>1772</v>
      </c>
      <c r="C884" s="183" t="s">
        <v>199</v>
      </c>
      <c r="D884" s="183" t="s">
        <v>134</v>
      </c>
      <c r="E884" s="183" t="s">
        <v>143</v>
      </c>
      <c r="F884" s="184">
        <v>35370</v>
      </c>
      <c r="G884" s="176">
        <v>1996</v>
      </c>
      <c r="H884" s="170" t="s">
        <v>7</v>
      </c>
      <c r="I884" s="170" t="str">
        <f t="shared" si="59"/>
        <v>PA</v>
      </c>
      <c r="J884" s="170" t="str">
        <f t="shared" si="63"/>
        <v>PA</v>
      </c>
      <c r="K884" s="170" t="str">
        <f t="shared" si="61"/>
        <v>Northeast</v>
      </c>
      <c r="L884" s="170" t="str">
        <f>INDEX('State '!$A$1:$C$62,MATCH($I884,'State '!$B:$B,0),3)</f>
        <v>Northeast</v>
      </c>
      <c r="M884" s="170" t="str">
        <f>INDEX('State '!$A$1:$C$62,MATCH($J884,'State '!$B:$B,0),3)</f>
        <v>Northeast</v>
      </c>
      <c r="N884" s="170"/>
      <c r="O884" s="177">
        <v>8.1999999999999993</v>
      </c>
      <c r="P884" s="177">
        <v>2.39</v>
      </c>
      <c r="Q884" s="177">
        <v>11.6</v>
      </c>
      <c r="R884" s="176">
        <v>36</v>
      </c>
      <c r="S884" s="170" t="s">
        <v>135</v>
      </c>
      <c r="T884" s="170" t="s">
        <v>381</v>
      </c>
      <c r="U884" s="170" t="s">
        <v>1773</v>
      </c>
      <c r="V884" s="170"/>
      <c r="W884" s="169"/>
      <c r="X884" s="169"/>
      <c r="Y884" s="169"/>
    </row>
    <row r="885" spans="1:25" s="19" customFormat="1" x14ac:dyDescent="0.2">
      <c r="A885" s="170">
        <v>39990</v>
      </c>
      <c r="B885" s="183" t="s">
        <v>1330</v>
      </c>
      <c r="C885" s="183" t="s">
        <v>199</v>
      </c>
      <c r="D885" s="183" t="s">
        <v>134</v>
      </c>
      <c r="E885" s="183" t="s">
        <v>143</v>
      </c>
      <c r="F885" s="184">
        <v>37591</v>
      </c>
      <c r="G885" s="176">
        <v>2002</v>
      </c>
      <c r="H885" s="170" t="s">
        <v>20</v>
      </c>
      <c r="I885" s="170" t="str">
        <f t="shared" si="59"/>
        <v>NJ</v>
      </c>
      <c r="J885" s="170" t="str">
        <f t="shared" si="63"/>
        <v>NJ</v>
      </c>
      <c r="K885" s="170" t="str">
        <f t="shared" si="61"/>
        <v>Northeast</v>
      </c>
      <c r="L885" s="170" t="str">
        <f>INDEX('State '!$A$1:$C$62,MATCH($I885,'State '!$B:$B,0),3)</f>
        <v>Northeast</v>
      </c>
      <c r="M885" s="170" t="str">
        <f>INDEX('State '!$A$1:$C$62,MATCH($J885,'State '!$B:$B,0),3)</f>
        <v>Northeast</v>
      </c>
      <c r="N885" s="170"/>
      <c r="O885" s="177">
        <v>28</v>
      </c>
      <c r="P885" s="177">
        <v>13</v>
      </c>
      <c r="Q885" s="177">
        <v>25</v>
      </c>
      <c r="R885" s="176">
        <v>36</v>
      </c>
      <c r="S885" s="170" t="s">
        <v>135</v>
      </c>
      <c r="T885" s="170" t="s">
        <v>381</v>
      </c>
      <c r="U885" s="170" t="s">
        <v>1331</v>
      </c>
      <c r="V885" s="170"/>
      <c r="W885" s="169"/>
      <c r="X885" s="169"/>
      <c r="Y885" s="169"/>
    </row>
    <row r="886" spans="1:25" s="19" customFormat="1" x14ac:dyDescent="0.2">
      <c r="A886" s="170">
        <v>39990</v>
      </c>
      <c r="B886" s="183" t="s">
        <v>1318</v>
      </c>
      <c r="C886" s="183" t="s">
        <v>199</v>
      </c>
      <c r="D886" s="183" t="s">
        <v>134</v>
      </c>
      <c r="E886" s="183" t="s">
        <v>143</v>
      </c>
      <c r="F886" s="184">
        <v>37591</v>
      </c>
      <c r="G886" s="176">
        <v>2002</v>
      </c>
      <c r="H886" s="170" t="s">
        <v>8</v>
      </c>
      <c r="I886" s="170" t="str">
        <f t="shared" si="59"/>
        <v>OH</v>
      </c>
      <c r="J886" s="170" t="str">
        <f t="shared" si="63"/>
        <v>OH</v>
      </c>
      <c r="K886" s="170" t="str">
        <f t="shared" si="61"/>
        <v>Northeast</v>
      </c>
      <c r="L886" s="170" t="str">
        <f>INDEX('State '!$A$1:$C$62,MATCH($I886,'State '!$B:$B,0),3)</f>
        <v>Northeast</v>
      </c>
      <c r="M886" s="170" t="str">
        <f>INDEX('State '!$A$1:$C$62,MATCH($J886,'State '!$B:$B,0),3)</f>
        <v>Northeast</v>
      </c>
      <c r="N886" s="170"/>
      <c r="O886" s="177">
        <v>15</v>
      </c>
      <c r="P886" s="177">
        <v>9.6</v>
      </c>
      <c r="Q886" s="177">
        <v>289</v>
      </c>
      <c r="R886" s="176">
        <v>24</v>
      </c>
      <c r="S886" s="170" t="s">
        <v>135</v>
      </c>
      <c r="T886" s="170" t="s">
        <v>381</v>
      </c>
      <c r="U886" s="170" t="s">
        <v>1319</v>
      </c>
      <c r="V886" s="170"/>
      <c r="W886" s="169"/>
      <c r="X886" s="169"/>
      <c r="Y886" s="169"/>
    </row>
    <row r="887" spans="1:25" s="19" customFormat="1" x14ac:dyDescent="0.2">
      <c r="A887" s="170">
        <v>39990</v>
      </c>
      <c r="B887" s="183" t="s">
        <v>1449</v>
      </c>
      <c r="C887" s="183" t="s">
        <v>199</v>
      </c>
      <c r="D887" s="183" t="s">
        <v>134</v>
      </c>
      <c r="E887" s="183" t="s">
        <v>143</v>
      </c>
      <c r="F887" s="184">
        <v>36770</v>
      </c>
      <c r="G887" s="176">
        <v>2000</v>
      </c>
      <c r="H887" s="170" t="s">
        <v>7</v>
      </c>
      <c r="I887" s="170" t="str">
        <f t="shared" si="59"/>
        <v>PA</v>
      </c>
      <c r="J887" s="170" t="str">
        <f t="shared" si="63"/>
        <v>PA</v>
      </c>
      <c r="K887" s="170" t="str">
        <f t="shared" si="61"/>
        <v>Northeast</v>
      </c>
      <c r="L887" s="170" t="str">
        <f>INDEX('State '!$A$1:$C$62,MATCH($I887,'State '!$B:$B,0),3)</f>
        <v>Northeast</v>
      </c>
      <c r="M887" s="170" t="str">
        <f>INDEX('State '!$A$1:$C$62,MATCH($J887,'State '!$B:$B,0),3)</f>
        <v>Northeast</v>
      </c>
      <c r="N887" s="170"/>
      <c r="O887" s="177">
        <v>5.7</v>
      </c>
      <c r="P887" s="177">
        <v>3.6</v>
      </c>
      <c r="Q887" s="177">
        <v>117</v>
      </c>
      <c r="R887" s="176">
        <v>16</v>
      </c>
      <c r="S887" s="170" t="s">
        <v>135</v>
      </c>
      <c r="T887" s="170" t="s">
        <v>381</v>
      </c>
      <c r="U887" s="170" t="s">
        <v>1450</v>
      </c>
      <c r="V887" s="170"/>
      <c r="W887" s="169"/>
      <c r="X887" s="169"/>
      <c r="Y887" s="169"/>
    </row>
    <row r="888" spans="1:25" s="19" customFormat="1" x14ac:dyDescent="0.2">
      <c r="A888" s="195">
        <v>39990</v>
      </c>
      <c r="B888" s="183" t="s">
        <v>1776</v>
      </c>
      <c r="C888" s="183" t="s">
        <v>199</v>
      </c>
      <c r="D888" s="183" t="s">
        <v>140</v>
      </c>
      <c r="E888" s="183" t="s">
        <v>143</v>
      </c>
      <c r="F888" s="184">
        <v>35370</v>
      </c>
      <c r="G888" s="176">
        <v>1996</v>
      </c>
      <c r="H888" s="170" t="s">
        <v>842</v>
      </c>
      <c r="I888" s="170" t="str">
        <f t="shared" si="59"/>
        <v>OH</v>
      </c>
      <c r="J888" s="170" t="str">
        <f t="shared" si="63"/>
        <v>NJ</v>
      </c>
      <c r="K888" s="170" t="str">
        <f t="shared" si="61"/>
        <v>Northeast</v>
      </c>
      <c r="L888" s="170" t="str">
        <f>INDEX('State '!$A$1:$C$62,MATCH($I888,'State '!$B:$B,0),3)</f>
        <v>Northeast</v>
      </c>
      <c r="M888" s="170" t="str">
        <f>INDEX('State '!$A$1:$C$62,MATCH($J888,'State '!$B:$B,0),3)</f>
        <v>Northeast</v>
      </c>
      <c r="N888" s="170"/>
      <c r="O888" s="177">
        <v>34.72</v>
      </c>
      <c r="P888" s="177"/>
      <c r="Q888" s="177">
        <v>25</v>
      </c>
      <c r="R888" s="176"/>
      <c r="S888" s="170" t="s">
        <v>135</v>
      </c>
      <c r="T888" s="170" t="s">
        <v>381</v>
      </c>
      <c r="U888" s="170" t="s">
        <v>1777</v>
      </c>
      <c r="V888" s="170"/>
      <c r="W888" s="169"/>
      <c r="X888" s="169"/>
      <c r="Y888" s="169"/>
    </row>
    <row r="889" spans="1:25" s="19" customFormat="1" x14ac:dyDescent="0.2">
      <c r="A889" s="170">
        <v>39990</v>
      </c>
      <c r="B889" s="183" t="s">
        <v>1626</v>
      </c>
      <c r="C889" s="183" t="s">
        <v>199</v>
      </c>
      <c r="D889" s="183" t="s">
        <v>140</v>
      </c>
      <c r="E889" s="183" t="s">
        <v>143</v>
      </c>
      <c r="F889" s="184">
        <v>36159</v>
      </c>
      <c r="G889" s="176">
        <v>1998</v>
      </c>
      <c r="H889" s="170" t="s">
        <v>800</v>
      </c>
      <c r="I889" s="170" t="str">
        <f t="shared" si="59"/>
        <v>IN</v>
      </c>
      <c r="J889" s="170" t="str">
        <f t="shared" si="63"/>
        <v>OH</v>
      </c>
      <c r="K889" s="170" t="str">
        <f t="shared" si="61"/>
        <v>Midwest, Northeast</v>
      </c>
      <c r="L889" s="170" t="str">
        <f>INDEX('State '!$A$1:$C$62,MATCH($I889,'State '!$B:$B,0),3)</f>
        <v>Midwest</v>
      </c>
      <c r="M889" s="170" t="str">
        <f>INDEX('State '!$A$1:$C$62,MATCH($J889,'State '!$B:$B,0),3)</f>
        <v>Northeast</v>
      </c>
      <c r="N889" s="170"/>
      <c r="O889" s="177">
        <v>31.3</v>
      </c>
      <c r="P889" s="177">
        <v>114</v>
      </c>
      <c r="Q889" s="177">
        <v>305</v>
      </c>
      <c r="R889" s="176">
        <v>36</v>
      </c>
      <c r="S889" s="170" t="s">
        <v>135</v>
      </c>
      <c r="T889" s="170" t="s">
        <v>381</v>
      </c>
      <c r="U889" s="170" t="s">
        <v>1627</v>
      </c>
      <c r="V889" s="170"/>
      <c r="W889" s="169"/>
      <c r="X889" s="169"/>
      <c r="Y889" s="169"/>
    </row>
    <row r="890" spans="1:25" s="19" customFormat="1" x14ac:dyDescent="0.2">
      <c r="A890" s="170">
        <v>39990</v>
      </c>
      <c r="B890" s="171" t="s">
        <v>1347</v>
      </c>
      <c r="C890" s="171" t="s">
        <v>199</v>
      </c>
      <c r="D890" s="171" t="s">
        <v>134</v>
      </c>
      <c r="E890" s="183" t="s">
        <v>143</v>
      </c>
      <c r="F890" s="184">
        <v>37164</v>
      </c>
      <c r="G890" s="176">
        <v>2001</v>
      </c>
      <c r="H890" s="170" t="s">
        <v>7</v>
      </c>
      <c r="I890" s="170" t="str">
        <f t="shared" si="59"/>
        <v>PA</v>
      </c>
      <c r="J890" s="170" t="str">
        <f t="shared" si="63"/>
        <v>PA</v>
      </c>
      <c r="K890" s="170" t="str">
        <f t="shared" si="61"/>
        <v>Northeast</v>
      </c>
      <c r="L890" s="170" t="str">
        <f>INDEX('State '!$A$1:$C$62,MATCH($I890,'State '!$B:$B,0),3)</f>
        <v>Northeast</v>
      </c>
      <c r="M890" s="170" t="str">
        <f>INDEX('State '!$A$1:$C$62,MATCH($J890,'State '!$B:$B,0),3)</f>
        <v>Northeast</v>
      </c>
      <c r="N890" s="170"/>
      <c r="O890" s="177">
        <v>21.5</v>
      </c>
      <c r="P890" s="177">
        <v>5</v>
      </c>
      <c r="Q890" s="176">
        <v>82</v>
      </c>
      <c r="R890" s="176">
        <v>12</v>
      </c>
      <c r="S890" s="170" t="s">
        <v>135</v>
      </c>
      <c r="T890" s="170" t="s">
        <v>381</v>
      </c>
      <c r="U890" s="170" t="s">
        <v>1348</v>
      </c>
      <c r="V890" s="170"/>
      <c r="W890" s="169"/>
      <c r="X890" s="169"/>
      <c r="Y890" s="169"/>
    </row>
    <row r="891" spans="1:25" s="19" customFormat="1" x14ac:dyDescent="0.2">
      <c r="A891" s="195">
        <v>39990</v>
      </c>
      <c r="B891" s="183" t="s">
        <v>1657</v>
      </c>
      <c r="C891" s="183" t="s">
        <v>199</v>
      </c>
      <c r="D891" s="183" t="s">
        <v>140</v>
      </c>
      <c r="E891" s="183" t="s">
        <v>143</v>
      </c>
      <c r="F891" s="184">
        <v>35779</v>
      </c>
      <c r="G891" s="176">
        <v>1997</v>
      </c>
      <c r="H891" s="170" t="s">
        <v>7</v>
      </c>
      <c r="I891" s="170" t="str">
        <f t="shared" si="59"/>
        <v>PA</v>
      </c>
      <c r="J891" s="170" t="str">
        <f t="shared" si="63"/>
        <v>PA</v>
      </c>
      <c r="K891" s="170" t="str">
        <f t="shared" si="61"/>
        <v>Northeast</v>
      </c>
      <c r="L891" s="170" t="str">
        <f>INDEX('State '!$A$1:$C$62,MATCH($I891,'State '!$B:$B,0),3)</f>
        <v>Northeast</v>
      </c>
      <c r="M891" s="170" t="str">
        <f>INDEX('State '!$A$1:$C$62,MATCH($J891,'State '!$B:$B,0),3)</f>
        <v>Northeast</v>
      </c>
      <c r="N891" s="170"/>
      <c r="O891" s="177">
        <v>12.8</v>
      </c>
      <c r="P891" s="177">
        <v>23</v>
      </c>
      <c r="Q891" s="177">
        <v>128</v>
      </c>
      <c r="R891" s="176">
        <v>20</v>
      </c>
      <c r="S891" s="170" t="s">
        <v>135</v>
      </c>
      <c r="T891" s="170" t="s">
        <v>381</v>
      </c>
      <c r="U891" s="170" t="s">
        <v>1658</v>
      </c>
      <c r="V891" s="170"/>
      <c r="W891" s="169"/>
      <c r="X891" s="169"/>
      <c r="Y891" s="169"/>
    </row>
    <row r="892" spans="1:25" s="19" customFormat="1" x14ac:dyDescent="0.2">
      <c r="A892" s="170">
        <v>39990</v>
      </c>
      <c r="B892" s="183" t="s">
        <v>1129</v>
      </c>
      <c r="C892" s="183" t="s">
        <v>199</v>
      </c>
      <c r="D892" s="183" t="s">
        <v>140</v>
      </c>
      <c r="E892" s="183" t="s">
        <v>143</v>
      </c>
      <c r="F892" s="184">
        <v>38292</v>
      </c>
      <c r="G892" s="176">
        <v>2004</v>
      </c>
      <c r="H892" s="170" t="s">
        <v>1130</v>
      </c>
      <c r="I892" s="170" t="str">
        <f t="shared" si="59"/>
        <v>TN</v>
      </c>
      <c r="J892" s="170" t="str">
        <f t="shared" si="63"/>
        <v>AL</v>
      </c>
      <c r="K892" s="170" t="str">
        <f t="shared" si="61"/>
        <v>Midwest, South Central</v>
      </c>
      <c r="L892" s="170" t="str">
        <f>INDEX('State '!$A$1:$C$62,MATCH($I892,'State '!$B:$B,0),3)</f>
        <v>Midwest</v>
      </c>
      <c r="M892" s="170" t="str">
        <f>INDEX('State '!$A$1:$C$62,MATCH($J892,'State '!$B:$B,0),3)</f>
        <v>South Central</v>
      </c>
      <c r="N892" s="170"/>
      <c r="O892" s="177">
        <v>27</v>
      </c>
      <c r="P892" s="177">
        <v>6.8</v>
      </c>
      <c r="Q892" s="177">
        <v>57</v>
      </c>
      <c r="R892" s="176">
        <v>36</v>
      </c>
      <c r="S892" s="170" t="s">
        <v>135</v>
      </c>
      <c r="T892" s="170" t="s">
        <v>381</v>
      </c>
      <c r="U892" s="170" t="s">
        <v>1131</v>
      </c>
      <c r="V892" s="170"/>
      <c r="W892" s="169"/>
      <c r="X892" s="169"/>
      <c r="Y892" s="169"/>
    </row>
    <row r="893" spans="1:25" s="19" customFormat="1" x14ac:dyDescent="0.2">
      <c r="A893" s="170">
        <v>40248</v>
      </c>
      <c r="B893" s="183" t="s">
        <v>642</v>
      </c>
      <c r="C893" s="183" t="s">
        <v>199</v>
      </c>
      <c r="D893" s="183" t="s">
        <v>140</v>
      </c>
      <c r="E893" s="183" t="s">
        <v>143</v>
      </c>
      <c r="F893" s="184">
        <v>40112</v>
      </c>
      <c r="G893" s="176">
        <v>2009</v>
      </c>
      <c r="H893" s="170" t="s">
        <v>643</v>
      </c>
      <c r="I893" s="170" t="str">
        <f t="shared" si="59"/>
        <v>OH</v>
      </c>
      <c r="J893" s="170" t="str">
        <f t="shared" si="63"/>
        <v>PA</v>
      </c>
      <c r="K893" s="170" t="str">
        <f t="shared" si="61"/>
        <v>Northeast</v>
      </c>
      <c r="L893" s="170" t="str">
        <f>INDEX('State '!$A$1:$C$62,MATCH($I893,'State '!$B:$B,0),3)</f>
        <v>Northeast</v>
      </c>
      <c r="M893" s="170" t="str">
        <f>INDEX('State '!$A$1:$C$62,MATCH($J893,'State '!$B:$B,0),3)</f>
        <v>Northeast</v>
      </c>
      <c r="N893" s="170"/>
      <c r="O893" s="177">
        <v>44.7</v>
      </c>
      <c r="P893" s="177"/>
      <c r="Q893" s="177">
        <v>150</v>
      </c>
      <c r="R893" s="176"/>
      <c r="S893" s="170" t="s">
        <v>135</v>
      </c>
      <c r="T893" s="170" t="s">
        <v>381</v>
      </c>
      <c r="U893" s="170" t="s">
        <v>644</v>
      </c>
      <c r="V893" s="170"/>
      <c r="W893" s="169"/>
      <c r="X893" s="169"/>
      <c r="Y893" s="169"/>
    </row>
    <row r="894" spans="1:25" s="19" customFormat="1" x14ac:dyDescent="0.2">
      <c r="A894" s="170">
        <v>42613</v>
      </c>
      <c r="B894" s="171" t="s">
        <v>2204</v>
      </c>
      <c r="C894" s="171" t="s">
        <v>218</v>
      </c>
      <c r="D894" s="171"/>
      <c r="E894" s="172" t="s">
        <v>143</v>
      </c>
      <c r="F894" s="184">
        <v>41974</v>
      </c>
      <c r="G894" s="176">
        <v>2014</v>
      </c>
      <c r="H894" s="170" t="s">
        <v>7</v>
      </c>
      <c r="I894" s="170" t="str">
        <f t="shared" si="59"/>
        <v>PA</v>
      </c>
      <c r="J894" s="170" t="str">
        <f t="shared" si="63"/>
        <v>PA</v>
      </c>
      <c r="K894" s="170" t="str">
        <f t="shared" si="61"/>
        <v>Northeast</v>
      </c>
      <c r="L894" s="170" t="str">
        <f>INDEX('State '!$A$1:$C$62,MATCH($I894,'State '!$B:$B,0),3)</f>
        <v>Northeast</v>
      </c>
      <c r="M894" s="170" t="str">
        <f>INDEX('State '!$A$1:$C$62,MATCH($J894,'State '!$B:$B,0),3)</f>
        <v>Northeast</v>
      </c>
      <c r="N894" s="170"/>
      <c r="O894" s="177">
        <v>0.28999999999999998</v>
      </c>
      <c r="P894" s="177">
        <v>8</v>
      </c>
      <c r="Q894" s="176">
        <v>57</v>
      </c>
      <c r="R894" s="176">
        <v>16</v>
      </c>
      <c r="S894" s="178" t="s">
        <v>135</v>
      </c>
      <c r="T894" s="175" t="s">
        <v>381</v>
      </c>
      <c r="U894" s="170"/>
      <c r="V894" s="170"/>
      <c r="W894" s="169"/>
      <c r="X894" s="169"/>
      <c r="Y894" s="169"/>
    </row>
    <row r="895" spans="1:25" s="19" customFormat="1" x14ac:dyDescent="0.2">
      <c r="A895" s="170">
        <v>41215</v>
      </c>
      <c r="B895" s="171" t="s">
        <v>446</v>
      </c>
      <c r="C895" s="171" t="s">
        <v>199</v>
      </c>
      <c r="D895" s="171" t="s">
        <v>140</v>
      </c>
      <c r="E895" s="172" t="s">
        <v>143</v>
      </c>
      <c r="F895" s="173">
        <v>41213</v>
      </c>
      <c r="G895" s="180">
        <v>2012</v>
      </c>
      <c r="H895" s="170" t="s">
        <v>438</v>
      </c>
      <c r="I895" s="170" t="str">
        <f t="shared" si="59"/>
        <v>WV</v>
      </c>
      <c r="J895" s="170" t="str">
        <f t="shared" si="63"/>
        <v>PA</v>
      </c>
      <c r="K895" s="170" t="str">
        <f t="shared" si="61"/>
        <v>Northeast</v>
      </c>
      <c r="L895" s="170" t="str">
        <f>INDEX('State '!$A$1:$C$62,MATCH($I895,'State '!$B:$B,0),3)</f>
        <v>Northeast</v>
      </c>
      <c r="M895" s="170" t="str">
        <f>INDEX('State '!$A$1:$C$62,MATCH($J895,'State '!$B:$B,0),3)</f>
        <v>Northeast</v>
      </c>
      <c r="N895" s="170"/>
      <c r="O895" s="177">
        <v>197</v>
      </c>
      <c r="P895" s="176">
        <v>17.3</v>
      </c>
      <c r="Q895" s="176">
        <v>200</v>
      </c>
      <c r="R895" s="177">
        <v>36</v>
      </c>
      <c r="S895" s="178" t="s">
        <v>135</v>
      </c>
      <c r="T895" s="175" t="s">
        <v>381</v>
      </c>
      <c r="U895" s="179" t="s">
        <v>447</v>
      </c>
      <c r="V895" s="170"/>
      <c r="W895" s="169"/>
      <c r="X895" s="169"/>
      <c r="Y895" s="169"/>
    </row>
    <row r="896" spans="1:25" s="19" customFormat="1" x14ac:dyDescent="0.2">
      <c r="A896" s="170">
        <v>41676</v>
      </c>
      <c r="B896" s="183" t="s">
        <v>394</v>
      </c>
      <c r="C896" s="183" t="s">
        <v>199</v>
      </c>
      <c r="D896" s="183" t="s">
        <v>140</v>
      </c>
      <c r="E896" s="183" t="s">
        <v>143</v>
      </c>
      <c r="F896" s="184">
        <v>41950</v>
      </c>
      <c r="G896" s="176">
        <v>2014</v>
      </c>
      <c r="H896" s="170" t="s">
        <v>399</v>
      </c>
      <c r="I896" s="170" t="str">
        <f t="shared" ref="I896:I959" si="64">LEFT($H896,2)</f>
        <v>PA</v>
      </c>
      <c r="J896" s="170" t="str">
        <f t="shared" si="63"/>
        <v>NJ</v>
      </c>
      <c r="K896" s="170" t="str">
        <f t="shared" si="61"/>
        <v>Northeast</v>
      </c>
      <c r="L896" s="170" t="str">
        <f>INDEX('State '!$A$1:$C$62,MATCH($I896,'State '!$B:$B,0),3)</f>
        <v>Northeast</v>
      </c>
      <c r="M896" s="170" t="str">
        <f>INDEX('State '!$A$1:$C$62,MATCH($J896,'State '!$B:$B,0),3)</f>
        <v>Northeast</v>
      </c>
      <c r="N896" s="170"/>
      <c r="O896" s="177">
        <v>500</v>
      </c>
      <c r="P896" s="177">
        <v>33.5</v>
      </c>
      <c r="Q896" s="177">
        <v>600</v>
      </c>
      <c r="R896" s="176">
        <v>36</v>
      </c>
      <c r="S896" s="170" t="s">
        <v>135</v>
      </c>
      <c r="T896" s="170" t="s">
        <v>381</v>
      </c>
      <c r="U896" s="170" t="s">
        <v>1882</v>
      </c>
      <c r="V896" s="170"/>
      <c r="W896" s="169"/>
      <c r="X896" s="169"/>
      <c r="Y896" s="169"/>
    </row>
    <row r="897" spans="1:25" s="19" customFormat="1" ht="25.5" x14ac:dyDescent="0.2">
      <c r="A897" s="170">
        <v>39990</v>
      </c>
      <c r="B897" s="183" t="s">
        <v>1335</v>
      </c>
      <c r="C897" s="183" t="s">
        <v>199</v>
      </c>
      <c r="D897" s="183" t="s">
        <v>140</v>
      </c>
      <c r="E897" s="183" t="s">
        <v>143</v>
      </c>
      <c r="F897" s="184">
        <v>37591</v>
      </c>
      <c r="G897" s="176">
        <v>2002</v>
      </c>
      <c r="H897" s="170" t="s">
        <v>1336</v>
      </c>
      <c r="I897" s="170" t="str">
        <f t="shared" si="64"/>
        <v>WV</v>
      </c>
      <c r="J897" s="170" t="str">
        <f t="shared" si="63"/>
        <v>NJ</v>
      </c>
      <c r="K897" s="170" t="str">
        <f t="shared" si="61"/>
        <v>Northeast</v>
      </c>
      <c r="L897" s="170" t="str">
        <f>INDEX('State '!$A$1:$C$62,MATCH($I897,'State '!$B:$B,0),3)</f>
        <v>Northeast</v>
      </c>
      <c r="M897" s="170" t="str">
        <f>INDEX('State '!$A$1:$C$62,MATCH($J897,'State '!$B:$B,0),3)</f>
        <v>Northeast</v>
      </c>
      <c r="N897" s="170"/>
      <c r="O897" s="177">
        <v>75.23</v>
      </c>
      <c r="P897" s="177">
        <v>36</v>
      </c>
      <c r="Q897" s="177">
        <v>100</v>
      </c>
      <c r="R897" s="176">
        <v>36</v>
      </c>
      <c r="S897" s="170" t="s">
        <v>135</v>
      </c>
      <c r="T897" s="170" t="s">
        <v>381</v>
      </c>
      <c r="U897" s="170" t="s">
        <v>1337</v>
      </c>
      <c r="V897" s="170"/>
      <c r="W897" s="169"/>
      <c r="X897" s="169"/>
      <c r="Y897" s="169"/>
    </row>
    <row r="898" spans="1:25" s="19" customFormat="1" x14ac:dyDescent="0.2">
      <c r="A898" s="170">
        <v>39990</v>
      </c>
      <c r="B898" s="171" t="s">
        <v>892</v>
      </c>
      <c r="C898" s="171" t="s">
        <v>199</v>
      </c>
      <c r="D898" s="171" t="s">
        <v>140</v>
      </c>
      <c r="E898" s="172" t="s">
        <v>143</v>
      </c>
      <c r="F898" s="173">
        <v>39416</v>
      </c>
      <c r="G898" s="180">
        <v>2007</v>
      </c>
      <c r="H898" s="170" t="s">
        <v>893</v>
      </c>
      <c r="I898" s="170" t="str">
        <f t="shared" si="64"/>
        <v>PA</v>
      </c>
      <c r="J898" s="170" t="str">
        <f t="shared" si="63"/>
        <v>NJ</v>
      </c>
      <c r="K898" s="170" t="str">
        <f t="shared" si="61"/>
        <v>Northeast</v>
      </c>
      <c r="L898" s="170" t="str">
        <f>INDEX('State '!$A$1:$C$62,MATCH($I898,'State '!$B:$B,0),3)</f>
        <v>Northeast</v>
      </c>
      <c r="M898" s="170" t="str">
        <f>INDEX('State '!$A$1:$C$62,MATCH($J898,'State '!$B:$B,0),3)</f>
        <v>Northeast</v>
      </c>
      <c r="N898" s="170"/>
      <c r="O898" s="177">
        <v>116.7</v>
      </c>
      <c r="P898" s="176">
        <v>21.64</v>
      </c>
      <c r="Q898" s="176">
        <v>150</v>
      </c>
      <c r="R898" s="177">
        <v>36</v>
      </c>
      <c r="S898" s="178" t="s">
        <v>135</v>
      </c>
      <c r="T898" s="175" t="s">
        <v>381</v>
      </c>
      <c r="U898" s="179" t="s">
        <v>843</v>
      </c>
      <c r="V898" s="170"/>
      <c r="W898" s="169"/>
      <c r="X898" s="169"/>
      <c r="Y898" s="169"/>
    </row>
    <row r="899" spans="1:25" s="19" customFormat="1" x14ac:dyDescent="0.2">
      <c r="A899" s="170">
        <v>39990</v>
      </c>
      <c r="B899" s="183" t="s">
        <v>841</v>
      </c>
      <c r="C899" s="183" t="s">
        <v>199</v>
      </c>
      <c r="D899" s="183" t="s">
        <v>140</v>
      </c>
      <c r="E899" s="183" t="s">
        <v>143</v>
      </c>
      <c r="F899" s="184">
        <v>39753</v>
      </c>
      <c r="G899" s="176">
        <v>2008</v>
      </c>
      <c r="H899" s="170" t="s">
        <v>842</v>
      </c>
      <c r="I899" s="170" t="str">
        <f t="shared" si="64"/>
        <v>OH</v>
      </c>
      <c r="J899" s="170" t="str">
        <f t="shared" si="63"/>
        <v>NJ</v>
      </c>
      <c r="K899" s="170" t="str">
        <f t="shared" si="61"/>
        <v>Northeast</v>
      </c>
      <c r="L899" s="170" t="str">
        <f>INDEX('State '!$A$1:$C$62,MATCH($I899,'State '!$B:$B,0),3)</f>
        <v>Northeast</v>
      </c>
      <c r="M899" s="170" t="str">
        <f>INDEX('State '!$A$1:$C$62,MATCH($J899,'State '!$B:$B,0),3)</f>
        <v>Northeast</v>
      </c>
      <c r="N899" s="170"/>
      <c r="O899" s="177">
        <v>53.6</v>
      </c>
      <c r="P899" s="177">
        <v>10.27</v>
      </c>
      <c r="Q899" s="177">
        <v>150</v>
      </c>
      <c r="R899" s="176">
        <v>36</v>
      </c>
      <c r="S899" s="170" t="s">
        <v>135</v>
      </c>
      <c r="T899" s="170" t="s">
        <v>381</v>
      </c>
      <c r="U899" s="170" t="s">
        <v>843</v>
      </c>
      <c r="V899" s="170"/>
      <c r="W899" s="169"/>
      <c r="X899" s="169"/>
      <c r="Y899" s="169"/>
    </row>
    <row r="900" spans="1:25" s="19" customFormat="1" x14ac:dyDescent="0.2">
      <c r="A900" s="170">
        <v>39990</v>
      </c>
      <c r="B900" s="183" t="s">
        <v>1471</v>
      </c>
      <c r="C900" s="183" t="s">
        <v>199</v>
      </c>
      <c r="D900" s="183" t="s">
        <v>134</v>
      </c>
      <c r="E900" s="183" t="s">
        <v>143</v>
      </c>
      <c r="F900" s="184">
        <v>36708</v>
      </c>
      <c r="G900" s="176">
        <v>2000</v>
      </c>
      <c r="H900" s="170" t="s">
        <v>609</v>
      </c>
      <c r="I900" s="170" t="str">
        <f t="shared" si="64"/>
        <v>IL</v>
      </c>
      <c r="J900" s="170" t="str">
        <f t="shared" si="63"/>
        <v>IN</v>
      </c>
      <c r="K900" s="170" t="str">
        <f t="shared" si="61"/>
        <v>Midwest</v>
      </c>
      <c r="L900" s="170" t="str">
        <f>INDEX('State '!$A$1:$C$62,MATCH($I900,'State '!$B:$B,0),3)</f>
        <v>Midwest</v>
      </c>
      <c r="M900" s="170" t="str">
        <f>INDEX('State '!$A$1:$C$62,MATCH($J900,'State '!$B:$B,0),3)</f>
        <v>Midwest</v>
      </c>
      <c r="N900" s="170"/>
      <c r="O900" s="177">
        <v>13</v>
      </c>
      <c r="P900" s="177">
        <v>14</v>
      </c>
      <c r="Q900" s="177">
        <v>200</v>
      </c>
      <c r="R900" s="176">
        <v>16</v>
      </c>
      <c r="S900" s="170" t="s">
        <v>135</v>
      </c>
      <c r="T900" s="170" t="s">
        <v>381</v>
      </c>
      <c r="U900" s="170" t="s">
        <v>1472</v>
      </c>
      <c r="V900" s="170"/>
      <c r="W900" s="169"/>
      <c r="X900" s="169"/>
      <c r="Y900" s="169"/>
    </row>
    <row r="901" spans="1:25" s="19" customFormat="1" x14ac:dyDescent="0.2">
      <c r="A901" s="195">
        <v>39990</v>
      </c>
      <c r="B901" s="183" t="s">
        <v>1669</v>
      </c>
      <c r="C901" s="183" t="s">
        <v>199</v>
      </c>
      <c r="D901" s="183" t="s">
        <v>140</v>
      </c>
      <c r="E901" s="183" t="s">
        <v>143</v>
      </c>
      <c r="F901" s="184">
        <v>35718</v>
      </c>
      <c r="G901" s="176">
        <v>1997</v>
      </c>
      <c r="H901" s="170" t="s">
        <v>7</v>
      </c>
      <c r="I901" s="170" t="str">
        <f t="shared" si="64"/>
        <v>PA</v>
      </c>
      <c r="J901" s="170" t="str">
        <f t="shared" si="63"/>
        <v>PA</v>
      </c>
      <c r="K901" s="170" t="str">
        <f t="shared" si="61"/>
        <v>Northeast</v>
      </c>
      <c r="L901" s="170" t="str">
        <f>INDEX('State '!$A$1:$C$62,MATCH($I901,'State '!$B:$B,0),3)</f>
        <v>Northeast</v>
      </c>
      <c r="M901" s="170" t="str">
        <f>INDEX('State '!$A$1:$C$62,MATCH($J901,'State '!$B:$B,0),3)</f>
        <v>Northeast</v>
      </c>
      <c r="N901" s="170"/>
      <c r="O901" s="177"/>
      <c r="P901" s="177">
        <v>10</v>
      </c>
      <c r="Q901" s="177">
        <v>20</v>
      </c>
      <c r="R901" s="176">
        <v>36</v>
      </c>
      <c r="S901" s="170" t="s">
        <v>135</v>
      </c>
      <c r="T901" s="170" t="s">
        <v>381</v>
      </c>
      <c r="U901" s="170" t="s">
        <v>1670</v>
      </c>
      <c r="V901" s="170"/>
      <c r="W901" s="169"/>
      <c r="X901" s="169"/>
      <c r="Y901" s="169"/>
    </row>
    <row r="902" spans="1:25" s="19" customFormat="1" x14ac:dyDescent="0.2">
      <c r="A902" s="224">
        <v>43620</v>
      </c>
      <c r="B902" s="84" t="s">
        <v>2541</v>
      </c>
      <c r="C902" s="83" t="s">
        <v>199</v>
      </c>
      <c r="D902" s="84" t="s">
        <v>140</v>
      </c>
      <c r="E902" s="111" t="s">
        <v>143</v>
      </c>
      <c r="F902" s="63">
        <v>43616</v>
      </c>
      <c r="G902" s="104">
        <v>2019</v>
      </c>
      <c r="H902" s="224" t="s">
        <v>2207</v>
      </c>
      <c r="I902" s="224" t="str">
        <f t="shared" si="64"/>
        <v>LA</v>
      </c>
      <c r="J902" s="224" t="str">
        <f t="shared" si="63"/>
        <v>TX</v>
      </c>
      <c r="K902" s="230" t="str">
        <f t="shared" ref="K902:K965" si="65">IF($L902=$M902,L902,CONCATENATE($L902,", ",IF(ISBLANK(N902),"",CONCATENATE(N902,", ")),$M902))</f>
        <v>South Central</v>
      </c>
      <c r="L902" s="224" t="str">
        <f>INDEX('State '!$A$1:$C$62,MATCH($I902,'State '!$B:$B,0),3)</f>
        <v>South Central</v>
      </c>
      <c r="M902" s="224" t="str">
        <f>INDEX('State '!$A$1:$C$62,MATCH($J902,'State '!$B:$B,0),3)</f>
        <v>South Central</v>
      </c>
      <c r="N902" s="224"/>
      <c r="O902" s="177">
        <v>16.5</v>
      </c>
      <c r="P902" s="198"/>
      <c r="Q902" s="117">
        <v>157.5</v>
      </c>
      <c r="R902" s="107"/>
      <c r="S902" s="108" t="s">
        <v>135</v>
      </c>
      <c r="T902" s="224" t="s">
        <v>381</v>
      </c>
      <c r="U902" s="224" t="s">
        <v>2542</v>
      </c>
      <c r="V902" s="224" t="s">
        <v>2180</v>
      </c>
      <c r="W902" s="222" t="s">
        <v>2543</v>
      </c>
      <c r="X902" s="222"/>
      <c r="Y902" s="225"/>
    </row>
    <row r="903" spans="1:25" s="19" customFormat="1" ht="51" x14ac:dyDescent="0.2">
      <c r="A903" s="170">
        <v>43291</v>
      </c>
      <c r="B903" s="183" t="s">
        <v>2367</v>
      </c>
      <c r="C903" s="171" t="s">
        <v>206</v>
      </c>
      <c r="D903" s="183" t="s">
        <v>140</v>
      </c>
      <c r="E903" s="183" t="s">
        <v>143</v>
      </c>
      <c r="F903" s="184">
        <v>43286</v>
      </c>
      <c r="G903" s="176">
        <v>2018</v>
      </c>
      <c r="H903" s="170" t="s">
        <v>2325</v>
      </c>
      <c r="I903" s="170" t="str">
        <f t="shared" si="64"/>
        <v>TX</v>
      </c>
      <c r="J903" s="170" t="str">
        <f t="shared" si="63"/>
        <v>MX</v>
      </c>
      <c r="K903" s="175" t="str">
        <f t="shared" si="65"/>
        <v>South Central, Mexico</v>
      </c>
      <c r="L903" s="170" t="str">
        <f>INDEX('State '!$A$1:$C$62,MATCH($I903,'State '!$B:$B,0),3)</f>
        <v>South Central</v>
      </c>
      <c r="M903" s="170" t="str">
        <f>INDEX('State '!$A$1:$C$62,MATCH($J903,'State '!$B:$B,0),3)</f>
        <v>Mexico</v>
      </c>
      <c r="N903" s="170"/>
      <c r="O903" s="177"/>
      <c r="P903" s="177">
        <f>486/5280</f>
        <v>9.2045454545454541E-2</v>
      </c>
      <c r="Q903" s="177">
        <v>383</v>
      </c>
      <c r="R903" s="176">
        <v>24</v>
      </c>
      <c r="S903" s="170" t="s">
        <v>135</v>
      </c>
      <c r="T903" s="175" t="s">
        <v>381</v>
      </c>
      <c r="U903" s="170" t="s">
        <v>2461</v>
      </c>
      <c r="V903" s="170" t="s">
        <v>2180</v>
      </c>
      <c r="W903" s="169" t="s">
        <v>2577</v>
      </c>
      <c r="X903" s="169"/>
      <c r="Y903" s="169"/>
    </row>
    <row r="904" spans="1:25" s="19" customFormat="1" x14ac:dyDescent="0.2">
      <c r="A904" s="170">
        <v>39990</v>
      </c>
      <c r="B904" s="183" t="s">
        <v>814</v>
      </c>
      <c r="C904" s="183" t="s">
        <v>1940</v>
      </c>
      <c r="D904" s="183" t="s">
        <v>136</v>
      </c>
      <c r="E904" s="183" t="s">
        <v>143</v>
      </c>
      <c r="F904" s="184">
        <v>39806</v>
      </c>
      <c r="G904" s="176">
        <v>2008</v>
      </c>
      <c r="H904" s="170" t="s">
        <v>32</v>
      </c>
      <c r="I904" s="170" t="str">
        <f t="shared" si="64"/>
        <v>AR</v>
      </c>
      <c r="J904" s="170" t="str">
        <f t="shared" si="63"/>
        <v>AR</v>
      </c>
      <c r="K904" s="170" t="str">
        <f t="shared" si="65"/>
        <v>South Central</v>
      </c>
      <c r="L904" s="170" t="str">
        <f>INDEX('State '!$A$1:$C$62,MATCH($I904,'State '!$B:$B,0),3)</f>
        <v>South Central</v>
      </c>
      <c r="M904" s="170" t="str">
        <f>INDEX('State '!$A$1:$C$62,MATCH($J904,'State '!$B:$B,0),3)</f>
        <v>South Central</v>
      </c>
      <c r="N904" s="170"/>
      <c r="O904" s="177">
        <v>205</v>
      </c>
      <c r="P904" s="177">
        <v>66</v>
      </c>
      <c r="Q904" s="177">
        <v>967</v>
      </c>
      <c r="R904" s="176" t="s">
        <v>3312</v>
      </c>
      <c r="S904" s="170" t="s">
        <v>135</v>
      </c>
      <c r="T904" s="170" t="s">
        <v>381</v>
      </c>
      <c r="U904" s="170" t="s">
        <v>624</v>
      </c>
      <c r="V904" s="170"/>
      <c r="W904" s="169"/>
      <c r="X904" s="169"/>
      <c r="Y904" s="169"/>
    </row>
    <row r="905" spans="1:25" s="19" customFormat="1" x14ac:dyDescent="0.2">
      <c r="A905" s="170">
        <v>40367</v>
      </c>
      <c r="B905" s="183" t="s">
        <v>623</v>
      </c>
      <c r="C905" s="183" t="s">
        <v>1940</v>
      </c>
      <c r="D905" s="183" t="s">
        <v>136</v>
      </c>
      <c r="E905" s="183" t="s">
        <v>143</v>
      </c>
      <c r="F905" s="184">
        <v>39899</v>
      </c>
      <c r="G905" s="176">
        <v>2009</v>
      </c>
      <c r="H905" s="170" t="s">
        <v>587</v>
      </c>
      <c r="I905" s="170" t="str">
        <f t="shared" si="64"/>
        <v>AR</v>
      </c>
      <c r="J905" s="170" t="str">
        <f t="shared" si="63"/>
        <v>MS</v>
      </c>
      <c r="K905" s="170" t="str">
        <f t="shared" si="65"/>
        <v>South Central</v>
      </c>
      <c r="L905" s="170" t="str">
        <f>INDEX('State '!$A$1:$C$62,MATCH($I905,'State '!$B:$B,0),3)</f>
        <v>South Central</v>
      </c>
      <c r="M905" s="170" t="str">
        <f>INDEX('State '!$A$1:$C$62,MATCH($J905,'State '!$B:$B,0),3)</f>
        <v>South Central</v>
      </c>
      <c r="N905" s="170"/>
      <c r="O905" s="177">
        <v>670.9</v>
      </c>
      <c r="P905" s="177">
        <v>166.2</v>
      </c>
      <c r="Q905" s="177">
        <v>967</v>
      </c>
      <c r="R905" s="176">
        <v>36</v>
      </c>
      <c r="S905" s="170" t="s">
        <v>135</v>
      </c>
      <c r="T905" s="170" t="s">
        <v>381</v>
      </c>
      <c r="U905" s="170" t="s">
        <v>624</v>
      </c>
      <c r="V905" s="170"/>
      <c r="W905" s="169"/>
      <c r="X905" s="169"/>
      <c r="Y905" s="169"/>
    </row>
    <row r="906" spans="1:25" s="19" customFormat="1" x14ac:dyDescent="0.2">
      <c r="A906" s="170">
        <v>40367</v>
      </c>
      <c r="B906" s="171" t="s">
        <v>557</v>
      </c>
      <c r="C906" s="171" t="s">
        <v>1940</v>
      </c>
      <c r="D906" s="171" t="s">
        <v>136</v>
      </c>
      <c r="E906" s="172" t="s">
        <v>143</v>
      </c>
      <c r="F906" s="173">
        <v>40201</v>
      </c>
      <c r="G906" s="180">
        <v>2010</v>
      </c>
      <c r="H906" s="170" t="s">
        <v>32</v>
      </c>
      <c r="I906" s="170" t="str">
        <f t="shared" si="64"/>
        <v>AR</v>
      </c>
      <c r="J906" s="170" t="str">
        <f t="shared" si="63"/>
        <v>AR</v>
      </c>
      <c r="K906" s="170" t="str">
        <f t="shared" si="65"/>
        <v>South Central</v>
      </c>
      <c r="L906" s="170" t="str">
        <f>INDEX('State '!$A$1:$C$62,MATCH($I906,'State '!$B:$B,0),3)</f>
        <v>South Central</v>
      </c>
      <c r="M906" s="170" t="str">
        <f>INDEX('State '!$A$1:$C$62,MATCH($J906,'State '!$B:$B,0),3)</f>
        <v>South Central</v>
      </c>
      <c r="N906" s="170"/>
      <c r="O906" s="177">
        <v>162</v>
      </c>
      <c r="P906" s="176"/>
      <c r="Q906" s="176">
        <v>333</v>
      </c>
      <c r="R906" s="177"/>
      <c r="S906" s="178" t="s">
        <v>135</v>
      </c>
      <c r="T906" s="175" t="s">
        <v>381</v>
      </c>
      <c r="U906" s="179" t="s">
        <v>548</v>
      </c>
      <c r="V906" s="170"/>
      <c r="W906" s="169"/>
      <c r="X906" s="169"/>
      <c r="Y906" s="169"/>
    </row>
    <row r="907" spans="1:25" s="19" customFormat="1" x14ac:dyDescent="0.2">
      <c r="A907" s="170">
        <v>40367</v>
      </c>
      <c r="B907" s="171" t="s">
        <v>625</v>
      </c>
      <c r="C907" s="171" t="s">
        <v>1940</v>
      </c>
      <c r="D907" s="171" t="s">
        <v>136</v>
      </c>
      <c r="E907" s="172" t="s">
        <v>143</v>
      </c>
      <c r="F907" s="173">
        <v>39899</v>
      </c>
      <c r="G907" s="180">
        <v>2009</v>
      </c>
      <c r="H907" s="170" t="s">
        <v>14</v>
      </c>
      <c r="I907" s="170" t="str">
        <f t="shared" si="64"/>
        <v>MS</v>
      </c>
      <c r="J907" s="170" t="str">
        <f t="shared" si="63"/>
        <v>MS</v>
      </c>
      <c r="K907" s="170" t="str">
        <f t="shared" si="65"/>
        <v>South Central</v>
      </c>
      <c r="L907" s="170" t="str">
        <f>INDEX('State '!$A$1:$C$62,MATCH($I907,'State '!$B:$B,0),3)</f>
        <v>South Central</v>
      </c>
      <c r="M907" s="170" t="str">
        <f>INDEX('State '!$A$1:$C$62,MATCH($J907,'State '!$B:$B,0),3)</f>
        <v>South Central</v>
      </c>
      <c r="N907" s="170"/>
      <c r="O907" s="177">
        <v>373.4</v>
      </c>
      <c r="P907" s="176">
        <v>96.4</v>
      </c>
      <c r="Q907" s="176">
        <v>768</v>
      </c>
      <c r="R907" s="177">
        <v>36</v>
      </c>
      <c r="S907" s="178" t="s">
        <v>135</v>
      </c>
      <c r="T907" s="175" t="s">
        <v>381</v>
      </c>
      <c r="U907" s="179" t="s">
        <v>624</v>
      </c>
      <c r="V907" s="170"/>
      <c r="W907" s="169"/>
      <c r="X907" s="169"/>
      <c r="Y907" s="169"/>
    </row>
    <row r="908" spans="1:25" s="19" customFormat="1" x14ac:dyDescent="0.2">
      <c r="A908" s="170">
        <v>40367</v>
      </c>
      <c r="B908" s="171" t="s">
        <v>1849</v>
      </c>
      <c r="C908" s="171" t="s">
        <v>1940</v>
      </c>
      <c r="D908" s="171" t="s">
        <v>140</v>
      </c>
      <c r="E908" s="172" t="s">
        <v>143</v>
      </c>
      <c r="F908" s="173">
        <v>40181</v>
      </c>
      <c r="G908" s="180">
        <v>2010</v>
      </c>
      <c r="H908" s="170" t="s">
        <v>14</v>
      </c>
      <c r="I908" s="170" t="str">
        <f t="shared" si="64"/>
        <v>MS</v>
      </c>
      <c r="J908" s="170" t="str">
        <f t="shared" si="63"/>
        <v>MS</v>
      </c>
      <c r="K908" s="170" t="str">
        <f t="shared" si="65"/>
        <v>South Central</v>
      </c>
      <c r="L908" s="170" t="str">
        <f>INDEX('State '!$A$1:$C$62,MATCH($I908,'State '!$B:$B,0),3)</f>
        <v>South Central</v>
      </c>
      <c r="M908" s="170" t="str">
        <f>INDEX('State '!$A$1:$C$62,MATCH($J908,'State '!$B:$B,0),3)</f>
        <v>South Central</v>
      </c>
      <c r="N908" s="170"/>
      <c r="O908" s="177">
        <v>162</v>
      </c>
      <c r="P908" s="176"/>
      <c r="Q908" s="176">
        <v>232</v>
      </c>
      <c r="R908" s="177"/>
      <c r="S908" s="178" t="s">
        <v>135</v>
      </c>
      <c r="T908" s="175" t="s">
        <v>381</v>
      </c>
      <c r="U908" s="179" t="s">
        <v>548</v>
      </c>
      <c r="V908" s="170"/>
      <c r="W908" s="169"/>
      <c r="X908" s="169"/>
      <c r="Y908" s="169"/>
    </row>
    <row r="909" spans="1:25" s="19" customFormat="1" x14ac:dyDescent="0.2">
      <c r="A909" s="170">
        <v>39990</v>
      </c>
      <c r="B909" s="183" t="s">
        <v>1850</v>
      </c>
      <c r="C909" s="183" t="s">
        <v>1940</v>
      </c>
      <c r="D909" s="183" t="s">
        <v>140</v>
      </c>
      <c r="E909" s="183" t="s">
        <v>143</v>
      </c>
      <c r="F909" s="184">
        <v>36100</v>
      </c>
      <c r="G909" s="176">
        <v>1998</v>
      </c>
      <c r="H909" s="170" t="s">
        <v>0</v>
      </c>
      <c r="I909" s="170" t="str">
        <f t="shared" si="64"/>
        <v>LA</v>
      </c>
      <c r="J909" s="170" t="str">
        <f t="shared" si="63"/>
        <v>LA</v>
      </c>
      <c r="K909" s="170" t="str">
        <f t="shared" si="65"/>
        <v>South Central</v>
      </c>
      <c r="L909" s="170" t="str">
        <f>INDEX('State '!$A$1:$C$62,MATCH($I909,'State '!$B:$B,0),3)</f>
        <v>South Central</v>
      </c>
      <c r="M909" s="170" t="str">
        <f>INDEX('State '!$A$1:$C$62,MATCH($J909,'State '!$B:$B,0),3)</f>
        <v>South Central</v>
      </c>
      <c r="N909" s="170"/>
      <c r="O909" s="177">
        <v>5.98</v>
      </c>
      <c r="P909" s="177"/>
      <c r="Q909" s="177">
        <v>115</v>
      </c>
      <c r="R909" s="176">
        <v>20</v>
      </c>
      <c r="S909" s="170" t="s">
        <v>135</v>
      </c>
      <c r="T909" s="170" t="s">
        <v>381</v>
      </c>
      <c r="U909" s="170" t="s">
        <v>1581</v>
      </c>
      <c r="V909" s="170"/>
      <c r="W909" s="169"/>
      <c r="X909" s="169"/>
      <c r="Y909" s="169"/>
    </row>
    <row r="910" spans="1:25" s="19" customFormat="1" x14ac:dyDescent="0.2">
      <c r="A910" s="170">
        <v>40367</v>
      </c>
      <c r="B910" s="183" t="s">
        <v>667</v>
      </c>
      <c r="C910" s="183" t="s">
        <v>1940</v>
      </c>
      <c r="D910" s="183" t="s">
        <v>134</v>
      </c>
      <c r="E910" s="183" t="s">
        <v>143</v>
      </c>
      <c r="F910" s="184">
        <v>40087</v>
      </c>
      <c r="G910" s="176">
        <v>2009</v>
      </c>
      <c r="H910" s="170" t="s">
        <v>23</v>
      </c>
      <c r="I910" s="170" t="str">
        <f t="shared" si="64"/>
        <v>KY</v>
      </c>
      <c r="J910" s="170" t="str">
        <f t="shared" si="63"/>
        <v>KY</v>
      </c>
      <c r="K910" s="170" t="str">
        <f t="shared" si="65"/>
        <v>Midwest</v>
      </c>
      <c r="L910" s="170" t="str">
        <f>INDEX('State '!$A$1:$C$62,MATCH($I910,'State '!$B:$B,0),3)</f>
        <v>Midwest</v>
      </c>
      <c r="M910" s="170" t="str">
        <f>INDEX('State '!$A$1:$C$62,MATCH($J910,'State '!$B:$B,0),3)</f>
        <v>Midwest</v>
      </c>
      <c r="N910" s="170"/>
      <c r="O910" s="177">
        <v>6.3</v>
      </c>
      <c r="P910" s="177">
        <v>11</v>
      </c>
      <c r="Q910" s="177">
        <v>92</v>
      </c>
      <c r="R910" s="176">
        <v>30</v>
      </c>
      <c r="S910" s="170" t="s">
        <v>135</v>
      </c>
      <c r="T910" s="170" t="s">
        <v>381</v>
      </c>
      <c r="U910" s="170" t="s">
        <v>668</v>
      </c>
      <c r="V910" s="170"/>
      <c r="W910" s="169"/>
      <c r="X910" s="169"/>
      <c r="Y910" s="169"/>
    </row>
    <row r="911" spans="1:25" s="19" customFormat="1" x14ac:dyDescent="0.2">
      <c r="A911" s="170">
        <v>39990</v>
      </c>
      <c r="B911" s="183" t="s">
        <v>1005</v>
      </c>
      <c r="C911" s="183" t="s">
        <v>1940</v>
      </c>
      <c r="D911" s="183" t="s">
        <v>140</v>
      </c>
      <c r="E911" s="183" t="s">
        <v>143</v>
      </c>
      <c r="F911" s="184">
        <v>39071</v>
      </c>
      <c r="G911" s="176">
        <v>2006</v>
      </c>
      <c r="H911" s="170" t="s">
        <v>23</v>
      </c>
      <c r="I911" s="170" t="str">
        <f t="shared" si="64"/>
        <v>KY</v>
      </c>
      <c r="J911" s="170" t="str">
        <f t="shared" ref="J911:J942" si="66">RIGHT($H911,2)</f>
        <v>KY</v>
      </c>
      <c r="K911" s="170" t="str">
        <f t="shared" si="65"/>
        <v>Midwest</v>
      </c>
      <c r="L911" s="170" t="str">
        <f>INDEX('State '!$A$1:$C$62,MATCH($I911,'State '!$B:$B,0),3)</f>
        <v>Midwest</v>
      </c>
      <c r="M911" s="170" t="str">
        <f>INDEX('State '!$A$1:$C$62,MATCH($J911,'State '!$B:$B,0),3)</f>
        <v>Midwest</v>
      </c>
      <c r="N911" s="170"/>
      <c r="O911" s="177">
        <v>14.17</v>
      </c>
      <c r="P911" s="177">
        <v>27.5</v>
      </c>
      <c r="Q911" s="177">
        <v>80</v>
      </c>
      <c r="R911" s="176" t="s">
        <v>3313</v>
      </c>
      <c r="S911" s="170" t="s">
        <v>135</v>
      </c>
      <c r="T911" s="170" t="s">
        <v>381</v>
      </c>
      <c r="U911" s="170" t="s">
        <v>1006</v>
      </c>
      <c r="V911" s="170"/>
      <c r="W911" s="169"/>
      <c r="X911" s="169"/>
      <c r="Y911" s="169"/>
    </row>
    <row r="912" spans="1:25" s="19" customFormat="1" x14ac:dyDescent="0.2">
      <c r="A912" s="170">
        <v>41614</v>
      </c>
      <c r="B912" s="183" t="s">
        <v>416</v>
      </c>
      <c r="C912" s="183" t="s">
        <v>223</v>
      </c>
      <c r="D912" s="183" t="s">
        <v>140</v>
      </c>
      <c r="E912" s="183" t="s">
        <v>143</v>
      </c>
      <c r="F912" s="184">
        <v>41550</v>
      </c>
      <c r="G912" s="176">
        <v>2013</v>
      </c>
      <c r="H912" s="170" t="s">
        <v>7</v>
      </c>
      <c r="I912" s="170" t="str">
        <f t="shared" si="64"/>
        <v>PA</v>
      </c>
      <c r="J912" s="170" t="str">
        <f t="shared" si="66"/>
        <v>PA</v>
      </c>
      <c r="K912" s="170" t="str">
        <f t="shared" si="65"/>
        <v>Northeast</v>
      </c>
      <c r="L912" s="170" t="str">
        <f>INDEX('State '!$A$1:$C$62,MATCH($I912,'State '!$B:$B,0),3)</f>
        <v>Northeast</v>
      </c>
      <c r="M912" s="170" t="str">
        <f>INDEX('State '!$A$1:$C$62,MATCH($J912,'State '!$B:$B,0),3)</f>
        <v>Northeast</v>
      </c>
      <c r="N912" s="170"/>
      <c r="O912" s="177">
        <v>67.2</v>
      </c>
      <c r="P912" s="177">
        <v>15</v>
      </c>
      <c r="Q912" s="177">
        <v>270</v>
      </c>
      <c r="R912" s="176">
        <v>24</v>
      </c>
      <c r="S912" s="170" t="s">
        <v>135</v>
      </c>
      <c r="T912" s="170" t="s">
        <v>381</v>
      </c>
      <c r="U912" s="170" t="s">
        <v>417</v>
      </c>
      <c r="V912" s="170"/>
      <c r="W912" s="169"/>
      <c r="X912" s="169"/>
      <c r="Y912" s="169"/>
    </row>
    <row r="913" spans="1:25" s="19" customFormat="1" x14ac:dyDescent="0.2">
      <c r="A913" s="170">
        <v>40848</v>
      </c>
      <c r="B913" s="171" t="s">
        <v>496</v>
      </c>
      <c r="C913" s="171" t="s">
        <v>230</v>
      </c>
      <c r="D913" s="171" t="s">
        <v>136</v>
      </c>
      <c r="E913" s="172" t="s">
        <v>143</v>
      </c>
      <c r="F913" s="173">
        <v>40867</v>
      </c>
      <c r="G913" s="180">
        <v>2011</v>
      </c>
      <c r="H913" s="170" t="s">
        <v>388</v>
      </c>
      <c r="I913" s="170" t="str">
        <f t="shared" si="64"/>
        <v>PA</v>
      </c>
      <c r="J913" s="170" t="str">
        <f t="shared" si="66"/>
        <v>NY</v>
      </c>
      <c r="K913" s="170" t="str">
        <f t="shared" si="65"/>
        <v>Northeast</v>
      </c>
      <c r="L913" s="170" t="str">
        <f>INDEX('State '!$A$1:$C$62,MATCH($I913,'State '!$B:$B,0),3)</f>
        <v>Northeast</v>
      </c>
      <c r="M913" s="170" t="str">
        <f>INDEX('State '!$A$1:$C$62,MATCH($J913,'State '!$B:$B,0),3)</f>
        <v>Northeast</v>
      </c>
      <c r="N913" s="170"/>
      <c r="O913" s="177">
        <v>46.76</v>
      </c>
      <c r="P913" s="176">
        <v>15</v>
      </c>
      <c r="Q913" s="176">
        <v>350</v>
      </c>
      <c r="R913" s="177">
        <v>24</v>
      </c>
      <c r="S913" s="178" t="s">
        <v>135</v>
      </c>
      <c r="T913" s="175" t="s">
        <v>381</v>
      </c>
      <c r="U913" s="179" t="s">
        <v>498</v>
      </c>
      <c r="V913" s="170"/>
      <c r="W913" s="169"/>
      <c r="X913" s="169"/>
      <c r="Y913" s="169"/>
    </row>
    <row r="914" spans="1:25" s="19" customFormat="1" x14ac:dyDescent="0.2">
      <c r="A914" s="195">
        <v>41508</v>
      </c>
      <c r="B914" s="171" t="s">
        <v>405</v>
      </c>
      <c r="C914" s="171" t="s">
        <v>207</v>
      </c>
      <c r="D914" s="171" t="s">
        <v>134</v>
      </c>
      <c r="E914" s="172" t="s">
        <v>143</v>
      </c>
      <c r="F914" s="173">
        <v>41518</v>
      </c>
      <c r="G914" s="180">
        <v>2013</v>
      </c>
      <c r="H914" s="170" t="s">
        <v>11</v>
      </c>
      <c r="I914" s="170" t="str">
        <f t="shared" si="64"/>
        <v>ND</v>
      </c>
      <c r="J914" s="170" t="str">
        <f t="shared" si="66"/>
        <v>ND</v>
      </c>
      <c r="K914" s="170" t="str">
        <f t="shared" si="65"/>
        <v>Mountain</v>
      </c>
      <c r="L914" s="170" t="str">
        <f>INDEX('State '!$A$1:$C$62,MATCH($I914,'State '!$B:$B,0),3)</f>
        <v>Mountain</v>
      </c>
      <c r="M914" s="170" t="str">
        <f>INDEX('State '!$A$1:$C$62,MATCH($J914,'State '!$B:$B,0),3)</f>
        <v>Mountain</v>
      </c>
      <c r="N914" s="170"/>
      <c r="O914" s="177">
        <v>167</v>
      </c>
      <c r="P914" s="176">
        <v>80</v>
      </c>
      <c r="Q914" s="176">
        <v>126.4</v>
      </c>
      <c r="R914" s="177">
        <v>12</v>
      </c>
      <c r="S914" s="178" t="s">
        <v>135</v>
      </c>
      <c r="T914" s="175" t="s">
        <v>381</v>
      </c>
      <c r="U914" s="179" t="s">
        <v>406</v>
      </c>
      <c r="V914" s="170"/>
      <c r="W914" s="169"/>
      <c r="X914" s="169"/>
      <c r="Y914" s="169"/>
    </row>
    <row r="915" spans="1:25" s="19" customFormat="1" ht="38.25" x14ac:dyDescent="0.2">
      <c r="A915" s="224">
        <v>44313</v>
      </c>
      <c r="B915" s="83" t="s">
        <v>3020</v>
      </c>
      <c r="C915" s="83" t="s">
        <v>1992</v>
      </c>
      <c r="D915" s="83" t="s">
        <v>140</v>
      </c>
      <c r="E915" s="111" t="s">
        <v>143</v>
      </c>
      <c r="F915" s="65">
        <v>44055</v>
      </c>
      <c r="G915" s="121" t="s">
        <v>382</v>
      </c>
      <c r="H915" s="224" t="s">
        <v>37</v>
      </c>
      <c r="I915" s="224" t="str">
        <f t="shared" si="64"/>
        <v>OK</v>
      </c>
      <c r="J915" s="224" t="str">
        <f t="shared" si="66"/>
        <v>OK</v>
      </c>
      <c r="K915" s="230" t="str">
        <f t="shared" si="65"/>
        <v>South Central</v>
      </c>
      <c r="L915" s="224" t="str">
        <f>INDEX('State '!$A$1:$C$62,MATCH($I915,'State '!$B:$B,0),3)</f>
        <v>South Central</v>
      </c>
      <c r="M915" s="224" t="str">
        <f>INDEX('State '!$A$1:$C$62,MATCH($J915,'State '!$B:$B,0),3)</f>
        <v>South Central</v>
      </c>
      <c r="N915" s="224"/>
      <c r="O915" s="177">
        <v>13</v>
      </c>
      <c r="P915" s="199"/>
      <c r="Q915" s="117">
        <v>40</v>
      </c>
      <c r="R915" s="66"/>
      <c r="S915" s="112" t="s">
        <v>135</v>
      </c>
      <c r="T915" s="113" t="s">
        <v>381</v>
      </c>
      <c r="U915" s="114" t="s">
        <v>3021</v>
      </c>
      <c r="V915" s="224" t="s">
        <v>2177</v>
      </c>
      <c r="W915" s="222" t="s">
        <v>3022</v>
      </c>
      <c r="X915" s="222"/>
      <c r="Y915" s="225"/>
    </row>
    <row r="916" spans="1:25" s="19" customFormat="1" x14ac:dyDescent="0.2">
      <c r="A916" s="170">
        <v>39990</v>
      </c>
      <c r="B916" s="183" t="s">
        <v>1861</v>
      </c>
      <c r="C916" s="183" t="s">
        <v>287</v>
      </c>
      <c r="D916" s="183" t="s">
        <v>134</v>
      </c>
      <c r="E916" s="183" t="s">
        <v>143</v>
      </c>
      <c r="F916" s="184">
        <v>37580</v>
      </c>
      <c r="G916" s="176">
        <v>2002</v>
      </c>
      <c r="H916" s="170" t="s">
        <v>1311</v>
      </c>
      <c r="I916" s="170" t="str">
        <f t="shared" si="64"/>
        <v>OR</v>
      </c>
      <c r="J916" s="170" t="str">
        <f t="shared" si="66"/>
        <v>NV</v>
      </c>
      <c r="K916" s="170" t="str">
        <f t="shared" si="65"/>
        <v>Pacific, Mountain</v>
      </c>
      <c r="L916" s="170" t="str">
        <f>INDEX('State '!$A$1:$C$62,MATCH($I916,'State '!$B:$B,0),3)</f>
        <v>Pacific</v>
      </c>
      <c r="M916" s="170" t="str">
        <f>INDEX('State '!$A$1:$C$62,MATCH($J916,'State '!$B:$B,0),3)</f>
        <v>Mountain</v>
      </c>
      <c r="N916" s="170"/>
      <c r="O916" s="177">
        <v>36</v>
      </c>
      <c r="P916" s="177">
        <v>10.5</v>
      </c>
      <c r="Q916" s="177">
        <v>54</v>
      </c>
      <c r="R916" s="176">
        <v>16</v>
      </c>
      <c r="S916" s="170" t="s">
        <v>135</v>
      </c>
      <c r="T916" s="170" t="s">
        <v>381</v>
      </c>
      <c r="U916" s="170" t="s">
        <v>1312</v>
      </c>
      <c r="V916" s="170"/>
      <c r="W916" s="169"/>
      <c r="X916" s="169"/>
      <c r="Y916" s="169"/>
    </row>
    <row r="917" spans="1:25" s="19" customFormat="1" ht="25.5" x14ac:dyDescent="0.2">
      <c r="A917" s="224">
        <v>44575</v>
      </c>
      <c r="B917" s="83" t="s">
        <v>3319</v>
      </c>
      <c r="C917" s="83" t="s">
        <v>3039</v>
      </c>
      <c r="D917" s="83" t="s">
        <v>140</v>
      </c>
      <c r="E917" s="111" t="s">
        <v>143</v>
      </c>
      <c r="F917" s="65">
        <v>44413</v>
      </c>
      <c r="G917" s="116">
        <v>2022</v>
      </c>
      <c r="H917" s="224" t="s">
        <v>3040</v>
      </c>
      <c r="I917" s="224" t="str">
        <f t="shared" si="64"/>
        <v>MN</v>
      </c>
      <c r="J917" s="224" t="str">
        <f t="shared" si="66"/>
        <v>ND</v>
      </c>
      <c r="K917" s="230" t="str">
        <f t="shared" si="65"/>
        <v>Midwest, Mountain</v>
      </c>
      <c r="L917" s="224" t="str">
        <f>INDEX('State '!$A$1:$C$62,MATCH($I917,'State '!$B:$B,0),3)</f>
        <v>Midwest</v>
      </c>
      <c r="M917" s="224" t="str">
        <f>INDEX('State '!$A$1:$C$62,MATCH($J917,'State '!$B:$B,0),3)</f>
        <v>Mountain</v>
      </c>
      <c r="N917" s="224"/>
      <c r="O917" s="177">
        <v>8.5</v>
      </c>
      <c r="P917" s="177">
        <v>62.74</v>
      </c>
      <c r="Q917" s="117"/>
      <c r="R917" s="66">
        <v>4</v>
      </c>
      <c r="S917" s="112" t="s">
        <v>135</v>
      </c>
      <c r="T917" s="113" t="s">
        <v>381</v>
      </c>
      <c r="U917" s="114" t="s">
        <v>3041</v>
      </c>
      <c r="V917" s="224" t="s">
        <v>2180</v>
      </c>
      <c r="W917" s="222" t="s">
        <v>3042</v>
      </c>
      <c r="X917" s="222" t="s">
        <v>2843</v>
      </c>
      <c r="Y917" s="155"/>
    </row>
    <row r="918" spans="1:25" s="19" customFormat="1" x14ac:dyDescent="0.2">
      <c r="A918" s="170">
        <v>39990</v>
      </c>
      <c r="B918" s="183" t="s">
        <v>1342</v>
      </c>
      <c r="C918" s="183" t="s">
        <v>349</v>
      </c>
      <c r="D918" s="183" t="s">
        <v>140</v>
      </c>
      <c r="E918" s="183" t="s">
        <v>143</v>
      </c>
      <c r="F918" s="184">
        <v>37386</v>
      </c>
      <c r="G918" s="176">
        <v>2002</v>
      </c>
      <c r="H918" s="170" t="s">
        <v>1343</v>
      </c>
      <c r="I918" s="170" t="str">
        <f t="shared" si="64"/>
        <v>CO</v>
      </c>
      <c r="J918" s="170" t="str">
        <f t="shared" si="66"/>
        <v>NE</v>
      </c>
      <c r="K918" s="170" t="str">
        <f t="shared" si="65"/>
        <v>Mountain</v>
      </c>
      <c r="L918" s="170" t="str">
        <f>INDEX('State '!$A$1:$C$62,MATCH($I918,'State '!$B:$B,0),3)</f>
        <v>Mountain</v>
      </c>
      <c r="M918" s="170" t="str">
        <f>INDEX('State '!$A$1:$C$62,MATCH($J918,'State '!$B:$B,0),3)</f>
        <v>Mountain</v>
      </c>
      <c r="N918" s="170" t="s">
        <v>2469</v>
      </c>
      <c r="O918" s="177">
        <v>58.5</v>
      </c>
      <c r="P918" s="177"/>
      <c r="Q918" s="177">
        <v>324</v>
      </c>
      <c r="R918" s="176">
        <v>36</v>
      </c>
      <c r="S918" s="170" t="s">
        <v>135</v>
      </c>
      <c r="T918" s="170" t="s">
        <v>381</v>
      </c>
      <c r="U918" s="170" t="s">
        <v>1344</v>
      </c>
      <c r="V918" s="170"/>
      <c r="W918" s="169"/>
      <c r="X918" s="169"/>
      <c r="Y918" s="169"/>
    </row>
    <row r="919" spans="1:25" s="19" customFormat="1" x14ac:dyDescent="0.2">
      <c r="A919" s="195">
        <v>39990</v>
      </c>
      <c r="B919" s="171" t="s">
        <v>1661</v>
      </c>
      <c r="C919" s="171" t="s">
        <v>349</v>
      </c>
      <c r="D919" s="171" t="s">
        <v>140</v>
      </c>
      <c r="E919" s="172" t="s">
        <v>143</v>
      </c>
      <c r="F919" s="173">
        <v>35674</v>
      </c>
      <c r="G919" s="180">
        <v>1997</v>
      </c>
      <c r="H919" s="170" t="s">
        <v>1343</v>
      </c>
      <c r="I919" s="170" t="str">
        <f t="shared" si="64"/>
        <v>CO</v>
      </c>
      <c r="J919" s="170" t="str">
        <f t="shared" si="66"/>
        <v>NE</v>
      </c>
      <c r="K919" s="170" t="str">
        <f t="shared" si="65"/>
        <v>Mountain</v>
      </c>
      <c r="L919" s="170" t="str">
        <f>INDEX('State '!$A$1:$C$62,MATCH($I919,'State '!$B:$B,0),3)</f>
        <v>Mountain</v>
      </c>
      <c r="M919" s="170" t="str">
        <f>INDEX('State '!$A$1:$C$62,MATCH($J919,'State '!$B:$B,0),3)</f>
        <v>Mountain</v>
      </c>
      <c r="N919" s="170" t="s">
        <v>2469</v>
      </c>
      <c r="O919" s="177">
        <v>10.94</v>
      </c>
      <c r="P919" s="176">
        <v>445</v>
      </c>
      <c r="Q919" s="176">
        <v>105</v>
      </c>
      <c r="R919" s="177">
        <v>36</v>
      </c>
      <c r="S919" s="178" t="s">
        <v>135</v>
      </c>
      <c r="T919" s="175" t="s">
        <v>381</v>
      </c>
      <c r="U919" s="179" t="s">
        <v>1662</v>
      </c>
      <c r="V919" s="170"/>
      <c r="W919" s="169"/>
      <c r="X919" s="169"/>
      <c r="Y919" s="169"/>
    </row>
    <row r="920" spans="1:25" s="19" customFormat="1" ht="25.5" x14ac:dyDescent="0.2">
      <c r="A920" s="224">
        <v>44295</v>
      </c>
      <c r="B920" s="222" t="s">
        <v>2556</v>
      </c>
      <c r="C920" s="83" t="s">
        <v>2557</v>
      </c>
      <c r="D920" s="222" t="s">
        <v>134</v>
      </c>
      <c r="E920" s="222" t="s">
        <v>143</v>
      </c>
      <c r="F920" s="63">
        <v>44293</v>
      </c>
      <c r="G920" s="104">
        <v>2021</v>
      </c>
      <c r="H920" s="224" t="s">
        <v>0</v>
      </c>
      <c r="I920" s="224" t="str">
        <f t="shared" si="64"/>
        <v>LA</v>
      </c>
      <c r="J920" s="224" t="str">
        <f t="shared" si="66"/>
        <v>LA</v>
      </c>
      <c r="K920" s="230" t="str">
        <f t="shared" si="65"/>
        <v>South Central</v>
      </c>
      <c r="L920" s="224" t="str">
        <f>INDEX('State '!$A$1:$C$62,MATCH($I920,'State '!$B:$B,0),3)</f>
        <v>South Central</v>
      </c>
      <c r="M920" s="224" t="str">
        <f>INDEX('State '!$A$1:$C$62,MATCH($J920,'State '!$B:$B,0),3)</f>
        <v>South Central</v>
      </c>
      <c r="N920" s="224"/>
      <c r="O920" s="177">
        <v>344.54500000000002</v>
      </c>
      <c r="P920" s="177">
        <v>24</v>
      </c>
      <c r="Q920" s="164">
        <v>1900</v>
      </c>
      <c r="R920" s="104">
        <v>42</v>
      </c>
      <c r="S920" s="224" t="s">
        <v>135</v>
      </c>
      <c r="T920" s="113" t="s">
        <v>381</v>
      </c>
      <c r="U920" s="224" t="s">
        <v>2558</v>
      </c>
      <c r="V920" s="224" t="s">
        <v>2177</v>
      </c>
      <c r="W920" s="222" t="s">
        <v>2833</v>
      </c>
      <c r="X920" s="222" t="s">
        <v>2840</v>
      </c>
      <c r="Y920" s="155" t="s">
        <v>2559</v>
      </c>
    </row>
    <row r="921" spans="1:25" s="19" customFormat="1" x14ac:dyDescent="0.2">
      <c r="A921" s="170">
        <v>40373</v>
      </c>
      <c r="B921" s="183" t="s">
        <v>516</v>
      </c>
      <c r="C921" s="183" t="s">
        <v>1875</v>
      </c>
      <c r="D921" s="183" t="s">
        <v>140</v>
      </c>
      <c r="E921" s="183" t="s">
        <v>143</v>
      </c>
      <c r="F921" s="184">
        <v>40660</v>
      </c>
      <c r="G921" s="176">
        <v>2011</v>
      </c>
      <c r="H921" s="170" t="s">
        <v>517</v>
      </c>
      <c r="I921" s="170" t="str">
        <f t="shared" si="64"/>
        <v>AL</v>
      </c>
      <c r="J921" s="170" t="str">
        <f t="shared" si="66"/>
        <v>NC</v>
      </c>
      <c r="K921" s="170" t="str">
        <f t="shared" si="65"/>
        <v>South Central, Southeast</v>
      </c>
      <c r="L921" s="170" t="str">
        <f>INDEX('State '!$A$1:$C$62,MATCH($I921,'State '!$B:$B,0),3)</f>
        <v>South Central</v>
      </c>
      <c r="M921" s="170" t="str">
        <f>INDEX('State '!$A$1:$C$62,MATCH($J921,'State '!$B:$B,0),3)</f>
        <v>Southeast</v>
      </c>
      <c r="N921" s="170"/>
      <c r="O921" s="177">
        <v>148</v>
      </c>
      <c r="P921" s="177">
        <v>22</v>
      </c>
      <c r="Q921" s="177">
        <v>218.5</v>
      </c>
      <c r="R921" s="176">
        <v>42</v>
      </c>
      <c r="S921" s="170" t="s">
        <v>135</v>
      </c>
      <c r="T921" s="170" t="s">
        <v>381</v>
      </c>
      <c r="U921" s="170" t="s">
        <v>518</v>
      </c>
      <c r="V921" s="170"/>
      <c r="W921" s="169"/>
      <c r="X921" s="169"/>
      <c r="Y921" s="169"/>
    </row>
    <row r="922" spans="1:25" s="19" customFormat="1" x14ac:dyDescent="0.2">
      <c r="A922" s="170">
        <v>40373</v>
      </c>
      <c r="B922" s="183" t="s">
        <v>563</v>
      </c>
      <c r="C922" s="183" t="s">
        <v>1875</v>
      </c>
      <c r="D922" s="183" t="s">
        <v>140</v>
      </c>
      <c r="E922" s="183" t="s">
        <v>143</v>
      </c>
      <c r="F922" s="184">
        <v>40372</v>
      </c>
      <c r="G922" s="176">
        <v>2010</v>
      </c>
      <c r="H922" s="170" t="s">
        <v>16</v>
      </c>
      <c r="I922" s="170" t="str">
        <f t="shared" si="64"/>
        <v>NC</v>
      </c>
      <c r="J922" s="170" t="str">
        <f t="shared" si="66"/>
        <v>NC</v>
      </c>
      <c r="K922" s="170" t="str">
        <f t="shared" si="65"/>
        <v>Southeast</v>
      </c>
      <c r="L922" s="170" t="str">
        <f>INDEX('State '!$A$1:$C$62,MATCH($I922,'State '!$B:$B,0),3)</f>
        <v>Southeast</v>
      </c>
      <c r="M922" s="170" t="str">
        <f>INDEX('State '!$A$1:$C$62,MATCH($J922,'State '!$B:$B,0),3)</f>
        <v>Southeast</v>
      </c>
      <c r="N922" s="170"/>
      <c r="O922" s="177">
        <v>100</v>
      </c>
      <c r="P922" s="177"/>
      <c r="Q922" s="177">
        <v>90</v>
      </c>
      <c r="R922" s="176"/>
      <c r="S922" s="170" t="s">
        <v>135</v>
      </c>
      <c r="T922" s="170" t="s">
        <v>381</v>
      </c>
      <c r="U922" s="170" t="s">
        <v>518</v>
      </c>
      <c r="V922" s="170"/>
      <c r="W922" s="169"/>
      <c r="X922" s="169"/>
      <c r="Y922" s="169"/>
    </row>
    <row r="923" spans="1:25" s="19" customFormat="1" x14ac:dyDescent="0.2">
      <c r="A923" s="170">
        <v>39990</v>
      </c>
      <c r="B923" s="183" t="s">
        <v>1554</v>
      </c>
      <c r="C923" s="183" t="s">
        <v>1875</v>
      </c>
      <c r="D923" s="183" t="s">
        <v>140</v>
      </c>
      <c r="E923" s="183" t="s">
        <v>143</v>
      </c>
      <c r="F923" s="184">
        <v>36130</v>
      </c>
      <c r="G923" s="176">
        <v>1998</v>
      </c>
      <c r="H923" s="170" t="s">
        <v>53</v>
      </c>
      <c r="I923" s="170" t="str">
        <f t="shared" si="64"/>
        <v>SC</v>
      </c>
      <c r="J923" s="170" t="str">
        <f t="shared" si="66"/>
        <v>SC</v>
      </c>
      <c r="K923" s="170" t="str">
        <f t="shared" si="65"/>
        <v>Southeast</v>
      </c>
      <c r="L923" s="170" t="str">
        <f>INDEX('State '!$A$1:$C$62,MATCH($I923,'State '!$B:$B,0),3)</f>
        <v>Southeast</v>
      </c>
      <c r="M923" s="170" t="str">
        <f>INDEX('State '!$A$1:$C$62,MATCH($J923,'State '!$B:$B,0),3)</f>
        <v>Southeast</v>
      </c>
      <c r="N923" s="170"/>
      <c r="O923" s="177"/>
      <c r="P923" s="177">
        <v>2</v>
      </c>
      <c r="Q923" s="177">
        <v>4</v>
      </c>
      <c r="R923" s="176">
        <v>4</v>
      </c>
      <c r="S923" s="170" t="s">
        <v>135</v>
      </c>
      <c r="T923" s="170" t="s">
        <v>381</v>
      </c>
      <c r="U923" s="170" t="s">
        <v>1555</v>
      </c>
      <c r="V923" s="170"/>
      <c r="W923" s="169"/>
      <c r="X923" s="169"/>
      <c r="Y923" s="169"/>
    </row>
    <row r="924" spans="1:25" s="19" customFormat="1" x14ac:dyDescent="0.2">
      <c r="A924" s="170">
        <v>39990</v>
      </c>
      <c r="B924" s="183" t="s">
        <v>1041</v>
      </c>
      <c r="C924" s="183" t="s">
        <v>1875</v>
      </c>
      <c r="D924" s="183" t="s">
        <v>140</v>
      </c>
      <c r="E924" s="183" t="s">
        <v>143</v>
      </c>
      <c r="F924" s="184">
        <v>38657</v>
      </c>
      <c r="G924" s="176">
        <v>2005</v>
      </c>
      <c r="H924" s="170" t="s">
        <v>20</v>
      </c>
      <c r="I924" s="170" t="str">
        <f t="shared" si="64"/>
        <v>NJ</v>
      </c>
      <c r="J924" s="170" t="str">
        <f t="shared" si="66"/>
        <v>NJ</v>
      </c>
      <c r="K924" s="170" t="str">
        <f t="shared" si="65"/>
        <v>Northeast</v>
      </c>
      <c r="L924" s="170" t="str">
        <f>INDEX('State '!$A$1:$C$62,MATCH($I924,'State '!$B:$B,0),3)</f>
        <v>Northeast</v>
      </c>
      <c r="M924" s="170" t="str">
        <f>INDEX('State '!$A$1:$C$62,MATCH($J924,'State '!$B:$B,0),3)</f>
        <v>Northeast</v>
      </c>
      <c r="N924" s="170"/>
      <c r="O924" s="177">
        <v>12.4</v>
      </c>
      <c r="P924" s="177">
        <v>3.7</v>
      </c>
      <c r="Q924" s="177">
        <v>105</v>
      </c>
      <c r="R924" s="176">
        <v>36</v>
      </c>
      <c r="S924" s="170" t="s">
        <v>135</v>
      </c>
      <c r="T924" s="170" t="s">
        <v>381</v>
      </c>
      <c r="U924" s="170" t="s">
        <v>1042</v>
      </c>
      <c r="V924" s="170"/>
      <c r="W924" s="169"/>
      <c r="X924" s="169"/>
      <c r="Y924" s="169"/>
    </row>
    <row r="925" spans="1:25" s="19" customFormat="1" x14ac:dyDescent="0.2">
      <c r="A925" s="170">
        <v>39990</v>
      </c>
      <c r="B925" s="183" t="s">
        <v>1552</v>
      </c>
      <c r="C925" s="183" t="s">
        <v>1875</v>
      </c>
      <c r="D925" s="183" t="s">
        <v>140</v>
      </c>
      <c r="E925" s="183" t="s">
        <v>143</v>
      </c>
      <c r="F925" s="184">
        <v>36100</v>
      </c>
      <c r="G925" s="176">
        <v>1998</v>
      </c>
      <c r="H925" s="170" t="s">
        <v>380</v>
      </c>
      <c r="I925" s="170" t="str">
        <f t="shared" si="64"/>
        <v>AL</v>
      </c>
      <c r="J925" s="170" t="str">
        <f t="shared" si="66"/>
        <v>GA</v>
      </c>
      <c r="K925" s="170" t="str">
        <f t="shared" si="65"/>
        <v>South Central, Southeast</v>
      </c>
      <c r="L925" s="170" t="str">
        <f>INDEX('State '!$A$1:$C$62,MATCH($I925,'State '!$B:$B,0),3)</f>
        <v>South Central</v>
      </c>
      <c r="M925" s="170" t="str">
        <f>INDEX('State '!$A$1:$C$62,MATCH($J925,'State '!$B:$B,0),3)</f>
        <v>Southeast</v>
      </c>
      <c r="N925" s="170"/>
      <c r="O925" s="177">
        <v>68</v>
      </c>
      <c r="P925" s="177">
        <v>16</v>
      </c>
      <c r="Q925" s="177">
        <v>87</v>
      </c>
      <c r="R925" s="176" t="s">
        <v>3314</v>
      </c>
      <c r="S925" s="170" t="s">
        <v>135</v>
      </c>
      <c r="T925" s="170" t="s">
        <v>381</v>
      </c>
      <c r="U925" s="170" t="s">
        <v>1553</v>
      </c>
      <c r="V925" s="170"/>
      <c r="W925" s="169"/>
      <c r="X925" s="169"/>
      <c r="Y925" s="169"/>
    </row>
    <row r="926" spans="1:25" s="19" customFormat="1" x14ac:dyDescent="0.2">
      <c r="A926" s="170">
        <v>42921</v>
      </c>
      <c r="B926" s="183" t="s">
        <v>2309</v>
      </c>
      <c r="C926" s="171" t="s">
        <v>1875</v>
      </c>
      <c r="D926" s="183" t="s">
        <v>134</v>
      </c>
      <c r="E926" s="183" t="s">
        <v>143</v>
      </c>
      <c r="F926" s="184">
        <v>42826</v>
      </c>
      <c r="G926" s="176">
        <v>2017</v>
      </c>
      <c r="H926" s="170" t="s">
        <v>22</v>
      </c>
      <c r="I926" s="170" t="str">
        <f t="shared" si="64"/>
        <v>GA</v>
      </c>
      <c r="J926" s="170" t="str">
        <f t="shared" si="66"/>
        <v>GA</v>
      </c>
      <c r="K926" s="175" t="str">
        <f t="shared" si="65"/>
        <v>Southeast</v>
      </c>
      <c r="L926" s="170" t="str">
        <f>INDEX('State '!$A$1:$C$62,MATCH($I926,'State '!$B:$B,0),3)</f>
        <v>Southeast</v>
      </c>
      <c r="M926" s="170" t="str">
        <f>INDEX('State '!$A$1:$C$62,MATCH($J926,'State '!$B:$B,0),3)</f>
        <v>Southeast</v>
      </c>
      <c r="N926" s="170"/>
      <c r="O926" s="177">
        <v>471.9</v>
      </c>
      <c r="P926" s="177">
        <v>115</v>
      </c>
      <c r="Q926" s="177">
        <v>448</v>
      </c>
      <c r="R926" s="176">
        <v>16</v>
      </c>
      <c r="S926" s="170" t="s">
        <v>135</v>
      </c>
      <c r="T926" s="175" t="s">
        <v>381</v>
      </c>
      <c r="U926" s="170" t="s">
        <v>2019</v>
      </c>
      <c r="V926" s="170" t="s">
        <v>2177</v>
      </c>
      <c r="W926" s="169"/>
      <c r="X926" s="169"/>
      <c r="Y926" s="169"/>
    </row>
    <row r="927" spans="1:25" s="19" customFormat="1" x14ac:dyDescent="0.2">
      <c r="A927" s="170">
        <v>41106</v>
      </c>
      <c r="B927" s="171" t="s">
        <v>1779</v>
      </c>
      <c r="C927" s="171" t="s">
        <v>1875</v>
      </c>
      <c r="D927" s="171" t="s">
        <v>134</v>
      </c>
      <c r="E927" s="172" t="s">
        <v>143</v>
      </c>
      <c r="F927" s="173">
        <v>40238</v>
      </c>
      <c r="G927" s="180">
        <v>2010</v>
      </c>
      <c r="H927" s="170" t="s">
        <v>22</v>
      </c>
      <c r="I927" s="170" t="str">
        <f t="shared" si="64"/>
        <v>GA</v>
      </c>
      <c r="J927" s="170" t="str">
        <f t="shared" si="66"/>
        <v>GA</v>
      </c>
      <c r="K927" s="170" t="str">
        <f t="shared" si="65"/>
        <v>Southeast</v>
      </c>
      <c r="L927" s="170" t="str">
        <f>INDEX('State '!$A$1:$C$62,MATCH($I927,'State '!$B:$B,0),3)</f>
        <v>Southeast</v>
      </c>
      <c r="M927" s="170" t="str">
        <f>INDEX('State '!$A$1:$C$62,MATCH($J927,'State '!$B:$B,0),3)</f>
        <v>Southeast</v>
      </c>
      <c r="N927" s="170"/>
      <c r="O927" s="177">
        <v>25.3</v>
      </c>
      <c r="P927" s="176"/>
      <c r="Q927" s="176">
        <v>1175</v>
      </c>
      <c r="R927" s="177"/>
      <c r="S927" s="178" t="s">
        <v>135</v>
      </c>
      <c r="T927" s="175" t="s">
        <v>381</v>
      </c>
      <c r="U927" s="179" t="s">
        <v>455</v>
      </c>
      <c r="V927" s="170"/>
      <c r="W927" s="169"/>
      <c r="X927" s="169"/>
      <c r="Y927" s="169"/>
    </row>
    <row r="928" spans="1:25" s="19" customFormat="1" ht="25.5" x14ac:dyDescent="0.2">
      <c r="A928" s="170">
        <v>41106</v>
      </c>
      <c r="B928" s="183" t="s">
        <v>1732</v>
      </c>
      <c r="C928" s="183" t="s">
        <v>1875</v>
      </c>
      <c r="D928" s="183" t="s">
        <v>134</v>
      </c>
      <c r="E928" s="183" t="s">
        <v>143</v>
      </c>
      <c r="F928" s="184">
        <v>40238</v>
      </c>
      <c r="G928" s="176">
        <v>2010</v>
      </c>
      <c r="H928" s="170" t="s">
        <v>53</v>
      </c>
      <c r="I928" s="170" t="str">
        <f t="shared" si="64"/>
        <v>SC</v>
      </c>
      <c r="J928" s="170" t="str">
        <f t="shared" si="66"/>
        <v>SC</v>
      </c>
      <c r="K928" s="170" t="str">
        <f t="shared" si="65"/>
        <v>Southeast</v>
      </c>
      <c r="L928" s="170" t="str">
        <f>INDEX('State '!$A$1:$C$62,MATCH($I928,'State '!$B:$B,0),3)</f>
        <v>Southeast</v>
      </c>
      <c r="M928" s="170" t="str">
        <f>INDEX('State '!$A$1:$C$62,MATCH($J928,'State '!$B:$B,0),3)</f>
        <v>Southeast</v>
      </c>
      <c r="N928" s="170"/>
      <c r="O928" s="177"/>
      <c r="P928" s="177"/>
      <c r="Q928" s="177">
        <v>1175</v>
      </c>
      <c r="R928" s="176"/>
      <c r="S928" s="170" t="s">
        <v>135</v>
      </c>
      <c r="T928" s="170" t="s">
        <v>381</v>
      </c>
      <c r="U928" s="170" t="s">
        <v>455</v>
      </c>
      <c r="V928" s="170"/>
      <c r="W928" s="169"/>
      <c r="X928" s="169"/>
      <c r="Y928" s="169"/>
    </row>
    <row r="929" spans="1:25" s="19" customFormat="1" x14ac:dyDescent="0.2">
      <c r="A929" s="170">
        <v>39990</v>
      </c>
      <c r="B929" s="183" t="s">
        <v>1360</v>
      </c>
      <c r="C929" s="183" t="s">
        <v>352</v>
      </c>
      <c r="D929" s="183" t="s">
        <v>134</v>
      </c>
      <c r="E929" s="183" t="s">
        <v>143</v>
      </c>
      <c r="F929" s="184">
        <v>37256</v>
      </c>
      <c r="G929" s="176">
        <v>2001</v>
      </c>
      <c r="H929" s="170" t="s">
        <v>19</v>
      </c>
      <c r="I929" s="170" t="str">
        <f t="shared" si="64"/>
        <v>VA</v>
      </c>
      <c r="J929" s="170" t="str">
        <f t="shared" si="66"/>
        <v>VA</v>
      </c>
      <c r="K929" s="170" t="str">
        <f t="shared" si="65"/>
        <v>Northeast</v>
      </c>
      <c r="L929" s="170" t="str">
        <f>INDEX('State '!$A$1:$C$62,MATCH($I929,'State '!$B:$B,0),3)</f>
        <v>Northeast</v>
      </c>
      <c r="M929" s="170" t="str">
        <f>INDEX('State '!$A$1:$C$62,MATCH($J929,'State '!$B:$B,0),3)</f>
        <v>Northeast</v>
      </c>
      <c r="N929" s="170"/>
      <c r="O929" s="177">
        <v>11</v>
      </c>
      <c r="P929" s="177">
        <v>2.14</v>
      </c>
      <c r="Q929" s="177">
        <v>1000</v>
      </c>
      <c r="R929" s="176">
        <v>36</v>
      </c>
      <c r="S929" s="170" t="s">
        <v>135</v>
      </c>
      <c r="T929" s="170" t="s">
        <v>381</v>
      </c>
      <c r="U929" s="170" t="s">
        <v>1361</v>
      </c>
      <c r="V929" s="170"/>
      <c r="W929" s="169"/>
      <c r="X929" s="169"/>
      <c r="Y929" s="169"/>
    </row>
    <row r="930" spans="1:25" s="19" customFormat="1" x14ac:dyDescent="0.2">
      <c r="A930" s="170">
        <v>39990</v>
      </c>
      <c r="B930" s="183" t="s">
        <v>1333</v>
      </c>
      <c r="C930" s="183" t="s">
        <v>1875</v>
      </c>
      <c r="D930" s="183" t="s">
        <v>140</v>
      </c>
      <c r="E930" s="183" t="s">
        <v>143</v>
      </c>
      <c r="F930" s="184">
        <v>37408</v>
      </c>
      <c r="G930" s="176">
        <v>2002</v>
      </c>
      <c r="H930" s="170" t="s">
        <v>402</v>
      </c>
      <c r="I930" s="170" t="str">
        <f t="shared" si="64"/>
        <v>PA</v>
      </c>
      <c r="J930" s="170" t="str">
        <f t="shared" si="66"/>
        <v>NY</v>
      </c>
      <c r="K930" s="170" t="str">
        <f t="shared" si="65"/>
        <v>Northeast</v>
      </c>
      <c r="L930" s="170" t="str">
        <f>INDEX('State '!$A$1:$C$62,MATCH($I930,'State '!$B:$B,0),3)</f>
        <v>Northeast</v>
      </c>
      <c r="M930" s="170" t="str">
        <f>INDEX('State '!$A$1:$C$62,MATCH($J930,'State '!$B:$B,0),3)</f>
        <v>Northeast</v>
      </c>
      <c r="N930" s="170"/>
      <c r="O930" s="177">
        <v>128</v>
      </c>
      <c r="P930" s="177">
        <v>31</v>
      </c>
      <c r="Q930" s="177">
        <v>126</v>
      </c>
      <c r="R930" s="176">
        <v>42</v>
      </c>
      <c r="S930" s="170" t="s">
        <v>135</v>
      </c>
      <c r="T930" s="170" t="s">
        <v>381</v>
      </c>
      <c r="U930" s="170" t="s">
        <v>1334</v>
      </c>
      <c r="V930" s="170"/>
      <c r="W930" s="169"/>
      <c r="X930" s="169"/>
      <c r="Y930" s="169"/>
    </row>
    <row r="931" spans="1:25" s="19" customFormat="1" x14ac:dyDescent="0.2">
      <c r="A931" s="170">
        <v>39990</v>
      </c>
      <c r="B931" s="183" t="s">
        <v>924</v>
      </c>
      <c r="C931" s="183" t="s">
        <v>1875</v>
      </c>
      <c r="D931" s="183" t="s">
        <v>140</v>
      </c>
      <c r="E931" s="183" t="s">
        <v>143</v>
      </c>
      <c r="F931" s="184">
        <v>39429</v>
      </c>
      <c r="G931" s="176">
        <v>2007</v>
      </c>
      <c r="H931" s="170" t="s">
        <v>402</v>
      </c>
      <c r="I931" s="170" t="str">
        <f t="shared" si="64"/>
        <v>PA</v>
      </c>
      <c r="J931" s="170" t="str">
        <f t="shared" si="66"/>
        <v>NY</v>
      </c>
      <c r="K931" s="170" t="str">
        <f t="shared" si="65"/>
        <v>Northeast</v>
      </c>
      <c r="L931" s="170" t="str">
        <f>INDEX('State '!$A$1:$C$62,MATCH($I931,'State '!$B:$B,0),3)</f>
        <v>Northeast</v>
      </c>
      <c r="M931" s="170" t="str">
        <f>INDEX('State '!$A$1:$C$62,MATCH($J931,'State '!$B:$B,0),3)</f>
        <v>Northeast</v>
      </c>
      <c r="N931" s="170"/>
      <c r="O931" s="177">
        <v>162.1</v>
      </c>
      <c r="P931" s="177">
        <v>15</v>
      </c>
      <c r="Q931" s="177">
        <v>100</v>
      </c>
      <c r="R931" s="176"/>
      <c r="S931" s="170" t="s">
        <v>135</v>
      </c>
      <c r="T931" s="170" t="s">
        <v>381</v>
      </c>
      <c r="U931" s="170" t="s">
        <v>925</v>
      </c>
      <c r="V931" s="170"/>
      <c r="W931" s="169"/>
      <c r="X931" s="169"/>
      <c r="Y931" s="169"/>
    </row>
    <row r="932" spans="1:25" s="19" customFormat="1" x14ac:dyDescent="0.2">
      <c r="A932" s="195">
        <v>39990</v>
      </c>
      <c r="B932" s="171" t="s">
        <v>1714</v>
      </c>
      <c r="C932" s="171" t="s">
        <v>1875</v>
      </c>
      <c r="D932" s="171" t="s">
        <v>140</v>
      </c>
      <c r="E932" s="172" t="s">
        <v>143</v>
      </c>
      <c r="F932" s="173">
        <v>35765</v>
      </c>
      <c r="G932" s="180">
        <v>1997</v>
      </c>
      <c r="H932" s="170" t="s">
        <v>16</v>
      </c>
      <c r="I932" s="170" t="str">
        <f t="shared" si="64"/>
        <v>NC</v>
      </c>
      <c r="J932" s="170" t="str">
        <f t="shared" si="66"/>
        <v>NC</v>
      </c>
      <c r="K932" s="170" t="str">
        <f t="shared" si="65"/>
        <v>Southeast</v>
      </c>
      <c r="L932" s="170" t="str">
        <f>INDEX('State '!$A$1:$C$62,MATCH($I932,'State '!$B:$B,0),3)</f>
        <v>Southeast</v>
      </c>
      <c r="M932" s="170" t="str">
        <f>INDEX('State '!$A$1:$C$62,MATCH($J932,'State '!$B:$B,0),3)</f>
        <v>Southeast</v>
      </c>
      <c r="N932" s="170"/>
      <c r="O932" s="177">
        <v>13.2</v>
      </c>
      <c r="P932" s="176">
        <v>18</v>
      </c>
      <c r="Q932" s="176">
        <v>38</v>
      </c>
      <c r="R932" s="177" t="s">
        <v>3290</v>
      </c>
      <c r="S932" s="178" t="s">
        <v>135</v>
      </c>
      <c r="T932" s="175" t="s">
        <v>381</v>
      </c>
      <c r="U932" s="179" t="s">
        <v>1715</v>
      </c>
      <c r="V932" s="170"/>
      <c r="W932" s="169"/>
      <c r="X932" s="169"/>
      <c r="Y932" s="169"/>
    </row>
    <row r="933" spans="1:25" s="19" customFormat="1" x14ac:dyDescent="0.2">
      <c r="A933" s="170">
        <v>39990</v>
      </c>
      <c r="B933" s="183" t="s">
        <v>1373</v>
      </c>
      <c r="C933" s="183" t="s">
        <v>1875</v>
      </c>
      <c r="D933" s="183" t="s">
        <v>140</v>
      </c>
      <c r="E933" s="183" t="s">
        <v>143</v>
      </c>
      <c r="F933" s="184">
        <v>37226</v>
      </c>
      <c r="G933" s="176">
        <v>2001</v>
      </c>
      <c r="H933" s="170" t="s">
        <v>402</v>
      </c>
      <c r="I933" s="170" t="str">
        <f t="shared" si="64"/>
        <v>PA</v>
      </c>
      <c r="J933" s="170" t="str">
        <f t="shared" si="66"/>
        <v>NY</v>
      </c>
      <c r="K933" s="170" t="str">
        <f t="shared" si="65"/>
        <v>Northeast</v>
      </c>
      <c r="L933" s="170" t="str">
        <f>INDEX('State '!$A$1:$C$62,MATCH($I933,'State '!$B:$B,0),3)</f>
        <v>Northeast</v>
      </c>
      <c r="M933" s="170" t="str">
        <f>INDEX('State '!$A$1:$C$62,MATCH($J933,'State '!$B:$B,0),3)</f>
        <v>Northeast</v>
      </c>
      <c r="N933" s="170"/>
      <c r="O933" s="177">
        <v>123.3</v>
      </c>
      <c r="P933" s="177">
        <v>30</v>
      </c>
      <c r="Q933" s="177">
        <v>162</v>
      </c>
      <c r="R933" s="176">
        <v>42</v>
      </c>
      <c r="S933" s="170" t="s">
        <v>135</v>
      </c>
      <c r="T933" s="170" t="s">
        <v>381</v>
      </c>
      <c r="U933" s="170" t="s">
        <v>1339</v>
      </c>
      <c r="V933" s="170"/>
      <c r="W933" s="169"/>
      <c r="X933" s="169"/>
      <c r="Y933" s="169"/>
    </row>
    <row r="934" spans="1:25" s="19" customFormat="1" x14ac:dyDescent="0.2">
      <c r="A934" s="170">
        <v>39990</v>
      </c>
      <c r="B934" s="183" t="s">
        <v>1338</v>
      </c>
      <c r="C934" s="183" t="s">
        <v>1875</v>
      </c>
      <c r="D934" s="183" t="s">
        <v>140</v>
      </c>
      <c r="E934" s="183" t="s">
        <v>143</v>
      </c>
      <c r="F934" s="184">
        <v>37377</v>
      </c>
      <c r="G934" s="176">
        <v>2002</v>
      </c>
      <c r="H934" s="170" t="s">
        <v>396</v>
      </c>
      <c r="I934" s="170" t="str">
        <f t="shared" si="64"/>
        <v>NJ</v>
      </c>
      <c r="J934" s="170" t="str">
        <f t="shared" si="66"/>
        <v>NY</v>
      </c>
      <c r="K934" s="170" t="str">
        <f t="shared" si="65"/>
        <v>Northeast</v>
      </c>
      <c r="L934" s="170" t="str">
        <f>INDEX('State '!$A$1:$C$62,MATCH($I934,'State '!$B:$B,0),3)</f>
        <v>Northeast</v>
      </c>
      <c r="M934" s="170" t="str">
        <f>INDEX('State '!$A$1:$C$62,MATCH($J934,'State '!$B:$B,0),3)</f>
        <v>Northeast</v>
      </c>
      <c r="N934" s="170"/>
      <c r="O934" s="177">
        <v>119.6</v>
      </c>
      <c r="P934" s="177">
        <v>30</v>
      </c>
      <c r="Q934" s="177">
        <v>127</v>
      </c>
      <c r="R934" s="176">
        <v>42</v>
      </c>
      <c r="S934" s="170" t="s">
        <v>135</v>
      </c>
      <c r="T934" s="170" t="s">
        <v>381</v>
      </c>
      <c r="U934" s="170" t="s">
        <v>1339</v>
      </c>
      <c r="V934" s="170"/>
      <c r="W934" s="169"/>
      <c r="X934" s="169"/>
      <c r="Y934" s="169"/>
    </row>
    <row r="935" spans="1:25" s="19" customFormat="1" x14ac:dyDescent="0.2">
      <c r="A935" s="170">
        <v>41106</v>
      </c>
      <c r="B935" s="171" t="s">
        <v>439</v>
      </c>
      <c r="C935" s="171" t="s">
        <v>1875</v>
      </c>
      <c r="D935" s="171" t="s">
        <v>140</v>
      </c>
      <c r="E935" s="172" t="s">
        <v>143</v>
      </c>
      <c r="F935" s="173">
        <v>41044</v>
      </c>
      <c r="G935" s="180">
        <v>2012</v>
      </c>
      <c r="H935" s="170" t="s">
        <v>517</v>
      </c>
      <c r="I935" s="170" t="str">
        <f t="shared" si="64"/>
        <v>AL</v>
      </c>
      <c r="J935" s="170" t="str">
        <f t="shared" si="66"/>
        <v>NC</v>
      </c>
      <c r="K935" s="170" t="str">
        <f t="shared" si="65"/>
        <v>South Central, Southeast</v>
      </c>
      <c r="L935" s="170" t="str">
        <f>INDEX('State '!$A$1:$C$62,MATCH($I935,'State '!$B:$B,0),3)</f>
        <v>South Central</v>
      </c>
      <c r="M935" s="170" t="str">
        <f>INDEX('State '!$A$1:$C$62,MATCH($J935,'State '!$B:$B,0),3)</f>
        <v>Southeast</v>
      </c>
      <c r="N935" s="170"/>
      <c r="O935" s="177">
        <v>92.5</v>
      </c>
      <c r="P935" s="176">
        <v>22.59</v>
      </c>
      <c r="Q935" s="176">
        <v>95</v>
      </c>
      <c r="R935" s="177">
        <v>42</v>
      </c>
      <c r="S935" s="178" t="s">
        <v>135</v>
      </c>
      <c r="T935" s="175" t="s">
        <v>381</v>
      </c>
      <c r="U935" s="179" t="s">
        <v>440</v>
      </c>
      <c r="V935" s="170"/>
      <c r="W935" s="169"/>
      <c r="X935" s="169"/>
      <c r="Y935" s="169"/>
    </row>
    <row r="936" spans="1:25" s="19" customFormat="1" x14ac:dyDescent="0.2">
      <c r="A936" s="170">
        <v>41441</v>
      </c>
      <c r="B936" s="183" t="s">
        <v>461</v>
      </c>
      <c r="C936" s="183" t="s">
        <v>1875</v>
      </c>
      <c r="D936" s="183" t="s">
        <v>140</v>
      </c>
      <c r="E936" s="183" t="s">
        <v>143</v>
      </c>
      <c r="F936" s="184">
        <v>41428</v>
      </c>
      <c r="G936" s="176">
        <v>2013</v>
      </c>
      <c r="H936" s="170" t="s">
        <v>17</v>
      </c>
      <c r="I936" s="170" t="str">
        <f t="shared" si="64"/>
        <v>AL</v>
      </c>
      <c r="J936" s="170" t="str">
        <f t="shared" si="66"/>
        <v>AL</v>
      </c>
      <c r="K936" s="170" t="str">
        <f t="shared" si="65"/>
        <v>South Central</v>
      </c>
      <c r="L936" s="170" t="str">
        <f>INDEX('State '!$A$1:$C$62,MATCH($I936,'State '!$B:$B,0),3)</f>
        <v>South Central</v>
      </c>
      <c r="M936" s="170" t="str">
        <f>INDEX('State '!$A$1:$C$62,MATCH($J936,'State '!$B:$B,0),3)</f>
        <v>South Central</v>
      </c>
      <c r="N936" s="170"/>
      <c r="O936" s="177">
        <v>126.5</v>
      </c>
      <c r="P936" s="177">
        <v>23</v>
      </c>
      <c r="Q936" s="177">
        <v>130</v>
      </c>
      <c r="R936" s="176"/>
      <c r="S936" s="170" t="s">
        <v>135</v>
      </c>
      <c r="T936" s="170" t="s">
        <v>381</v>
      </c>
      <c r="U936" s="170" t="s">
        <v>440</v>
      </c>
      <c r="V936" s="170"/>
      <c r="W936" s="169"/>
      <c r="X936" s="169"/>
      <c r="Y936" s="169"/>
    </row>
    <row r="937" spans="1:25" s="19" customFormat="1" x14ac:dyDescent="0.2">
      <c r="A937" s="170">
        <v>39990</v>
      </c>
      <c r="B937" s="183" t="s">
        <v>1857</v>
      </c>
      <c r="C937" s="183" t="s">
        <v>1875</v>
      </c>
      <c r="D937" s="183" t="s">
        <v>140</v>
      </c>
      <c r="E937" s="183" t="s">
        <v>143</v>
      </c>
      <c r="F937" s="184">
        <v>36008</v>
      </c>
      <c r="G937" s="176">
        <v>1998</v>
      </c>
      <c r="H937" s="170" t="s">
        <v>1569</v>
      </c>
      <c r="I937" s="170" t="str">
        <f t="shared" si="64"/>
        <v>GM</v>
      </c>
      <c r="J937" s="170" t="str">
        <f t="shared" si="66"/>
        <v>AL</v>
      </c>
      <c r="K937" s="170" t="str">
        <f t="shared" si="65"/>
        <v>Gulf of Mexico, South Central</v>
      </c>
      <c r="L937" s="170" t="str">
        <f>INDEX('State '!$A$1:$C$62,MATCH($I937,'State '!$B:$B,0),3)</f>
        <v>Gulf of Mexico</v>
      </c>
      <c r="M937" s="170" t="str">
        <f>INDEX('State '!$A$1:$C$62,MATCH($J937,'State '!$B:$B,0),3)</f>
        <v>South Central</v>
      </c>
      <c r="N937" s="170"/>
      <c r="O937" s="177">
        <v>120.2</v>
      </c>
      <c r="P937" s="177">
        <v>76</v>
      </c>
      <c r="Q937" s="177">
        <v>350</v>
      </c>
      <c r="R937" s="176">
        <v>24</v>
      </c>
      <c r="S937" s="170" t="s">
        <v>135</v>
      </c>
      <c r="T937" s="170" t="s">
        <v>381</v>
      </c>
      <c r="U937" s="170" t="s">
        <v>1570</v>
      </c>
      <c r="V937" s="170"/>
      <c r="W937" s="169"/>
      <c r="X937" s="169"/>
      <c r="Y937" s="169"/>
    </row>
    <row r="938" spans="1:25" s="19" customFormat="1" x14ac:dyDescent="0.2">
      <c r="A938" s="170">
        <v>40388</v>
      </c>
      <c r="B938" s="183" t="s">
        <v>551</v>
      </c>
      <c r="C938" s="183" t="s">
        <v>1875</v>
      </c>
      <c r="D938" s="183" t="s">
        <v>140</v>
      </c>
      <c r="E938" s="183" t="s">
        <v>143</v>
      </c>
      <c r="F938" s="184">
        <v>40299</v>
      </c>
      <c r="G938" s="176">
        <v>2010</v>
      </c>
      <c r="H938" s="170" t="s">
        <v>17</v>
      </c>
      <c r="I938" s="170" t="str">
        <f t="shared" si="64"/>
        <v>AL</v>
      </c>
      <c r="J938" s="170" t="str">
        <f t="shared" si="66"/>
        <v>AL</v>
      </c>
      <c r="K938" s="170" t="str">
        <f t="shared" si="65"/>
        <v>South Central</v>
      </c>
      <c r="L938" s="170" t="str">
        <f>INDEX('State '!$A$1:$C$62,MATCH($I938,'State '!$B:$B,0),3)</f>
        <v>South Central</v>
      </c>
      <c r="M938" s="170" t="str">
        <f>INDEX('State '!$A$1:$C$62,MATCH($J938,'State '!$B:$B,0),3)</f>
        <v>South Central</v>
      </c>
      <c r="N938" s="170"/>
      <c r="O938" s="177">
        <v>36.902999999999999</v>
      </c>
      <c r="P938" s="177"/>
      <c r="Q938" s="177">
        <v>253.5</v>
      </c>
      <c r="R938" s="176"/>
      <c r="S938" s="170" t="s">
        <v>135</v>
      </c>
      <c r="T938" s="170" t="s">
        <v>381</v>
      </c>
      <c r="U938" s="170" t="s">
        <v>552</v>
      </c>
      <c r="V938" s="170"/>
      <c r="W938" s="169"/>
      <c r="X938" s="169"/>
      <c r="Y938" s="169"/>
    </row>
    <row r="939" spans="1:25" s="19" customFormat="1" x14ac:dyDescent="0.2">
      <c r="A939" s="170">
        <v>39990</v>
      </c>
      <c r="B939" s="183" t="s">
        <v>1224</v>
      </c>
      <c r="C939" s="183" t="s">
        <v>1875</v>
      </c>
      <c r="D939" s="183" t="s">
        <v>140</v>
      </c>
      <c r="E939" s="183" t="s">
        <v>143</v>
      </c>
      <c r="F939" s="184">
        <v>37742</v>
      </c>
      <c r="G939" s="176">
        <v>2003</v>
      </c>
      <c r="H939" s="170" t="s">
        <v>1225</v>
      </c>
      <c r="I939" s="170" t="str">
        <f t="shared" si="64"/>
        <v>LA</v>
      </c>
      <c r="J939" s="170" t="str">
        <f t="shared" si="66"/>
        <v>NC</v>
      </c>
      <c r="K939" s="170" t="str">
        <f t="shared" si="65"/>
        <v>South Central, Southeast</v>
      </c>
      <c r="L939" s="170" t="str">
        <f>INDEX('State '!$A$1:$C$62,MATCH($I939,'State '!$B:$B,0),3)</f>
        <v>South Central</v>
      </c>
      <c r="M939" s="170" t="str">
        <f>INDEX('State '!$A$1:$C$62,MATCH($J939,'State '!$B:$B,0),3)</f>
        <v>Southeast</v>
      </c>
      <c r="N939" s="170"/>
      <c r="O939" s="177">
        <v>163.85</v>
      </c>
      <c r="P939" s="177">
        <v>42.26</v>
      </c>
      <c r="Q939" s="177">
        <v>262</v>
      </c>
      <c r="R939" s="176" t="s">
        <v>1226</v>
      </c>
      <c r="S939" s="170" t="s">
        <v>135</v>
      </c>
      <c r="T939" s="170" t="s">
        <v>381</v>
      </c>
      <c r="U939" s="170" t="s">
        <v>1137</v>
      </c>
      <c r="V939" s="170"/>
      <c r="W939" s="169"/>
      <c r="X939" s="169"/>
      <c r="Y939" s="169"/>
    </row>
    <row r="940" spans="1:25" s="19" customFormat="1" ht="25.5" x14ac:dyDescent="0.2">
      <c r="A940" s="170">
        <v>39990</v>
      </c>
      <c r="B940" s="183" t="s">
        <v>1135</v>
      </c>
      <c r="C940" s="183" t="s">
        <v>1875</v>
      </c>
      <c r="D940" s="183" t="s">
        <v>140</v>
      </c>
      <c r="E940" s="183" t="s">
        <v>143</v>
      </c>
      <c r="F940" s="184">
        <v>38018</v>
      </c>
      <c r="G940" s="176">
        <v>2004</v>
      </c>
      <c r="H940" s="170" t="s">
        <v>1136</v>
      </c>
      <c r="I940" s="170" t="str">
        <f t="shared" si="64"/>
        <v>AL</v>
      </c>
      <c r="J940" s="170" t="str">
        <f t="shared" si="66"/>
        <v>VA</v>
      </c>
      <c r="K940" s="170" t="str">
        <f t="shared" si="65"/>
        <v>South Central, Southeast, Northeast</v>
      </c>
      <c r="L940" s="170" t="str">
        <f>INDEX('State '!$A$1:$C$62,MATCH($I940,'State '!$B:$B,0),3)</f>
        <v>South Central</v>
      </c>
      <c r="M940" s="170" t="str">
        <f>INDEX('State '!$A$1:$C$62,MATCH($J940,'State '!$B:$B,0),3)</f>
        <v>Northeast</v>
      </c>
      <c r="N940" s="170" t="s">
        <v>15</v>
      </c>
      <c r="O940" s="177">
        <v>24.82</v>
      </c>
      <c r="P940" s="177">
        <v>25.86</v>
      </c>
      <c r="Q940" s="177">
        <v>53</v>
      </c>
      <c r="R940" s="176">
        <v>42</v>
      </c>
      <c r="S940" s="170" t="s">
        <v>135</v>
      </c>
      <c r="T940" s="170" t="s">
        <v>381</v>
      </c>
      <c r="U940" s="170" t="s">
        <v>1137</v>
      </c>
      <c r="V940" s="170"/>
      <c r="W940" s="169"/>
      <c r="X940" s="169"/>
      <c r="Y940" s="169"/>
    </row>
    <row r="941" spans="1:25" s="19" customFormat="1" x14ac:dyDescent="0.2">
      <c r="A941" s="170">
        <v>39990</v>
      </c>
      <c r="B941" s="183" t="s">
        <v>1546</v>
      </c>
      <c r="C941" s="183" t="s">
        <v>1875</v>
      </c>
      <c r="D941" s="183" t="s">
        <v>134</v>
      </c>
      <c r="E941" s="183" t="s">
        <v>143</v>
      </c>
      <c r="F941" s="184">
        <v>36281</v>
      </c>
      <c r="G941" s="176">
        <v>1999</v>
      </c>
      <c r="H941" s="170" t="s">
        <v>16</v>
      </c>
      <c r="I941" s="170" t="str">
        <f t="shared" si="64"/>
        <v>NC</v>
      </c>
      <c r="J941" s="170" t="str">
        <f t="shared" si="66"/>
        <v>NC</v>
      </c>
      <c r="K941" s="170" t="str">
        <f t="shared" si="65"/>
        <v>Southeast</v>
      </c>
      <c r="L941" s="170" t="str">
        <f>INDEX('State '!$A$1:$C$62,MATCH($I941,'State '!$B:$B,0),3)</f>
        <v>Southeast</v>
      </c>
      <c r="M941" s="170" t="str">
        <f>INDEX('State '!$A$1:$C$62,MATCH($J941,'State '!$B:$B,0),3)</f>
        <v>Southeast</v>
      </c>
      <c r="N941" s="170"/>
      <c r="O941" s="177">
        <v>0.71</v>
      </c>
      <c r="P941" s="177">
        <v>1</v>
      </c>
      <c r="Q941" s="177">
        <v>400</v>
      </c>
      <c r="R941" s="176" t="s">
        <v>3315</v>
      </c>
      <c r="S941" s="170" t="s">
        <v>135</v>
      </c>
      <c r="T941" s="170" t="s">
        <v>381</v>
      </c>
      <c r="U941" s="170" t="s">
        <v>1547</v>
      </c>
      <c r="V941" s="170"/>
      <c r="W941" s="169"/>
      <c r="X941" s="169"/>
      <c r="Y941" s="169"/>
    </row>
    <row r="942" spans="1:25" s="19" customFormat="1" x14ac:dyDescent="0.2">
      <c r="A942" s="195">
        <v>39990</v>
      </c>
      <c r="B942" s="183" t="s">
        <v>1682</v>
      </c>
      <c r="C942" s="183" t="s">
        <v>1875</v>
      </c>
      <c r="D942" s="183" t="s">
        <v>140</v>
      </c>
      <c r="E942" s="183" t="s">
        <v>143</v>
      </c>
      <c r="F942" s="184">
        <v>36100</v>
      </c>
      <c r="G942" s="176">
        <v>1997</v>
      </c>
      <c r="H942" s="170" t="s">
        <v>7</v>
      </c>
      <c r="I942" s="170" t="str">
        <f t="shared" si="64"/>
        <v>PA</v>
      </c>
      <c r="J942" s="170" t="str">
        <f t="shared" si="66"/>
        <v>PA</v>
      </c>
      <c r="K942" s="170" t="str">
        <f t="shared" si="65"/>
        <v>Northeast</v>
      </c>
      <c r="L942" s="170" t="str">
        <f>INDEX('State '!$A$1:$C$62,MATCH($I942,'State '!$B:$B,0),3)</f>
        <v>Northeast</v>
      </c>
      <c r="M942" s="170" t="str">
        <f>INDEX('State '!$A$1:$C$62,MATCH($J942,'State '!$B:$B,0),3)</f>
        <v>Northeast</v>
      </c>
      <c r="N942" s="170"/>
      <c r="O942" s="177">
        <v>9.8000000000000007</v>
      </c>
      <c r="P942" s="177">
        <v>4.88</v>
      </c>
      <c r="Q942" s="177">
        <v>35</v>
      </c>
      <c r="R942" s="176">
        <v>36</v>
      </c>
      <c r="S942" s="170" t="s">
        <v>135</v>
      </c>
      <c r="T942" s="170" t="s">
        <v>381</v>
      </c>
      <c r="U942" s="170" t="s">
        <v>1683</v>
      </c>
      <c r="V942" s="170"/>
      <c r="W942" s="169"/>
      <c r="X942" s="169"/>
      <c r="Y942" s="169"/>
    </row>
    <row r="943" spans="1:25" s="19" customFormat="1" x14ac:dyDescent="0.2">
      <c r="A943" s="170">
        <v>39990</v>
      </c>
      <c r="B943" s="171" t="s">
        <v>916</v>
      </c>
      <c r="C943" s="171" t="s">
        <v>1875</v>
      </c>
      <c r="D943" s="171" t="s">
        <v>140</v>
      </c>
      <c r="E943" s="172" t="s">
        <v>143</v>
      </c>
      <c r="F943" s="173">
        <v>39395</v>
      </c>
      <c r="G943" s="180">
        <v>2007</v>
      </c>
      <c r="H943" s="170" t="s">
        <v>917</v>
      </c>
      <c r="I943" s="170" t="str">
        <f t="shared" si="64"/>
        <v>NC</v>
      </c>
      <c r="J943" s="170" t="str">
        <f t="shared" ref="J943:J974" si="67">RIGHT($H943,2)</f>
        <v>MD</v>
      </c>
      <c r="K943" s="170" t="str">
        <f t="shared" si="65"/>
        <v>Southeast, Northeast</v>
      </c>
      <c r="L943" s="170" t="str">
        <f>INDEX('State '!$A$1:$C$62,MATCH($I943,'State '!$B:$B,0),3)</f>
        <v>Southeast</v>
      </c>
      <c r="M943" s="170" t="str">
        <f>INDEX('State '!$A$1:$C$62,MATCH($J943,'State '!$B:$B,0),3)</f>
        <v>Northeast</v>
      </c>
      <c r="N943" s="170"/>
      <c r="O943" s="177">
        <v>76.400000000000006</v>
      </c>
      <c r="P943" s="176">
        <v>19.37</v>
      </c>
      <c r="Q943" s="176">
        <v>165</v>
      </c>
      <c r="R943" s="177" t="s">
        <v>421</v>
      </c>
      <c r="S943" s="178" t="s">
        <v>135</v>
      </c>
      <c r="T943" s="175" t="s">
        <v>381</v>
      </c>
      <c r="U943" s="179" t="s">
        <v>918</v>
      </c>
      <c r="V943" s="170"/>
      <c r="W943" s="169"/>
      <c r="X943" s="169"/>
      <c r="Y943" s="169"/>
    </row>
    <row r="944" spans="1:25" s="19" customFormat="1" x14ac:dyDescent="0.2">
      <c r="A944" s="170">
        <v>42175</v>
      </c>
      <c r="B944" s="171" t="s">
        <v>395</v>
      </c>
      <c r="C944" s="171" t="s">
        <v>1875</v>
      </c>
      <c r="D944" s="171" t="s">
        <v>136</v>
      </c>
      <c r="E944" s="172" t="s">
        <v>143</v>
      </c>
      <c r="F944" s="173">
        <v>42138</v>
      </c>
      <c r="G944" s="180">
        <v>2015</v>
      </c>
      <c r="H944" s="170" t="s">
        <v>10</v>
      </c>
      <c r="I944" s="170" t="str">
        <f t="shared" si="64"/>
        <v>NY</v>
      </c>
      <c r="J944" s="170" t="str">
        <f t="shared" si="67"/>
        <v>NY</v>
      </c>
      <c r="K944" s="170" t="str">
        <f t="shared" si="65"/>
        <v>Northeast</v>
      </c>
      <c r="L944" s="170" t="str">
        <f>INDEX('State '!$A$1:$C$62,MATCH($I944,'State '!$B:$B,0),3)</f>
        <v>Northeast</v>
      </c>
      <c r="M944" s="170" t="str">
        <f>INDEX('State '!$A$1:$C$62,MATCH($J944,'State '!$B:$B,0),3)</f>
        <v>Northeast</v>
      </c>
      <c r="N944" s="170"/>
      <c r="O944" s="177">
        <v>12</v>
      </c>
      <c r="P944" s="176">
        <v>3.2</v>
      </c>
      <c r="Q944" s="176">
        <v>647</v>
      </c>
      <c r="R944" s="177">
        <v>26</v>
      </c>
      <c r="S944" s="178" t="s">
        <v>135</v>
      </c>
      <c r="T944" s="175" t="s">
        <v>381</v>
      </c>
      <c r="U944" s="179" t="s">
        <v>1876</v>
      </c>
      <c r="V944" s="170" t="s">
        <v>2177</v>
      </c>
      <c r="W944" s="169"/>
      <c r="X944" s="169"/>
      <c r="Y944" s="169"/>
    </row>
    <row r="945" spans="1:263" s="19" customFormat="1" x14ac:dyDescent="0.2">
      <c r="A945" s="170">
        <v>40367</v>
      </c>
      <c r="B945" s="183" t="s">
        <v>714</v>
      </c>
      <c r="C945" s="183" t="s">
        <v>1875</v>
      </c>
      <c r="D945" s="183" t="s">
        <v>140</v>
      </c>
      <c r="E945" s="183" t="s">
        <v>143</v>
      </c>
      <c r="F945" s="184">
        <v>40118</v>
      </c>
      <c r="G945" s="176">
        <v>2009</v>
      </c>
      <c r="H945" s="170" t="s">
        <v>399</v>
      </c>
      <c r="I945" s="170" t="str">
        <f t="shared" si="64"/>
        <v>PA</v>
      </c>
      <c r="J945" s="170" t="str">
        <f t="shared" si="67"/>
        <v>NJ</v>
      </c>
      <c r="K945" s="170" t="str">
        <f t="shared" si="65"/>
        <v>Northeast</v>
      </c>
      <c r="L945" s="170" t="str">
        <f>INDEX('State '!$A$1:$C$62,MATCH($I945,'State '!$B:$B,0),3)</f>
        <v>Northeast</v>
      </c>
      <c r="M945" s="170" t="str">
        <f>INDEX('State '!$A$1:$C$62,MATCH($J945,'State '!$B:$B,0),3)</f>
        <v>Northeast</v>
      </c>
      <c r="N945" s="170"/>
      <c r="O945" s="177">
        <v>229</v>
      </c>
      <c r="P945" s="177">
        <v>14.1</v>
      </c>
      <c r="Q945" s="177">
        <v>102</v>
      </c>
      <c r="R945" s="176">
        <v>42</v>
      </c>
      <c r="S945" s="170" t="s">
        <v>135</v>
      </c>
      <c r="T945" s="170" t="s">
        <v>381</v>
      </c>
      <c r="U945" s="170" t="s">
        <v>715</v>
      </c>
      <c r="V945" s="170"/>
      <c r="W945" s="169"/>
      <c r="X945" s="169"/>
      <c r="Y945" s="169"/>
    </row>
    <row r="946" spans="1:263" s="19" customFormat="1" x14ac:dyDescent="0.2">
      <c r="A946" s="170">
        <v>39990</v>
      </c>
      <c r="B946" s="183" t="s">
        <v>812</v>
      </c>
      <c r="C946" s="183" t="s">
        <v>1875</v>
      </c>
      <c r="D946" s="183" t="s">
        <v>140</v>
      </c>
      <c r="E946" s="183" t="s">
        <v>143</v>
      </c>
      <c r="F946" s="184">
        <v>39797</v>
      </c>
      <c r="G946" s="176">
        <v>2008</v>
      </c>
      <c r="H946" s="170" t="s">
        <v>399</v>
      </c>
      <c r="I946" s="170" t="str">
        <f t="shared" si="64"/>
        <v>PA</v>
      </c>
      <c r="J946" s="170" t="str">
        <f t="shared" si="67"/>
        <v>NJ</v>
      </c>
      <c r="K946" s="170" t="str">
        <f t="shared" si="65"/>
        <v>Northeast</v>
      </c>
      <c r="L946" s="170" t="str">
        <f>INDEX('State '!$A$1:$C$62,MATCH($I946,'State '!$B:$B,0),3)</f>
        <v>Northeast</v>
      </c>
      <c r="M946" s="170" t="str">
        <f>INDEX('State '!$A$1:$C$62,MATCH($J946,'State '!$B:$B,0),3)</f>
        <v>Northeast</v>
      </c>
      <c r="N946" s="170"/>
      <c r="O946" s="177">
        <v>33</v>
      </c>
      <c r="P946" s="177">
        <v>3.87</v>
      </c>
      <c r="Q946" s="177">
        <v>40</v>
      </c>
      <c r="R946" s="176">
        <v>42</v>
      </c>
      <c r="S946" s="170" t="s">
        <v>135</v>
      </c>
      <c r="T946" s="170" t="s">
        <v>381</v>
      </c>
      <c r="U946" s="170" t="s">
        <v>715</v>
      </c>
      <c r="V946" s="170"/>
      <c r="W946" s="169"/>
      <c r="X946" s="169"/>
      <c r="Y946" s="169"/>
    </row>
    <row r="947" spans="1:263" s="19" customFormat="1" x14ac:dyDescent="0.2">
      <c r="A947" s="170">
        <v>39990</v>
      </c>
      <c r="B947" s="183" t="s">
        <v>1456</v>
      </c>
      <c r="C947" s="183" t="s">
        <v>1875</v>
      </c>
      <c r="D947" s="183" t="s">
        <v>140</v>
      </c>
      <c r="E947" s="183" t="s">
        <v>143</v>
      </c>
      <c r="F947" s="184">
        <v>36833</v>
      </c>
      <c r="G947" s="176">
        <v>2000</v>
      </c>
      <c r="H947" s="170" t="s">
        <v>380</v>
      </c>
      <c r="I947" s="170" t="str">
        <f t="shared" si="64"/>
        <v>AL</v>
      </c>
      <c r="J947" s="170" t="str">
        <f t="shared" si="67"/>
        <v>GA</v>
      </c>
      <c r="K947" s="170" t="str">
        <f t="shared" si="65"/>
        <v>South Central, Southeast</v>
      </c>
      <c r="L947" s="170" t="str">
        <f>INDEX('State '!$A$1:$C$62,MATCH($I947,'State '!$B:$B,0),3)</f>
        <v>South Central</v>
      </c>
      <c r="M947" s="170" t="str">
        <f>INDEX('State '!$A$1:$C$62,MATCH($J947,'State '!$B:$B,0),3)</f>
        <v>Southeast</v>
      </c>
      <c r="N947" s="170"/>
      <c r="O947" s="177">
        <v>108</v>
      </c>
      <c r="P947" s="177">
        <v>44</v>
      </c>
      <c r="Q947" s="177">
        <v>200</v>
      </c>
      <c r="R947" s="176" t="s">
        <v>3316</v>
      </c>
      <c r="S947" s="170" t="s">
        <v>135</v>
      </c>
      <c r="T947" s="170" t="s">
        <v>381</v>
      </c>
      <c r="U947" s="170" t="s">
        <v>1457</v>
      </c>
      <c r="V947" s="170"/>
      <c r="W947" s="169"/>
      <c r="X947" s="169"/>
      <c r="Y947" s="169"/>
    </row>
    <row r="948" spans="1:263" s="18" customFormat="1" ht="25.5" x14ac:dyDescent="0.2">
      <c r="A948" s="195">
        <v>39990</v>
      </c>
      <c r="B948" s="183" t="s">
        <v>1780</v>
      </c>
      <c r="C948" s="183" t="s">
        <v>1875</v>
      </c>
      <c r="D948" s="183" t="s">
        <v>140</v>
      </c>
      <c r="E948" s="183" t="s">
        <v>143</v>
      </c>
      <c r="F948" s="184">
        <v>35370</v>
      </c>
      <c r="G948" s="176">
        <v>1996</v>
      </c>
      <c r="H948" s="170" t="s">
        <v>2473</v>
      </c>
      <c r="I948" s="170" t="str">
        <f t="shared" si="64"/>
        <v>AL</v>
      </c>
      <c r="J948" s="170" t="str">
        <f t="shared" si="67"/>
        <v>VA</v>
      </c>
      <c r="K948" s="170" t="str">
        <f t="shared" si="65"/>
        <v>South Central, Southeast, Northeast</v>
      </c>
      <c r="L948" s="170" t="str">
        <f>INDEX('State '!$A$1:$C$62,MATCH($I948,'State '!$B:$B,0),3)</f>
        <v>South Central</v>
      </c>
      <c r="M948" s="170" t="str">
        <f>INDEX('State '!$A$1:$C$62,MATCH($J948,'State '!$B:$B,0),3)</f>
        <v>Northeast</v>
      </c>
      <c r="N948" s="170" t="s">
        <v>15</v>
      </c>
      <c r="O948" s="177"/>
      <c r="P948" s="177">
        <v>532</v>
      </c>
      <c r="Q948" s="177">
        <v>55</v>
      </c>
      <c r="R948" s="176">
        <v>42</v>
      </c>
      <c r="S948" s="170" t="s">
        <v>135</v>
      </c>
      <c r="T948" s="170" t="s">
        <v>381</v>
      </c>
      <c r="U948" s="170" t="s">
        <v>1781</v>
      </c>
      <c r="V948" s="170"/>
      <c r="W948" s="169"/>
      <c r="X948" s="169"/>
      <c r="Y948" s="16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c r="BE948" s="19"/>
      <c r="BF948" s="19"/>
      <c r="BG948" s="19"/>
      <c r="BH948" s="19"/>
      <c r="BI948" s="19"/>
      <c r="BJ948" s="19"/>
      <c r="BK948" s="19"/>
      <c r="BL948" s="19"/>
      <c r="BM948" s="19"/>
      <c r="BN948" s="19"/>
      <c r="BO948" s="19"/>
      <c r="BP948" s="19"/>
      <c r="BQ948" s="19"/>
      <c r="BR948" s="19"/>
      <c r="BS948" s="19"/>
      <c r="BT948" s="19"/>
      <c r="BU948" s="19"/>
      <c r="BV948" s="19"/>
      <c r="BW948" s="19"/>
      <c r="BX948" s="19"/>
      <c r="BY948" s="19"/>
      <c r="BZ948" s="19"/>
      <c r="CA948" s="19"/>
      <c r="CB948" s="19"/>
      <c r="CC948" s="19"/>
      <c r="CD948" s="19"/>
      <c r="CE948" s="19"/>
      <c r="CF948" s="19"/>
      <c r="CG948" s="19"/>
      <c r="CH948" s="19"/>
      <c r="CI948" s="19"/>
      <c r="CJ948" s="19"/>
      <c r="CK948" s="19"/>
      <c r="CL948" s="19"/>
      <c r="CM948" s="19"/>
      <c r="CN948" s="19"/>
      <c r="CO948" s="19"/>
      <c r="CP948" s="19"/>
      <c r="CQ948" s="19"/>
      <c r="CR948" s="19"/>
      <c r="CS948" s="19"/>
      <c r="CT948" s="19"/>
      <c r="CU948" s="19"/>
      <c r="CV948" s="19"/>
      <c r="CW948" s="19"/>
      <c r="CX948" s="19"/>
      <c r="CY948" s="19"/>
      <c r="CZ948" s="19"/>
      <c r="DA948" s="19"/>
      <c r="DB948" s="19"/>
      <c r="DC948" s="19"/>
      <c r="DD948" s="19"/>
      <c r="DE948" s="19"/>
      <c r="DF948" s="19"/>
      <c r="DG948" s="19"/>
      <c r="DH948" s="19"/>
      <c r="DI948" s="19"/>
      <c r="DJ948" s="19"/>
      <c r="DK948" s="19"/>
      <c r="DL948" s="19"/>
      <c r="DM948" s="19"/>
      <c r="DN948" s="19"/>
      <c r="DO948" s="19"/>
      <c r="DP948" s="19"/>
      <c r="DQ948" s="19"/>
      <c r="DR948" s="19"/>
      <c r="DS948" s="19"/>
      <c r="DT948" s="19"/>
      <c r="DU948" s="19"/>
      <c r="DV948" s="19"/>
      <c r="DW948" s="19"/>
      <c r="DX948" s="19"/>
      <c r="DY948" s="19"/>
      <c r="DZ948" s="19"/>
      <c r="EA948" s="19"/>
      <c r="EB948" s="19"/>
      <c r="EC948" s="19"/>
      <c r="ED948" s="19"/>
      <c r="EE948" s="19"/>
      <c r="EF948" s="19"/>
      <c r="EG948" s="19"/>
      <c r="EH948" s="19"/>
      <c r="EI948" s="19"/>
      <c r="EJ948" s="19"/>
      <c r="EK948" s="19"/>
      <c r="EL948" s="19"/>
      <c r="EM948" s="19"/>
      <c r="EN948" s="19"/>
      <c r="EO948" s="19"/>
      <c r="EP948" s="19"/>
      <c r="EQ948" s="19"/>
      <c r="ER948" s="19"/>
      <c r="ES948" s="19"/>
      <c r="ET948" s="19"/>
      <c r="EU948" s="19"/>
      <c r="EV948" s="19"/>
      <c r="EW948" s="19"/>
      <c r="EX948" s="19"/>
      <c r="EY948" s="19"/>
      <c r="EZ948" s="19"/>
      <c r="FA948" s="19"/>
      <c r="FB948" s="19"/>
      <c r="FC948" s="19"/>
      <c r="FD948" s="19"/>
      <c r="FE948" s="19"/>
      <c r="FF948" s="19"/>
      <c r="FG948" s="19"/>
      <c r="FH948" s="19"/>
      <c r="FI948" s="19"/>
      <c r="FJ948" s="19"/>
      <c r="FK948" s="19"/>
      <c r="FL948" s="19"/>
      <c r="FM948" s="19"/>
      <c r="FN948" s="19"/>
      <c r="FO948" s="19"/>
      <c r="FP948" s="19"/>
      <c r="FQ948" s="19"/>
      <c r="FR948" s="19"/>
      <c r="FS948" s="19"/>
      <c r="FT948" s="19"/>
      <c r="FU948" s="19"/>
      <c r="FV948" s="19"/>
      <c r="FW948" s="19"/>
      <c r="FX948" s="19"/>
      <c r="FY948" s="19"/>
      <c r="FZ948" s="19"/>
      <c r="GA948" s="19"/>
      <c r="GB948" s="19"/>
      <c r="GC948" s="19"/>
      <c r="GD948" s="19"/>
      <c r="GE948" s="19"/>
      <c r="GF948" s="19"/>
      <c r="GG948" s="19"/>
      <c r="GH948" s="19"/>
      <c r="GI948" s="19"/>
      <c r="GJ948" s="19"/>
      <c r="GK948" s="19"/>
      <c r="GL948" s="19"/>
      <c r="GM948" s="19"/>
      <c r="GN948" s="19"/>
      <c r="GO948" s="19"/>
      <c r="GP948" s="19"/>
      <c r="GQ948" s="19"/>
      <c r="GR948" s="19"/>
      <c r="GS948" s="19"/>
      <c r="GT948" s="19"/>
      <c r="GU948" s="19"/>
      <c r="GV948" s="19"/>
      <c r="GW948" s="19"/>
      <c r="GX948" s="19"/>
      <c r="GY948" s="19"/>
      <c r="GZ948" s="19"/>
      <c r="HA948" s="19"/>
      <c r="HB948" s="19"/>
      <c r="HC948" s="19"/>
      <c r="HD948" s="19"/>
      <c r="HE948" s="19"/>
      <c r="HF948" s="19"/>
      <c r="HG948" s="19"/>
      <c r="HH948" s="19"/>
      <c r="HI948" s="19"/>
      <c r="HJ948" s="19"/>
      <c r="HK948" s="19"/>
      <c r="HL948" s="19"/>
      <c r="HM948" s="19"/>
      <c r="HN948" s="19"/>
      <c r="HO948" s="19"/>
      <c r="HP948" s="19"/>
      <c r="HQ948" s="19"/>
      <c r="HR948" s="19"/>
      <c r="HS948" s="19"/>
      <c r="HT948" s="19"/>
      <c r="HU948" s="19"/>
      <c r="HV948" s="19"/>
      <c r="HW948" s="19"/>
      <c r="HX948" s="19"/>
      <c r="HY948" s="19"/>
      <c r="HZ948" s="19"/>
      <c r="IA948" s="19"/>
      <c r="IB948" s="19"/>
      <c r="IC948" s="19"/>
      <c r="ID948" s="19"/>
      <c r="IE948" s="19"/>
      <c r="IF948" s="19"/>
      <c r="IG948" s="19"/>
      <c r="IH948" s="19"/>
      <c r="II948" s="19"/>
      <c r="IJ948" s="19"/>
      <c r="IK948" s="19"/>
      <c r="IL948" s="19"/>
      <c r="IM948" s="19"/>
      <c r="IN948" s="19"/>
      <c r="IO948" s="19"/>
      <c r="IP948" s="19"/>
      <c r="IQ948" s="19"/>
      <c r="IR948" s="19"/>
      <c r="IS948" s="19"/>
      <c r="IT948" s="19"/>
      <c r="IU948" s="19"/>
      <c r="IV948" s="19"/>
      <c r="IW948" s="19"/>
      <c r="IX948" s="19"/>
      <c r="IY948" s="19"/>
      <c r="IZ948" s="19"/>
      <c r="JA948" s="19"/>
    </row>
    <row r="949" spans="1:263" x14ac:dyDescent="0.2">
      <c r="A949" s="195">
        <v>39990</v>
      </c>
      <c r="B949" s="183" t="s">
        <v>1679</v>
      </c>
      <c r="C949" s="183" t="s">
        <v>1875</v>
      </c>
      <c r="D949" s="183" t="s">
        <v>140</v>
      </c>
      <c r="E949" s="183" t="s">
        <v>143</v>
      </c>
      <c r="F949" s="184">
        <v>35735</v>
      </c>
      <c r="G949" s="176">
        <v>1997</v>
      </c>
      <c r="H949" s="170" t="s">
        <v>1680</v>
      </c>
      <c r="I949" s="170" t="str">
        <f t="shared" si="64"/>
        <v>MS</v>
      </c>
      <c r="J949" s="170" t="str">
        <f t="shared" si="67"/>
        <v>SC</v>
      </c>
      <c r="K949" s="170" t="str">
        <f t="shared" si="65"/>
        <v>South Central, Southeast</v>
      </c>
      <c r="L949" s="170" t="str">
        <f>INDEX('State '!$A$1:$C$62,MATCH($I949,'State '!$B:$B,0),3)</f>
        <v>South Central</v>
      </c>
      <c r="M949" s="170" t="str">
        <f>INDEX('State '!$A$1:$C$62,MATCH($J949,'State '!$B:$B,0),3)</f>
        <v>Southeast</v>
      </c>
      <c r="N949" s="170"/>
      <c r="O949" s="177">
        <v>85</v>
      </c>
      <c r="P949" s="177"/>
      <c r="Q949" s="177">
        <v>145</v>
      </c>
      <c r="R949" s="176">
        <v>42</v>
      </c>
      <c r="S949" s="170" t="s">
        <v>135</v>
      </c>
      <c r="T949" s="170" t="s">
        <v>381</v>
      </c>
      <c r="U949" s="170" t="s">
        <v>1681</v>
      </c>
      <c r="V949" s="170"/>
      <c r="W949" s="169"/>
      <c r="X949" s="169"/>
      <c r="Y949" s="169"/>
      <c r="Z949" s="93"/>
      <c r="AA949" s="93"/>
      <c r="AB949" s="93"/>
    </row>
    <row r="950" spans="1:263" ht="25.5" x14ac:dyDescent="0.2">
      <c r="A950" s="170">
        <v>39990</v>
      </c>
      <c r="B950" s="183" t="s">
        <v>1284</v>
      </c>
      <c r="C950" s="183" t="s">
        <v>1875</v>
      </c>
      <c r="D950" s="183" t="s">
        <v>134</v>
      </c>
      <c r="E950" s="183" t="s">
        <v>143</v>
      </c>
      <c r="F950" s="184">
        <v>37377</v>
      </c>
      <c r="G950" s="176">
        <v>2002</v>
      </c>
      <c r="H950" s="170" t="s">
        <v>1285</v>
      </c>
      <c r="I950" s="170" t="str">
        <f t="shared" si="64"/>
        <v>LA</v>
      </c>
      <c r="J950" s="170" t="str">
        <f t="shared" si="67"/>
        <v>VA</v>
      </c>
      <c r="K950" s="170" t="str">
        <f t="shared" si="65"/>
        <v>South Central, Southeast, Northeast</v>
      </c>
      <c r="L950" s="170" t="str">
        <f>INDEX('State '!$A$1:$C$62,MATCH($I950,'State '!$B:$B,0),3)</f>
        <v>South Central</v>
      </c>
      <c r="M950" s="170" t="str">
        <f>INDEX('State '!$A$1:$C$62,MATCH($J950,'State '!$B:$B,0),3)</f>
        <v>Northeast</v>
      </c>
      <c r="N950" s="170" t="s">
        <v>15</v>
      </c>
      <c r="O950" s="177">
        <v>134.66999999999999</v>
      </c>
      <c r="P950" s="177">
        <v>38</v>
      </c>
      <c r="Q950" s="177">
        <v>230</v>
      </c>
      <c r="R950" s="176" t="s">
        <v>1226</v>
      </c>
      <c r="S950" s="170" t="s">
        <v>135</v>
      </c>
      <c r="T950" s="170" t="s">
        <v>381</v>
      </c>
      <c r="U950" s="170" t="s">
        <v>1286</v>
      </c>
      <c r="V950" s="170"/>
      <c r="W950" s="169"/>
      <c r="X950" s="169"/>
      <c r="Y950" s="169"/>
      <c r="Z950" s="93"/>
      <c r="AA950" s="93"/>
      <c r="AB950" s="93"/>
    </row>
    <row r="951" spans="1:263" x14ac:dyDescent="0.2">
      <c r="A951" s="170">
        <v>43192</v>
      </c>
      <c r="B951" s="183" t="s">
        <v>2109</v>
      </c>
      <c r="C951" s="171" t="s">
        <v>2051</v>
      </c>
      <c r="D951" s="183" t="s">
        <v>140</v>
      </c>
      <c r="E951" s="183" t="s">
        <v>143</v>
      </c>
      <c r="F951" s="184">
        <v>43158</v>
      </c>
      <c r="G951" s="176">
        <v>2018</v>
      </c>
      <c r="H951" s="170" t="s">
        <v>53</v>
      </c>
      <c r="I951" s="170" t="str">
        <f t="shared" si="64"/>
        <v>SC</v>
      </c>
      <c r="J951" s="170" t="str">
        <f t="shared" si="67"/>
        <v>SC</v>
      </c>
      <c r="K951" s="175" t="str">
        <f t="shared" si="65"/>
        <v>Southeast</v>
      </c>
      <c r="L951" s="170" t="str">
        <f>INDEX('State '!$A$1:$C$62,MATCH($I951,'State '!$B:$B,0),3)</f>
        <v>Southeast</v>
      </c>
      <c r="M951" s="170" t="str">
        <f>INDEX('State '!$A$1:$C$62,MATCH($J951,'State '!$B:$B,0),3)</f>
        <v>Southeast</v>
      </c>
      <c r="N951" s="170"/>
      <c r="O951" s="177">
        <v>119</v>
      </c>
      <c r="P951" s="177">
        <v>55</v>
      </c>
      <c r="Q951" s="177">
        <v>80</v>
      </c>
      <c r="R951" s="176">
        <v>12</v>
      </c>
      <c r="S951" s="170" t="s">
        <v>135</v>
      </c>
      <c r="T951" s="170" t="s">
        <v>381</v>
      </c>
      <c r="U951" s="170" t="s">
        <v>2191</v>
      </c>
      <c r="V951" s="170" t="s">
        <v>2177</v>
      </c>
      <c r="W951" s="169" t="s">
        <v>2520</v>
      </c>
      <c r="X951" s="169"/>
      <c r="Y951" s="169"/>
      <c r="Z951" s="93"/>
      <c r="AA951" s="93"/>
      <c r="AB951" s="93"/>
    </row>
    <row r="952" spans="1:263" x14ac:dyDescent="0.2">
      <c r="A952" s="170">
        <v>39990</v>
      </c>
      <c r="B952" s="183" t="s">
        <v>1214</v>
      </c>
      <c r="C952" s="183" t="s">
        <v>1875</v>
      </c>
      <c r="D952" s="183" t="s">
        <v>140</v>
      </c>
      <c r="E952" s="183" t="s">
        <v>143</v>
      </c>
      <c r="F952" s="184">
        <v>37926</v>
      </c>
      <c r="G952" s="176">
        <v>2003</v>
      </c>
      <c r="H952" s="170" t="s">
        <v>399</v>
      </c>
      <c r="I952" s="170" t="str">
        <f t="shared" si="64"/>
        <v>PA</v>
      </c>
      <c r="J952" s="170" t="str">
        <f t="shared" si="67"/>
        <v>NJ</v>
      </c>
      <c r="K952" s="170" t="str">
        <f t="shared" si="65"/>
        <v>Northeast</v>
      </c>
      <c r="L952" s="170" t="str">
        <f>INDEX('State '!$A$1:$C$62,MATCH($I952,'State '!$B:$B,0),3)</f>
        <v>Northeast</v>
      </c>
      <c r="M952" s="170" t="str">
        <f>INDEX('State '!$A$1:$C$62,MATCH($J952,'State '!$B:$B,0),3)</f>
        <v>Northeast</v>
      </c>
      <c r="N952" s="170"/>
      <c r="O952" s="177">
        <v>32.6</v>
      </c>
      <c r="P952" s="177">
        <v>9.65</v>
      </c>
      <c r="Q952" s="177">
        <v>49</v>
      </c>
      <c r="R952" s="176" t="s">
        <v>384</v>
      </c>
      <c r="S952" s="170" t="s">
        <v>135</v>
      </c>
      <c r="T952" s="170" t="s">
        <v>381</v>
      </c>
      <c r="U952" s="170" t="s">
        <v>1215</v>
      </c>
      <c r="V952" s="170"/>
      <c r="W952" s="169"/>
      <c r="X952" s="169"/>
      <c r="Y952" s="169"/>
      <c r="Z952" s="93"/>
      <c r="AA952" s="93"/>
      <c r="AB952" s="93"/>
    </row>
    <row r="953" spans="1:263" x14ac:dyDescent="0.2">
      <c r="A953" s="170">
        <v>39990</v>
      </c>
      <c r="B953" s="183" t="s">
        <v>1127</v>
      </c>
      <c r="C953" s="183" t="s">
        <v>304</v>
      </c>
      <c r="D953" s="183" t="s">
        <v>140</v>
      </c>
      <c r="E953" s="183" t="s">
        <v>143</v>
      </c>
      <c r="F953" s="184">
        <v>38231</v>
      </c>
      <c r="G953" s="176">
        <v>2004</v>
      </c>
      <c r="H953" s="170" t="s">
        <v>1119</v>
      </c>
      <c r="I953" s="170" t="str">
        <f t="shared" si="64"/>
        <v>CO</v>
      </c>
      <c r="J953" s="170" t="str">
        <f t="shared" si="67"/>
        <v>NM</v>
      </c>
      <c r="K953" s="170" t="str">
        <f t="shared" si="65"/>
        <v>Mountain</v>
      </c>
      <c r="L953" s="170" t="str">
        <f>INDEX('State '!$A$1:$C$62,MATCH($I953,'State '!$B:$B,0),3)</f>
        <v>Mountain</v>
      </c>
      <c r="M953" s="170" t="str">
        <f>INDEX('State '!$A$1:$C$62,MATCH($J953,'State '!$B:$B,0),3)</f>
        <v>Mountain</v>
      </c>
      <c r="N953" s="170"/>
      <c r="O953" s="177">
        <v>33</v>
      </c>
      <c r="P953" s="177"/>
      <c r="Q953" s="177">
        <v>125</v>
      </c>
      <c r="R953" s="176">
        <v>22</v>
      </c>
      <c r="S953" s="170" t="s">
        <v>135</v>
      </c>
      <c r="T953" s="170" t="s">
        <v>381</v>
      </c>
      <c r="U953" s="170" t="s">
        <v>1128</v>
      </c>
      <c r="V953" s="170"/>
      <c r="W953" s="169"/>
      <c r="X953" s="169"/>
      <c r="Y953" s="169"/>
      <c r="Z953" s="93"/>
      <c r="AA953" s="93"/>
      <c r="AB953" s="93"/>
    </row>
    <row r="954" spans="1:263" x14ac:dyDescent="0.2">
      <c r="A954" s="195">
        <v>39990</v>
      </c>
      <c r="B954" s="183" t="s">
        <v>1778</v>
      </c>
      <c r="C954" s="183" t="s">
        <v>304</v>
      </c>
      <c r="D954" s="183" t="s">
        <v>140</v>
      </c>
      <c r="E954" s="183" t="s">
        <v>143</v>
      </c>
      <c r="F954" s="184">
        <v>35400</v>
      </c>
      <c r="G954" s="176">
        <v>1996</v>
      </c>
      <c r="H954" s="170" t="s">
        <v>1119</v>
      </c>
      <c r="I954" s="170" t="str">
        <f t="shared" si="64"/>
        <v>CO</v>
      </c>
      <c r="J954" s="170" t="str">
        <f t="shared" si="67"/>
        <v>NM</v>
      </c>
      <c r="K954" s="170" t="str">
        <f t="shared" si="65"/>
        <v>Mountain</v>
      </c>
      <c r="L954" s="170" t="str">
        <f>INDEX('State '!$A$1:$C$62,MATCH($I954,'State '!$B:$B,0),3)</f>
        <v>Mountain</v>
      </c>
      <c r="M954" s="170" t="str">
        <f>INDEX('State '!$A$1:$C$62,MATCH($J954,'State '!$B:$B,0),3)</f>
        <v>Mountain</v>
      </c>
      <c r="N954" s="170"/>
      <c r="O954" s="177">
        <v>35</v>
      </c>
      <c r="P954" s="177">
        <v>41.4</v>
      </c>
      <c r="Q954" s="177">
        <v>120</v>
      </c>
      <c r="R954" s="176">
        <v>24</v>
      </c>
      <c r="S954" s="170" t="s">
        <v>135</v>
      </c>
      <c r="T954" s="170" t="s">
        <v>381</v>
      </c>
      <c r="U954" s="170" t="s">
        <v>1515</v>
      </c>
      <c r="V954" s="170"/>
      <c r="W954" s="169"/>
      <c r="X954" s="169"/>
      <c r="Y954" s="169"/>
      <c r="Z954" s="93"/>
      <c r="AA954" s="93"/>
      <c r="AB954" s="93"/>
    </row>
    <row r="955" spans="1:263" s="19" customFormat="1" x14ac:dyDescent="0.2">
      <c r="A955" s="170">
        <v>39990</v>
      </c>
      <c r="B955" s="183" t="s">
        <v>931</v>
      </c>
      <c r="C955" s="183" t="s">
        <v>304</v>
      </c>
      <c r="D955" s="183" t="s">
        <v>140</v>
      </c>
      <c r="E955" s="183" t="s">
        <v>143</v>
      </c>
      <c r="F955" s="184">
        <v>39447</v>
      </c>
      <c r="G955" s="176">
        <v>2007</v>
      </c>
      <c r="H955" s="170" t="s">
        <v>932</v>
      </c>
      <c r="I955" s="170" t="str">
        <f t="shared" si="64"/>
        <v>NM</v>
      </c>
      <c r="J955" s="170" t="str">
        <f t="shared" si="67"/>
        <v>CO</v>
      </c>
      <c r="K955" s="170" t="str">
        <f t="shared" si="65"/>
        <v>Mountain</v>
      </c>
      <c r="L955" s="170" t="str">
        <f>INDEX('State '!$A$1:$C$62,MATCH($I955,'State '!$B:$B,0),3)</f>
        <v>Mountain</v>
      </c>
      <c r="M955" s="170" t="str">
        <f>INDEX('State '!$A$1:$C$62,MATCH($J955,'State '!$B:$B,0),3)</f>
        <v>Mountain</v>
      </c>
      <c r="N955" s="170"/>
      <c r="O955" s="177">
        <v>58.1</v>
      </c>
      <c r="P955" s="177">
        <v>0.25</v>
      </c>
      <c r="Q955" s="177">
        <v>250</v>
      </c>
      <c r="R955" s="176" t="s">
        <v>3270</v>
      </c>
      <c r="S955" s="170" t="s">
        <v>135</v>
      </c>
      <c r="T955" s="170" t="s">
        <v>381</v>
      </c>
      <c r="U955" s="170" t="s">
        <v>933</v>
      </c>
      <c r="V955" s="170"/>
      <c r="W955" s="169"/>
      <c r="X955" s="169"/>
      <c r="Y955" s="169"/>
      <c r="AC955" s="93"/>
      <c r="AD955" s="93"/>
      <c r="AE955" s="93"/>
      <c r="AF955" s="93"/>
      <c r="AG955" s="93"/>
      <c r="AH955" s="93"/>
      <c r="AI955" s="93"/>
      <c r="AJ955" s="93"/>
      <c r="AK955" s="93"/>
      <c r="AL955" s="93"/>
      <c r="AM955" s="93"/>
      <c r="AN955" s="93"/>
      <c r="AO955" s="93"/>
      <c r="AP955" s="93"/>
      <c r="AQ955" s="93"/>
      <c r="AR955" s="93"/>
      <c r="AS955" s="93"/>
      <c r="AT955" s="93"/>
      <c r="AU955" s="93"/>
      <c r="AV955" s="93"/>
      <c r="AW955" s="93"/>
      <c r="AX955" s="93"/>
      <c r="AY955" s="93"/>
      <c r="AZ955" s="93"/>
      <c r="BA955" s="93"/>
      <c r="BB955" s="93"/>
      <c r="BC955" s="93"/>
      <c r="BD955" s="93"/>
      <c r="BE955" s="93"/>
      <c r="BF955" s="93"/>
      <c r="BG955" s="93"/>
      <c r="BH955" s="93"/>
      <c r="BI955" s="93"/>
      <c r="BJ955" s="93"/>
      <c r="BK955" s="93"/>
      <c r="BL955" s="93"/>
      <c r="BM955" s="93"/>
      <c r="BN955" s="93"/>
      <c r="BO955" s="93"/>
      <c r="BP955" s="93"/>
      <c r="BQ955" s="93"/>
      <c r="BR955" s="93"/>
      <c r="BS955" s="93"/>
      <c r="BT955" s="93"/>
      <c r="BU955" s="93"/>
      <c r="BV955" s="93"/>
      <c r="BW955" s="93"/>
      <c r="BX955" s="93"/>
      <c r="BY955" s="93"/>
      <c r="BZ955" s="93"/>
      <c r="CA955" s="93"/>
      <c r="CB955" s="93"/>
      <c r="CC955" s="93"/>
      <c r="CD955" s="93"/>
      <c r="CE955" s="93"/>
      <c r="CF955" s="93"/>
      <c r="CG955" s="93"/>
      <c r="CH955" s="93"/>
      <c r="CI955" s="93"/>
      <c r="CJ955" s="93"/>
      <c r="CK955" s="93"/>
      <c r="CL955" s="93"/>
      <c r="CM955" s="93"/>
      <c r="CN955" s="93"/>
      <c r="CO955" s="93"/>
      <c r="CP955" s="93"/>
      <c r="CQ955" s="93"/>
      <c r="CR955" s="93"/>
      <c r="CS955" s="93"/>
      <c r="CT955" s="93"/>
      <c r="CU955" s="93"/>
      <c r="CV955" s="93"/>
      <c r="CW955" s="93"/>
      <c r="CX955" s="93"/>
      <c r="CY955" s="93"/>
      <c r="CZ955" s="93"/>
      <c r="DA955" s="93"/>
      <c r="DB955" s="93"/>
      <c r="DC955" s="93"/>
      <c r="DD955" s="93"/>
      <c r="DE955" s="93"/>
      <c r="DF955" s="93"/>
      <c r="DG955" s="93"/>
      <c r="DH955" s="93"/>
      <c r="DI955" s="93"/>
      <c r="DJ955" s="93"/>
      <c r="DK955" s="93"/>
      <c r="DL955" s="93"/>
      <c r="DM955" s="93"/>
      <c r="DN955" s="93"/>
      <c r="DO955" s="93"/>
      <c r="DP955" s="93"/>
      <c r="DQ955" s="93"/>
      <c r="DR955" s="93"/>
      <c r="DS955" s="93"/>
      <c r="DT955" s="93"/>
      <c r="DU955" s="93"/>
      <c r="DV955" s="93"/>
      <c r="DW955" s="93"/>
      <c r="DX955" s="93"/>
      <c r="DY955" s="93"/>
      <c r="DZ955" s="93"/>
      <c r="EA955" s="93"/>
      <c r="EB955" s="93"/>
      <c r="EC955" s="93"/>
      <c r="ED955" s="93"/>
      <c r="EE955" s="93"/>
      <c r="EF955" s="93"/>
      <c r="EG955" s="93"/>
      <c r="EH955" s="93"/>
      <c r="EI955" s="93"/>
      <c r="EJ955" s="93"/>
      <c r="EK955" s="93"/>
      <c r="EL955" s="93"/>
      <c r="EM955" s="93"/>
      <c r="EN955" s="93"/>
      <c r="EO955" s="93"/>
      <c r="EP955" s="93"/>
      <c r="EQ955" s="93"/>
      <c r="ER955" s="93"/>
      <c r="ES955" s="93"/>
      <c r="ET955" s="93"/>
      <c r="EU955" s="93"/>
      <c r="EV955" s="93"/>
      <c r="EW955" s="93"/>
      <c r="EX955" s="93"/>
      <c r="EY955" s="93"/>
      <c r="EZ955" s="93"/>
      <c r="FA955" s="93"/>
      <c r="FB955" s="93"/>
      <c r="FC955" s="93"/>
      <c r="FD955" s="93"/>
      <c r="FE955" s="93"/>
      <c r="FF955" s="93"/>
      <c r="FG955" s="93"/>
      <c r="FH955" s="93"/>
      <c r="FI955" s="93"/>
      <c r="FJ955" s="93"/>
      <c r="FK955" s="93"/>
      <c r="FL955" s="93"/>
      <c r="FM955" s="93"/>
      <c r="FN955" s="93"/>
      <c r="FO955" s="93"/>
      <c r="FP955" s="93"/>
      <c r="FQ955" s="93"/>
      <c r="FR955" s="93"/>
      <c r="FS955" s="93"/>
      <c r="FT955" s="93"/>
      <c r="FU955" s="93"/>
      <c r="FV955" s="93"/>
      <c r="FW955" s="93"/>
      <c r="FX955" s="93"/>
      <c r="FY955" s="93"/>
      <c r="FZ955" s="93"/>
      <c r="GA955" s="93"/>
      <c r="GB955" s="93"/>
      <c r="GC955" s="93"/>
      <c r="GD955" s="93"/>
      <c r="GE955" s="93"/>
      <c r="GF955" s="93"/>
      <c r="GG955" s="93"/>
      <c r="GH955" s="93"/>
      <c r="GI955" s="93"/>
      <c r="GJ955" s="93"/>
      <c r="GK955" s="93"/>
      <c r="GL955" s="93"/>
      <c r="GM955" s="93"/>
      <c r="GN955" s="93"/>
      <c r="GO955" s="93"/>
      <c r="GP955" s="93"/>
      <c r="GQ955" s="93"/>
      <c r="GR955" s="93"/>
      <c r="GS955" s="93"/>
      <c r="GT955" s="93"/>
      <c r="GU955" s="93"/>
      <c r="GV955" s="93"/>
      <c r="GW955" s="93"/>
      <c r="GX955" s="93"/>
      <c r="GY955" s="93"/>
      <c r="GZ955" s="93"/>
      <c r="HA955" s="93"/>
      <c r="HB955" s="93"/>
      <c r="HC955" s="93"/>
      <c r="HD955" s="93"/>
      <c r="HE955" s="93"/>
      <c r="HF955" s="93"/>
      <c r="HG955" s="93"/>
      <c r="HH955" s="93"/>
      <c r="HI955" s="93"/>
      <c r="HJ955" s="93"/>
      <c r="HK955" s="93"/>
      <c r="HL955" s="93"/>
      <c r="HM955" s="93"/>
      <c r="HN955" s="93"/>
      <c r="HO955" s="93"/>
      <c r="HP955" s="93"/>
      <c r="HQ955" s="93"/>
      <c r="HR955" s="93"/>
      <c r="HS955" s="93"/>
      <c r="HT955" s="93"/>
      <c r="HU955" s="93"/>
      <c r="HV955" s="93"/>
      <c r="HW955" s="93"/>
      <c r="HX955" s="93"/>
      <c r="HY955" s="93"/>
      <c r="HZ955" s="93"/>
      <c r="IA955" s="93"/>
      <c r="IB955" s="93"/>
      <c r="IC955" s="93"/>
      <c r="ID955" s="93"/>
      <c r="IE955" s="93"/>
      <c r="IF955" s="93"/>
      <c r="IG955" s="93"/>
      <c r="IH955" s="93"/>
      <c r="II955" s="93"/>
      <c r="IJ955" s="93"/>
      <c r="IK955" s="93"/>
      <c r="IL955" s="93"/>
      <c r="IM955" s="93"/>
      <c r="IN955" s="93"/>
      <c r="IO955" s="93"/>
      <c r="IP955" s="93"/>
      <c r="IQ955" s="93"/>
      <c r="IR955" s="93"/>
      <c r="IS955" s="93"/>
      <c r="IT955" s="93"/>
      <c r="IU955" s="93"/>
      <c r="IV955" s="93"/>
      <c r="IW955" s="93"/>
      <c r="IX955" s="93"/>
      <c r="IY955" s="93"/>
      <c r="IZ955" s="93"/>
      <c r="JA955" s="93"/>
      <c r="JB955" s="93"/>
      <c r="JC955" s="93"/>
    </row>
    <row r="956" spans="1:263" x14ac:dyDescent="0.2">
      <c r="A956" s="170">
        <v>39990</v>
      </c>
      <c r="B956" s="183" t="s">
        <v>1512</v>
      </c>
      <c r="C956" s="183" t="s">
        <v>304</v>
      </c>
      <c r="D956" s="183" t="s">
        <v>140</v>
      </c>
      <c r="E956" s="183" t="s">
        <v>143</v>
      </c>
      <c r="F956" s="184">
        <v>36206</v>
      </c>
      <c r="G956" s="176">
        <v>1999</v>
      </c>
      <c r="H956" s="170" t="s">
        <v>25</v>
      </c>
      <c r="I956" s="170" t="str">
        <f t="shared" si="64"/>
        <v>CO</v>
      </c>
      <c r="J956" s="170" t="str">
        <f t="shared" si="67"/>
        <v>CO</v>
      </c>
      <c r="K956" s="170" t="str">
        <f t="shared" si="65"/>
        <v>Mountain</v>
      </c>
      <c r="L956" s="170" t="str">
        <f>INDEX('State '!$A$1:$C$62,MATCH($I956,'State '!$B:$B,0),3)</f>
        <v>Mountain</v>
      </c>
      <c r="M956" s="170" t="str">
        <f>INDEX('State '!$A$1:$C$62,MATCH($J956,'State '!$B:$B,0),3)</f>
        <v>Mountain</v>
      </c>
      <c r="N956" s="170"/>
      <c r="O956" s="177">
        <v>4.25</v>
      </c>
      <c r="P956" s="177">
        <v>5.3</v>
      </c>
      <c r="Q956" s="177">
        <v>156.69999999999999</v>
      </c>
      <c r="R956" s="176">
        <v>22</v>
      </c>
      <c r="S956" s="170" t="s">
        <v>135</v>
      </c>
      <c r="T956" s="170" t="s">
        <v>381</v>
      </c>
      <c r="U956" s="170" t="s">
        <v>1513</v>
      </c>
      <c r="V956" s="170"/>
      <c r="W956" s="169"/>
      <c r="X956" s="169"/>
      <c r="Y956" s="169"/>
      <c r="Z956" s="93"/>
      <c r="AA956" s="93"/>
      <c r="AB956" s="93"/>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c r="BQ956" s="19"/>
      <c r="BR956" s="19"/>
      <c r="BS956" s="19"/>
      <c r="BT956" s="19"/>
      <c r="BU956" s="19"/>
      <c r="BV956" s="19"/>
      <c r="BW956" s="19"/>
      <c r="BX956" s="19"/>
      <c r="BY956" s="19"/>
      <c r="BZ956" s="19"/>
      <c r="CA956" s="19"/>
      <c r="CB956" s="19"/>
      <c r="CC956" s="19"/>
      <c r="CD956" s="19"/>
      <c r="CE956" s="19"/>
      <c r="CF956" s="19"/>
      <c r="CG956" s="19"/>
      <c r="CH956" s="19"/>
      <c r="CI956" s="19"/>
      <c r="CJ956" s="19"/>
      <c r="CK956" s="19"/>
      <c r="CL956" s="19"/>
      <c r="CM956" s="19"/>
      <c r="CN956" s="19"/>
      <c r="CO956" s="19"/>
      <c r="CP956" s="19"/>
      <c r="CQ956" s="19"/>
      <c r="CR956" s="19"/>
      <c r="CS956" s="19"/>
      <c r="CT956" s="19"/>
      <c r="CU956" s="19"/>
      <c r="CV956" s="19"/>
      <c r="CW956" s="19"/>
      <c r="CX956" s="19"/>
      <c r="CY956" s="19"/>
      <c r="CZ956" s="19"/>
      <c r="DA956" s="19"/>
      <c r="DB956" s="19"/>
      <c r="DC956" s="19"/>
      <c r="DD956" s="19"/>
      <c r="DE956" s="19"/>
      <c r="DF956" s="19"/>
      <c r="DG956" s="19"/>
      <c r="DH956" s="19"/>
      <c r="DI956" s="19"/>
      <c r="DJ956" s="19"/>
      <c r="DK956" s="19"/>
      <c r="DL956" s="19"/>
      <c r="DM956" s="19"/>
      <c r="DN956" s="19"/>
      <c r="DO956" s="19"/>
      <c r="DP956" s="19"/>
      <c r="DQ956" s="19"/>
      <c r="DR956" s="19"/>
      <c r="DS956" s="19"/>
      <c r="DT956" s="19"/>
      <c r="DU956" s="19"/>
      <c r="DV956" s="19"/>
      <c r="DW956" s="19"/>
      <c r="DX956" s="19"/>
      <c r="DY956" s="19"/>
      <c r="DZ956" s="19"/>
      <c r="EA956" s="19"/>
      <c r="EB956" s="19"/>
      <c r="EC956" s="19"/>
      <c r="ED956" s="19"/>
      <c r="EE956" s="19"/>
      <c r="EF956" s="19"/>
      <c r="EG956" s="19"/>
      <c r="EH956" s="19"/>
      <c r="EI956" s="19"/>
      <c r="EJ956" s="19"/>
      <c r="EK956" s="19"/>
      <c r="EL956" s="19"/>
      <c r="EM956" s="19"/>
      <c r="EN956" s="19"/>
      <c r="EO956" s="19"/>
      <c r="EP956" s="19"/>
      <c r="EQ956" s="19"/>
      <c r="ER956" s="19"/>
      <c r="ES956" s="19"/>
      <c r="ET956" s="19"/>
      <c r="EU956" s="19"/>
      <c r="EV956" s="19"/>
      <c r="EW956" s="19"/>
      <c r="EX956" s="19"/>
      <c r="EY956" s="19"/>
      <c r="EZ956" s="19"/>
      <c r="FA956" s="19"/>
      <c r="FB956" s="19"/>
      <c r="FC956" s="19"/>
      <c r="FD956" s="19"/>
      <c r="FE956" s="19"/>
      <c r="FF956" s="19"/>
      <c r="FG956" s="19"/>
      <c r="FH956" s="19"/>
      <c r="FI956" s="19"/>
      <c r="FJ956" s="19"/>
      <c r="FK956" s="19"/>
      <c r="FL956" s="19"/>
      <c r="FM956" s="19"/>
      <c r="FN956" s="19"/>
      <c r="FO956" s="19"/>
      <c r="FP956" s="19"/>
      <c r="FQ956" s="19"/>
      <c r="FR956" s="19"/>
      <c r="FS956" s="19"/>
      <c r="FT956" s="19"/>
      <c r="FU956" s="19"/>
      <c r="FV956" s="19"/>
      <c r="FW956" s="19"/>
      <c r="FX956" s="19"/>
      <c r="FY956" s="19"/>
      <c r="FZ956" s="19"/>
      <c r="GA956" s="19"/>
      <c r="GB956" s="19"/>
      <c r="GC956" s="19"/>
      <c r="GD956" s="19"/>
      <c r="GE956" s="19"/>
      <c r="GF956" s="19"/>
      <c r="GG956" s="19"/>
      <c r="GH956" s="19"/>
      <c r="GI956" s="19"/>
      <c r="GJ956" s="19"/>
      <c r="GK956" s="19"/>
      <c r="GL956" s="19"/>
      <c r="GM956" s="19"/>
      <c r="GN956" s="19"/>
      <c r="GO956" s="19"/>
      <c r="GP956" s="19"/>
      <c r="GQ956" s="19"/>
      <c r="GR956" s="19"/>
      <c r="GS956" s="19"/>
      <c r="GT956" s="19"/>
      <c r="GU956" s="19"/>
      <c r="GV956" s="19"/>
      <c r="GW956" s="19"/>
      <c r="GX956" s="19"/>
      <c r="GY956" s="19"/>
      <c r="GZ956" s="19"/>
      <c r="HA956" s="19"/>
      <c r="HB956" s="19"/>
      <c r="HC956" s="19"/>
      <c r="HD956" s="19"/>
      <c r="HE956" s="19"/>
      <c r="HF956" s="19"/>
      <c r="HG956" s="19"/>
      <c r="HH956" s="19"/>
      <c r="HI956" s="19"/>
      <c r="HJ956" s="19"/>
      <c r="HK956" s="19"/>
      <c r="HL956" s="19"/>
      <c r="HM956" s="19"/>
      <c r="HN956" s="19"/>
      <c r="HO956" s="19"/>
      <c r="HP956" s="19"/>
      <c r="HQ956" s="19"/>
      <c r="HR956" s="19"/>
      <c r="HS956" s="19"/>
      <c r="HT956" s="19"/>
      <c r="HU956" s="19"/>
      <c r="HV956" s="19"/>
      <c r="HW956" s="19"/>
      <c r="HX956" s="19"/>
      <c r="HY956" s="19"/>
      <c r="HZ956" s="19"/>
      <c r="IA956" s="19"/>
      <c r="IB956" s="19"/>
      <c r="IC956" s="19"/>
      <c r="ID956" s="19"/>
      <c r="IE956" s="19"/>
      <c r="IF956" s="19"/>
      <c r="IG956" s="19"/>
      <c r="IH956" s="19"/>
      <c r="II956" s="19"/>
      <c r="IJ956" s="19"/>
      <c r="IK956" s="19"/>
      <c r="IL956" s="19"/>
      <c r="IM956" s="19"/>
      <c r="IN956" s="19"/>
      <c r="IO956" s="19"/>
      <c r="IP956" s="19"/>
      <c r="IQ956" s="19"/>
      <c r="IR956" s="19"/>
      <c r="IS956" s="19"/>
      <c r="IT956" s="19"/>
      <c r="IU956" s="19"/>
      <c r="IV956" s="19"/>
      <c r="IW956" s="19"/>
      <c r="IX956" s="19"/>
      <c r="IY956" s="19"/>
      <c r="IZ956" s="19"/>
      <c r="JA956" s="19"/>
      <c r="JB956" s="19"/>
      <c r="JC956" s="19"/>
    </row>
    <row r="957" spans="1:263" s="19" customFormat="1" x14ac:dyDescent="0.2">
      <c r="A957" s="170">
        <v>39990</v>
      </c>
      <c r="B957" s="171" t="s">
        <v>998</v>
      </c>
      <c r="C957" s="171" t="s">
        <v>304</v>
      </c>
      <c r="D957" s="171" t="s">
        <v>140</v>
      </c>
      <c r="E957" s="172" t="s">
        <v>143</v>
      </c>
      <c r="F957" s="173">
        <v>38718</v>
      </c>
      <c r="G957" s="180">
        <v>2006</v>
      </c>
      <c r="H957" s="170" t="s">
        <v>25</v>
      </c>
      <c r="I957" s="170" t="str">
        <f t="shared" si="64"/>
        <v>CO</v>
      </c>
      <c r="J957" s="170" t="str">
        <f t="shared" si="67"/>
        <v>CO</v>
      </c>
      <c r="K957" s="170" t="str">
        <f t="shared" si="65"/>
        <v>Mountain</v>
      </c>
      <c r="L957" s="170" t="str">
        <f>INDEX('State '!$A$1:$C$62,MATCH($I957,'State '!$B:$B,0),3)</f>
        <v>Mountain</v>
      </c>
      <c r="M957" s="170" t="str">
        <f>INDEX('State '!$A$1:$C$62,MATCH($J957,'State '!$B:$B,0),3)</f>
        <v>Mountain</v>
      </c>
      <c r="N957" s="170"/>
      <c r="O957" s="177">
        <v>16.3</v>
      </c>
      <c r="P957" s="176"/>
      <c r="Q957" s="176">
        <v>300</v>
      </c>
      <c r="R957" s="177" t="s">
        <v>3271</v>
      </c>
      <c r="S957" s="178" t="s">
        <v>135</v>
      </c>
      <c r="T957" s="175" t="s">
        <v>381</v>
      </c>
      <c r="U957" s="179" t="s">
        <v>999</v>
      </c>
      <c r="V957" s="170"/>
      <c r="W957" s="169"/>
      <c r="X957" s="169"/>
      <c r="Y957" s="169"/>
      <c r="AC957" s="93"/>
      <c r="AD957" s="93"/>
      <c r="AE957" s="93"/>
      <c r="AF957" s="93"/>
      <c r="AG957" s="93"/>
      <c r="AH957" s="93"/>
      <c r="AI957" s="93"/>
      <c r="AJ957" s="93"/>
      <c r="AK957" s="93"/>
      <c r="AL957" s="93"/>
      <c r="AM957" s="93"/>
      <c r="AN957" s="93"/>
      <c r="AO957" s="93"/>
      <c r="AP957" s="93"/>
      <c r="AQ957" s="93"/>
      <c r="AR957" s="93"/>
      <c r="AS957" s="93"/>
      <c r="AT957" s="93"/>
      <c r="AU957" s="93"/>
      <c r="AV957" s="93"/>
      <c r="AW957" s="93"/>
      <c r="AX957" s="93"/>
      <c r="AY957" s="93"/>
      <c r="AZ957" s="93"/>
      <c r="BA957" s="93"/>
      <c r="BB957" s="93"/>
      <c r="BC957" s="93"/>
      <c r="BD957" s="93"/>
      <c r="BE957" s="93"/>
      <c r="BF957" s="93"/>
      <c r="BG957" s="93"/>
      <c r="BH957" s="93"/>
      <c r="BI957" s="93"/>
      <c r="BJ957" s="93"/>
      <c r="BK957" s="93"/>
      <c r="BL957" s="93"/>
      <c r="BM957" s="93"/>
      <c r="BN957" s="93"/>
      <c r="BO957" s="93"/>
      <c r="BP957" s="93"/>
      <c r="BQ957" s="93"/>
      <c r="BR957" s="93"/>
      <c r="BS957" s="93"/>
      <c r="BT957" s="93"/>
      <c r="BU957" s="93"/>
      <c r="BV957" s="93"/>
      <c r="BW957" s="93"/>
      <c r="BX957" s="93"/>
      <c r="BY957" s="93"/>
      <c r="BZ957" s="93"/>
      <c r="CA957" s="93"/>
      <c r="CB957" s="93"/>
      <c r="CC957" s="93"/>
      <c r="CD957" s="93"/>
      <c r="CE957" s="93"/>
      <c r="CF957" s="93"/>
      <c r="CG957" s="93"/>
      <c r="CH957" s="93"/>
      <c r="CI957" s="93"/>
      <c r="CJ957" s="93"/>
      <c r="CK957" s="93"/>
      <c r="CL957" s="93"/>
      <c r="CM957" s="93"/>
      <c r="CN957" s="93"/>
      <c r="CO957" s="93"/>
      <c r="CP957" s="93"/>
      <c r="CQ957" s="93"/>
      <c r="CR957" s="93"/>
      <c r="CS957" s="93"/>
      <c r="CT957" s="93"/>
      <c r="CU957" s="93"/>
      <c r="CV957" s="93"/>
      <c r="CW957" s="93"/>
      <c r="CX957" s="93"/>
      <c r="CY957" s="93"/>
      <c r="CZ957" s="93"/>
      <c r="DA957" s="93"/>
      <c r="DB957" s="93"/>
      <c r="DC957" s="93"/>
      <c r="DD957" s="93"/>
      <c r="DE957" s="93"/>
      <c r="DF957" s="93"/>
      <c r="DG957" s="93"/>
      <c r="DH957" s="93"/>
      <c r="DI957" s="93"/>
      <c r="DJ957" s="93"/>
      <c r="DK957" s="93"/>
      <c r="DL957" s="93"/>
      <c r="DM957" s="93"/>
      <c r="DN957" s="93"/>
      <c r="DO957" s="93"/>
      <c r="DP957" s="93"/>
      <c r="DQ957" s="93"/>
      <c r="DR957" s="93"/>
      <c r="DS957" s="93"/>
      <c r="DT957" s="93"/>
      <c r="DU957" s="93"/>
      <c r="DV957" s="93"/>
      <c r="DW957" s="93"/>
      <c r="DX957" s="93"/>
      <c r="DY957" s="93"/>
      <c r="DZ957" s="93"/>
      <c r="EA957" s="93"/>
      <c r="EB957" s="93"/>
      <c r="EC957" s="93"/>
      <c r="ED957" s="93"/>
      <c r="EE957" s="93"/>
      <c r="EF957" s="93"/>
      <c r="EG957" s="93"/>
      <c r="EH957" s="93"/>
      <c r="EI957" s="93"/>
      <c r="EJ957" s="93"/>
      <c r="EK957" s="93"/>
      <c r="EL957" s="93"/>
      <c r="EM957" s="93"/>
      <c r="EN957" s="93"/>
      <c r="EO957" s="93"/>
      <c r="EP957" s="93"/>
      <c r="EQ957" s="93"/>
      <c r="ER957" s="93"/>
      <c r="ES957" s="93"/>
      <c r="ET957" s="93"/>
      <c r="EU957" s="93"/>
      <c r="EV957" s="93"/>
      <c r="EW957" s="93"/>
      <c r="EX957" s="93"/>
      <c r="EY957" s="93"/>
      <c r="EZ957" s="93"/>
      <c r="FA957" s="93"/>
      <c r="FB957" s="93"/>
      <c r="FC957" s="93"/>
      <c r="FD957" s="93"/>
      <c r="FE957" s="93"/>
      <c r="FF957" s="93"/>
      <c r="FG957" s="93"/>
      <c r="FH957" s="93"/>
      <c r="FI957" s="93"/>
      <c r="FJ957" s="93"/>
      <c r="FK957" s="93"/>
      <c r="FL957" s="93"/>
      <c r="FM957" s="93"/>
      <c r="FN957" s="93"/>
      <c r="FO957" s="93"/>
      <c r="FP957" s="93"/>
      <c r="FQ957" s="93"/>
      <c r="FR957" s="93"/>
      <c r="FS957" s="93"/>
      <c r="FT957" s="93"/>
      <c r="FU957" s="93"/>
      <c r="FV957" s="93"/>
      <c r="FW957" s="93"/>
      <c r="FX957" s="93"/>
      <c r="FY957" s="93"/>
      <c r="FZ957" s="93"/>
      <c r="GA957" s="93"/>
      <c r="GB957" s="93"/>
      <c r="GC957" s="93"/>
      <c r="GD957" s="93"/>
      <c r="GE957" s="93"/>
      <c r="GF957" s="93"/>
      <c r="GG957" s="93"/>
      <c r="GH957" s="93"/>
      <c r="GI957" s="93"/>
      <c r="GJ957" s="93"/>
      <c r="GK957" s="93"/>
      <c r="GL957" s="93"/>
      <c r="GM957" s="93"/>
      <c r="GN957" s="93"/>
      <c r="GO957" s="93"/>
      <c r="GP957" s="93"/>
      <c r="GQ957" s="93"/>
      <c r="GR957" s="93"/>
      <c r="GS957" s="93"/>
      <c r="GT957" s="93"/>
      <c r="GU957" s="93"/>
      <c r="GV957" s="93"/>
      <c r="GW957" s="93"/>
      <c r="GX957" s="93"/>
      <c r="GY957" s="93"/>
      <c r="GZ957" s="93"/>
      <c r="HA957" s="93"/>
      <c r="HB957" s="93"/>
      <c r="HC957" s="93"/>
      <c r="HD957" s="93"/>
      <c r="HE957" s="93"/>
      <c r="HF957" s="93"/>
      <c r="HG957" s="93"/>
      <c r="HH957" s="93"/>
      <c r="HI957" s="93"/>
      <c r="HJ957" s="93"/>
      <c r="HK957" s="93"/>
      <c r="HL957" s="93"/>
      <c r="HM957" s="93"/>
      <c r="HN957" s="93"/>
      <c r="HO957" s="93"/>
      <c r="HP957" s="93"/>
      <c r="HQ957" s="93"/>
      <c r="HR957" s="93"/>
      <c r="HS957" s="93"/>
      <c r="HT957" s="93"/>
      <c r="HU957" s="93"/>
      <c r="HV957" s="93"/>
      <c r="HW957" s="93"/>
      <c r="HX957" s="93"/>
      <c r="HY957" s="93"/>
      <c r="HZ957" s="93"/>
      <c r="IA957" s="93"/>
      <c r="IB957" s="93"/>
      <c r="IC957" s="93"/>
      <c r="ID957" s="93"/>
      <c r="IE957" s="93"/>
      <c r="IF957" s="93"/>
      <c r="IG957" s="93"/>
      <c r="IH957" s="93"/>
      <c r="II957" s="93"/>
      <c r="IJ957" s="93"/>
      <c r="IK957" s="93"/>
      <c r="IL957" s="93"/>
      <c r="IM957" s="93"/>
      <c r="IN957" s="93"/>
      <c r="IO957" s="93"/>
      <c r="IP957" s="93"/>
      <c r="IQ957" s="93"/>
      <c r="IR957" s="93"/>
      <c r="IS957" s="93"/>
      <c r="IT957" s="93"/>
      <c r="IU957" s="93"/>
      <c r="IV957" s="93"/>
      <c r="IW957" s="93"/>
      <c r="IX957" s="93"/>
      <c r="IY957" s="93"/>
      <c r="IZ957" s="93"/>
      <c r="JA957" s="93"/>
      <c r="JB957" s="93"/>
      <c r="JC957" s="93"/>
    </row>
    <row r="958" spans="1:263" x14ac:dyDescent="0.2">
      <c r="A958" s="170">
        <v>39990</v>
      </c>
      <c r="B958" s="183" t="s">
        <v>1514</v>
      </c>
      <c r="C958" s="183" t="s">
        <v>304</v>
      </c>
      <c r="D958" s="183" t="s">
        <v>140</v>
      </c>
      <c r="E958" s="183" t="s">
        <v>143</v>
      </c>
      <c r="F958" s="184">
        <v>36206</v>
      </c>
      <c r="G958" s="176">
        <v>1999</v>
      </c>
      <c r="H958" s="170" t="s">
        <v>25</v>
      </c>
      <c r="I958" s="170" t="str">
        <f t="shared" si="64"/>
        <v>CO</v>
      </c>
      <c r="J958" s="170" t="str">
        <f t="shared" si="67"/>
        <v>CO</v>
      </c>
      <c r="K958" s="170" t="str">
        <f t="shared" si="65"/>
        <v>Mountain</v>
      </c>
      <c r="L958" s="170" t="str">
        <f>INDEX('State '!$A$1:$C$62,MATCH($I958,'State '!$B:$B,0),3)</f>
        <v>Mountain</v>
      </c>
      <c r="M958" s="170" t="str">
        <f>INDEX('State '!$A$1:$C$62,MATCH($J958,'State '!$B:$B,0),3)</f>
        <v>Mountain</v>
      </c>
      <c r="N958" s="170"/>
      <c r="O958" s="177">
        <v>240</v>
      </c>
      <c r="P958" s="177">
        <v>266</v>
      </c>
      <c r="Q958" s="177">
        <v>300</v>
      </c>
      <c r="R958" s="176">
        <v>22</v>
      </c>
      <c r="S958" s="170" t="s">
        <v>135</v>
      </c>
      <c r="T958" s="170" t="s">
        <v>381</v>
      </c>
      <c r="U958" s="170" t="s">
        <v>1515</v>
      </c>
      <c r="V958" s="170"/>
      <c r="W958" s="169"/>
      <c r="X958" s="169"/>
      <c r="Y958" s="169"/>
      <c r="Z958" s="93"/>
      <c r="AA958" s="93"/>
      <c r="AB958" s="93"/>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c r="BQ958" s="19"/>
      <c r="BR958" s="19"/>
      <c r="BS958" s="19"/>
      <c r="BT958" s="19"/>
      <c r="BU958" s="19"/>
      <c r="BV958" s="19"/>
      <c r="BW958" s="19"/>
      <c r="BX958" s="19"/>
      <c r="BY958" s="19"/>
      <c r="BZ958" s="19"/>
      <c r="CA958" s="19"/>
      <c r="CB958" s="19"/>
      <c r="CC958" s="19"/>
      <c r="CD958" s="19"/>
      <c r="CE958" s="19"/>
      <c r="CF958" s="19"/>
      <c r="CG958" s="19"/>
      <c r="CH958" s="19"/>
      <c r="CI958" s="19"/>
      <c r="CJ958" s="19"/>
      <c r="CK958" s="19"/>
      <c r="CL958" s="19"/>
      <c r="CM958" s="19"/>
      <c r="CN958" s="19"/>
      <c r="CO958" s="19"/>
      <c r="CP958" s="19"/>
      <c r="CQ958" s="19"/>
      <c r="CR958" s="19"/>
      <c r="CS958" s="19"/>
      <c r="CT958" s="19"/>
      <c r="CU958" s="19"/>
      <c r="CV958" s="19"/>
      <c r="CW958" s="19"/>
      <c r="CX958" s="19"/>
      <c r="CY958" s="19"/>
      <c r="CZ958" s="19"/>
      <c r="DA958" s="19"/>
      <c r="DB958" s="19"/>
      <c r="DC958" s="19"/>
      <c r="DD958" s="19"/>
      <c r="DE958" s="19"/>
      <c r="DF958" s="19"/>
      <c r="DG958" s="19"/>
      <c r="DH958" s="19"/>
      <c r="DI958" s="19"/>
      <c r="DJ958" s="19"/>
      <c r="DK958" s="19"/>
      <c r="DL958" s="19"/>
      <c r="DM958" s="19"/>
      <c r="DN958" s="19"/>
      <c r="DO958" s="19"/>
      <c r="DP958" s="19"/>
      <c r="DQ958" s="19"/>
      <c r="DR958" s="19"/>
      <c r="DS958" s="19"/>
      <c r="DT958" s="19"/>
      <c r="DU958" s="19"/>
      <c r="DV958" s="19"/>
      <c r="DW958" s="19"/>
      <c r="DX958" s="19"/>
      <c r="DY958" s="19"/>
      <c r="DZ958" s="19"/>
      <c r="EA958" s="19"/>
      <c r="EB958" s="19"/>
      <c r="EC958" s="19"/>
      <c r="ED958" s="19"/>
      <c r="EE958" s="19"/>
      <c r="EF958" s="19"/>
      <c r="EG958" s="19"/>
      <c r="EH958" s="19"/>
      <c r="EI958" s="19"/>
      <c r="EJ958" s="19"/>
      <c r="EK958" s="19"/>
      <c r="EL958" s="19"/>
      <c r="EM958" s="19"/>
      <c r="EN958" s="19"/>
      <c r="EO958" s="19"/>
      <c r="EP958" s="19"/>
      <c r="EQ958" s="19"/>
      <c r="ER958" s="19"/>
      <c r="ES958" s="19"/>
      <c r="ET958" s="19"/>
      <c r="EU958" s="19"/>
      <c r="EV958" s="19"/>
      <c r="EW958" s="19"/>
      <c r="EX958" s="19"/>
      <c r="EY958" s="19"/>
      <c r="EZ958" s="19"/>
      <c r="FA958" s="19"/>
      <c r="FB958" s="19"/>
      <c r="FC958" s="19"/>
      <c r="FD958" s="19"/>
      <c r="FE958" s="19"/>
      <c r="FF958" s="19"/>
      <c r="FG958" s="19"/>
      <c r="FH958" s="19"/>
      <c r="FI958" s="19"/>
      <c r="FJ958" s="19"/>
      <c r="FK958" s="19"/>
      <c r="FL958" s="19"/>
      <c r="FM958" s="19"/>
      <c r="FN958" s="19"/>
      <c r="FO958" s="19"/>
      <c r="FP958" s="19"/>
      <c r="FQ958" s="19"/>
      <c r="FR958" s="19"/>
      <c r="FS958" s="19"/>
      <c r="FT958" s="19"/>
      <c r="FU958" s="19"/>
      <c r="FV958" s="19"/>
      <c r="FW958" s="19"/>
      <c r="FX958" s="19"/>
      <c r="FY958" s="19"/>
      <c r="FZ958" s="19"/>
      <c r="GA958" s="19"/>
      <c r="GB958" s="19"/>
      <c r="GC958" s="19"/>
      <c r="GD958" s="19"/>
      <c r="GE958" s="19"/>
      <c r="GF958" s="19"/>
      <c r="GG958" s="19"/>
      <c r="GH958" s="19"/>
      <c r="GI958" s="19"/>
      <c r="GJ958" s="19"/>
      <c r="GK958" s="19"/>
      <c r="GL958" s="19"/>
      <c r="GM958" s="19"/>
      <c r="GN958" s="19"/>
      <c r="GO958" s="19"/>
      <c r="GP958" s="19"/>
      <c r="GQ958" s="19"/>
      <c r="GR958" s="19"/>
      <c r="GS958" s="19"/>
      <c r="GT958" s="19"/>
      <c r="GU958" s="19"/>
      <c r="GV958" s="19"/>
      <c r="GW958" s="19"/>
      <c r="GX958" s="19"/>
      <c r="GY958" s="19"/>
      <c r="GZ958" s="19"/>
      <c r="HA958" s="19"/>
      <c r="HB958" s="19"/>
      <c r="HC958" s="19"/>
      <c r="HD958" s="19"/>
      <c r="HE958" s="19"/>
      <c r="HF958" s="19"/>
      <c r="HG958" s="19"/>
      <c r="HH958" s="19"/>
      <c r="HI958" s="19"/>
      <c r="HJ958" s="19"/>
      <c r="HK958" s="19"/>
      <c r="HL958" s="19"/>
      <c r="HM958" s="19"/>
      <c r="HN958" s="19"/>
      <c r="HO958" s="19"/>
      <c r="HP958" s="19"/>
      <c r="HQ958" s="19"/>
      <c r="HR958" s="19"/>
      <c r="HS958" s="19"/>
      <c r="HT958" s="19"/>
      <c r="HU958" s="19"/>
      <c r="HV958" s="19"/>
      <c r="HW958" s="19"/>
      <c r="HX958" s="19"/>
      <c r="HY958" s="19"/>
      <c r="HZ958" s="19"/>
      <c r="IA958" s="19"/>
      <c r="IB958" s="19"/>
      <c r="IC958" s="19"/>
      <c r="ID958" s="19"/>
      <c r="IE958" s="19"/>
      <c r="IF958" s="19"/>
      <c r="IG958" s="19"/>
      <c r="IH958" s="19"/>
      <c r="II958" s="19"/>
      <c r="IJ958" s="19"/>
      <c r="IK958" s="19"/>
      <c r="IL958" s="19"/>
      <c r="IM958" s="19"/>
      <c r="IN958" s="19"/>
      <c r="IO958" s="19"/>
      <c r="IP958" s="19"/>
      <c r="IQ958" s="19"/>
      <c r="IR958" s="19"/>
      <c r="IS958" s="19"/>
      <c r="IT958" s="19"/>
      <c r="IU958" s="19"/>
      <c r="IV958" s="19"/>
      <c r="IW958" s="19"/>
      <c r="IX958" s="19"/>
      <c r="IY958" s="19"/>
      <c r="IZ958" s="19"/>
      <c r="JA958" s="19"/>
      <c r="JB958" s="19"/>
      <c r="JC958" s="19"/>
    </row>
    <row r="959" spans="1:263" s="19" customFormat="1" x14ac:dyDescent="0.2">
      <c r="A959" s="195">
        <v>39990</v>
      </c>
      <c r="B959" s="171" t="s">
        <v>1706</v>
      </c>
      <c r="C959" s="171" t="s">
        <v>379</v>
      </c>
      <c r="D959" s="171" t="s">
        <v>136</v>
      </c>
      <c r="E959" s="183" t="s">
        <v>143</v>
      </c>
      <c r="F959" s="184">
        <v>35521</v>
      </c>
      <c r="G959" s="176">
        <v>1997</v>
      </c>
      <c r="H959" s="170" t="s">
        <v>37</v>
      </c>
      <c r="I959" s="170" t="str">
        <f t="shared" si="64"/>
        <v>OK</v>
      </c>
      <c r="J959" s="170" t="str">
        <f t="shared" si="67"/>
        <v>OK</v>
      </c>
      <c r="K959" s="170" t="str">
        <f t="shared" si="65"/>
        <v>South Central</v>
      </c>
      <c r="L959" s="170" t="str">
        <f>INDEX('State '!$A$1:$C$62,MATCH($I959,'State '!$B:$B,0),3)</f>
        <v>South Central</v>
      </c>
      <c r="M959" s="170" t="str">
        <f>INDEX('State '!$A$1:$C$62,MATCH($J959,'State '!$B:$B,0),3)</f>
        <v>South Central</v>
      </c>
      <c r="N959" s="170"/>
      <c r="O959" s="177">
        <v>75</v>
      </c>
      <c r="P959" s="177">
        <v>130</v>
      </c>
      <c r="Q959" s="176">
        <v>255</v>
      </c>
      <c r="R959" s="176">
        <v>24</v>
      </c>
      <c r="S959" s="170" t="s">
        <v>138</v>
      </c>
      <c r="T959" s="170" t="s">
        <v>187</v>
      </c>
      <c r="U959" s="170" t="s">
        <v>382</v>
      </c>
      <c r="V959" s="170"/>
      <c r="W959" s="169"/>
      <c r="X959" s="169"/>
      <c r="Y959" s="205"/>
      <c r="AC959" s="93"/>
      <c r="AD959" s="93"/>
      <c r="AE959" s="93"/>
      <c r="AF959" s="93"/>
      <c r="AG959" s="93"/>
      <c r="AH959" s="93"/>
      <c r="AI959" s="93"/>
      <c r="AJ959" s="93"/>
      <c r="AK959" s="93"/>
      <c r="AL959" s="93"/>
      <c r="AM959" s="93"/>
      <c r="AN959" s="93"/>
      <c r="AO959" s="93"/>
      <c r="AP959" s="93"/>
      <c r="AQ959" s="93"/>
      <c r="AR959" s="93"/>
      <c r="AS959" s="93"/>
      <c r="AT959" s="93"/>
      <c r="AU959" s="93"/>
      <c r="AV959" s="93"/>
      <c r="AW959" s="93"/>
      <c r="AX959" s="93"/>
      <c r="AY959" s="93"/>
      <c r="AZ959" s="93"/>
      <c r="BA959" s="93"/>
      <c r="BB959" s="93"/>
      <c r="BC959" s="93"/>
      <c r="BD959" s="93"/>
      <c r="BE959" s="93"/>
      <c r="BF959" s="93"/>
      <c r="BG959" s="93"/>
      <c r="BH959" s="93"/>
      <c r="BI959" s="93"/>
      <c r="BJ959" s="93"/>
      <c r="BK959" s="93"/>
      <c r="BL959" s="93"/>
      <c r="BM959" s="93"/>
      <c r="BN959" s="93"/>
      <c r="BO959" s="93"/>
      <c r="BP959" s="93"/>
      <c r="BQ959" s="93"/>
      <c r="BR959" s="93"/>
      <c r="BS959" s="93"/>
      <c r="BT959" s="93"/>
      <c r="BU959" s="93"/>
      <c r="BV959" s="93"/>
      <c r="BW959" s="93"/>
      <c r="BX959" s="93"/>
      <c r="BY959" s="93"/>
      <c r="BZ959" s="93"/>
      <c r="CA959" s="93"/>
      <c r="CB959" s="93"/>
      <c r="CC959" s="93"/>
      <c r="CD959" s="93"/>
      <c r="CE959" s="93"/>
      <c r="CF959" s="93"/>
      <c r="CG959" s="93"/>
      <c r="CH959" s="93"/>
      <c r="CI959" s="93"/>
      <c r="CJ959" s="93"/>
      <c r="CK959" s="93"/>
      <c r="CL959" s="93"/>
      <c r="CM959" s="93"/>
      <c r="CN959" s="93"/>
      <c r="CO959" s="93"/>
      <c r="CP959" s="93"/>
      <c r="CQ959" s="93"/>
      <c r="CR959" s="93"/>
      <c r="CS959" s="93"/>
      <c r="CT959" s="93"/>
      <c r="CU959" s="93"/>
      <c r="CV959" s="93"/>
      <c r="CW959" s="93"/>
      <c r="CX959" s="93"/>
      <c r="CY959" s="93"/>
      <c r="CZ959" s="93"/>
      <c r="DA959" s="93"/>
      <c r="DB959" s="93"/>
      <c r="DC959" s="93"/>
      <c r="DD959" s="93"/>
      <c r="DE959" s="93"/>
      <c r="DF959" s="93"/>
      <c r="DG959" s="93"/>
      <c r="DH959" s="93"/>
      <c r="DI959" s="93"/>
      <c r="DJ959" s="93"/>
      <c r="DK959" s="93"/>
      <c r="DL959" s="93"/>
      <c r="DM959" s="93"/>
      <c r="DN959" s="93"/>
      <c r="DO959" s="93"/>
      <c r="DP959" s="93"/>
      <c r="DQ959" s="93"/>
      <c r="DR959" s="93"/>
      <c r="DS959" s="93"/>
      <c r="DT959" s="93"/>
      <c r="DU959" s="93"/>
      <c r="DV959" s="93"/>
      <c r="DW959" s="93"/>
      <c r="DX959" s="93"/>
      <c r="DY959" s="93"/>
      <c r="DZ959" s="93"/>
      <c r="EA959" s="93"/>
      <c r="EB959" s="93"/>
      <c r="EC959" s="93"/>
      <c r="ED959" s="93"/>
      <c r="EE959" s="93"/>
      <c r="EF959" s="93"/>
      <c r="EG959" s="93"/>
      <c r="EH959" s="93"/>
      <c r="EI959" s="93"/>
      <c r="EJ959" s="93"/>
      <c r="EK959" s="93"/>
      <c r="EL959" s="93"/>
      <c r="EM959" s="93"/>
      <c r="EN959" s="93"/>
      <c r="EO959" s="93"/>
      <c r="EP959" s="93"/>
      <c r="EQ959" s="93"/>
      <c r="ER959" s="93"/>
      <c r="ES959" s="93"/>
      <c r="ET959" s="93"/>
      <c r="EU959" s="93"/>
      <c r="EV959" s="93"/>
      <c r="EW959" s="93"/>
      <c r="EX959" s="93"/>
      <c r="EY959" s="93"/>
      <c r="EZ959" s="93"/>
      <c r="FA959" s="93"/>
      <c r="FB959" s="93"/>
      <c r="FC959" s="93"/>
      <c r="FD959" s="93"/>
      <c r="FE959" s="93"/>
      <c r="FF959" s="93"/>
      <c r="FG959" s="93"/>
      <c r="FH959" s="93"/>
      <c r="FI959" s="93"/>
      <c r="FJ959" s="93"/>
      <c r="FK959" s="93"/>
      <c r="FL959" s="93"/>
      <c r="FM959" s="93"/>
      <c r="FN959" s="93"/>
      <c r="FO959" s="93"/>
      <c r="FP959" s="93"/>
      <c r="FQ959" s="93"/>
      <c r="FR959" s="93"/>
      <c r="FS959" s="93"/>
      <c r="FT959" s="93"/>
      <c r="FU959" s="93"/>
      <c r="FV959" s="93"/>
      <c r="FW959" s="93"/>
      <c r="FX959" s="93"/>
      <c r="FY959" s="93"/>
      <c r="FZ959" s="93"/>
      <c r="GA959" s="93"/>
      <c r="GB959" s="93"/>
      <c r="GC959" s="93"/>
      <c r="GD959" s="93"/>
      <c r="GE959" s="93"/>
      <c r="GF959" s="93"/>
      <c r="GG959" s="93"/>
      <c r="GH959" s="93"/>
      <c r="GI959" s="93"/>
      <c r="GJ959" s="93"/>
      <c r="GK959" s="93"/>
      <c r="GL959" s="93"/>
      <c r="GM959" s="93"/>
      <c r="GN959" s="93"/>
      <c r="GO959" s="93"/>
      <c r="GP959" s="93"/>
      <c r="GQ959" s="93"/>
      <c r="GR959" s="93"/>
      <c r="GS959" s="93"/>
      <c r="GT959" s="93"/>
      <c r="GU959" s="93"/>
      <c r="GV959" s="93"/>
      <c r="GW959" s="93"/>
      <c r="GX959" s="93"/>
      <c r="GY959" s="93"/>
      <c r="GZ959" s="93"/>
      <c r="HA959" s="93"/>
      <c r="HB959" s="93"/>
      <c r="HC959" s="93"/>
      <c r="HD959" s="93"/>
      <c r="HE959" s="93"/>
      <c r="HF959" s="93"/>
      <c r="HG959" s="93"/>
      <c r="HH959" s="93"/>
      <c r="HI959" s="93"/>
      <c r="HJ959" s="93"/>
      <c r="HK959" s="93"/>
      <c r="HL959" s="93"/>
      <c r="HM959" s="93"/>
      <c r="HN959" s="93"/>
      <c r="HO959" s="93"/>
      <c r="HP959" s="93"/>
      <c r="HQ959" s="93"/>
      <c r="HR959" s="93"/>
      <c r="HS959" s="93"/>
      <c r="HT959" s="93"/>
      <c r="HU959" s="93"/>
      <c r="HV959" s="93"/>
      <c r="HW959" s="93"/>
      <c r="HX959" s="93"/>
      <c r="HY959" s="93"/>
      <c r="HZ959" s="93"/>
      <c r="IA959" s="93"/>
      <c r="IB959" s="93"/>
      <c r="IC959" s="93"/>
      <c r="ID959" s="93"/>
      <c r="IE959" s="93"/>
      <c r="IF959" s="93"/>
      <c r="IG959" s="93"/>
      <c r="IH959" s="93"/>
      <c r="II959" s="93"/>
      <c r="IJ959" s="93"/>
      <c r="IK959" s="93"/>
      <c r="IL959" s="93"/>
      <c r="IM959" s="93"/>
      <c r="IN959" s="93"/>
      <c r="IO959" s="93"/>
      <c r="IP959" s="93"/>
      <c r="IQ959" s="93"/>
      <c r="IR959" s="93"/>
      <c r="IS959" s="93"/>
      <c r="IT959" s="93"/>
      <c r="IU959" s="93"/>
      <c r="IV959" s="93"/>
      <c r="IW959" s="93"/>
      <c r="IX959" s="93"/>
      <c r="IY959" s="93"/>
      <c r="IZ959" s="93"/>
      <c r="JA959" s="93"/>
      <c r="JB959" s="93"/>
      <c r="JC959" s="93"/>
    </row>
    <row r="960" spans="1:263" s="19" customFormat="1" x14ac:dyDescent="0.2">
      <c r="A960" s="170">
        <v>42853</v>
      </c>
      <c r="B960" s="183" t="s">
        <v>2249</v>
      </c>
      <c r="C960" s="183" t="s">
        <v>2029</v>
      </c>
      <c r="D960" s="183" t="s">
        <v>136</v>
      </c>
      <c r="E960" s="183" t="s">
        <v>143</v>
      </c>
      <c r="F960" s="184">
        <v>42825</v>
      </c>
      <c r="G960" s="176">
        <v>2017</v>
      </c>
      <c r="H960" s="170" t="s">
        <v>408</v>
      </c>
      <c r="I960" s="170" t="str">
        <f t="shared" ref="I960:I1015" si="68">LEFT($H960,2)</f>
        <v>TX</v>
      </c>
      <c r="J960" s="170" t="str">
        <f t="shared" si="67"/>
        <v>MX</v>
      </c>
      <c r="K960" s="175" t="str">
        <f t="shared" si="65"/>
        <v>South Central, Mexico</v>
      </c>
      <c r="L960" s="170" t="str">
        <f>INDEX('State '!$A$1:$C$62,MATCH($I960,'State '!$B:$B,0),3)</f>
        <v>South Central</v>
      </c>
      <c r="M960" s="170" t="str">
        <f>INDEX('State '!$A$1:$C$62,MATCH($J960,'State '!$B:$B,0),3)</f>
        <v>Mexico</v>
      </c>
      <c r="N960" s="170"/>
      <c r="O960" s="177">
        <v>3.6</v>
      </c>
      <c r="P960" s="177">
        <v>148</v>
      </c>
      <c r="Q960" s="177">
        <v>1400</v>
      </c>
      <c r="R960" s="176">
        <v>42</v>
      </c>
      <c r="S960" s="170" t="s">
        <v>135</v>
      </c>
      <c r="T960" s="170" t="s">
        <v>381</v>
      </c>
      <c r="U960" s="170" t="s">
        <v>2193</v>
      </c>
      <c r="V960" s="170" t="s">
        <v>2180</v>
      </c>
      <c r="W960" s="169"/>
      <c r="X960" s="169"/>
      <c r="Y960" s="169"/>
      <c r="AC960" s="93"/>
      <c r="AD960" s="93"/>
      <c r="AE960" s="93"/>
      <c r="AF960" s="93"/>
      <c r="AG960" s="93"/>
      <c r="AH960" s="93"/>
      <c r="AI960" s="93"/>
      <c r="AJ960" s="93"/>
      <c r="AK960" s="93"/>
      <c r="AL960" s="93"/>
      <c r="AM960" s="93"/>
      <c r="AN960" s="93"/>
      <c r="AO960" s="93"/>
      <c r="AP960" s="93"/>
      <c r="AQ960" s="93"/>
      <c r="AR960" s="93"/>
      <c r="AS960" s="93"/>
      <c r="AT960" s="93"/>
      <c r="AU960" s="93"/>
      <c r="AV960" s="93"/>
      <c r="AW960" s="93"/>
      <c r="AX960" s="93"/>
      <c r="AY960" s="93"/>
      <c r="AZ960" s="93"/>
      <c r="BA960" s="93"/>
      <c r="BB960" s="93"/>
      <c r="BC960" s="93"/>
      <c r="BD960" s="93"/>
      <c r="BE960" s="93"/>
      <c r="BF960" s="93"/>
      <c r="BG960" s="93"/>
      <c r="BH960" s="93"/>
      <c r="BI960" s="93"/>
      <c r="BJ960" s="93"/>
      <c r="BK960" s="93"/>
      <c r="BL960" s="93"/>
      <c r="BM960" s="93"/>
      <c r="BN960" s="93"/>
      <c r="BO960" s="93"/>
      <c r="BP960" s="93"/>
      <c r="BQ960" s="93"/>
      <c r="BR960" s="93"/>
      <c r="BS960" s="93"/>
      <c r="BT960" s="93"/>
      <c r="BU960" s="93"/>
      <c r="BV960" s="93"/>
      <c r="BW960" s="93"/>
      <c r="BX960" s="93"/>
      <c r="BY960" s="93"/>
      <c r="BZ960" s="93"/>
      <c r="CA960" s="93"/>
      <c r="CB960" s="93"/>
      <c r="CC960" s="93"/>
      <c r="CD960" s="93"/>
      <c r="CE960" s="93"/>
      <c r="CF960" s="93"/>
      <c r="CG960" s="93"/>
      <c r="CH960" s="93"/>
      <c r="CI960" s="93"/>
      <c r="CJ960" s="93"/>
      <c r="CK960" s="93"/>
      <c r="CL960" s="93"/>
      <c r="CM960" s="93"/>
      <c r="CN960" s="93"/>
      <c r="CO960" s="93"/>
      <c r="CP960" s="93"/>
      <c r="CQ960" s="93"/>
      <c r="CR960" s="93"/>
      <c r="CS960" s="93"/>
      <c r="CT960" s="93"/>
      <c r="CU960" s="93"/>
      <c r="CV960" s="93"/>
      <c r="CW960" s="93"/>
      <c r="CX960" s="93"/>
      <c r="CY960" s="93"/>
      <c r="CZ960" s="93"/>
      <c r="DA960" s="93"/>
      <c r="DB960" s="93"/>
      <c r="DC960" s="93"/>
      <c r="DD960" s="93"/>
      <c r="DE960" s="93"/>
      <c r="DF960" s="93"/>
      <c r="DG960" s="93"/>
      <c r="DH960" s="93"/>
      <c r="DI960" s="93"/>
      <c r="DJ960" s="93"/>
      <c r="DK960" s="93"/>
      <c r="DL960" s="93"/>
      <c r="DM960" s="93"/>
      <c r="DN960" s="93"/>
      <c r="DO960" s="93"/>
      <c r="DP960" s="93"/>
      <c r="DQ960" s="93"/>
      <c r="DR960" s="93"/>
      <c r="DS960" s="93"/>
      <c r="DT960" s="93"/>
      <c r="DU960" s="93"/>
      <c r="DV960" s="93"/>
      <c r="DW960" s="93"/>
      <c r="DX960" s="93"/>
      <c r="DY960" s="93"/>
      <c r="DZ960" s="93"/>
      <c r="EA960" s="93"/>
      <c r="EB960" s="93"/>
      <c r="EC960" s="93"/>
      <c r="ED960" s="93"/>
      <c r="EE960" s="93"/>
      <c r="EF960" s="93"/>
      <c r="EG960" s="93"/>
      <c r="EH960" s="93"/>
      <c r="EI960" s="93"/>
      <c r="EJ960" s="93"/>
      <c r="EK960" s="93"/>
      <c r="EL960" s="93"/>
      <c r="EM960" s="93"/>
      <c r="EN960" s="93"/>
      <c r="EO960" s="93"/>
      <c r="EP960" s="93"/>
      <c r="EQ960" s="93"/>
      <c r="ER960" s="93"/>
      <c r="ES960" s="93"/>
      <c r="ET960" s="93"/>
      <c r="EU960" s="93"/>
      <c r="EV960" s="93"/>
      <c r="EW960" s="93"/>
      <c r="EX960" s="93"/>
      <c r="EY960" s="93"/>
      <c r="EZ960" s="93"/>
      <c r="FA960" s="93"/>
      <c r="FB960" s="93"/>
      <c r="FC960" s="93"/>
      <c r="FD960" s="93"/>
      <c r="FE960" s="93"/>
      <c r="FF960" s="93"/>
      <c r="FG960" s="93"/>
      <c r="FH960" s="93"/>
      <c r="FI960" s="93"/>
      <c r="FJ960" s="93"/>
      <c r="FK960" s="93"/>
      <c r="FL960" s="93"/>
      <c r="FM960" s="93"/>
      <c r="FN960" s="93"/>
      <c r="FO960" s="93"/>
      <c r="FP960" s="93"/>
      <c r="FQ960" s="93"/>
      <c r="FR960" s="93"/>
      <c r="FS960" s="93"/>
      <c r="FT960" s="93"/>
      <c r="FU960" s="93"/>
      <c r="FV960" s="93"/>
      <c r="FW960" s="93"/>
      <c r="FX960" s="93"/>
      <c r="FY960" s="93"/>
      <c r="FZ960" s="93"/>
      <c r="GA960" s="93"/>
      <c r="GB960" s="93"/>
      <c r="GC960" s="93"/>
      <c r="GD960" s="93"/>
      <c r="GE960" s="93"/>
      <c r="GF960" s="93"/>
      <c r="GG960" s="93"/>
      <c r="GH960" s="93"/>
      <c r="GI960" s="93"/>
      <c r="GJ960" s="93"/>
      <c r="GK960" s="93"/>
      <c r="GL960" s="93"/>
      <c r="GM960" s="93"/>
      <c r="GN960" s="93"/>
      <c r="GO960" s="93"/>
      <c r="GP960" s="93"/>
      <c r="GQ960" s="93"/>
      <c r="GR960" s="93"/>
      <c r="GS960" s="93"/>
      <c r="GT960" s="93"/>
      <c r="GU960" s="93"/>
      <c r="GV960" s="93"/>
      <c r="GW960" s="93"/>
      <c r="GX960" s="93"/>
      <c r="GY960" s="93"/>
      <c r="GZ960" s="93"/>
      <c r="HA960" s="93"/>
      <c r="HB960" s="93"/>
      <c r="HC960" s="93"/>
      <c r="HD960" s="93"/>
      <c r="HE960" s="93"/>
      <c r="HF960" s="93"/>
      <c r="HG960" s="93"/>
      <c r="HH960" s="93"/>
      <c r="HI960" s="93"/>
      <c r="HJ960" s="93"/>
      <c r="HK960" s="93"/>
      <c r="HL960" s="93"/>
      <c r="HM960" s="93"/>
      <c r="HN960" s="93"/>
      <c r="HO960" s="93"/>
      <c r="HP960" s="93"/>
      <c r="HQ960" s="93"/>
      <c r="HR960" s="93"/>
      <c r="HS960" s="93"/>
      <c r="HT960" s="93"/>
      <c r="HU960" s="93"/>
      <c r="HV960" s="93"/>
      <c r="HW960" s="93"/>
      <c r="HX960" s="93"/>
      <c r="HY960" s="93"/>
      <c r="HZ960" s="93"/>
      <c r="IA960" s="93"/>
      <c r="IB960" s="93"/>
      <c r="IC960" s="93"/>
      <c r="ID960" s="93"/>
      <c r="IE960" s="93"/>
      <c r="IF960" s="93"/>
      <c r="IG960" s="93"/>
      <c r="IH960" s="93"/>
      <c r="II960" s="93"/>
      <c r="IJ960" s="93"/>
      <c r="IK960" s="93"/>
      <c r="IL960" s="93"/>
      <c r="IM960" s="93"/>
      <c r="IN960" s="93"/>
      <c r="IO960" s="93"/>
      <c r="IP960" s="93"/>
      <c r="IQ960" s="93"/>
      <c r="IR960" s="93"/>
      <c r="IS960" s="93"/>
      <c r="IT960" s="93"/>
      <c r="IU960" s="93"/>
      <c r="IV960" s="93"/>
      <c r="IW960" s="93"/>
      <c r="IX960" s="93"/>
      <c r="IY960" s="93"/>
      <c r="IZ960" s="93"/>
      <c r="JA960" s="93"/>
      <c r="JB960" s="93"/>
      <c r="JC960" s="93"/>
    </row>
    <row r="961" spans="1:263" s="19" customFormat="1" x14ac:dyDescent="0.2">
      <c r="A961" s="170">
        <v>39990</v>
      </c>
      <c r="B961" s="183" t="s">
        <v>1390</v>
      </c>
      <c r="C961" s="183" t="s">
        <v>356</v>
      </c>
      <c r="D961" s="183" t="s">
        <v>136</v>
      </c>
      <c r="E961" s="183" t="s">
        <v>143</v>
      </c>
      <c r="F961" s="184">
        <v>37194</v>
      </c>
      <c r="G961" s="176">
        <v>2001</v>
      </c>
      <c r="H961" s="170" t="s">
        <v>1391</v>
      </c>
      <c r="I961" s="170" t="str">
        <f t="shared" si="68"/>
        <v>LA</v>
      </c>
      <c r="J961" s="170" t="str">
        <f t="shared" si="67"/>
        <v>AR</v>
      </c>
      <c r="K961" s="170" t="str">
        <f t="shared" si="65"/>
        <v>South Central</v>
      </c>
      <c r="L961" s="170" t="str">
        <f>INDEX('State '!$A$1:$C$62,MATCH($I961,'State '!$B:$B,0),3)</f>
        <v>South Central</v>
      </c>
      <c r="M961" s="170" t="str">
        <f>INDEX('State '!$A$1:$C$62,MATCH($J961,'State '!$B:$B,0),3)</f>
        <v>South Central</v>
      </c>
      <c r="N961" s="170"/>
      <c r="O961" s="177">
        <v>45</v>
      </c>
      <c r="P961" s="177">
        <v>41.7</v>
      </c>
      <c r="Q961" s="177">
        <v>427</v>
      </c>
      <c r="R961" s="176">
        <v>30</v>
      </c>
      <c r="S961" s="170" t="s">
        <v>135</v>
      </c>
      <c r="T961" s="170" t="s">
        <v>381</v>
      </c>
      <c r="U961" s="170" t="s">
        <v>1392</v>
      </c>
      <c r="V961" s="170"/>
      <c r="W961" s="169"/>
      <c r="X961" s="169"/>
      <c r="Y961" s="169"/>
      <c r="AC961" s="93"/>
      <c r="AD961" s="93"/>
      <c r="AE961" s="93"/>
      <c r="AF961" s="93"/>
      <c r="AG961" s="93"/>
      <c r="AH961" s="93"/>
      <c r="AI961" s="93"/>
      <c r="AJ961" s="93"/>
      <c r="AK961" s="93"/>
      <c r="AL961" s="93"/>
      <c r="AM961" s="93"/>
      <c r="AN961" s="93"/>
      <c r="AO961" s="93"/>
      <c r="AP961" s="93"/>
      <c r="AQ961" s="93"/>
      <c r="AR961" s="93"/>
      <c r="AS961" s="93"/>
      <c r="AT961" s="93"/>
      <c r="AU961" s="93"/>
      <c r="AV961" s="93"/>
      <c r="AW961" s="93"/>
      <c r="AX961" s="93"/>
      <c r="AY961" s="93"/>
      <c r="AZ961" s="93"/>
      <c r="BA961" s="93"/>
      <c r="BB961" s="93"/>
      <c r="BC961" s="93"/>
      <c r="BD961" s="93"/>
      <c r="BE961" s="93"/>
      <c r="BF961" s="93"/>
      <c r="BG961" s="93"/>
      <c r="BH961" s="93"/>
      <c r="BI961" s="93"/>
      <c r="BJ961" s="93"/>
      <c r="BK961" s="93"/>
      <c r="BL961" s="93"/>
      <c r="BM961" s="93"/>
      <c r="BN961" s="93"/>
      <c r="BO961" s="93"/>
      <c r="BP961" s="93"/>
      <c r="BQ961" s="93"/>
      <c r="BR961" s="93"/>
      <c r="BS961" s="93"/>
      <c r="BT961" s="93"/>
      <c r="BU961" s="93"/>
      <c r="BV961" s="93"/>
      <c r="BW961" s="93"/>
      <c r="BX961" s="93"/>
      <c r="BY961" s="93"/>
      <c r="BZ961" s="93"/>
      <c r="CA961" s="93"/>
      <c r="CB961" s="93"/>
      <c r="CC961" s="93"/>
      <c r="CD961" s="93"/>
      <c r="CE961" s="93"/>
      <c r="CF961" s="93"/>
      <c r="CG961" s="93"/>
      <c r="CH961" s="93"/>
      <c r="CI961" s="93"/>
      <c r="CJ961" s="93"/>
      <c r="CK961" s="93"/>
      <c r="CL961" s="93"/>
      <c r="CM961" s="93"/>
      <c r="CN961" s="93"/>
      <c r="CO961" s="93"/>
      <c r="CP961" s="93"/>
      <c r="CQ961" s="93"/>
      <c r="CR961" s="93"/>
      <c r="CS961" s="93"/>
      <c r="CT961" s="93"/>
      <c r="CU961" s="93"/>
      <c r="CV961" s="93"/>
      <c r="CW961" s="93"/>
      <c r="CX961" s="93"/>
      <c r="CY961" s="93"/>
      <c r="CZ961" s="93"/>
      <c r="DA961" s="93"/>
      <c r="DB961" s="93"/>
      <c r="DC961" s="93"/>
      <c r="DD961" s="93"/>
      <c r="DE961" s="93"/>
      <c r="DF961" s="93"/>
      <c r="DG961" s="93"/>
      <c r="DH961" s="93"/>
      <c r="DI961" s="93"/>
      <c r="DJ961" s="93"/>
      <c r="DK961" s="93"/>
      <c r="DL961" s="93"/>
      <c r="DM961" s="93"/>
      <c r="DN961" s="93"/>
      <c r="DO961" s="93"/>
      <c r="DP961" s="93"/>
      <c r="DQ961" s="93"/>
      <c r="DR961" s="93"/>
      <c r="DS961" s="93"/>
      <c r="DT961" s="93"/>
      <c r="DU961" s="93"/>
      <c r="DV961" s="93"/>
      <c r="DW961" s="93"/>
      <c r="DX961" s="93"/>
      <c r="DY961" s="93"/>
      <c r="DZ961" s="93"/>
      <c r="EA961" s="93"/>
      <c r="EB961" s="93"/>
      <c r="EC961" s="93"/>
      <c r="ED961" s="93"/>
      <c r="EE961" s="93"/>
      <c r="EF961" s="93"/>
      <c r="EG961" s="93"/>
      <c r="EH961" s="93"/>
      <c r="EI961" s="93"/>
      <c r="EJ961" s="93"/>
      <c r="EK961" s="93"/>
      <c r="EL961" s="93"/>
      <c r="EM961" s="93"/>
      <c r="EN961" s="93"/>
      <c r="EO961" s="93"/>
      <c r="EP961" s="93"/>
      <c r="EQ961" s="93"/>
      <c r="ER961" s="93"/>
      <c r="ES961" s="93"/>
      <c r="ET961" s="93"/>
      <c r="EU961" s="93"/>
      <c r="EV961" s="93"/>
      <c r="EW961" s="93"/>
      <c r="EX961" s="93"/>
      <c r="EY961" s="93"/>
      <c r="EZ961" s="93"/>
      <c r="FA961" s="93"/>
      <c r="FB961" s="93"/>
      <c r="FC961" s="93"/>
      <c r="FD961" s="93"/>
      <c r="FE961" s="93"/>
      <c r="FF961" s="93"/>
      <c r="FG961" s="93"/>
      <c r="FH961" s="93"/>
      <c r="FI961" s="93"/>
      <c r="FJ961" s="93"/>
      <c r="FK961" s="93"/>
      <c r="FL961" s="93"/>
      <c r="FM961" s="93"/>
      <c r="FN961" s="93"/>
      <c r="FO961" s="93"/>
      <c r="FP961" s="93"/>
      <c r="FQ961" s="93"/>
      <c r="FR961" s="93"/>
      <c r="FS961" s="93"/>
      <c r="FT961" s="93"/>
      <c r="FU961" s="93"/>
      <c r="FV961" s="93"/>
      <c r="FW961" s="93"/>
      <c r="FX961" s="93"/>
      <c r="FY961" s="93"/>
      <c r="FZ961" s="93"/>
      <c r="GA961" s="93"/>
      <c r="GB961" s="93"/>
      <c r="GC961" s="93"/>
      <c r="GD961" s="93"/>
      <c r="GE961" s="93"/>
      <c r="GF961" s="93"/>
      <c r="GG961" s="93"/>
      <c r="GH961" s="93"/>
      <c r="GI961" s="93"/>
      <c r="GJ961" s="93"/>
      <c r="GK961" s="93"/>
      <c r="GL961" s="93"/>
      <c r="GM961" s="93"/>
      <c r="GN961" s="93"/>
      <c r="GO961" s="93"/>
      <c r="GP961" s="93"/>
      <c r="GQ961" s="93"/>
      <c r="GR961" s="93"/>
      <c r="GS961" s="93"/>
      <c r="GT961" s="93"/>
      <c r="GU961" s="93"/>
      <c r="GV961" s="93"/>
      <c r="GW961" s="93"/>
      <c r="GX961" s="93"/>
      <c r="GY961" s="93"/>
      <c r="GZ961" s="93"/>
      <c r="HA961" s="93"/>
      <c r="HB961" s="93"/>
      <c r="HC961" s="93"/>
      <c r="HD961" s="93"/>
      <c r="HE961" s="93"/>
      <c r="HF961" s="93"/>
      <c r="HG961" s="93"/>
      <c r="HH961" s="93"/>
      <c r="HI961" s="93"/>
      <c r="HJ961" s="93"/>
      <c r="HK961" s="93"/>
      <c r="HL961" s="93"/>
      <c r="HM961" s="93"/>
      <c r="HN961" s="93"/>
      <c r="HO961" s="93"/>
      <c r="HP961" s="93"/>
      <c r="HQ961" s="93"/>
      <c r="HR961" s="93"/>
      <c r="HS961" s="93"/>
      <c r="HT961" s="93"/>
      <c r="HU961" s="93"/>
      <c r="HV961" s="93"/>
      <c r="HW961" s="93"/>
      <c r="HX961" s="93"/>
      <c r="HY961" s="93"/>
      <c r="HZ961" s="93"/>
      <c r="IA961" s="93"/>
      <c r="IB961" s="93"/>
      <c r="IC961" s="93"/>
      <c r="ID961" s="93"/>
      <c r="IE961" s="93"/>
      <c r="IF961" s="93"/>
      <c r="IG961" s="93"/>
      <c r="IH961" s="93"/>
      <c r="II961" s="93"/>
      <c r="IJ961" s="93"/>
      <c r="IK961" s="93"/>
      <c r="IL961" s="93"/>
      <c r="IM961" s="93"/>
      <c r="IN961" s="93"/>
      <c r="IO961" s="93"/>
      <c r="IP961" s="93"/>
      <c r="IQ961" s="93"/>
      <c r="IR961" s="93"/>
      <c r="IS961" s="93"/>
      <c r="IT961" s="93"/>
      <c r="IU961" s="93"/>
      <c r="IV961" s="93"/>
      <c r="IW961" s="93"/>
      <c r="IX961" s="93"/>
      <c r="IY961" s="93"/>
      <c r="IZ961" s="93"/>
      <c r="JA961" s="93"/>
      <c r="JB961" s="93"/>
      <c r="JC961" s="93"/>
    </row>
    <row r="962" spans="1:263" s="19" customFormat="1" x14ac:dyDescent="0.2">
      <c r="A962" s="224">
        <v>43691</v>
      </c>
      <c r="B962" s="222" t="s">
        <v>2394</v>
      </c>
      <c r="C962" s="222" t="s">
        <v>266</v>
      </c>
      <c r="D962" s="222" t="s">
        <v>140</v>
      </c>
      <c r="E962" s="222" t="s">
        <v>143</v>
      </c>
      <c r="F962" s="63">
        <v>43579</v>
      </c>
      <c r="G962" s="104">
        <v>2019</v>
      </c>
      <c r="H962" s="224" t="s">
        <v>43</v>
      </c>
      <c r="I962" s="224" t="str">
        <f t="shared" si="68"/>
        <v>NM</v>
      </c>
      <c r="J962" s="224" t="str">
        <f t="shared" si="67"/>
        <v>NM</v>
      </c>
      <c r="K962" s="230" t="str">
        <f t="shared" si="65"/>
        <v>Mountain</v>
      </c>
      <c r="L962" s="224" t="str">
        <f>INDEX('State '!$A$1:$C$62,MATCH($I962,'State '!$B:$B,0),3)</f>
        <v>Mountain</v>
      </c>
      <c r="M962" s="224" t="str">
        <f>INDEX('State '!$A$1:$C$62,MATCH($J962,'State '!$B:$B,0),3)</f>
        <v>Mountain</v>
      </c>
      <c r="N962" s="224"/>
      <c r="O962" s="177">
        <v>1.5</v>
      </c>
      <c r="P962" s="198"/>
      <c r="Q962" s="164">
        <v>130</v>
      </c>
      <c r="R962" s="104"/>
      <c r="S962" s="224" t="s">
        <v>138</v>
      </c>
      <c r="T962" s="224" t="s">
        <v>381</v>
      </c>
      <c r="U962" s="224" t="s">
        <v>2407</v>
      </c>
      <c r="V962" s="224" t="s">
        <v>2177</v>
      </c>
      <c r="W962" s="222"/>
      <c r="X962" s="222"/>
      <c r="Y962" s="225"/>
      <c r="AC962" s="93"/>
      <c r="AD962" s="93"/>
      <c r="AE962" s="93"/>
      <c r="AF962" s="93"/>
      <c r="AG962" s="93"/>
      <c r="AH962" s="93"/>
      <c r="AI962" s="93"/>
      <c r="AJ962" s="93"/>
      <c r="AK962" s="93"/>
      <c r="AL962" s="93"/>
      <c r="AM962" s="93"/>
      <c r="AN962" s="93"/>
      <c r="AO962" s="93"/>
      <c r="AP962" s="93"/>
      <c r="AQ962" s="93"/>
      <c r="AR962" s="93"/>
      <c r="AS962" s="93"/>
      <c r="AT962" s="93"/>
      <c r="AU962" s="93"/>
      <c r="AV962" s="93"/>
      <c r="AW962" s="93"/>
      <c r="AX962" s="93"/>
      <c r="AY962" s="93"/>
      <c r="AZ962" s="93"/>
      <c r="BA962" s="93"/>
      <c r="BB962" s="93"/>
      <c r="BC962" s="93"/>
      <c r="BD962" s="93"/>
      <c r="BE962" s="93"/>
      <c r="BF962" s="93"/>
      <c r="BG962" s="93"/>
      <c r="BH962" s="93"/>
      <c r="BI962" s="93"/>
      <c r="BJ962" s="93"/>
      <c r="BK962" s="93"/>
      <c r="BL962" s="93"/>
      <c r="BM962" s="93"/>
      <c r="BN962" s="93"/>
      <c r="BO962" s="93"/>
      <c r="BP962" s="93"/>
      <c r="BQ962" s="93"/>
      <c r="BR962" s="93"/>
      <c r="BS962" s="93"/>
      <c r="BT962" s="93"/>
      <c r="BU962" s="93"/>
      <c r="BV962" s="93"/>
      <c r="BW962" s="93"/>
      <c r="BX962" s="93"/>
      <c r="BY962" s="93"/>
      <c r="BZ962" s="93"/>
      <c r="CA962" s="93"/>
      <c r="CB962" s="93"/>
      <c r="CC962" s="93"/>
      <c r="CD962" s="93"/>
      <c r="CE962" s="93"/>
      <c r="CF962" s="93"/>
      <c r="CG962" s="93"/>
      <c r="CH962" s="93"/>
      <c r="CI962" s="93"/>
      <c r="CJ962" s="93"/>
      <c r="CK962" s="93"/>
      <c r="CL962" s="93"/>
      <c r="CM962" s="93"/>
      <c r="CN962" s="93"/>
      <c r="CO962" s="93"/>
      <c r="CP962" s="93"/>
      <c r="CQ962" s="93"/>
      <c r="CR962" s="93"/>
      <c r="CS962" s="93"/>
      <c r="CT962" s="93"/>
      <c r="CU962" s="93"/>
      <c r="CV962" s="93"/>
      <c r="CW962" s="93"/>
      <c r="CX962" s="93"/>
      <c r="CY962" s="93"/>
      <c r="CZ962" s="93"/>
      <c r="DA962" s="93"/>
      <c r="DB962" s="93"/>
      <c r="DC962" s="93"/>
      <c r="DD962" s="93"/>
      <c r="DE962" s="93"/>
      <c r="DF962" s="93"/>
      <c r="DG962" s="93"/>
      <c r="DH962" s="93"/>
      <c r="DI962" s="93"/>
      <c r="DJ962" s="93"/>
      <c r="DK962" s="93"/>
      <c r="DL962" s="93"/>
      <c r="DM962" s="93"/>
      <c r="DN962" s="93"/>
      <c r="DO962" s="93"/>
      <c r="DP962" s="93"/>
      <c r="DQ962" s="93"/>
      <c r="DR962" s="93"/>
      <c r="DS962" s="93"/>
      <c r="DT962" s="93"/>
      <c r="DU962" s="93"/>
      <c r="DV962" s="93"/>
      <c r="DW962" s="93"/>
      <c r="DX962" s="93"/>
      <c r="DY962" s="93"/>
      <c r="DZ962" s="93"/>
      <c r="EA962" s="93"/>
      <c r="EB962" s="93"/>
      <c r="EC962" s="93"/>
      <c r="ED962" s="93"/>
      <c r="EE962" s="93"/>
      <c r="EF962" s="93"/>
      <c r="EG962" s="93"/>
      <c r="EH962" s="93"/>
      <c r="EI962" s="93"/>
      <c r="EJ962" s="93"/>
      <c r="EK962" s="93"/>
      <c r="EL962" s="93"/>
      <c r="EM962" s="93"/>
      <c r="EN962" s="93"/>
      <c r="EO962" s="93"/>
      <c r="EP962" s="93"/>
      <c r="EQ962" s="93"/>
      <c r="ER962" s="93"/>
      <c r="ES962" s="93"/>
      <c r="ET962" s="93"/>
      <c r="EU962" s="93"/>
      <c r="EV962" s="93"/>
      <c r="EW962" s="93"/>
      <c r="EX962" s="93"/>
      <c r="EY962" s="93"/>
      <c r="EZ962" s="93"/>
      <c r="FA962" s="93"/>
      <c r="FB962" s="93"/>
      <c r="FC962" s="93"/>
      <c r="FD962" s="93"/>
      <c r="FE962" s="93"/>
      <c r="FF962" s="93"/>
      <c r="FG962" s="93"/>
      <c r="FH962" s="93"/>
      <c r="FI962" s="93"/>
      <c r="FJ962" s="93"/>
      <c r="FK962" s="93"/>
      <c r="FL962" s="93"/>
      <c r="FM962" s="93"/>
      <c r="FN962" s="93"/>
      <c r="FO962" s="93"/>
      <c r="FP962" s="93"/>
      <c r="FQ962" s="93"/>
      <c r="FR962" s="93"/>
      <c r="FS962" s="93"/>
      <c r="FT962" s="93"/>
      <c r="FU962" s="93"/>
      <c r="FV962" s="93"/>
      <c r="FW962" s="93"/>
      <c r="FX962" s="93"/>
      <c r="FY962" s="93"/>
      <c r="FZ962" s="93"/>
      <c r="GA962" s="93"/>
      <c r="GB962" s="93"/>
      <c r="GC962" s="93"/>
      <c r="GD962" s="93"/>
      <c r="GE962" s="93"/>
      <c r="GF962" s="93"/>
      <c r="GG962" s="93"/>
      <c r="GH962" s="93"/>
      <c r="GI962" s="93"/>
      <c r="GJ962" s="93"/>
      <c r="GK962" s="93"/>
      <c r="GL962" s="93"/>
      <c r="GM962" s="93"/>
      <c r="GN962" s="93"/>
      <c r="GO962" s="93"/>
      <c r="GP962" s="93"/>
      <c r="GQ962" s="93"/>
      <c r="GR962" s="93"/>
      <c r="GS962" s="93"/>
      <c r="GT962" s="93"/>
      <c r="GU962" s="93"/>
      <c r="GV962" s="93"/>
      <c r="GW962" s="93"/>
      <c r="GX962" s="93"/>
      <c r="GY962" s="93"/>
      <c r="GZ962" s="93"/>
      <c r="HA962" s="93"/>
      <c r="HB962" s="93"/>
      <c r="HC962" s="93"/>
      <c r="HD962" s="93"/>
      <c r="HE962" s="93"/>
      <c r="HF962" s="93"/>
      <c r="HG962" s="93"/>
      <c r="HH962" s="93"/>
      <c r="HI962" s="93"/>
      <c r="HJ962" s="93"/>
      <c r="HK962" s="93"/>
      <c r="HL962" s="93"/>
      <c r="HM962" s="93"/>
      <c r="HN962" s="93"/>
      <c r="HO962" s="93"/>
      <c r="HP962" s="93"/>
      <c r="HQ962" s="93"/>
      <c r="HR962" s="93"/>
      <c r="HS962" s="93"/>
      <c r="HT962" s="93"/>
      <c r="HU962" s="93"/>
      <c r="HV962" s="93"/>
      <c r="HW962" s="93"/>
      <c r="HX962" s="93"/>
      <c r="HY962" s="93"/>
      <c r="HZ962" s="93"/>
      <c r="IA962" s="93"/>
      <c r="IB962" s="93"/>
      <c r="IC962" s="93"/>
      <c r="ID962" s="93"/>
      <c r="IE962" s="93"/>
      <c r="IF962" s="93"/>
      <c r="IG962" s="93"/>
      <c r="IH962" s="93"/>
      <c r="II962" s="93"/>
      <c r="IJ962" s="93"/>
      <c r="IK962" s="93"/>
      <c r="IL962" s="93"/>
      <c r="IM962" s="93"/>
      <c r="IN962" s="93"/>
      <c r="IO962" s="93"/>
      <c r="IP962" s="93"/>
      <c r="IQ962" s="93"/>
      <c r="IR962" s="93"/>
      <c r="IS962" s="93"/>
      <c r="IT962" s="93"/>
      <c r="IU962" s="93"/>
      <c r="IV962" s="93"/>
      <c r="IW962" s="93"/>
      <c r="IX962" s="93"/>
      <c r="IY962" s="93"/>
      <c r="IZ962" s="93"/>
      <c r="JA962" s="93"/>
      <c r="JB962" s="93"/>
      <c r="JC962" s="93"/>
    </row>
    <row r="963" spans="1:263" s="19" customFormat="1" x14ac:dyDescent="0.2">
      <c r="A963" s="170">
        <v>41426</v>
      </c>
      <c r="B963" s="171" t="s">
        <v>1817</v>
      </c>
      <c r="C963" s="171" t="s">
        <v>1818</v>
      </c>
      <c r="D963" s="171" t="s">
        <v>134</v>
      </c>
      <c r="E963" s="172" t="s">
        <v>143</v>
      </c>
      <c r="F963" s="173">
        <v>41417</v>
      </c>
      <c r="G963" s="180">
        <v>2013</v>
      </c>
      <c r="H963" s="170" t="s">
        <v>6</v>
      </c>
      <c r="I963" s="170" t="str">
        <f t="shared" si="68"/>
        <v>TX</v>
      </c>
      <c r="J963" s="170" t="str">
        <f t="shared" si="67"/>
        <v>TX</v>
      </c>
      <c r="K963" s="170" t="str">
        <f t="shared" si="65"/>
        <v>South Central</v>
      </c>
      <c r="L963" s="170" t="str">
        <f>INDEX('State '!$A$1:$C$62,MATCH($I963,'State '!$B:$B,0),3)</f>
        <v>South Central</v>
      </c>
      <c r="M963" s="170" t="str">
        <f>INDEX('State '!$A$1:$C$62,MATCH($J963,'State '!$B:$B,0),3)</f>
        <v>South Central</v>
      </c>
      <c r="N963" s="170"/>
      <c r="O963" s="177">
        <v>0</v>
      </c>
      <c r="P963" s="176">
        <v>19.7</v>
      </c>
      <c r="Q963" s="176">
        <v>400</v>
      </c>
      <c r="R963" s="177">
        <v>24</v>
      </c>
      <c r="S963" s="178" t="s">
        <v>1813</v>
      </c>
      <c r="T963" s="175" t="s">
        <v>381</v>
      </c>
      <c r="U963" s="179" t="s">
        <v>1819</v>
      </c>
      <c r="V963" s="170"/>
      <c r="W963" s="169"/>
      <c r="X963" s="169"/>
      <c r="Y963" s="169"/>
      <c r="AC963" s="93"/>
      <c r="AD963" s="93"/>
      <c r="AE963" s="93"/>
      <c r="AF963" s="93"/>
      <c r="AG963" s="93"/>
      <c r="AH963" s="93"/>
      <c r="AI963" s="93"/>
      <c r="AJ963" s="93"/>
      <c r="AK963" s="93"/>
      <c r="AL963" s="93"/>
      <c r="AM963" s="93"/>
      <c r="AN963" s="93"/>
      <c r="AO963" s="93"/>
      <c r="AP963" s="93"/>
      <c r="AQ963" s="93"/>
      <c r="AR963" s="93"/>
      <c r="AS963" s="93"/>
      <c r="AT963" s="93"/>
      <c r="AU963" s="93"/>
      <c r="AV963" s="93"/>
      <c r="AW963" s="93"/>
      <c r="AX963" s="93"/>
      <c r="AY963" s="93"/>
      <c r="AZ963" s="93"/>
      <c r="BA963" s="93"/>
      <c r="BB963" s="93"/>
      <c r="BC963" s="93"/>
      <c r="BD963" s="93"/>
      <c r="BE963" s="93"/>
      <c r="BF963" s="93"/>
      <c r="BG963" s="93"/>
      <c r="BH963" s="93"/>
      <c r="BI963" s="93"/>
      <c r="BJ963" s="93"/>
      <c r="BK963" s="93"/>
      <c r="BL963" s="93"/>
      <c r="BM963" s="93"/>
      <c r="BN963" s="93"/>
      <c r="BO963" s="93"/>
      <c r="BP963" s="93"/>
      <c r="BQ963" s="93"/>
      <c r="BR963" s="93"/>
      <c r="BS963" s="93"/>
      <c r="BT963" s="93"/>
      <c r="BU963" s="93"/>
      <c r="BV963" s="93"/>
      <c r="BW963" s="93"/>
      <c r="BX963" s="93"/>
      <c r="BY963" s="93"/>
      <c r="BZ963" s="93"/>
      <c r="CA963" s="93"/>
      <c r="CB963" s="93"/>
      <c r="CC963" s="93"/>
      <c r="CD963" s="93"/>
      <c r="CE963" s="93"/>
      <c r="CF963" s="93"/>
      <c r="CG963" s="93"/>
      <c r="CH963" s="93"/>
      <c r="CI963" s="93"/>
      <c r="CJ963" s="93"/>
      <c r="CK963" s="93"/>
      <c r="CL963" s="93"/>
      <c r="CM963" s="93"/>
      <c r="CN963" s="93"/>
      <c r="CO963" s="93"/>
      <c r="CP963" s="93"/>
      <c r="CQ963" s="93"/>
      <c r="CR963" s="93"/>
      <c r="CS963" s="93"/>
      <c r="CT963" s="93"/>
      <c r="CU963" s="93"/>
      <c r="CV963" s="93"/>
      <c r="CW963" s="93"/>
      <c r="CX963" s="93"/>
      <c r="CY963" s="93"/>
      <c r="CZ963" s="93"/>
      <c r="DA963" s="93"/>
      <c r="DB963" s="93"/>
      <c r="DC963" s="93"/>
      <c r="DD963" s="93"/>
      <c r="DE963" s="93"/>
      <c r="DF963" s="93"/>
      <c r="DG963" s="93"/>
      <c r="DH963" s="93"/>
      <c r="DI963" s="93"/>
      <c r="DJ963" s="93"/>
      <c r="DK963" s="93"/>
      <c r="DL963" s="93"/>
      <c r="DM963" s="93"/>
      <c r="DN963" s="93"/>
      <c r="DO963" s="93"/>
      <c r="DP963" s="93"/>
      <c r="DQ963" s="93"/>
      <c r="DR963" s="93"/>
      <c r="DS963" s="93"/>
      <c r="DT963" s="93"/>
      <c r="DU963" s="93"/>
      <c r="DV963" s="93"/>
      <c r="DW963" s="93"/>
      <c r="DX963" s="93"/>
      <c r="DY963" s="93"/>
      <c r="DZ963" s="93"/>
      <c r="EA963" s="93"/>
      <c r="EB963" s="93"/>
      <c r="EC963" s="93"/>
      <c r="ED963" s="93"/>
      <c r="EE963" s="93"/>
      <c r="EF963" s="93"/>
      <c r="EG963" s="93"/>
      <c r="EH963" s="93"/>
      <c r="EI963" s="93"/>
      <c r="EJ963" s="93"/>
      <c r="EK963" s="93"/>
      <c r="EL963" s="93"/>
      <c r="EM963" s="93"/>
      <c r="EN963" s="93"/>
      <c r="EO963" s="93"/>
      <c r="EP963" s="93"/>
      <c r="EQ963" s="93"/>
      <c r="ER963" s="93"/>
      <c r="ES963" s="93"/>
      <c r="ET963" s="93"/>
      <c r="EU963" s="93"/>
      <c r="EV963" s="93"/>
      <c r="EW963" s="93"/>
      <c r="EX963" s="93"/>
      <c r="EY963" s="93"/>
      <c r="EZ963" s="93"/>
      <c r="FA963" s="93"/>
      <c r="FB963" s="93"/>
      <c r="FC963" s="93"/>
      <c r="FD963" s="93"/>
      <c r="FE963" s="93"/>
      <c r="FF963" s="93"/>
      <c r="FG963" s="93"/>
      <c r="FH963" s="93"/>
      <c r="FI963" s="93"/>
      <c r="FJ963" s="93"/>
      <c r="FK963" s="93"/>
      <c r="FL963" s="93"/>
      <c r="FM963" s="93"/>
      <c r="FN963" s="93"/>
      <c r="FO963" s="93"/>
      <c r="FP963" s="93"/>
      <c r="FQ963" s="93"/>
      <c r="FR963" s="93"/>
      <c r="FS963" s="93"/>
      <c r="FT963" s="93"/>
      <c r="FU963" s="93"/>
      <c r="FV963" s="93"/>
      <c r="FW963" s="93"/>
      <c r="FX963" s="93"/>
      <c r="FY963" s="93"/>
      <c r="FZ963" s="93"/>
      <c r="GA963" s="93"/>
      <c r="GB963" s="93"/>
      <c r="GC963" s="93"/>
      <c r="GD963" s="93"/>
      <c r="GE963" s="93"/>
      <c r="GF963" s="93"/>
      <c r="GG963" s="93"/>
      <c r="GH963" s="93"/>
      <c r="GI963" s="93"/>
      <c r="GJ963" s="93"/>
      <c r="GK963" s="93"/>
      <c r="GL963" s="93"/>
      <c r="GM963" s="93"/>
      <c r="GN963" s="93"/>
      <c r="GO963" s="93"/>
      <c r="GP963" s="93"/>
      <c r="GQ963" s="93"/>
      <c r="GR963" s="93"/>
      <c r="GS963" s="93"/>
      <c r="GT963" s="93"/>
      <c r="GU963" s="93"/>
      <c r="GV963" s="93"/>
      <c r="GW963" s="93"/>
      <c r="GX963" s="93"/>
      <c r="GY963" s="93"/>
      <c r="GZ963" s="93"/>
      <c r="HA963" s="93"/>
      <c r="HB963" s="93"/>
      <c r="HC963" s="93"/>
      <c r="HD963" s="93"/>
      <c r="HE963" s="93"/>
      <c r="HF963" s="93"/>
      <c r="HG963" s="93"/>
      <c r="HH963" s="93"/>
      <c r="HI963" s="93"/>
      <c r="HJ963" s="93"/>
      <c r="HK963" s="93"/>
      <c r="HL963" s="93"/>
      <c r="HM963" s="93"/>
      <c r="HN963" s="93"/>
      <c r="HO963" s="93"/>
      <c r="HP963" s="93"/>
      <c r="HQ963" s="93"/>
      <c r="HR963" s="93"/>
      <c r="HS963" s="93"/>
      <c r="HT963" s="93"/>
      <c r="HU963" s="93"/>
      <c r="HV963" s="93"/>
      <c r="HW963" s="93"/>
      <c r="HX963" s="93"/>
      <c r="HY963" s="93"/>
      <c r="HZ963" s="93"/>
      <c r="IA963" s="93"/>
      <c r="IB963" s="93"/>
      <c r="IC963" s="93"/>
      <c r="ID963" s="93"/>
      <c r="IE963" s="93"/>
      <c r="IF963" s="93"/>
      <c r="IG963" s="93"/>
      <c r="IH963" s="93"/>
      <c r="II963" s="93"/>
      <c r="IJ963" s="93"/>
      <c r="IK963" s="93"/>
      <c r="IL963" s="93"/>
      <c r="IM963" s="93"/>
      <c r="IN963" s="93"/>
      <c r="IO963" s="93"/>
      <c r="IP963" s="93"/>
      <c r="IQ963" s="93"/>
      <c r="IR963" s="93"/>
      <c r="IS963" s="93"/>
      <c r="IT963" s="93"/>
      <c r="IU963" s="93"/>
      <c r="IV963" s="93"/>
      <c r="IW963" s="93"/>
      <c r="IX963" s="93"/>
      <c r="IY963" s="93"/>
      <c r="IZ963" s="93"/>
      <c r="JA963" s="93"/>
      <c r="JB963" s="93"/>
      <c r="JC963" s="93"/>
    </row>
    <row r="964" spans="1:263" x14ac:dyDescent="0.2">
      <c r="A964" s="170">
        <v>40381</v>
      </c>
      <c r="B964" s="183" t="s">
        <v>849</v>
      </c>
      <c r="C964" s="183" t="s">
        <v>295</v>
      </c>
      <c r="D964" s="183" t="s">
        <v>134</v>
      </c>
      <c r="E964" s="183" t="s">
        <v>143</v>
      </c>
      <c r="F964" s="184">
        <v>39722</v>
      </c>
      <c r="G964" s="176">
        <v>2008</v>
      </c>
      <c r="H964" s="170" t="s">
        <v>6</v>
      </c>
      <c r="I964" s="170" t="str">
        <f t="shared" si="68"/>
        <v>TX</v>
      </c>
      <c r="J964" s="170" t="str">
        <f t="shared" si="67"/>
        <v>TX</v>
      </c>
      <c r="K964" s="170" t="str">
        <f t="shared" si="65"/>
        <v>South Central</v>
      </c>
      <c r="L964" s="170" t="str">
        <f>INDEX('State '!$A$1:$C$62,MATCH($I964,'State '!$B:$B,0),3)</f>
        <v>South Central</v>
      </c>
      <c r="M964" s="170" t="str">
        <f>INDEX('State '!$A$1:$C$62,MATCH($J964,'State '!$B:$B,0),3)</f>
        <v>South Central</v>
      </c>
      <c r="N964" s="170"/>
      <c r="O964" s="177">
        <v>60</v>
      </c>
      <c r="P964" s="177">
        <v>41.72</v>
      </c>
      <c r="Q964" s="177">
        <v>2500</v>
      </c>
      <c r="R964" s="176">
        <v>36</v>
      </c>
      <c r="S964" s="170" t="s">
        <v>135</v>
      </c>
      <c r="T964" s="170" t="s">
        <v>381</v>
      </c>
      <c r="U964" s="170" t="s">
        <v>850</v>
      </c>
      <c r="V964" s="170"/>
      <c r="W964" s="169"/>
      <c r="X964" s="169"/>
      <c r="Y964" s="169"/>
      <c r="Z964" s="93"/>
      <c r="AA964" s="93"/>
      <c r="AB964" s="93"/>
    </row>
    <row r="965" spans="1:263" x14ac:dyDescent="0.2">
      <c r="A965" s="170">
        <v>43068</v>
      </c>
      <c r="B965" s="183" t="s">
        <v>2056</v>
      </c>
      <c r="C965" s="171" t="s">
        <v>206</v>
      </c>
      <c r="D965" s="183" t="s">
        <v>140</v>
      </c>
      <c r="E965" s="172" t="s">
        <v>143</v>
      </c>
      <c r="F965" s="184">
        <v>43040</v>
      </c>
      <c r="G965" s="176">
        <v>2017</v>
      </c>
      <c r="H965" s="170" t="s">
        <v>7</v>
      </c>
      <c r="I965" s="170" t="str">
        <f t="shared" si="68"/>
        <v>PA</v>
      </c>
      <c r="J965" s="170" t="str">
        <f t="shared" si="67"/>
        <v>PA</v>
      </c>
      <c r="K965" s="175" t="str">
        <f t="shared" si="65"/>
        <v>Northeast</v>
      </c>
      <c r="L965" s="170" t="str">
        <f>INDEX('State '!$A$1:$C$62,MATCH($I965,'State '!$B:$B,0),3)</f>
        <v>Northeast</v>
      </c>
      <c r="M965" s="170" t="str">
        <f>INDEX('State '!$A$1:$C$62,MATCH($J965,'State '!$B:$B,0),3)</f>
        <v>Northeast</v>
      </c>
      <c r="N965" s="170"/>
      <c r="O965" s="177">
        <v>87.4</v>
      </c>
      <c r="P965" s="177">
        <v>7</v>
      </c>
      <c r="Q965" s="177">
        <v>180</v>
      </c>
      <c r="R965" s="176">
        <v>36</v>
      </c>
      <c r="S965" s="170" t="s">
        <v>135</v>
      </c>
      <c r="T965" s="170" t="s">
        <v>381</v>
      </c>
      <c r="U965" s="170" t="s">
        <v>2057</v>
      </c>
      <c r="V965" s="170" t="s">
        <v>2177</v>
      </c>
      <c r="W965" s="169"/>
      <c r="X965" s="169"/>
      <c r="Y965" s="169"/>
      <c r="Z965" s="93"/>
      <c r="AA965" s="93"/>
      <c r="AB965" s="93"/>
    </row>
    <row r="966" spans="1:263" ht="38.25" x14ac:dyDescent="0.2">
      <c r="A966" s="224">
        <v>44217</v>
      </c>
      <c r="B966" s="222" t="s">
        <v>3032</v>
      </c>
      <c r="C966" s="83" t="s">
        <v>2534</v>
      </c>
      <c r="D966" s="222" t="s">
        <v>140</v>
      </c>
      <c r="E966" s="222" t="s">
        <v>143</v>
      </c>
      <c r="F966" s="63">
        <v>44071</v>
      </c>
      <c r="G966" s="104">
        <v>2020</v>
      </c>
      <c r="H966" s="224" t="s">
        <v>1930</v>
      </c>
      <c r="I966" s="224" t="str">
        <f t="shared" si="68"/>
        <v>PA</v>
      </c>
      <c r="J966" s="224" t="str">
        <f t="shared" si="67"/>
        <v>OH</v>
      </c>
      <c r="K966" s="230" t="str">
        <f t="shared" ref="K966:K1029" si="69">IF($L966=$M966,L966,CONCATENATE($L966,", ",IF(ISBLANK(N966),"",CONCATENATE(N966,", ")),$M966))</f>
        <v>Northeast</v>
      </c>
      <c r="L966" s="224" t="str">
        <f>INDEX('State '!$A$1:$C$62,MATCH($I966,'State '!$B:$B,0),3)</f>
        <v>Northeast</v>
      </c>
      <c r="M966" s="224" t="str">
        <f>INDEX('State '!$A$1:$C$62,MATCH($J966,'State '!$B:$B,0),3)</f>
        <v>Northeast</v>
      </c>
      <c r="N966" s="224"/>
      <c r="O966" s="177">
        <v>24</v>
      </c>
      <c r="P966" s="177">
        <v>1.75</v>
      </c>
      <c r="Q966" s="164">
        <v>120</v>
      </c>
      <c r="R966" s="104"/>
      <c r="S966" s="224" t="s">
        <v>135</v>
      </c>
      <c r="T966" s="113" t="s">
        <v>381</v>
      </c>
      <c r="U966" s="224" t="s">
        <v>3038</v>
      </c>
      <c r="V966" s="224" t="s">
        <v>2180</v>
      </c>
      <c r="W966" s="222" t="s">
        <v>3034</v>
      </c>
      <c r="X966" s="222"/>
      <c r="Y966" s="166" t="s">
        <v>3033</v>
      </c>
      <c r="Z966" s="93"/>
      <c r="AA966" s="93"/>
      <c r="AB966" s="93"/>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c r="BG966" s="19"/>
      <c r="BH966" s="19"/>
      <c r="BI966" s="19"/>
      <c r="BJ966" s="19"/>
      <c r="BK966" s="19"/>
      <c r="BL966" s="19"/>
      <c r="BM966" s="19"/>
      <c r="BN966" s="19"/>
      <c r="BO966" s="19"/>
      <c r="BP966" s="19"/>
      <c r="BQ966" s="19"/>
      <c r="BR966" s="19"/>
      <c r="BS966" s="19"/>
      <c r="BT966" s="19"/>
      <c r="BU966" s="19"/>
      <c r="BV966" s="19"/>
      <c r="BW966" s="19"/>
      <c r="BX966" s="19"/>
      <c r="BY966" s="19"/>
      <c r="BZ966" s="19"/>
      <c r="CA966" s="19"/>
      <c r="CB966" s="19"/>
      <c r="CC966" s="19"/>
      <c r="CD966" s="19"/>
      <c r="CE966" s="19"/>
      <c r="CF966" s="19"/>
      <c r="CG966" s="19"/>
      <c r="CH966" s="19"/>
      <c r="CI966" s="19"/>
      <c r="CJ966" s="19"/>
      <c r="CK966" s="19"/>
      <c r="CL966" s="19"/>
      <c r="CM966" s="19"/>
      <c r="CN966" s="19"/>
      <c r="CO966" s="19"/>
      <c r="CP966" s="19"/>
      <c r="CQ966" s="19"/>
      <c r="CR966" s="19"/>
      <c r="CS966" s="19"/>
      <c r="CT966" s="19"/>
      <c r="CU966" s="19"/>
      <c r="CV966" s="19"/>
      <c r="CW966" s="19"/>
      <c r="CX966" s="19"/>
      <c r="CY966" s="19"/>
      <c r="CZ966" s="19"/>
      <c r="DA966" s="19"/>
      <c r="DB966" s="19"/>
      <c r="DC966" s="19"/>
      <c r="DD966" s="19"/>
      <c r="DE966" s="19"/>
      <c r="DF966" s="19"/>
      <c r="DG966" s="19"/>
      <c r="DH966" s="19"/>
      <c r="DI966" s="19"/>
      <c r="DJ966" s="19"/>
      <c r="DK966" s="19"/>
      <c r="DL966" s="19"/>
      <c r="DM966" s="19"/>
      <c r="DN966" s="19"/>
      <c r="DO966" s="19"/>
      <c r="DP966" s="19"/>
      <c r="DQ966" s="19"/>
      <c r="DR966" s="19"/>
      <c r="DS966" s="19"/>
      <c r="DT966" s="19"/>
      <c r="DU966" s="19"/>
      <c r="DV966" s="19"/>
      <c r="DW966" s="19"/>
      <c r="DX966" s="19"/>
      <c r="DY966" s="19"/>
      <c r="DZ966" s="19"/>
      <c r="EA966" s="19"/>
      <c r="EB966" s="19"/>
      <c r="EC966" s="19"/>
      <c r="ED966" s="19"/>
      <c r="EE966" s="19"/>
      <c r="EF966" s="19"/>
      <c r="EG966" s="19"/>
      <c r="EH966" s="19"/>
      <c r="EI966" s="19"/>
      <c r="EJ966" s="19"/>
      <c r="EK966" s="19"/>
      <c r="EL966" s="19"/>
      <c r="EM966" s="19"/>
      <c r="EN966" s="19"/>
      <c r="EO966" s="19"/>
      <c r="EP966" s="19"/>
      <c r="EQ966" s="19"/>
      <c r="ER966" s="19"/>
      <c r="ES966" s="19"/>
      <c r="ET966" s="19"/>
      <c r="EU966" s="19"/>
      <c r="EV966" s="19"/>
      <c r="EW966" s="19"/>
      <c r="EX966" s="19"/>
      <c r="EY966" s="19"/>
      <c r="EZ966" s="19"/>
      <c r="FA966" s="19"/>
      <c r="FB966" s="19"/>
      <c r="FC966" s="19"/>
      <c r="FD966" s="19"/>
      <c r="FE966" s="19"/>
      <c r="FF966" s="19"/>
      <c r="FG966" s="19"/>
      <c r="FH966" s="19"/>
      <c r="FI966" s="19"/>
      <c r="FJ966" s="19"/>
      <c r="FK966" s="19"/>
      <c r="FL966" s="19"/>
      <c r="FM966" s="19"/>
      <c r="FN966" s="19"/>
      <c r="FO966" s="19"/>
      <c r="FP966" s="19"/>
      <c r="FQ966" s="19"/>
      <c r="FR966" s="19"/>
      <c r="FS966" s="19"/>
      <c r="FT966" s="19"/>
      <c r="FU966" s="19"/>
      <c r="FV966" s="19"/>
      <c r="FW966" s="19"/>
      <c r="FX966" s="19"/>
      <c r="FY966" s="19"/>
      <c r="FZ966" s="19"/>
      <c r="GA966" s="19"/>
      <c r="GB966" s="19"/>
      <c r="GC966" s="19"/>
      <c r="GD966" s="19"/>
      <c r="GE966" s="19"/>
      <c r="GF966" s="19"/>
      <c r="GG966" s="19"/>
      <c r="GH966" s="19"/>
      <c r="GI966" s="19"/>
      <c r="GJ966" s="19"/>
      <c r="GK966" s="19"/>
      <c r="GL966" s="19"/>
      <c r="GM966" s="19"/>
      <c r="GN966" s="19"/>
      <c r="GO966" s="19"/>
      <c r="GP966" s="19"/>
      <c r="GQ966" s="19"/>
      <c r="GR966" s="19"/>
      <c r="GS966" s="19"/>
      <c r="GT966" s="19"/>
      <c r="GU966" s="19"/>
      <c r="GV966" s="19"/>
      <c r="GW966" s="19"/>
      <c r="GX966" s="19"/>
      <c r="GY966" s="19"/>
      <c r="GZ966" s="19"/>
      <c r="HA966" s="19"/>
      <c r="HB966" s="19"/>
      <c r="HC966" s="19"/>
      <c r="HD966" s="19"/>
      <c r="HE966" s="19"/>
      <c r="HF966" s="19"/>
      <c r="HG966" s="19"/>
      <c r="HH966" s="19"/>
      <c r="HI966" s="19"/>
      <c r="HJ966" s="19"/>
      <c r="HK966" s="19"/>
      <c r="HL966" s="19"/>
      <c r="HM966" s="19"/>
      <c r="HN966" s="19"/>
      <c r="HO966" s="19"/>
      <c r="HP966" s="19"/>
      <c r="HQ966" s="19"/>
      <c r="HR966" s="19"/>
      <c r="HS966" s="19"/>
      <c r="HT966" s="19"/>
      <c r="HU966" s="19"/>
      <c r="HV966" s="19"/>
      <c r="HW966" s="19"/>
      <c r="HX966" s="19"/>
      <c r="HY966" s="19"/>
      <c r="HZ966" s="19"/>
      <c r="IA966" s="19"/>
      <c r="IB966" s="19"/>
      <c r="IC966" s="19"/>
      <c r="ID966" s="19"/>
      <c r="IE966" s="19"/>
      <c r="IF966" s="19"/>
      <c r="IG966" s="19"/>
      <c r="IH966" s="19"/>
      <c r="II966" s="19"/>
      <c r="IJ966" s="19"/>
      <c r="IK966" s="19"/>
      <c r="IL966" s="19"/>
      <c r="IM966" s="19"/>
      <c r="IN966" s="19"/>
      <c r="IO966" s="19"/>
      <c r="IP966" s="19"/>
      <c r="IQ966" s="19"/>
      <c r="IR966" s="19"/>
      <c r="IS966" s="19"/>
      <c r="IT966" s="19"/>
      <c r="IU966" s="19"/>
      <c r="IV966" s="19"/>
      <c r="IW966" s="19"/>
      <c r="IX966" s="19"/>
      <c r="IY966" s="19"/>
      <c r="IZ966" s="19"/>
      <c r="JA966" s="19"/>
      <c r="JB966" s="19"/>
      <c r="JC966" s="19"/>
    </row>
    <row r="967" spans="1:263" s="19" customFormat="1" x14ac:dyDescent="0.2">
      <c r="A967" s="170">
        <v>43124</v>
      </c>
      <c r="B967" s="183" t="s">
        <v>2007</v>
      </c>
      <c r="C967" s="183" t="s">
        <v>288</v>
      </c>
      <c r="D967" s="183" t="s">
        <v>1878</v>
      </c>
      <c r="E967" s="183" t="s">
        <v>143</v>
      </c>
      <c r="F967" s="184">
        <v>42978</v>
      </c>
      <c r="G967" s="176">
        <v>2017</v>
      </c>
      <c r="H967" s="170" t="s">
        <v>2008</v>
      </c>
      <c r="I967" s="170" t="str">
        <f t="shared" si="68"/>
        <v>IL</v>
      </c>
      <c r="J967" s="170" t="str">
        <f t="shared" si="67"/>
        <v>MS</v>
      </c>
      <c r="K967" s="175" t="str">
        <f t="shared" si="69"/>
        <v>Midwest, South Central</v>
      </c>
      <c r="L967" s="170" t="str">
        <f>INDEX('State '!$A$1:$C$62,MATCH($I967,'State '!$B:$B,0),3)</f>
        <v>Midwest</v>
      </c>
      <c r="M967" s="170" t="str">
        <f>INDEX('State '!$A$1:$C$62,MATCH($J967,'State '!$B:$B,0),3)</f>
        <v>South Central</v>
      </c>
      <c r="N967" s="170"/>
      <c r="O967" s="177">
        <v>51</v>
      </c>
      <c r="P967" s="177"/>
      <c r="Q967" s="177">
        <v>800</v>
      </c>
      <c r="R967" s="176"/>
      <c r="S967" s="170" t="s">
        <v>135</v>
      </c>
      <c r="T967" s="170" t="s">
        <v>381</v>
      </c>
      <c r="U967" s="170" t="s">
        <v>2198</v>
      </c>
      <c r="V967" s="170" t="s">
        <v>2180</v>
      </c>
      <c r="W967" s="169"/>
      <c r="X967" s="169"/>
      <c r="Y967" s="169"/>
    </row>
    <row r="968" spans="1:263" x14ac:dyDescent="0.2">
      <c r="A968" s="170">
        <v>39990</v>
      </c>
      <c r="B968" s="183" t="s">
        <v>823</v>
      </c>
      <c r="C968" s="183" t="s">
        <v>288</v>
      </c>
      <c r="D968" s="183" t="s">
        <v>140</v>
      </c>
      <c r="E968" s="183" t="s">
        <v>143</v>
      </c>
      <c r="F968" s="184">
        <v>39767</v>
      </c>
      <c r="G968" s="176">
        <v>2008</v>
      </c>
      <c r="H968" s="170" t="s">
        <v>6</v>
      </c>
      <c r="I968" s="170" t="str">
        <f t="shared" si="68"/>
        <v>TX</v>
      </c>
      <c r="J968" s="170" t="str">
        <f t="shared" si="67"/>
        <v>TX</v>
      </c>
      <c r="K968" s="170" t="str">
        <f t="shared" si="69"/>
        <v>South Central</v>
      </c>
      <c r="L968" s="170" t="str">
        <f>INDEX('State '!$A$1:$C$62,MATCH($I968,'State '!$B:$B,0),3)</f>
        <v>South Central</v>
      </c>
      <c r="M968" s="170" t="str">
        <f>INDEX('State '!$A$1:$C$62,MATCH($J968,'State '!$B:$B,0),3)</f>
        <v>South Central</v>
      </c>
      <c r="N968" s="170"/>
      <c r="O968" s="177">
        <v>23.1</v>
      </c>
      <c r="P968" s="177">
        <v>6.6</v>
      </c>
      <c r="Q968" s="177">
        <v>95</v>
      </c>
      <c r="R968" s="176">
        <v>36</v>
      </c>
      <c r="S968" s="170" t="s">
        <v>135</v>
      </c>
      <c r="T968" s="170" t="s">
        <v>381</v>
      </c>
      <c r="U968" s="170" t="s">
        <v>824</v>
      </c>
      <c r="V968" s="170"/>
      <c r="W968" s="169"/>
      <c r="X968" s="169"/>
      <c r="Y968" s="169"/>
      <c r="Z968" s="93"/>
      <c r="AA968" s="93"/>
      <c r="AB968" s="93"/>
    </row>
    <row r="969" spans="1:263" s="19" customFormat="1" x14ac:dyDescent="0.2">
      <c r="A969" s="170">
        <v>39990</v>
      </c>
      <c r="B969" s="183" t="s">
        <v>821</v>
      </c>
      <c r="C969" s="183" t="s">
        <v>288</v>
      </c>
      <c r="D969" s="183" t="s">
        <v>140</v>
      </c>
      <c r="E969" s="183" t="s">
        <v>143</v>
      </c>
      <c r="F969" s="184">
        <v>39479</v>
      </c>
      <c r="G969" s="176">
        <v>2008</v>
      </c>
      <c r="H969" s="170" t="s">
        <v>0</v>
      </c>
      <c r="I969" s="170" t="str">
        <f t="shared" si="68"/>
        <v>LA</v>
      </c>
      <c r="J969" s="170" t="str">
        <f t="shared" si="67"/>
        <v>LA</v>
      </c>
      <c r="K969" s="170" t="str">
        <f t="shared" si="69"/>
        <v>South Central</v>
      </c>
      <c r="L969" s="170" t="str">
        <f>INDEX('State '!$A$1:$C$62,MATCH($I969,'State '!$B:$B,0),3)</f>
        <v>South Central</v>
      </c>
      <c r="M969" s="170" t="str">
        <f>INDEX('State '!$A$1:$C$62,MATCH($J969,'State '!$B:$B,0),3)</f>
        <v>South Central</v>
      </c>
      <c r="N969" s="170"/>
      <c r="O969" s="177">
        <v>20</v>
      </c>
      <c r="P969" s="177">
        <v>13.5</v>
      </c>
      <c r="Q969" s="177">
        <v>625</v>
      </c>
      <c r="R969" s="176">
        <v>36</v>
      </c>
      <c r="S969" s="170" t="s">
        <v>135</v>
      </c>
      <c r="T969" s="170" t="s">
        <v>381</v>
      </c>
      <c r="U969" s="170" t="s">
        <v>822</v>
      </c>
      <c r="V969" s="170"/>
      <c r="W969" s="169"/>
      <c r="X969" s="169"/>
      <c r="Y969" s="169"/>
    </row>
    <row r="970" spans="1:263" x14ac:dyDescent="0.2">
      <c r="A970" s="170">
        <v>39990</v>
      </c>
      <c r="B970" s="183" t="s">
        <v>1052</v>
      </c>
      <c r="C970" s="183" t="s">
        <v>288</v>
      </c>
      <c r="D970" s="183" t="s">
        <v>140</v>
      </c>
      <c r="E970" s="183" t="s">
        <v>143</v>
      </c>
      <c r="F970" s="184">
        <v>38626</v>
      </c>
      <c r="G970" s="176">
        <v>2005</v>
      </c>
      <c r="H970" s="170" t="s">
        <v>0</v>
      </c>
      <c r="I970" s="170" t="str">
        <f t="shared" si="68"/>
        <v>LA</v>
      </c>
      <c r="J970" s="170" t="str">
        <f t="shared" si="67"/>
        <v>LA</v>
      </c>
      <c r="K970" s="170" t="str">
        <f t="shared" si="69"/>
        <v>South Central</v>
      </c>
      <c r="L970" s="170" t="str">
        <f>INDEX('State '!$A$1:$C$62,MATCH($I970,'State '!$B:$B,0),3)</f>
        <v>South Central</v>
      </c>
      <c r="M970" s="170" t="str">
        <f>INDEX('State '!$A$1:$C$62,MATCH($J970,'State '!$B:$B,0),3)</f>
        <v>South Central</v>
      </c>
      <c r="N970" s="170"/>
      <c r="O970" s="177">
        <v>39.9</v>
      </c>
      <c r="P970" s="177">
        <v>22.8</v>
      </c>
      <c r="Q970" s="177">
        <v>1100</v>
      </c>
      <c r="R970" s="176">
        <v>36</v>
      </c>
      <c r="S970" s="170" t="s">
        <v>135</v>
      </c>
      <c r="T970" s="170" t="s">
        <v>381</v>
      </c>
      <c r="U970" s="170" t="s">
        <v>1053</v>
      </c>
      <c r="V970" s="170"/>
      <c r="W970" s="169"/>
      <c r="X970" s="169"/>
      <c r="Y970" s="169"/>
      <c r="Z970" s="93"/>
      <c r="AA970" s="93"/>
      <c r="AB970" s="93"/>
    </row>
    <row r="971" spans="1:263" s="19" customFormat="1" x14ac:dyDescent="0.2">
      <c r="A971" s="170">
        <v>39990</v>
      </c>
      <c r="B971" s="171" t="s">
        <v>903</v>
      </c>
      <c r="C971" s="171" t="s">
        <v>288</v>
      </c>
      <c r="D971" s="171" t="s">
        <v>140</v>
      </c>
      <c r="E971" s="172" t="s">
        <v>143</v>
      </c>
      <c r="F971" s="173">
        <v>39406</v>
      </c>
      <c r="G971" s="180">
        <v>2007</v>
      </c>
      <c r="H971" s="170" t="s">
        <v>429</v>
      </c>
      <c r="I971" s="170" t="str">
        <f t="shared" si="68"/>
        <v>TX</v>
      </c>
      <c r="J971" s="170" t="str">
        <f t="shared" si="67"/>
        <v>LA</v>
      </c>
      <c r="K971" s="170" t="str">
        <f t="shared" si="69"/>
        <v>South Central</v>
      </c>
      <c r="L971" s="170" t="str">
        <f>INDEX('State '!$A$1:$C$62,MATCH($I971,'State '!$B:$B,0),3)</f>
        <v>South Central</v>
      </c>
      <c r="M971" s="170" t="str">
        <f>INDEX('State '!$A$1:$C$62,MATCH($J971,'State '!$B:$B,0),3)</f>
        <v>South Central</v>
      </c>
      <c r="N971" s="170"/>
      <c r="O971" s="177">
        <v>178.9</v>
      </c>
      <c r="P971" s="176">
        <v>45</v>
      </c>
      <c r="Q971" s="176">
        <v>625</v>
      </c>
      <c r="R971" s="177">
        <v>36</v>
      </c>
      <c r="S971" s="178" t="s">
        <v>135</v>
      </c>
      <c r="T971" s="175" t="s">
        <v>381</v>
      </c>
      <c r="U971" s="179" t="s">
        <v>822</v>
      </c>
      <c r="V971" s="170"/>
      <c r="W971" s="169"/>
      <c r="X971" s="169"/>
      <c r="Y971" s="169"/>
    </row>
    <row r="972" spans="1:263" x14ac:dyDescent="0.2">
      <c r="A972" s="170">
        <v>39990</v>
      </c>
      <c r="B972" s="183" t="s">
        <v>1560</v>
      </c>
      <c r="C972" s="183" t="s">
        <v>288</v>
      </c>
      <c r="D972" s="183" t="s">
        <v>140</v>
      </c>
      <c r="E972" s="183" t="s">
        <v>143</v>
      </c>
      <c r="F972" s="184">
        <v>35886</v>
      </c>
      <c r="G972" s="176">
        <v>1998</v>
      </c>
      <c r="H972" s="170" t="s">
        <v>1095</v>
      </c>
      <c r="I972" s="170" t="str">
        <f t="shared" si="68"/>
        <v>GM</v>
      </c>
      <c r="J972" s="170" t="str">
        <f t="shared" si="67"/>
        <v>LA</v>
      </c>
      <c r="K972" s="170" t="str">
        <f t="shared" si="69"/>
        <v>Gulf of Mexico, South Central</v>
      </c>
      <c r="L972" s="170" t="str">
        <f>INDEX('State '!$A$1:$C$62,MATCH($I972,'State '!$B:$B,0),3)</f>
        <v>Gulf of Mexico</v>
      </c>
      <c r="M972" s="170" t="str">
        <f>INDEX('State '!$A$1:$C$62,MATCH($J972,'State '!$B:$B,0),3)</f>
        <v>South Central</v>
      </c>
      <c r="N972" s="170"/>
      <c r="O972" s="177">
        <v>52.2</v>
      </c>
      <c r="P972" s="177"/>
      <c r="Q972" s="177">
        <v>500</v>
      </c>
      <c r="R972" s="176"/>
      <c r="S972" s="170" t="s">
        <v>135</v>
      </c>
      <c r="T972" s="170" t="s">
        <v>381</v>
      </c>
      <c r="U972" s="170" t="s">
        <v>1561</v>
      </c>
      <c r="V972" s="170"/>
      <c r="W972" s="169"/>
      <c r="X972" s="169"/>
      <c r="Y972" s="169"/>
      <c r="Z972" s="93"/>
      <c r="AA972" s="93"/>
      <c r="AB972" s="93"/>
    </row>
    <row r="973" spans="1:263" x14ac:dyDescent="0.2">
      <c r="A973" s="170">
        <v>39990</v>
      </c>
      <c r="B973" s="183" t="s">
        <v>2070</v>
      </c>
      <c r="C973" s="183" t="s">
        <v>287</v>
      </c>
      <c r="D973" s="183" t="s">
        <v>134</v>
      </c>
      <c r="E973" s="183" t="s">
        <v>143</v>
      </c>
      <c r="F973" s="184">
        <v>39539</v>
      </c>
      <c r="G973" s="176">
        <v>2008</v>
      </c>
      <c r="H973" s="170" t="s">
        <v>815</v>
      </c>
      <c r="I973" s="170" t="str">
        <f t="shared" si="68"/>
        <v>NV</v>
      </c>
      <c r="J973" s="170" t="str">
        <f t="shared" si="67"/>
        <v>CA</v>
      </c>
      <c r="K973" s="170" t="str">
        <f t="shared" si="69"/>
        <v>Mountain, Pacific</v>
      </c>
      <c r="L973" s="170" t="str">
        <f>INDEX('State '!$A$1:$C$62,MATCH($I973,'State '!$B:$B,0),3)</f>
        <v>Mountain</v>
      </c>
      <c r="M973" s="170" t="str">
        <f>INDEX('State '!$A$1:$C$62,MATCH($J973,'State '!$B:$B,0),3)</f>
        <v>Pacific</v>
      </c>
      <c r="N973" s="170"/>
      <c r="O973" s="177">
        <v>17.420000000000002</v>
      </c>
      <c r="P973" s="177">
        <v>0.2</v>
      </c>
      <c r="Q973" s="177">
        <v>40</v>
      </c>
      <c r="R973" s="176"/>
      <c r="S973" s="170" t="s">
        <v>135</v>
      </c>
      <c r="T973" s="170" t="s">
        <v>381</v>
      </c>
      <c r="U973" s="170" t="s">
        <v>816</v>
      </c>
      <c r="V973" s="170"/>
      <c r="W973" s="169"/>
      <c r="X973" s="169"/>
      <c r="Y973" s="169"/>
      <c r="Z973" s="93"/>
      <c r="AA973" s="93"/>
      <c r="AB973" s="93"/>
    </row>
    <row r="974" spans="1:263" x14ac:dyDescent="0.2">
      <c r="A974" s="170">
        <v>42600</v>
      </c>
      <c r="B974" s="183" t="s">
        <v>1838</v>
      </c>
      <c r="C974" s="183" t="s">
        <v>230</v>
      </c>
      <c r="D974" s="183" t="s">
        <v>134</v>
      </c>
      <c r="E974" s="183" t="s">
        <v>143</v>
      </c>
      <c r="F974" s="184">
        <v>42312</v>
      </c>
      <c r="G974" s="176">
        <v>2015</v>
      </c>
      <c r="H974" s="170" t="s">
        <v>10</v>
      </c>
      <c r="I974" s="170" t="str">
        <f t="shared" si="68"/>
        <v>NY</v>
      </c>
      <c r="J974" s="170" t="str">
        <f t="shared" si="67"/>
        <v>NY</v>
      </c>
      <c r="K974" s="170" t="str">
        <f t="shared" si="69"/>
        <v>Northeast</v>
      </c>
      <c r="L974" s="170" t="str">
        <f>INDEX('State '!$A$1:$C$62,MATCH($I974,'State '!$B:$B,0),3)</f>
        <v>Northeast</v>
      </c>
      <c r="M974" s="170" t="str">
        <f>INDEX('State '!$A$1:$C$62,MATCH($J974,'State '!$B:$B,0),3)</f>
        <v>Northeast</v>
      </c>
      <c r="N974" s="170"/>
      <c r="O974" s="177">
        <v>43.7</v>
      </c>
      <c r="P974" s="177">
        <v>17</v>
      </c>
      <c r="Q974" s="177">
        <v>54</v>
      </c>
      <c r="R974" s="176" t="s">
        <v>719</v>
      </c>
      <c r="S974" s="170" t="s">
        <v>135</v>
      </c>
      <c r="T974" s="170" t="s">
        <v>381</v>
      </c>
      <c r="U974" s="170" t="s">
        <v>1889</v>
      </c>
      <c r="V974" s="170" t="s">
        <v>2177</v>
      </c>
      <c r="W974" s="169"/>
      <c r="X974" s="169"/>
      <c r="Y974" s="169"/>
      <c r="Z974" s="93"/>
      <c r="AA974" s="93"/>
      <c r="AB974" s="93"/>
    </row>
    <row r="975" spans="1:263" s="19" customFormat="1" ht="25.5" x14ac:dyDescent="0.2">
      <c r="A975" s="224">
        <v>44519</v>
      </c>
      <c r="B975" s="222" t="s">
        <v>3075</v>
      </c>
      <c r="C975" s="83" t="s">
        <v>2918</v>
      </c>
      <c r="D975" s="222" t="s">
        <v>140</v>
      </c>
      <c r="E975" s="222" t="s">
        <v>143</v>
      </c>
      <c r="F975" s="63">
        <v>44508</v>
      </c>
      <c r="G975" s="104">
        <v>2021</v>
      </c>
      <c r="H975" s="224" t="s">
        <v>1311</v>
      </c>
      <c r="I975" s="224" t="str">
        <f t="shared" si="68"/>
        <v>OR</v>
      </c>
      <c r="J975" s="224" t="str">
        <f t="shared" ref="J975:J1006" si="70">RIGHT($H975,2)</f>
        <v>NV</v>
      </c>
      <c r="K975" s="230" t="str">
        <f t="shared" si="69"/>
        <v>Pacific, Mountain</v>
      </c>
      <c r="L975" s="224" t="str">
        <f>INDEX('State '!$A$1:$C$62,MATCH($I975,'State '!$B:$B,0),3)</f>
        <v>Pacific</v>
      </c>
      <c r="M975" s="224" t="str">
        <f>INDEX('State '!$A$1:$C$62,MATCH($J975,'State '!$B:$B,0),3)</f>
        <v>Mountain</v>
      </c>
      <c r="N975" s="224"/>
      <c r="O975" s="177">
        <v>13.45</v>
      </c>
      <c r="P975" s="177"/>
      <c r="Q975" s="164">
        <v>15</v>
      </c>
      <c r="R975" s="104"/>
      <c r="S975" s="224" t="s">
        <v>135</v>
      </c>
      <c r="T975" s="113" t="s">
        <v>381</v>
      </c>
      <c r="U975" s="224" t="s">
        <v>3076</v>
      </c>
      <c r="V975" s="224" t="s">
        <v>2180</v>
      </c>
      <c r="W975" s="222" t="s">
        <v>3077</v>
      </c>
      <c r="X975" s="222"/>
      <c r="Y975" s="246" t="s">
        <v>3235</v>
      </c>
      <c r="AC975" s="93"/>
      <c r="AD975" s="93"/>
      <c r="AE975" s="93"/>
      <c r="AF975" s="93"/>
      <c r="AG975" s="93"/>
      <c r="AH975" s="93"/>
      <c r="AI975" s="93"/>
      <c r="AJ975" s="93"/>
      <c r="AK975" s="93"/>
      <c r="AL975" s="93"/>
      <c r="AM975" s="93"/>
      <c r="AN975" s="93"/>
      <c r="AO975" s="93"/>
      <c r="AP975" s="93"/>
      <c r="AQ975" s="93"/>
      <c r="AR975" s="93"/>
      <c r="AS975" s="93"/>
      <c r="AT975" s="93"/>
      <c r="AU975" s="93"/>
      <c r="AV975" s="93"/>
      <c r="AW975" s="93"/>
      <c r="AX975" s="93"/>
      <c r="AY975" s="93"/>
      <c r="AZ975" s="93"/>
      <c r="BA975" s="93"/>
      <c r="BB975" s="93"/>
      <c r="BC975" s="93"/>
      <c r="BD975" s="93"/>
      <c r="BE975" s="93"/>
      <c r="BF975" s="93"/>
      <c r="BG975" s="93"/>
      <c r="BH975" s="93"/>
      <c r="BI975" s="93"/>
      <c r="BJ975" s="93"/>
      <c r="BK975" s="93"/>
      <c r="BL975" s="93"/>
      <c r="BM975" s="93"/>
      <c r="BN975" s="93"/>
      <c r="BO975" s="93"/>
      <c r="BP975" s="93"/>
      <c r="BQ975" s="93"/>
      <c r="BR975" s="93"/>
      <c r="BS975" s="93"/>
      <c r="BT975" s="93"/>
      <c r="BU975" s="93"/>
      <c r="BV975" s="93"/>
      <c r="BW975" s="93"/>
      <c r="BX975" s="93"/>
      <c r="BY975" s="93"/>
      <c r="BZ975" s="93"/>
      <c r="CA975" s="93"/>
      <c r="CB975" s="93"/>
      <c r="CC975" s="93"/>
      <c r="CD975" s="93"/>
      <c r="CE975" s="93"/>
      <c r="CF975" s="93"/>
      <c r="CG975" s="93"/>
      <c r="CH975" s="93"/>
      <c r="CI975" s="93"/>
      <c r="CJ975" s="93"/>
      <c r="CK975" s="93"/>
      <c r="CL975" s="93"/>
      <c r="CM975" s="93"/>
      <c r="CN975" s="93"/>
      <c r="CO975" s="93"/>
      <c r="CP975" s="93"/>
      <c r="CQ975" s="93"/>
      <c r="CR975" s="93"/>
      <c r="CS975" s="93"/>
      <c r="CT975" s="93"/>
      <c r="CU975" s="93"/>
      <c r="CV975" s="93"/>
      <c r="CW975" s="93"/>
      <c r="CX975" s="93"/>
      <c r="CY975" s="93"/>
      <c r="CZ975" s="93"/>
      <c r="DA975" s="93"/>
      <c r="DB975" s="93"/>
      <c r="DC975" s="93"/>
      <c r="DD975" s="93"/>
      <c r="DE975" s="93"/>
      <c r="DF975" s="93"/>
      <c r="DG975" s="93"/>
      <c r="DH975" s="93"/>
      <c r="DI975" s="93"/>
      <c r="DJ975" s="93"/>
      <c r="DK975" s="93"/>
      <c r="DL975" s="93"/>
      <c r="DM975" s="93"/>
      <c r="DN975" s="93"/>
      <c r="DO975" s="93"/>
      <c r="DP975" s="93"/>
      <c r="DQ975" s="93"/>
      <c r="DR975" s="93"/>
      <c r="DS975" s="93"/>
      <c r="DT975" s="93"/>
      <c r="DU975" s="93"/>
      <c r="DV975" s="93"/>
      <c r="DW975" s="93"/>
      <c r="DX975" s="93"/>
      <c r="DY975" s="93"/>
      <c r="DZ975" s="93"/>
      <c r="EA975" s="93"/>
      <c r="EB975" s="93"/>
      <c r="EC975" s="93"/>
      <c r="ED975" s="93"/>
      <c r="EE975" s="93"/>
      <c r="EF975" s="93"/>
      <c r="EG975" s="93"/>
      <c r="EH975" s="93"/>
      <c r="EI975" s="93"/>
      <c r="EJ975" s="93"/>
      <c r="EK975" s="93"/>
      <c r="EL975" s="93"/>
      <c r="EM975" s="93"/>
      <c r="EN975" s="93"/>
      <c r="EO975" s="93"/>
      <c r="EP975" s="93"/>
      <c r="EQ975" s="93"/>
      <c r="ER975" s="93"/>
      <c r="ES975" s="93"/>
      <c r="ET975" s="93"/>
      <c r="EU975" s="93"/>
      <c r="EV975" s="93"/>
      <c r="EW975" s="93"/>
      <c r="EX975" s="93"/>
      <c r="EY975" s="93"/>
      <c r="EZ975" s="93"/>
      <c r="FA975" s="93"/>
      <c r="FB975" s="93"/>
      <c r="FC975" s="93"/>
      <c r="FD975" s="93"/>
      <c r="FE975" s="93"/>
      <c r="FF975" s="93"/>
      <c r="FG975" s="93"/>
      <c r="FH975" s="93"/>
      <c r="FI975" s="93"/>
      <c r="FJ975" s="93"/>
      <c r="FK975" s="93"/>
      <c r="FL975" s="93"/>
      <c r="FM975" s="93"/>
      <c r="FN975" s="93"/>
      <c r="FO975" s="93"/>
      <c r="FP975" s="93"/>
      <c r="FQ975" s="93"/>
      <c r="FR975" s="93"/>
      <c r="FS975" s="93"/>
      <c r="FT975" s="93"/>
      <c r="FU975" s="93"/>
      <c r="FV975" s="93"/>
      <c r="FW975" s="93"/>
      <c r="FX975" s="93"/>
      <c r="FY975" s="93"/>
      <c r="FZ975" s="93"/>
      <c r="GA975" s="93"/>
      <c r="GB975" s="93"/>
      <c r="GC975" s="93"/>
      <c r="GD975" s="93"/>
      <c r="GE975" s="93"/>
      <c r="GF975" s="93"/>
      <c r="GG975" s="93"/>
      <c r="GH975" s="93"/>
      <c r="GI975" s="93"/>
      <c r="GJ975" s="93"/>
      <c r="GK975" s="93"/>
      <c r="GL975" s="93"/>
      <c r="GM975" s="93"/>
      <c r="GN975" s="93"/>
      <c r="GO975" s="93"/>
      <c r="GP975" s="93"/>
      <c r="GQ975" s="93"/>
      <c r="GR975" s="93"/>
      <c r="GS975" s="93"/>
      <c r="GT975" s="93"/>
      <c r="GU975" s="93"/>
      <c r="GV975" s="93"/>
      <c r="GW975" s="93"/>
      <c r="GX975" s="93"/>
      <c r="GY975" s="93"/>
      <c r="GZ975" s="93"/>
      <c r="HA975" s="93"/>
      <c r="HB975" s="93"/>
      <c r="HC975" s="93"/>
      <c r="HD975" s="93"/>
      <c r="HE975" s="93"/>
      <c r="HF975" s="93"/>
      <c r="HG975" s="93"/>
      <c r="HH975" s="93"/>
      <c r="HI975" s="93"/>
      <c r="HJ975" s="93"/>
      <c r="HK975" s="93"/>
      <c r="HL975" s="93"/>
      <c r="HM975" s="93"/>
      <c r="HN975" s="93"/>
      <c r="HO975" s="93"/>
      <c r="HP975" s="93"/>
      <c r="HQ975" s="93"/>
      <c r="HR975" s="93"/>
      <c r="HS975" s="93"/>
      <c r="HT975" s="93"/>
      <c r="HU975" s="93"/>
      <c r="HV975" s="93"/>
      <c r="HW975" s="93"/>
      <c r="HX975" s="93"/>
      <c r="HY975" s="93"/>
      <c r="HZ975" s="93"/>
      <c r="IA975" s="93"/>
      <c r="IB975" s="93"/>
      <c r="IC975" s="93"/>
      <c r="ID975" s="93"/>
      <c r="IE975" s="93"/>
      <c r="IF975" s="93"/>
      <c r="IG975" s="93"/>
      <c r="IH975" s="93"/>
      <c r="II975" s="93"/>
      <c r="IJ975" s="93"/>
      <c r="IK975" s="93"/>
      <c r="IL975" s="93"/>
      <c r="IM975" s="93"/>
      <c r="IN975" s="93"/>
      <c r="IO975" s="93"/>
      <c r="IP975" s="93"/>
      <c r="IQ975" s="93"/>
      <c r="IR975" s="93"/>
      <c r="IS975" s="93"/>
      <c r="IT975" s="93"/>
      <c r="IU975" s="93"/>
      <c r="IV975" s="93"/>
      <c r="IW975" s="93"/>
      <c r="IX975" s="93"/>
      <c r="IY975" s="93"/>
      <c r="IZ975" s="93"/>
      <c r="JA975" s="93"/>
      <c r="JB975" s="93"/>
      <c r="JC975" s="93"/>
    </row>
    <row r="976" spans="1:263" s="19" customFormat="1" x14ac:dyDescent="0.2">
      <c r="A976" s="170">
        <v>39990</v>
      </c>
      <c r="B976" s="183" t="s">
        <v>799</v>
      </c>
      <c r="C976" s="183" t="s">
        <v>286</v>
      </c>
      <c r="D976" s="183" t="s">
        <v>140</v>
      </c>
      <c r="E976" s="183" t="s">
        <v>143</v>
      </c>
      <c r="F976" s="184">
        <v>39539</v>
      </c>
      <c r="G976" s="176">
        <v>2008</v>
      </c>
      <c r="H976" s="170" t="s">
        <v>800</v>
      </c>
      <c r="I976" s="170" t="str">
        <f t="shared" si="68"/>
        <v>IN</v>
      </c>
      <c r="J976" s="170" t="str">
        <f t="shared" si="70"/>
        <v>OH</v>
      </c>
      <c r="K976" s="170" t="str">
        <f t="shared" si="69"/>
        <v>Midwest, Northeast</v>
      </c>
      <c r="L976" s="170" t="str">
        <f>INDEX('State '!$A$1:$C$62,MATCH($I976,'State '!$B:$B,0),3)</f>
        <v>Midwest</v>
      </c>
      <c r="M976" s="170" t="str">
        <f>INDEX('State '!$A$1:$C$62,MATCH($J976,'State '!$B:$B,0),3)</f>
        <v>Northeast</v>
      </c>
      <c r="N976" s="170"/>
      <c r="O976" s="177">
        <v>55.8</v>
      </c>
      <c r="P976" s="177">
        <v>31</v>
      </c>
      <c r="Q976" s="177">
        <v>500</v>
      </c>
      <c r="R976" s="176">
        <v>30</v>
      </c>
      <c r="S976" s="170" t="s">
        <v>135</v>
      </c>
      <c r="T976" s="170" t="s">
        <v>381</v>
      </c>
      <c r="U976" s="170" t="s">
        <v>801</v>
      </c>
      <c r="V976" s="170"/>
      <c r="W976" s="169"/>
      <c r="X976" s="169"/>
      <c r="Y976" s="169"/>
      <c r="AC976" s="93"/>
      <c r="AD976" s="93"/>
      <c r="AE976" s="93"/>
      <c r="AF976" s="93"/>
      <c r="AG976" s="93"/>
      <c r="AH976" s="93"/>
      <c r="AI976" s="93"/>
      <c r="AJ976" s="93"/>
      <c r="AK976" s="93"/>
      <c r="AL976" s="93"/>
      <c r="AM976" s="93"/>
      <c r="AN976" s="93"/>
      <c r="AO976" s="93"/>
      <c r="AP976" s="93"/>
      <c r="AQ976" s="93"/>
      <c r="AR976" s="93"/>
      <c r="AS976" s="93"/>
      <c r="AT976" s="93"/>
      <c r="AU976" s="93"/>
      <c r="AV976" s="93"/>
      <c r="AW976" s="93"/>
      <c r="AX976" s="93"/>
      <c r="AY976" s="93"/>
      <c r="AZ976" s="93"/>
      <c r="BA976" s="93"/>
      <c r="BB976" s="93"/>
      <c r="BC976" s="93"/>
      <c r="BD976" s="93"/>
      <c r="BE976" s="93"/>
      <c r="BF976" s="93"/>
      <c r="BG976" s="93"/>
      <c r="BH976" s="93"/>
      <c r="BI976" s="93"/>
      <c r="BJ976" s="93"/>
      <c r="BK976" s="93"/>
      <c r="BL976" s="93"/>
      <c r="BM976" s="93"/>
      <c r="BN976" s="93"/>
      <c r="BO976" s="93"/>
      <c r="BP976" s="93"/>
      <c r="BQ976" s="93"/>
      <c r="BR976" s="93"/>
      <c r="BS976" s="93"/>
      <c r="BT976" s="93"/>
      <c r="BU976" s="93"/>
      <c r="BV976" s="93"/>
      <c r="BW976" s="93"/>
      <c r="BX976" s="93"/>
      <c r="BY976" s="93"/>
      <c r="BZ976" s="93"/>
      <c r="CA976" s="93"/>
      <c r="CB976" s="93"/>
      <c r="CC976" s="93"/>
      <c r="CD976" s="93"/>
      <c r="CE976" s="93"/>
      <c r="CF976" s="93"/>
      <c r="CG976" s="93"/>
      <c r="CH976" s="93"/>
      <c r="CI976" s="93"/>
      <c r="CJ976" s="93"/>
      <c r="CK976" s="93"/>
      <c r="CL976" s="93"/>
      <c r="CM976" s="93"/>
      <c r="CN976" s="93"/>
      <c r="CO976" s="93"/>
      <c r="CP976" s="93"/>
      <c r="CQ976" s="93"/>
      <c r="CR976" s="93"/>
      <c r="CS976" s="93"/>
      <c r="CT976" s="93"/>
      <c r="CU976" s="93"/>
      <c r="CV976" s="93"/>
      <c r="CW976" s="93"/>
      <c r="CX976" s="93"/>
      <c r="CY976" s="93"/>
      <c r="CZ976" s="93"/>
      <c r="DA976" s="93"/>
      <c r="DB976" s="93"/>
      <c r="DC976" s="93"/>
      <c r="DD976" s="93"/>
      <c r="DE976" s="93"/>
      <c r="DF976" s="93"/>
      <c r="DG976" s="93"/>
      <c r="DH976" s="93"/>
      <c r="DI976" s="93"/>
      <c r="DJ976" s="93"/>
      <c r="DK976" s="93"/>
      <c r="DL976" s="93"/>
      <c r="DM976" s="93"/>
      <c r="DN976" s="93"/>
      <c r="DO976" s="93"/>
      <c r="DP976" s="93"/>
      <c r="DQ976" s="93"/>
      <c r="DR976" s="93"/>
      <c r="DS976" s="93"/>
      <c r="DT976" s="93"/>
      <c r="DU976" s="93"/>
      <c r="DV976" s="93"/>
      <c r="DW976" s="93"/>
      <c r="DX976" s="93"/>
      <c r="DY976" s="93"/>
      <c r="DZ976" s="93"/>
      <c r="EA976" s="93"/>
      <c r="EB976" s="93"/>
      <c r="EC976" s="93"/>
      <c r="ED976" s="93"/>
      <c r="EE976" s="93"/>
      <c r="EF976" s="93"/>
      <c r="EG976" s="93"/>
      <c r="EH976" s="93"/>
      <c r="EI976" s="93"/>
      <c r="EJ976" s="93"/>
      <c r="EK976" s="93"/>
      <c r="EL976" s="93"/>
      <c r="EM976" s="93"/>
      <c r="EN976" s="93"/>
      <c r="EO976" s="93"/>
      <c r="EP976" s="93"/>
      <c r="EQ976" s="93"/>
      <c r="ER976" s="93"/>
      <c r="ES976" s="93"/>
      <c r="ET976" s="93"/>
      <c r="EU976" s="93"/>
      <c r="EV976" s="93"/>
      <c r="EW976" s="93"/>
      <c r="EX976" s="93"/>
      <c r="EY976" s="93"/>
      <c r="EZ976" s="93"/>
      <c r="FA976" s="93"/>
      <c r="FB976" s="93"/>
      <c r="FC976" s="93"/>
      <c r="FD976" s="93"/>
      <c r="FE976" s="93"/>
      <c r="FF976" s="93"/>
      <c r="FG976" s="93"/>
      <c r="FH976" s="93"/>
      <c r="FI976" s="93"/>
      <c r="FJ976" s="93"/>
      <c r="FK976" s="93"/>
      <c r="FL976" s="93"/>
      <c r="FM976" s="93"/>
      <c r="FN976" s="93"/>
      <c r="FO976" s="93"/>
      <c r="FP976" s="93"/>
      <c r="FQ976" s="93"/>
      <c r="FR976" s="93"/>
      <c r="FS976" s="93"/>
      <c r="FT976" s="93"/>
      <c r="FU976" s="93"/>
      <c r="FV976" s="93"/>
      <c r="FW976" s="93"/>
      <c r="FX976" s="93"/>
      <c r="FY976" s="93"/>
      <c r="FZ976" s="93"/>
      <c r="GA976" s="93"/>
      <c r="GB976" s="93"/>
      <c r="GC976" s="93"/>
      <c r="GD976" s="93"/>
      <c r="GE976" s="93"/>
      <c r="GF976" s="93"/>
      <c r="GG976" s="93"/>
      <c r="GH976" s="93"/>
      <c r="GI976" s="93"/>
      <c r="GJ976" s="93"/>
      <c r="GK976" s="93"/>
      <c r="GL976" s="93"/>
      <c r="GM976" s="93"/>
      <c r="GN976" s="93"/>
      <c r="GO976" s="93"/>
      <c r="GP976" s="93"/>
      <c r="GQ976" s="93"/>
      <c r="GR976" s="93"/>
      <c r="GS976" s="93"/>
      <c r="GT976" s="93"/>
      <c r="GU976" s="93"/>
      <c r="GV976" s="93"/>
      <c r="GW976" s="93"/>
      <c r="GX976" s="93"/>
      <c r="GY976" s="93"/>
      <c r="GZ976" s="93"/>
      <c r="HA976" s="93"/>
      <c r="HB976" s="93"/>
      <c r="HC976" s="93"/>
      <c r="HD976" s="93"/>
      <c r="HE976" s="93"/>
      <c r="HF976" s="93"/>
      <c r="HG976" s="93"/>
      <c r="HH976" s="93"/>
      <c r="HI976" s="93"/>
      <c r="HJ976" s="93"/>
      <c r="HK976" s="93"/>
      <c r="HL976" s="93"/>
      <c r="HM976" s="93"/>
      <c r="HN976" s="93"/>
      <c r="HO976" s="93"/>
      <c r="HP976" s="93"/>
      <c r="HQ976" s="93"/>
      <c r="HR976" s="93"/>
      <c r="HS976" s="93"/>
      <c r="HT976" s="93"/>
      <c r="HU976" s="93"/>
      <c r="HV976" s="93"/>
      <c r="HW976" s="93"/>
      <c r="HX976" s="93"/>
      <c r="HY976" s="93"/>
      <c r="HZ976" s="93"/>
      <c r="IA976" s="93"/>
      <c r="IB976" s="93"/>
      <c r="IC976" s="93"/>
      <c r="ID976" s="93"/>
      <c r="IE976" s="93"/>
      <c r="IF976" s="93"/>
      <c r="IG976" s="93"/>
      <c r="IH976" s="93"/>
      <c r="II976" s="93"/>
      <c r="IJ976" s="93"/>
      <c r="IK976" s="93"/>
      <c r="IL976" s="93"/>
      <c r="IM976" s="93"/>
      <c r="IN976" s="93"/>
      <c r="IO976" s="93"/>
      <c r="IP976" s="93"/>
      <c r="IQ976" s="93"/>
      <c r="IR976" s="93"/>
      <c r="IS976" s="93"/>
      <c r="IT976" s="93"/>
      <c r="IU976" s="93"/>
      <c r="IV976" s="93"/>
      <c r="IW976" s="93"/>
      <c r="IX976" s="93"/>
      <c r="IY976" s="93"/>
      <c r="IZ976" s="93"/>
      <c r="JA976" s="93"/>
      <c r="JB976" s="93"/>
      <c r="JC976" s="93"/>
    </row>
    <row r="977" spans="1:263" s="19" customFormat="1" x14ac:dyDescent="0.2">
      <c r="A977" s="170">
        <v>39990</v>
      </c>
      <c r="B977" s="183" t="s">
        <v>1278</v>
      </c>
      <c r="C977" s="183" t="s">
        <v>266</v>
      </c>
      <c r="D977" s="183" t="s">
        <v>140</v>
      </c>
      <c r="E977" s="183" t="s">
        <v>143</v>
      </c>
      <c r="F977" s="184">
        <v>37408</v>
      </c>
      <c r="G977" s="176">
        <v>2002</v>
      </c>
      <c r="H977" s="170" t="s">
        <v>43</v>
      </c>
      <c r="I977" s="170" t="str">
        <f t="shared" si="68"/>
        <v>NM</v>
      </c>
      <c r="J977" s="170" t="str">
        <f t="shared" si="70"/>
        <v>NM</v>
      </c>
      <c r="K977" s="170" t="str">
        <f t="shared" si="69"/>
        <v>Mountain</v>
      </c>
      <c r="L977" s="170" t="str">
        <f>INDEX('State '!$A$1:$C$62,MATCH($I977,'State '!$B:$B,0),3)</f>
        <v>Mountain</v>
      </c>
      <c r="M977" s="170" t="str">
        <f>INDEX('State '!$A$1:$C$62,MATCH($J977,'State '!$B:$B,0),3)</f>
        <v>Mountain</v>
      </c>
      <c r="N977" s="170"/>
      <c r="O977" s="177">
        <v>0.03</v>
      </c>
      <c r="P977" s="177"/>
      <c r="Q977" s="177">
        <v>10</v>
      </c>
      <c r="R977" s="176"/>
      <c r="S977" s="170" t="s">
        <v>135</v>
      </c>
      <c r="T977" s="170" t="s">
        <v>381</v>
      </c>
      <c r="U977" s="170" t="s">
        <v>1279</v>
      </c>
      <c r="V977" s="170"/>
      <c r="W977" s="169"/>
      <c r="X977" s="169"/>
      <c r="Y977" s="169"/>
      <c r="AC977" s="93"/>
      <c r="AD977" s="93"/>
      <c r="AE977" s="93"/>
      <c r="AF977" s="93"/>
      <c r="AG977" s="93"/>
      <c r="AH977" s="93"/>
      <c r="AI977" s="93"/>
      <c r="AJ977" s="93"/>
      <c r="AK977" s="93"/>
      <c r="AL977" s="93"/>
      <c r="AM977" s="93"/>
      <c r="AN977" s="93"/>
      <c r="AO977" s="93"/>
      <c r="AP977" s="93"/>
      <c r="AQ977" s="93"/>
      <c r="AR977" s="93"/>
      <c r="AS977" s="93"/>
      <c r="AT977" s="93"/>
      <c r="AU977" s="93"/>
      <c r="AV977" s="93"/>
      <c r="AW977" s="93"/>
      <c r="AX977" s="93"/>
      <c r="AY977" s="93"/>
      <c r="AZ977" s="93"/>
      <c r="BA977" s="93"/>
      <c r="BB977" s="93"/>
      <c r="BC977" s="93"/>
      <c r="BD977" s="93"/>
      <c r="BE977" s="93"/>
      <c r="BF977" s="93"/>
      <c r="BG977" s="93"/>
      <c r="BH977" s="93"/>
      <c r="BI977" s="93"/>
      <c r="BJ977" s="93"/>
      <c r="BK977" s="93"/>
      <c r="BL977" s="93"/>
      <c r="BM977" s="93"/>
      <c r="BN977" s="93"/>
      <c r="BO977" s="93"/>
      <c r="BP977" s="93"/>
      <c r="BQ977" s="93"/>
      <c r="BR977" s="93"/>
      <c r="BS977" s="93"/>
      <c r="BT977" s="93"/>
      <c r="BU977" s="93"/>
      <c r="BV977" s="93"/>
      <c r="BW977" s="93"/>
      <c r="BX977" s="93"/>
      <c r="BY977" s="93"/>
      <c r="BZ977" s="93"/>
      <c r="CA977" s="93"/>
      <c r="CB977" s="93"/>
      <c r="CC977" s="93"/>
      <c r="CD977" s="93"/>
      <c r="CE977" s="93"/>
      <c r="CF977" s="93"/>
      <c r="CG977" s="93"/>
      <c r="CH977" s="93"/>
      <c r="CI977" s="93"/>
      <c r="CJ977" s="93"/>
      <c r="CK977" s="93"/>
      <c r="CL977" s="93"/>
      <c r="CM977" s="93"/>
      <c r="CN977" s="93"/>
      <c r="CO977" s="93"/>
      <c r="CP977" s="93"/>
      <c r="CQ977" s="93"/>
      <c r="CR977" s="93"/>
      <c r="CS977" s="93"/>
      <c r="CT977" s="93"/>
      <c r="CU977" s="93"/>
      <c r="CV977" s="93"/>
      <c r="CW977" s="93"/>
      <c r="CX977" s="93"/>
      <c r="CY977" s="93"/>
      <c r="CZ977" s="93"/>
      <c r="DA977" s="93"/>
      <c r="DB977" s="93"/>
      <c r="DC977" s="93"/>
      <c r="DD977" s="93"/>
      <c r="DE977" s="93"/>
      <c r="DF977" s="93"/>
      <c r="DG977" s="93"/>
      <c r="DH977" s="93"/>
      <c r="DI977" s="93"/>
      <c r="DJ977" s="93"/>
      <c r="DK977" s="93"/>
      <c r="DL977" s="93"/>
      <c r="DM977" s="93"/>
      <c r="DN977" s="93"/>
      <c r="DO977" s="93"/>
      <c r="DP977" s="93"/>
      <c r="DQ977" s="93"/>
      <c r="DR977" s="93"/>
      <c r="DS977" s="93"/>
      <c r="DT977" s="93"/>
      <c r="DU977" s="93"/>
      <c r="DV977" s="93"/>
      <c r="DW977" s="93"/>
      <c r="DX977" s="93"/>
      <c r="DY977" s="93"/>
      <c r="DZ977" s="93"/>
      <c r="EA977" s="93"/>
      <c r="EB977" s="93"/>
      <c r="EC977" s="93"/>
      <c r="ED977" s="93"/>
      <c r="EE977" s="93"/>
      <c r="EF977" s="93"/>
      <c r="EG977" s="93"/>
      <c r="EH977" s="93"/>
      <c r="EI977" s="93"/>
      <c r="EJ977" s="93"/>
      <c r="EK977" s="93"/>
      <c r="EL977" s="93"/>
      <c r="EM977" s="93"/>
      <c r="EN977" s="93"/>
      <c r="EO977" s="93"/>
      <c r="EP977" s="93"/>
      <c r="EQ977" s="93"/>
      <c r="ER977" s="93"/>
      <c r="ES977" s="93"/>
      <c r="ET977" s="93"/>
      <c r="EU977" s="93"/>
      <c r="EV977" s="93"/>
      <c r="EW977" s="93"/>
      <c r="EX977" s="93"/>
      <c r="EY977" s="93"/>
      <c r="EZ977" s="93"/>
      <c r="FA977" s="93"/>
      <c r="FB977" s="93"/>
      <c r="FC977" s="93"/>
      <c r="FD977" s="93"/>
      <c r="FE977" s="93"/>
      <c r="FF977" s="93"/>
      <c r="FG977" s="93"/>
      <c r="FH977" s="93"/>
      <c r="FI977" s="93"/>
      <c r="FJ977" s="93"/>
      <c r="FK977" s="93"/>
      <c r="FL977" s="93"/>
      <c r="FM977" s="93"/>
      <c r="FN977" s="93"/>
      <c r="FO977" s="93"/>
      <c r="FP977" s="93"/>
      <c r="FQ977" s="93"/>
      <c r="FR977" s="93"/>
      <c r="FS977" s="93"/>
      <c r="FT977" s="93"/>
      <c r="FU977" s="93"/>
      <c r="FV977" s="93"/>
      <c r="FW977" s="93"/>
      <c r="FX977" s="93"/>
      <c r="FY977" s="93"/>
      <c r="FZ977" s="93"/>
      <c r="GA977" s="93"/>
      <c r="GB977" s="93"/>
      <c r="GC977" s="93"/>
      <c r="GD977" s="93"/>
      <c r="GE977" s="93"/>
      <c r="GF977" s="93"/>
      <c r="GG977" s="93"/>
      <c r="GH977" s="93"/>
      <c r="GI977" s="93"/>
      <c r="GJ977" s="93"/>
      <c r="GK977" s="93"/>
      <c r="GL977" s="93"/>
      <c r="GM977" s="93"/>
      <c r="GN977" s="93"/>
      <c r="GO977" s="93"/>
      <c r="GP977" s="93"/>
      <c r="GQ977" s="93"/>
      <c r="GR977" s="93"/>
      <c r="GS977" s="93"/>
      <c r="GT977" s="93"/>
      <c r="GU977" s="93"/>
      <c r="GV977" s="93"/>
      <c r="GW977" s="93"/>
      <c r="GX977" s="93"/>
      <c r="GY977" s="93"/>
      <c r="GZ977" s="93"/>
      <c r="HA977" s="93"/>
      <c r="HB977" s="93"/>
      <c r="HC977" s="93"/>
      <c r="HD977" s="93"/>
      <c r="HE977" s="93"/>
      <c r="HF977" s="93"/>
      <c r="HG977" s="93"/>
      <c r="HH977" s="93"/>
      <c r="HI977" s="93"/>
      <c r="HJ977" s="93"/>
      <c r="HK977" s="93"/>
      <c r="HL977" s="93"/>
      <c r="HM977" s="93"/>
      <c r="HN977" s="93"/>
      <c r="HO977" s="93"/>
      <c r="HP977" s="93"/>
      <c r="HQ977" s="93"/>
      <c r="HR977" s="93"/>
      <c r="HS977" s="93"/>
      <c r="HT977" s="93"/>
      <c r="HU977" s="93"/>
      <c r="HV977" s="93"/>
      <c r="HW977" s="93"/>
      <c r="HX977" s="93"/>
      <c r="HY977" s="93"/>
      <c r="HZ977" s="93"/>
      <c r="IA977" s="93"/>
      <c r="IB977" s="93"/>
      <c r="IC977" s="93"/>
      <c r="ID977" s="93"/>
      <c r="IE977" s="93"/>
      <c r="IF977" s="93"/>
      <c r="IG977" s="93"/>
      <c r="IH977" s="93"/>
      <c r="II977" s="93"/>
      <c r="IJ977" s="93"/>
      <c r="IK977" s="93"/>
      <c r="IL977" s="93"/>
      <c r="IM977" s="93"/>
      <c r="IN977" s="93"/>
      <c r="IO977" s="93"/>
      <c r="IP977" s="93"/>
      <c r="IQ977" s="93"/>
      <c r="IR977" s="93"/>
      <c r="IS977" s="93"/>
      <c r="IT977" s="93"/>
      <c r="IU977" s="93"/>
      <c r="IV977" s="93"/>
      <c r="IW977" s="93"/>
      <c r="IX977" s="93"/>
      <c r="IY977" s="93"/>
      <c r="IZ977" s="93"/>
      <c r="JA977" s="93"/>
      <c r="JB977" s="93"/>
      <c r="JC977" s="93"/>
    </row>
    <row r="978" spans="1:263" s="19" customFormat="1" x14ac:dyDescent="0.2">
      <c r="A978" s="195">
        <v>39990</v>
      </c>
      <c r="B978" s="183" t="s">
        <v>1712</v>
      </c>
      <c r="C978" s="183" t="s">
        <v>266</v>
      </c>
      <c r="D978" s="183" t="s">
        <v>140</v>
      </c>
      <c r="E978" s="183" t="s">
        <v>143</v>
      </c>
      <c r="F978" s="184">
        <v>35765</v>
      </c>
      <c r="G978" s="176">
        <v>1997</v>
      </c>
      <c r="H978" s="170" t="s">
        <v>43</v>
      </c>
      <c r="I978" s="170" t="str">
        <f t="shared" si="68"/>
        <v>NM</v>
      </c>
      <c r="J978" s="170" t="str">
        <f t="shared" si="70"/>
        <v>NM</v>
      </c>
      <c r="K978" s="170" t="str">
        <f t="shared" si="69"/>
        <v>Mountain</v>
      </c>
      <c r="L978" s="170" t="str">
        <f>INDEX('State '!$A$1:$C$62,MATCH($I978,'State '!$B:$B,0),3)</f>
        <v>Mountain</v>
      </c>
      <c r="M978" s="170" t="str">
        <f>INDEX('State '!$A$1:$C$62,MATCH($J978,'State '!$B:$B,0),3)</f>
        <v>Mountain</v>
      </c>
      <c r="N978" s="170"/>
      <c r="O978" s="177">
        <v>0.03</v>
      </c>
      <c r="P978" s="177"/>
      <c r="Q978" s="177">
        <v>26</v>
      </c>
      <c r="R978" s="176"/>
      <c r="S978" s="170" t="s">
        <v>135</v>
      </c>
      <c r="T978" s="170" t="s">
        <v>381</v>
      </c>
      <c r="U978" s="170" t="s">
        <v>1713</v>
      </c>
      <c r="V978" s="170"/>
      <c r="W978" s="169"/>
      <c r="X978" s="169"/>
      <c r="Y978" s="205"/>
      <c r="AC978" s="93"/>
      <c r="AD978" s="93"/>
      <c r="AE978" s="93"/>
      <c r="AF978" s="93"/>
      <c r="AG978" s="93"/>
      <c r="AH978" s="93"/>
      <c r="AI978" s="93"/>
      <c r="AJ978" s="93"/>
      <c r="AK978" s="93"/>
      <c r="AL978" s="93"/>
      <c r="AM978" s="93"/>
      <c r="AN978" s="93"/>
      <c r="AO978" s="93"/>
      <c r="AP978" s="93"/>
      <c r="AQ978" s="93"/>
      <c r="AR978" s="93"/>
      <c r="AS978" s="93"/>
      <c r="AT978" s="93"/>
      <c r="AU978" s="93"/>
      <c r="AV978" s="93"/>
      <c r="AW978" s="93"/>
      <c r="AX978" s="93"/>
      <c r="AY978" s="93"/>
      <c r="AZ978" s="93"/>
      <c r="BA978" s="93"/>
      <c r="BB978" s="93"/>
      <c r="BC978" s="93"/>
      <c r="BD978" s="93"/>
      <c r="BE978" s="93"/>
      <c r="BF978" s="93"/>
      <c r="BG978" s="93"/>
      <c r="BH978" s="93"/>
      <c r="BI978" s="93"/>
      <c r="BJ978" s="93"/>
      <c r="BK978" s="93"/>
      <c r="BL978" s="93"/>
      <c r="BM978" s="93"/>
      <c r="BN978" s="93"/>
      <c r="BO978" s="93"/>
      <c r="BP978" s="93"/>
      <c r="BQ978" s="93"/>
      <c r="BR978" s="93"/>
      <c r="BS978" s="93"/>
      <c r="BT978" s="93"/>
      <c r="BU978" s="93"/>
      <c r="BV978" s="93"/>
      <c r="BW978" s="93"/>
      <c r="BX978" s="93"/>
      <c r="BY978" s="93"/>
      <c r="BZ978" s="93"/>
      <c r="CA978" s="93"/>
      <c r="CB978" s="93"/>
      <c r="CC978" s="93"/>
      <c r="CD978" s="93"/>
      <c r="CE978" s="93"/>
      <c r="CF978" s="93"/>
      <c r="CG978" s="93"/>
      <c r="CH978" s="93"/>
      <c r="CI978" s="93"/>
      <c r="CJ978" s="93"/>
      <c r="CK978" s="93"/>
      <c r="CL978" s="93"/>
      <c r="CM978" s="93"/>
      <c r="CN978" s="93"/>
      <c r="CO978" s="93"/>
      <c r="CP978" s="93"/>
      <c r="CQ978" s="93"/>
      <c r="CR978" s="93"/>
      <c r="CS978" s="93"/>
      <c r="CT978" s="93"/>
      <c r="CU978" s="93"/>
      <c r="CV978" s="93"/>
      <c r="CW978" s="93"/>
      <c r="CX978" s="93"/>
      <c r="CY978" s="93"/>
      <c r="CZ978" s="93"/>
      <c r="DA978" s="93"/>
      <c r="DB978" s="93"/>
      <c r="DC978" s="93"/>
      <c r="DD978" s="93"/>
      <c r="DE978" s="93"/>
      <c r="DF978" s="93"/>
      <c r="DG978" s="93"/>
      <c r="DH978" s="93"/>
      <c r="DI978" s="93"/>
      <c r="DJ978" s="93"/>
      <c r="DK978" s="93"/>
      <c r="DL978" s="93"/>
      <c r="DM978" s="93"/>
      <c r="DN978" s="93"/>
      <c r="DO978" s="93"/>
      <c r="DP978" s="93"/>
      <c r="DQ978" s="93"/>
      <c r="DR978" s="93"/>
      <c r="DS978" s="93"/>
      <c r="DT978" s="93"/>
      <c r="DU978" s="93"/>
      <c r="DV978" s="93"/>
      <c r="DW978" s="93"/>
      <c r="DX978" s="93"/>
      <c r="DY978" s="93"/>
      <c r="DZ978" s="93"/>
      <c r="EA978" s="93"/>
      <c r="EB978" s="93"/>
      <c r="EC978" s="93"/>
      <c r="ED978" s="93"/>
      <c r="EE978" s="93"/>
      <c r="EF978" s="93"/>
      <c r="EG978" s="93"/>
      <c r="EH978" s="93"/>
      <c r="EI978" s="93"/>
      <c r="EJ978" s="93"/>
      <c r="EK978" s="93"/>
      <c r="EL978" s="93"/>
      <c r="EM978" s="93"/>
      <c r="EN978" s="93"/>
      <c r="EO978" s="93"/>
      <c r="EP978" s="93"/>
      <c r="EQ978" s="93"/>
      <c r="ER978" s="93"/>
      <c r="ES978" s="93"/>
      <c r="ET978" s="93"/>
      <c r="EU978" s="93"/>
      <c r="EV978" s="93"/>
      <c r="EW978" s="93"/>
      <c r="EX978" s="93"/>
      <c r="EY978" s="93"/>
      <c r="EZ978" s="93"/>
      <c r="FA978" s="93"/>
      <c r="FB978" s="93"/>
      <c r="FC978" s="93"/>
      <c r="FD978" s="93"/>
      <c r="FE978" s="93"/>
      <c r="FF978" s="93"/>
      <c r="FG978" s="93"/>
      <c r="FH978" s="93"/>
      <c r="FI978" s="93"/>
      <c r="FJ978" s="93"/>
      <c r="FK978" s="93"/>
      <c r="FL978" s="93"/>
      <c r="FM978" s="93"/>
      <c r="FN978" s="93"/>
      <c r="FO978" s="93"/>
      <c r="FP978" s="93"/>
      <c r="FQ978" s="93"/>
      <c r="FR978" s="93"/>
      <c r="FS978" s="93"/>
      <c r="FT978" s="93"/>
      <c r="FU978" s="93"/>
      <c r="FV978" s="93"/>
      <c r="FW978" s="93"/>
      <c r="FX978" s="93"/>
      <c r="FY978" s="93"/>
      <c r="FZ978" s="93"/>
      <c r="GA978" s="93"/>
      <c r="GB978" s="93"/>
      <c r="GC978" s="93"/>
      <c r="GD978" s="93"/>
      <c r="GE978" s="93"/>
      <c r="GF978" s="93"/>
      <c r="GG978" s="93"/>
      <c r="GH978" s="93"/>
      <c r="GI978" s="93"/>
      <c r="GJ978" s="93"/>
      <c r="GK978" s="93"/>
      <c r="GL978" s="93"/>
      <c r="GM978" s="93"/>
      <c r="GN978" s="93"/>
      <c r="GO978" s="93"/>
      <c r="GP978" s="93"/>
      <c r="GQ978" s="93"/>
      <c r="GR978" s="93"/>
      <c r="GS978" s="93"/>
      <c r="GT978" s="93"/>
      <c r="GU978" s="93"/>
      <c r="GV978" s="93"/>
      <c r="GW978" s="93"/>
      <c r="GX978" s="93"/>
      <c r="GY978" s="93"/>
      <c r="GZ978" s="93"/>
      <c r="HA978" s="93"/>
      <c r="HB978" s="93"/>
      <c r="HC978" s="93"/>
      <c r="HD978" s="93"/>
      <c r="HE978" s="93"/>
      <c r="HF978" s="93"/>
      <c r="HG978" s="93"/>
      <c r="HH978" s="93"/>
      <c r="HI978" s="93"/>
      <c r="HJ978" s="93"/>
      <c r="HK978" s="93"/>
      <c r="HL978" s="93"/>
      <c r="HM978" s="93"/>
      <c r="HN978" s="93"/>
      <c r="HO978" s="93"/>
      <c r="HP978" s="93"/>
      <c r="HQ978" s="93"/>
      <c r="HR978" s="93"/>
      <c r="HS978" s="93"/>
      <c r="HT978" s="93"/>
      <c r="HU978" s="93"/>
      <c r="HV978" s="93"/>
      <c r="HW978" s="93"/>
      <c r="HX978" s="93"/>
      <c r="HY978" s="93"/>
      <c r="HZ978" s="93"/>
      <c r="IA978" s="93"/>
      <c r="IB978" s="93"/>
      <c r="IC978" s="93"/>
      <c r="ID978" s="93"/>
      <c r="IE978" s="93"/>
      <c r="IF978" s="93"/>
      <c r="IG978" s="93"/>
      <c r="IH978" s="93"/>
      <c r="II978" s="93"/>
      <c r="IJ978" s="93"/>
      <c r="IK978" s="93"/>
      <c r="IL978" s="93"/>
      <c r="IM978" s="93"/>
      <c r="IN978" s="93"/>
      <c r="IO978" s="93"/>
      <c r="IP978" s="93"/>
      <c r="IQ978" s="93"/>
      <c r="IR978" s="93"/>
      <c r="IS978" s="93"/>
      <c r="IT978" s="93"/>
      <c r="IU978" s="93"/>
      <c r="IV978" s="93"/>
      <c r="IW978" s="93"/>
      <c r="IX978" s="93"/>
      <c r="IY978" s="93"/>
      <c r="IZ978" s="93"/>
      <c r="JA978" s="93"/>
      <c r="JB978" s="93"/>
      <c r="JC978" s="93"/>
    </row>
    <row r="979" spans="1:263" s="19" customFormat="1" x14ac:dyDescent="0.2">
      <c r="A979" s="170">
        <v>39990</v>
      </c>
      <c r="B979" s="183" t="s">
        <v>1858</v>
      </c>
      <c r="C979" s="183" t="s">
        <v>266</v>
      </c>
      <c r="D979" s="183" t="s">
        <v>140</v>
      </c>
      <c r="E979" s="183" t="s">
        <v>143</v>
      </c>
      <c r="F979" s="184">
        <v>36647</v>
      </c>
      <c r="G979" s="176">
        <v>2000</v>
      </c>
      <c r="H979" s="170" t="s">
        <v>1486</v>
      </c>
      <c r="I979" s="170" t="str">
        <f t="shared" si="68"/>
        <v>NM</v>
      </c>
      <c r="J979" s="170" t="str">
        <f t="shared" si="70"/>
        <v>CA</v>
      </c>
      <c r="K979" s="170" t="str">
        <f t="shared" si="69"/>
        <v>Mountain, Pacific</v>
      </c>
      <c r="L979" s="170" t="str">
        <f>INDEX('State '!$A$1:$C$62,MATCH($I979,'State '!$B:$B,0),3)</f>
        <v>Mountain</v>
      </c>
      <c r="M979" s="170" t="str">
        <f>INDEX('State '!$A$1:$C$62,MATCH($J979,'State '!$B:$B,0),3)</f>
        <v>Pacific</v>
      </c>
      <c r="N979" s="170"/>
      <c r="O979" s="177">
        <v>13</v>
      </c>
      <c r="P979" s="177"/>
      <c r="Q979" s="177">
        <v>136</v>
      </c>
      <c r="R979" s="176">
        <v>30</v>
      </c>
      <c r="S979" s="170" t="s">
        <v>135</v>
      </c>
      <c r="T979" s="170" t="s">
        <v>381</v>
      </c>
      <c r="U979" s="170" t="s">
        <v>1487</v>
      </c>
      <c r="V979" s="170"/>
      <c r="W979" s="169"/>
      <c r="X979" s="169"/>
      <c r="Y979" s="169"/>
      <c r="AC979" s="93"/>
      <c r="AD979" s="93"/>
      <c r="AE979" s="93"/>
      <c r="AF979" s="93"/>
      <c r="AG979" s="93"/>
      <c r="AH979" s="93"/>
      <c r="AI979" s="93"/>
      <c r="AJ979" s="93"/>
      <c r="AK979" s="93"/>
      <c r="AL979" s="93"/>
      <c r="AM979" s="93"/>
      <c r="AN979" s="93"/>
      <c r="AO979" s="93"/>
      <c r="AP979" s="93"/>
      <c r="AQ979" s="93"/>
      <c r="AR979" s="93"/>
      <c r="AS979" s="93"/>
      <c r="AT979" s="93"/>
      <c r="AU979" s="93"/>
      <c r="AV979" s="93"/>
      <c r="AW979" s="93"/>
      <c r="AX979" s="93"/>
      <c r="AY979" s="93"/>
      <c r="AZ979" s="93"/>
      <c r="BA979" s="93"/>
      <c r="BB979" s="93"/>
      <c r="BC979" s="93"/>
      <c r="BD979" s="93"/>
      <c r="BE979" s="93"/>
      <c r="BF979" s="93"/>
      <c r="BG979" s="93"/>
      <c r="BH979" s="93"/>
      <c r="BI979" s="93"/>
      <c r="BJ979" s="93"/>
      <c r="BK979" s="93"/>
      <c r="BL979" s="93"/>
      <c r="BM979" s="93"/>
      <c r="BN979" s="93"/>
      <c r="BO979" s="93"/>
      <c r="BP979" s="93"/>
      <c r="BQ979" s="93"/>
      <c r="BR979" s="93"/>
      <c r="BS979" s="93"/>
      <c r="BT979" s="93"/>
      <c r="BU979" s="93"/>
      <c r="BV979" s="93"/>
      <c r="BW979" s="93"/>
      <c r="BX979" s="93"/>
      <c r="BY979" s="93"/>
      <c r="BZ979" s="93"/>
      <c r="CA979" s="93"/>
      <c r="CB979" s="93"/>
      <c r="CC979" s="93"/>
      <c r="CD979" s="93"/>
      <c r="CE979" s="93"/>
      <c r="CF979" s="93"/>
      <c r="CG979" s="93"/>
      <c r="CH979" s="93"/>
      <c r="CI979" s="93"/>
      <c r="CJ979" s="93"/>
      <c r="CK979" s="93"/>
      <c r="CL979" s="93"/>
      <c r="CM979" s="93"/>
      <c r="CN979" s="93"/>
      <c r="CO979" s="93"/>
      <c r="CP979" s="93"/>
      <c r="CQ979" s="93"/>
      <c r="CR979" s="93"/>
      <c r="CS979" s="93"/>
      <c r="CT979" s="93"/>
      <c r="CU979" s="93"/>
      <c r="CV979" s="93"/>
      <c r="CW979" s="93"/>
      <c r="CX979" s="93"/>
      <c r="CY979" s="93"/>
      <c r="CZ979" s="93"/>
      <c r="DA979" s="93"/>
      <c r="DB979" s="93"/>
      <c r="DC979" s="93"/>
      <c r="DD979" s="93"/>
      <c r="DE979" s="93"/>
      <c r="DF979" s="93"/>
      <c r="DG979" s="93"/>
      <c r="DH979" s="93"/>
      <c r="DI979" s="93"/>
      <c r="DJ979" s="93"/>
      <c r="DK979" s="93"/>
      <c r="DL979" s="93"/>
      <c r="DM979" s="93"/>
      <c r="DN979" s="93"/>
      <c r="DO979" s="93"/>
      <c r="DP979" s="93"/>
      <c r="DQ979" s="93"/>
      <c r="DR979" s="93"/>
      <c r="DS979" s="93"/>
      <c r="DT979" s="93"/>
      <c r="DU979" s="93"/>
      <c r="DV979" s="93"/>
      <c r="DW979" s="93"/>
      <c r="DX979" s="93"/>
      <c r="DY979" s="93"/>
      <c r="DZ979" s="93"/>
      <c r="EA979" s="93"/>
      <c r="EB979" s="93"/>
      <c r="EC979" s="93"/>
      <c r="ED979" s="93"/>
      <c r="EE979" s="93"/>
      <c r="EF979" s="93"/>
      <c r="EG979" s="93"/>
      <c r="EH979" s="93"/>
      <c r="EI979" s="93"/>
      <c r="EJ979" s="93"/>
      <c r="EK979" s="93"/>
      <c r="EL979" s="93"/>
      <c r="EM979" s="93"/>
      <c r="EN979" s="93"/>
      <c r="EO979" s="93"/>
      <c r="EP979" s="93"/>
      <c r="EQ979" s="93"/>
      <c r="ER979" s="93"/>
      <c r="ES979" s="93"/>
      <c r="ET979" s="93"/>
      <c r="EU979" s="93"/>
      <c r="EV979" s="93"/>
      <c r="EW979" s="93"/>
      <c r="EX979" s="93"/>
      <c r="EY979" s="93"/>
      <c r="EZ979" s="93"/>
      <c r="FA979" s="93"/>
      <c r="FB979" s="93"/>
      <c r="FC979" s="93"/>
      <c r="FD979" s="93"/>
      <c r="FE979" s="93"/>
      <c r="FF979" s="93"/>
      <c r="FG979" s="93"/>
      <c r="FH979" s="93"/>
      <c r="FI979" s="93"/>
      <c r="FJ979" s="93"/>
      <c r="FK979" s="93"/>
      <c r="FL979" s="93"/>
      <c r="FM979" s="93"/>
      <c r="FN979" s="93"/>
      <c r="FO979" s="93"/>
      <c r="FP979" s="93"/>
      <c r="FQ979" s="93"/>
      <c r="FR979" s="93"/>
      <c r="FS979" s="93"/>
      <c r="FT979" s="93"/>
      <c r="FU979" s="93"/>
      <c r="FV979" s="93"/>
      <c r="FW979" s="93"/>
      <c r="FX979" s="93"/>
      <c r="FY979" s="93"/>
      <c r="FZ979" s="93"/>
      <c r="GA979" s="93"/>
      <c r="GB979" s="93"/>
      <c r="GC979" s="93"/>
      <c r="GD979" s="93"/>
      <c r="GE979" s="93"/>
      <c r="GF979" s="93"/>
      <c r="GG979" s="93"/>
      <c r="GH979" s="93"/>
      <c r="GI979" s="93"/>
      <c r="GJ979" s="93"/>
      <c r="GK979" s="93"/>
      <c r="GL979" s="93"/>
      <c r="GM979" s="93"/>
      <c r="GN979" s="93"/>
      <c r="GO979" s="93"/>
      <c r="GP979" s="93"/>
      <c r="GQ979" s="93"/>
      <c r="GR979" s="93"/>
      <c r="GS979" s="93"/>
      <c r="GT979" s="93"/>
      <c r="GU979" s="93"/>
      <c r="GV979" s="93"/>
      <c r="GW979" s="93"/>
      <c r="GX979" s="93"/>
      <c r="GY979" s="93"/>
      <c r="GZ979" s="93"/>
      <c r="HA979" s="93"/>
      <c r="HB979" s="93"/>
      <c r="HC979" s="93"/>
      <c r="HD979" s="93"/>
      <c r="HE979" s="93"/>
      <c r="HF979" s="93"/>
      <c r="HG979" s="93"/>
      <c r="HH979" s="93"/>
      <c r="HI979" s="93"/>
      <c r="HJ979" s="93"/>
      <c r="HK979" s="93"/>
      <c r="HL979" s="93"/>
      <c r="HM979" s="93"/>
      <c r="HN979" s="93"/>
      <c r="HO979" s="93"/>
      <c r="HP979" s="93"/>
      <c r="HQ979" s="93"/>
      <c r="HR979" s="93"/>
      <c r="HS979" s="93"/>
      <c r="HT979" s="93"/>
      <c r="HU979" s="93"/>
      <c r="HV979" s="93"/>
      <c r="HW979" s="93"/>
      <c r="HX979" s="93"/>
      <c r="HY979" s="93"/>
      <c r="HZ979" s="93"/>
      <c r="IA979" s="93"/>
      <c r="IB979" s="93"/>
      <c r="IC979" s="93"/>
      <c r="ID979" s="93"/>
      <c r="IE979" s="93"/>
      <c r="IF979" s="93"/>
      <c r="IG979" s="93"/>
      <c r="IH979" s="93"/>
      <c r="II979" s="93"/>
      <c r="IJ979" s="93"/>
      <c r="IK979" s="93"/>
      <c r="IL979" s="93"/>
      <c r="IM979" s="93"/>
      <c r="IN979" s="93"/>
      <c r="IO979" s="93"/>
      <c r="IP979" s="93"/>
      <c r="IQ979" s="93"/>
      <c r="IR979" s="93"/>
      <c r="IS979" s="93"/>
      <c r="IT979" s="93"/>
      <c r="IU979" s="93"/>
      <c r="IV979" s="93"/>
      <c r="IW979" s="93"/>
      <c r="IX979" s="93"/>
      <c r="IY979" s="93"/>
      <c r="IZ979" s="93"/>
      <c r="JA979" s="93"/>
      <c r="JB979" s="93"/>
      <c r="JC979" s="93"/>
    </row>
    <row r="980" spans="1:263" s="19" customFormat="1" x14ac:dyDescent="0.2">
      <c r="A980" s="170">
        <v>40248</v>
      </c>
      <c r="B980" s="183" t="s">
        <v>662</v>
      </c>
      <c r="C980" s="183" t="s">
        <v>266</v>
      </c>
      <c r="D980" s="183" t="s">
        <v>140</v>
      </c>
      <c r="E980" s="183" t="s">
        <v>143</v>
      </c>
      <c r="F980" s="184">
        <v>39864</v>
      </c>
      <c r="G980" s="176">
        <v>2009</v>
      </c>
      <c r="H980" s="170" t="s">
        <v>40</v>
      </c>
      <c r="I980" s="170" t="str">
        <f t="shared" si="68"/>
        <v>AZ</v>
      </c>
      <c r="J980" s="170" t="str">
        <f t="shared" si="70"/>
        <v>AZ</v>
      </c>
      <c r="K980" s="170" t="str">
        <f t="shared" si="69"/>
        <v>Mountain</v>
      </c>
      <c r="L980" s="170" t="str">
        <f>INDEX('State '!$A$1:$C$62,MATCH($I980,'State '!$B:$B,0),3)</f>
        <v>Mountain</v>
      </c>
      <c r="M980" s="170" t="str">
        <f>INDEX('State '!$A$1:$C$62,MATCH($J980,'State '!$B:$B,0),3)</f>
        <v>Mountain</v>
      </c>
      <c r="N980" s="170"/>
      <c r="O980" s="177">
        <v>957</v>
      </c>
      <c r="P980" s="177">
        <v>284</v>
      </c>
      <c r="Q980" s="177">
        <v>500</v>
      </c>
      <c r="R980" s="176" t="s">
        <v>3317</v>
      </c>
      <c r="S980" s="170" t="s">
        <v>135</v>
      </c>
      <c r="T980" s="170" t="s">
        <v>381</v>
      </c>
      <c r="U980" s="170" t="s">
        <v>663</v>
      </c>
      <c r="V980" s="170"/>
      <c r="W980" s="169"/>
      <c r="X980" s="169"/>
      <c r="Y980" s="169"/>
      <c r="AC980" s="93"/>
      <c r="AD980" s="93"/>
      <c r="AE980" s="93"/>
      <c r="AF980" s="93"/>
      <c r="AG980" s="93"/>
      <c r="AH980" s="93"/>
      <c r="AI980" s="93"/>
      <c r="AJ980" s="93"/>
      <c r="AK980" s="93"/>
      <c r="AL980" s="93"/>
      <c r="AM980" s="93"/>
      <c r="AN980" s="93"/>
      <c r="AO980" s="93"/>
      <c r="AP980" s="93"/>
      <c r="AQ980" s="93"/>
      <c r="AR980" s="93"/>
      <c r="AS980" s="93"/>
      <c r="AT980" s="93"/>
      <c r="AU980" s="93"/>
      <c r="AV980" s="93"/>
      <c r="AW980" s="93"/>
      <c r="AX980" s="93"/>
      <c r="AY980" s="93"/>
      <c r="AZ980" s="93"/>
      <c r="BA980" s="93"/>
      <c r="BB980" s="93"/>
      <c r="BC980" s="93"/>
      <c r="BD980" s="93"/>
      <c r="BE980" s="93"/>
      <c r="BF980" s="93"/>
      <c r="BG980" s="93"/>
      <c r="BH980" s="93"/>
      <c r="BI980" s="93"/>
      <c r="BJ980" s="93"/>
      <c r="BK980" s="93"/>
      <c r="BL980" s="93"/>
      <c r="BM980" s="93"/>
      <c r="BN980" s="93"/>
      <c r="BO980" s="93"/>
      <c r="BP980" s="93"/>
      <c r="BQ980" s="93"/>
      <c r="BR980" s="93"/>
      <c r="BS980" s="93"/>
      <c r="BT980" s="93"/>
      <c r="BU980" s="93"/>
      <c r="BV980" s="93"/>
      <c r="BW980" s="93"/>
      <c r="BX980" s="93"/>
      <c r="BY980" s="93"/>
      <c r="BZ980" s="93"/>
      <c r="CA980" s="93"/>
      <c r="CB980" s="93"/>
      <c r="CC980" s="93"/>
      <c r="CD980" s="93"/>
      <c r="CE980" s="93"/>
      <c r="CF980" s="93"/>
      <c r="CG980" s="93"/>
      <c r="CH980" s="93"/>
      <c r="CI980" s="93"/>
      <c r="CJ980" s="93"/>
      <c r="CK980" s="93"/>
      <c r="CL980" s="93"/>
      <c r="CM980" s="93"/>
      <c r="CN980" s="93"/>
      <c r="CO980" s="93"/>
      <c r="CP980" s="93"/>
      <c r="CQ980" s="93"/>
      <c r="CR980" s="93"/>
      <c r="CS980" s="93"/>
      <c r="CT980" s="93"/>
      <c r="CU980" s="93"/>
      <c r="CV980" s="93"/>
      <c r="CW980" s="93"/>
      <c r="CX980" s="93"/>
      <c r="CY980" s="93"/>
      <c r="CZ980" s="93"/>
      <c r="DA980" s="93"/>
      <c r="DB980" s="93"/>
      <c r="DC980" s="93"/>
      <c r="DD980" s="93"/>
      <c r="DE980" s="93"/>
      <c r="DF980" s="93"/>
      <c r="DG980" s="93"/>
      <c r="DH980" s="93"/>
      <c r="DI980" s="93"/>
      <c r="DJ980" s="93"/>
      <c r="DK980" s="93"/>
      <c r="DL980" s="93"/>
      <c r="DM980" s="93"/>
      <c r="DN980" s="93"/>
      <c r="DO980" s="93"/>
      <c r="DP980" s="93"/>
      <c r="DQ980" s="93"/>
      <c r="DR980" s="93"/>
      <c r="DS980" s="93"/>
      <c r="DT980" s="93"/>
      <c r="DU980" s="93"/>
      <c r="DV980" s="93"/>
      <c r="DW980" s="93"/>
      <c r="DX980" s="93"/>
      <c r="DY980" s="93"/>
      <c r="DZ980" s="93"/>
      <c r="EA980" s="93"/>
      <c r="EB980" s="93"/>
      <c r="EC980" s="93"/>
      <c r="ED980" s="93"/>
      <c r="EE980" s="93"/>
      <c r="EF980" s="93"/>
      <c r="EG980" s="93"/>
      <c r="EH980" s="93"/>
      <c r="EI980" s="93"/>
      <c r="EJ980" s="93"/>
      <c r="EK980" s="93"/>
      <c r="EL980" s="93"/>
      <c r="EM980" s="93"/>
      <c r="EN980" s="93"/>
      <c r="EO980" s="93"/>
      <c r="EP980" s="93"/>
      <c r="EQ980" s="93"/>
      <c r="ER980" s="93"/>
      <c r="ES980" s="93"/>
      <c r="ET980" s="93"/>
      <c r="EU980" s="93"/>
      <c r="EV980" s="93"/>
      <c r="EW980" s="93"/>
      <c r="EX980" s="93"/>
      <c r="EY980" s="93"/>
      <c r="EZ980" s="93"/>
      <c r="FA980" s="93"/>
      <c r="FB980" s="93"/>
      <c r="FC980" s="93"/>
      <c r="FD980" s="93"/>
      <c r="FE980" s="93"/>
      <c r="FF980" s="93"/>
      <c r="FG980" s="93"/>
      <c r="FH980" s="93"/>
      <c r="FI980" s="93"/>
      <c r="FJ980" s="93"/>
      <c r="FK980" s="93"/>
      <c r="FL980" s="93"/>
      <c r="FM980" s="93"/>
      <c r="FN980" s="93"/>
      <c r="FO980" s="93"/>
      <c r="FP980" s="93"/>
      <c r="FQ980" s="93"/>
      <c r="FR980" s="93"/>
      <c r="FS980" s="93"/>
      <c r="FT980" s="93"/>
      <c r="FU980" s="93"/>
      <c r="FV980" s="93"/>
      <c r="FW980" s="93"/>
      <c r="FX980" s="93"/>
      <c r="FY980" s="93"/>
      <c r="FZ980" s="93"/>
      <c r="GA980" s="93"/>
      <c r="GB980" s="93"/>
      <c r="GC980" s="93"/>
      <c r="GD980" s="93"/>
      <c r="GE980" s="93"/>
      <c r="GF980" s="93"/>
      <c r="GG980" s="93"/>
      <c r="GH980" s="93"/>
      <c r="GI980" s="93"/>
      <c r="GJ980" s="93"/>
      <c r="GK980" s="93"/>
      <c r="GL980" s="93"/>
      <c r="GM980" s="93"/>
      <c r="GN980" s="93"/>
      <c r="GO980" s="93"/>
      <c r="GP980" s="93"/>
      <c r="GQ980" s="93"/>
      <c r="GR980" s="93"/>
      <c r="GS980" s="93"/>
      <c r="GT980" s="93"/>
      <c r="GU980" s="93"/>
      <c r="GV980" s="93"/>
      <c r="GW980" s="93"/>
      <c r="GX980" s="93"/>
      <c r="GY980" s="93"/>
      <c r="GZ980" s="93"/>
      <c r="HA980" s="93"/>
      <c r="HB980" s="93"/>
      <c r="HC980" s="93"/>
      <c r="HD980" s="93"/>
      <c r="HE980" s="93"/>
      <c r="HF980" s="93"/>
      <c r="HG980" s="93"/>
      <c r="HH980" s="93"/>
      <c r="HI980" s="93"/>
      <c r="HJ980" s="93"/>
      <c r="HK980" s="93"/>
      <c r="HL980" s="93"/>
      <c r="HM980" s="93"/>
      <c r="HN980" s="93"/>
      <c r="HO980" s="93"/>
      <c r="HP980" s="93"/>
      <c r="HQ980" s="93"/>
      <c r="HR980" s="93"/>
      <c r="HS980" s="93"/>
      <c r="HT980" s="93"/>
      <c r="HU980" s="93"/>
      <c r="HV980" s="93"/>
      <c r="HW980" s="93"/>
      <c r="HX980" s="93"/>
      <c r="HY980" s="93"/>
      <c r="HZ980" s="93"/>
      <c r="IA980" s="93"/>
      <c r="IB980" s="93"/>
      <c r="IC980" s="93"/>
      <c r="ID980" s="93"/>
      <c r="IE980" s="93"/>
      <c r="IF980" s="93"/>
      <c r="IG980" s="93"/>
      <c r="IH980" s="93"/>
      <c r="II980" s="93"/>
      <c r="IJ980" s="93"/>
      <c r="IK980" s="93"/>
      <c r="IL980" s="93"/>
      <c r="IM980" s="93"/>
      <c r="IN980" s="93"/>
      <c r="IO980" s="93"/>
      <c r="IP980" s="93"/>
      <c r="IQ980" s="93"/>
      <c r="IR980" s="93"/>
      <c r="IS980" s="93"/>
      <c r="IT980" s="93"/>
      <c r="IU980" s="93"/>
      <c r="IV980" s="93"/>
      <c r="IW980" s="93"/>
      <c r="IX980" s="93"/>
      <c r="IY980" s="93"/>
      <c r="IZ980" s="93"/>
      <c r="JA980" s="93"/>
      <c r="JB980" s="93"/>
      <c r="JC980" s="93"/>
    </row>
    <row r="981" spans="1:263" s="19" customFormat="1" x14ac:dyDescent="0.2">
      <c r="A981" s="170">
        <v>39990</v>
      </c>
      <c r="B981" s="183" t="s">
        <v>1859</v>
      </c>
      <c r="C981" s="183" t="s">
        <v>266</v>
      </c>
      <c r="D981" s="183" t="s">
        <v>140</v>
      </c>
      <c r="E981" s="183" t="s">
        <v>143</v>
      </c>
      <c r="F981" s="184">
        <v>37424</v>
      </c>
      <c r="G981" s="176">
        <v>2002</v>
      </c>
      <c r="H981" s="170" t="s">
        <v>1298</v>
      </c>
      <c r="I981" s="170" t="str">
        <f t="shared" si="68"/>
        <v>NM</v>
      </c>
      <c r="J981" s="170" t="str">
        <f t="shared" si="70"/>
        <v>CA</v>
      </c>
      <c r="K981" s="170" t="str">
        <f t="shared" si="69"/>
        <v>Mountain, Pacific</v>
      </c>
      <c r="L981" s="170" t="str">
        <f>INDEX('State '!$A$1:$C$62,MATCH($I981,'State '!$B:$B,0),3)</f>
        <v>Mountain</v>
      </c>
      <c r="M981" s="170" t="str">
        <f>INDEX('State '!$A$1:$C$62,MATCH($J981,'State '!$B:$B,0),3)</f>
        <v>Pacific</v>
      </c>
      <c r="N981" s="170"/>
      <c r="O981" s="177">
        <v>93.3</v>
      </c>
      <c r="P981" s="177"/>
      <c r="Q981" s="177">
        <v>120</v>
      </c>
      <c r="R981" s="176">
        <v>30</v>
      </c>
      <c r="S981" s="170" t="s">
        <v>135</v>
      </c>
      <c r="T981" s="170" t="s">
        <v>381</v>
      </c>
      <c r="U981" s="170" t="s">
        <v>1303</v>
      </c>
      <c r="V981" s="170"/>
      <c r="W981" s="169"/>
      <c r="X981" s="169"/>
      <c r="Y981" s="169"/>
    </row>
    <row r="982" spans="1:263" x14ac:dyDescent="0.2">
      <c r="A982" s="170">
        <v>39990</v>
      </c>
      <c r="B982" s="183" t="s">
        <v>1146</v>
      </c>
      <c r="C982" s="183" t="s">
        <v>266</v>
      </c>
      <c r="D982" s="183" t="s">
        <v>140</v>
      </c>
      <c r="E982" s="183" t="s">
        <v>143</v>
      </c>
      <c r="F982" s="184">
        <v>38310</v>
      </c>
      <c r="G982" s="176">
        <v>2004</v>
      </c>
      <c r="H982" s="170" t="s">
        <v>1147</v>
      </c>
      <c r="I982" s="170" t="str">
        <f t="shared" si="68"/>
        <v>NM</v>
      </c>
      <c r="J982" s="170" t="str">
        <f t="shared" si="70"/>
        <v>TX</v>
      </c>
      <c r="K982" s="170" t="str">
        <f t="shared" si="69"/>
        <v>Mountain, South Central</v>
      </c>
      <c r="L982" s="170" t="str">
        <f>INDEX('State '!$A$1:$C$62,MATCH($I982,'State '!$B:$B,0),3)</f>
        <v>Mountain</v>
      </c>
      <c r="M982" s="170" t="str">
        <f>INDEX('State '!$A$1:$C$62,MATCH($J982,'State '!$B:$B,0),3)</f>
        <v>South Central</v>
      </c>
      <c r="N982" s="170"/>
      <c r="O982" s="177">
        <v>0.25</v>
      </c>
      <c r="P982" s="177"/>
      <c r="Q982" s="177">
        <v>10</v>
      </c>
      <c r="R982" s="176">
        <v>24</v>
      </c>
      <c r="S982" s="170" t="s">
        <v>135</v>
      </c>
      <c r="T982" s="170" t="s">
        <v>381</v>
      </c>
      <c r="U982" s="170" t="s">
        <v>1148</v>
      </c>
      <c r="V982" s="170"/>
      <c r="W982" s="169"/>
      <c r="X982" s="169"/>
      <c r="Y982" s="169"/>
      <c r="Z982" s="93"/>
      <c r="AA982" s="93"/>
      <c r="AB982" s="93"/>
    </row>
    <row r="983" spans="1:263" x14ac:dyDescent="0.2">
      <c r="A983" s="170">
        <v>39990</v>
      </c>
      <c r="B983" s="183" t="s">
        <v>1043</v>
      </c>
      <c r="C983" s="183" t="s">
        <v>266</v>
      </c>
      <c r="D983" s="183" t="s">
        <v>140</v>
      </c>
      <c r="E983" s="183" t="s">
        <v>143</v>
      </c>
      <c r="F983" s="184">
        <v>38473</v>
      </c>
      <c r="G983" s="176">
        <v>2005</v>
      </c>
      <c r="H983" s="170" t="s">
        <v>43</v>
      </c>
      <c r="I983" s="170" t="str">
        <f t="shared" si="68"/>
        <v>NM</v>
      </c>
      <c r="J983" s="170" t="str">
        <f t="shared" si="70"/>
        <v>NM</v>
      </c>
      <c r="K983" s="170" t="str">
        <f t="shared" si="69"/>
        <v>Mountain</v>
      </c>
      <c r="L983" s="170" t="str">
        <f>INDEX('State '!$A$1:$C$62,MATCH($I983,'State '!$B:$B,0),3)</f>
        <v>Mountain</v>
      </c>
      <c r="M983" s="170" t="str">
        <f>INDEX('State '!$A$1:$C$62,MATCH($J983,'State '!$B:$B,0),3)</f>
        <v>Mountain</v>
      </c>
      <c r="N983" s="170"/>
      <c r="O983" s="177">
        <v>138.4</v>
      </c>
      <c r="P983" s="177">
        <v>72.599999999999994</v>
      </c>
      <c r="Q983" s="177">
        <v>375</v>
      </c>
      <c r="R983" s="176">
        <v>36</v>
      </c>
      <c r="S983" s="170" t="s">
        <v>135</v>
      </c>
      <c r="T983" s="170" t="s">
        <v>381</v>
      </c>
      <c r="U983" s="170" t="s">
        <v>1044</v>
      </c>
      <c r="V983" s="170"/>
      <c r="W983" s="169"/>
      <c r="X983" s="169"/>
      <c r="Y983" s="169"/>
      <c r="Z983" s="93"/>
      <c r="AA983" s="93"/>
      <c r="AB983" s="93"/>
    </row>
    <row r="984" spans="1:263" x14ac:dyDescent="0.2">
      <c r="A984" s="195">
        <v>39990</v>
      </c>
      <c r="B984" s="183" t="s">
        <v>1782</v>
      </c>
      <c r="C984" s="183" t="s">
        <v>266</v>
      </c>
      <c r="D984" s="183" t="s">
        <v>140</v>
      </c>
      <c r="E984" s="183" t="s">
        <v>143</v>
      </c>
      <c r="F984" s="184">
        <v>35400</v>
      </c>
      <c r="G984" s="176">
        <v>1996</v>
      </c>
      <c r="H984" s="170" t="s">
        <v>1147</v>
      </c>
      <c r="I984" s="170" t="str">
        <f t="shared" si="68"/>
        <v>NM</v>
      </c>
      <c r="J984" s="170" t="str">
        <f t="shared" si="70"/>
        <v>TX</v>
      </c>
      <c r="K984" s="170" t="str">
        <f t="shared" si="69"/>
        <v>Mountain, South Central</v>
      </c>
      <c r="L984" s="170" t="str">
        <f>INDEX('State '!$A$1:$C$62,MATCH($I984,'State '!$B:$B,0),3)</f>
        <v>Mountain</v>
      </c>
      <c r="M984" s="170" t="str">
        <f>INDEX('State '!$A$1:$C$62,MATCH($J984,'State '!$B:$B,0),3)</f>
        <v>South Central</v>
      </c>
      <c r="N984" s="170"/>
      <c r="O984" s="177">
        <v>14.6</v>
      </c>
      <c r="P984" s="177"/>
      <c r="Q984" s="177">
        <v>170</v>
      </c>
      <c r="R984" s="176">
        <v>30</v>
      </c>
      <c r="S984" s="170" t="s">
        <v>135</v>
      </c>
      <c r="T984" s="170" t="s">
        <v>381</v>
      </c>
      <c r="U984" s="170" t="s">
        <v>1783</v>
      </c>
      <c r="V984" s="170"/>
      <c r="W984" s="169"/>
      <c r="X984" s="169"/>
      <c r="Y984" s="169"/>
      <c r="Z984" s="93"/>
      <c r="AA984" s="93"/>
      <c r="AB984" s="93"/>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c r="BP984" s="19"/>
      <c r="BQ984" s="19"/>
      <c r="BR984" s="19"/>
      <c r="BS984" s="19"/>
      <c r="BT984" s="19"/>
      <c r="BU984" s="19"/>
      <c r="BV984" s="19"/>
      <c r="BW984" s="19"/>
      <c r="BX984" s="19"/>
      <c r="BY984" s="19"/>
      <c r="BZ984" s="19"/>
      <c r="CA984" s="19"/>
      <c r="CB984" s="19"/>
      <c r="CC984" s="19"/>
      <c r="CD984" s="19"/>
      <c r="CE984" s="19"/>
      <c r="CF984" s="19"/>
      <c r="CG984" s="19"/>
      <c r="CH984" s="19"/>
      <c r="CI984" s="19"/>
      <c r="CJ984" s="19"/>
      <c r="CK984" s="19"/>
      <c r="CL984" s="19"/>
      <c r="CM984" s="19"/>
      <c r="CN984" s="19"/>
      <c r="CO984" s="19"/>
      <c r="CP984" s="19"/>
      <c r="CQ984" s="19"/>
      <c r="CR984" s="19"/>
      <c r="CS984" s="19"/>
      <c r="CT984" s="19"/>
      <c r="CU984" s="19"/>
      <c r="CV984" s="19"/>
      <c r="CW984" s="19"/>
      <c r="CX984" s="19"/>
      <c r="CY984" s="19"/>
      <c r="CZ984" s="19"/>
      <c r="DA984" s="19"/>
      <c r="DB984" s="19"/>
      <c r="DC984" s="19"/>
      <c r="DD984" s="19"/>
      <c r="DE984" s="19"/>
      <c r="DF984" s="19"/>
      <c r="DG984" s="19"/>
      <c r="DH984" s="19"/>
      <c r="DI984" s="19"/>
      <c r="DJ984" s="19"/>
      <c r="DK984" s="19"/>
      <c r="DL984" s="19"/>
      <c r="DM984" s="19"/>
      <c r="DN984" s="19"/>
      <c r="DO984" s="19"/>
      <c r="DP984" s="19"/>
      <c r="DQ984" s="19"/>
      <c r="DR984" s="19"/>
      <c r="DS984" s="19"/>
      <c r="DT984" s="19"/>
      <c r="DU984" s="19"/>
      <c r="DV984" s="19"/>
      <c r="DW984" s="19"/>
      <c r="DX984" s="19"/>
      <c r="DY984" s="19"/>
      <c r="DZ984" s="19"/>
      <c r="EA984" s="19"/>
      <c r="EB984" s="19"/>
      <c r="EC984" s="19"/>
      <c r="ED984" s="19"/>
      <c r="EE984" s="19"/>
      <c r="EF984" s="19"/>
      <c r="EG984" s="19"/>
      <c r="EH984" s="19"/>
      <c r="EI984" s="19"/>
      <c r="EJ984" s="19"/>
      <c r="EK984" s="19"/>
      <c r="EL984" s="19"/>
      <c r="EM984" s="19"/>
      <c r="EN984" s="19"/>
      <c r="EO984" s="19"/>
      <c r="EP984" s="19"/>
      <c r="EQ984" s="19"/>
      <c r="ER984" s="19"/>
      <c r="ES984" s="19"/>
      <c r="ET984" s="19"/>
      <c r="EU984" s="19"/>
      <c r="EV984" s="19"/>
      <c r="EW984" s="19"/>
      <c r="EX984" s="19"/>
      <c r="EY984" s="19"/>
      <c r="EZ984" s="19"/>
      <c r="FA984" s="19"/>
      <c r="FB984" s="19"/>
      <c r="FC984" s="19"/>
      <c r="FD984" s="19"/>
      <c r="FE984" s="19"/>
      <c r="FF984" s="19"/>
      <c r="FG984" s="19"/>
      <c r="FH984" s="19"/>
      <c r="FI984" s="19"/>
      <c r="FJ984" s="19"/>
      <c r="FK984" s="19"/>
      <c r="FL984" s="19"/>
      <c r="FM984" s="19"/>
      <c r="FN984" s="19"/>
      <c r="FO984" s="19"/>
      <c r="FP984" s="19"/>
      <c r="FQ984" s="19"/>
      <c r="FR984" s="19"/>
      <c r="FS984" s="19"/>
      <c r="FT984" s="19"/>
      <c r="FU984" s="19"/>
      <c r="FV984" s="19"/>
      <c r="FW984" s="19"/>
      <c r="FX984" s="19"/>
      <c r="FY984" s="19"/>
      <c r="FZ984" s="19"/>
      <c r="GA984" s="19"/>
      <c r="GB984" s="19"/>
      <c r="GC984" s="19"/>
      <c r="GD984" s="19"/>
      <c r="GE984" s="19"/>
      <c r="GF984" s="19"/>
      <c r="GG984" s="19"/>
      <c r="GH984" s="19"/>
      <c r="GI984" s="19"/>
      <c r="GJ984" s="19"/>
      <c r="GK984" s="19"/>
      <c r="GL984" s="19"/>
      <c r="GM984" s="19"/>
      <c r="GN984" s="19"/>
      <c r="GO984" s="19"/>
      <c r="GP984" s="19"/>
      <c r="GQ984" s="19"/>
      <c r="GR984" s="19"/>
      <c r="GS984" s="19"/>
      <c r="GT984" s="19"/>
      <c r="GU984" s="19"/>
      <c r="GV984" s="19"/>
      <c r="GW984" s="19"/>
      <c r="GX984" s="19"/>
      <c r="GY984" s="19"/>
      <c r="GZ984" s="19"/>
      <c r="HA984" s="19"/>
      <c r="HB984" s="19"/>
      <c r="HC984" s="19"/>
      <c r="HD984" s="19"/>
      <c r="HE984" s="19"/>
      <c r="HF984" s="19"/>
      <c r="HG984" s="19"/>
      <c r="HH984" s="19"/>
      <c r="HI984" s="19"/>
      <c r="HJ984" s="19"/>
      <c r="HK984" s="19"/>
      <c r="HL984" s="19"/>
      <c r="HM984" s="19"/>
      <c r="HN984" s="19"/>
      <c r="HO984" s="19"/>
      <c r="HP984" s="19"/>
      <c r="HQ984" s="19"/>
      <c r="HR984" s="19"/>
      <c r="HS984" s="19"/>
      <c r="HT984" s="19"/>
      <c r="HU984" s="19"/>
      <c r="HV984" s="19"/>
      <c r="HW984" s="19"/>
      <c r="HX984" s="19"/>
      <c r="HY984" s="19"/>
      <c r="HZ984" s="19"/>
      <c r="IA984" s="19"/>
      <c r="IB984" s="19"/>
      <c r="IC984" s="19"/>
      <c r="ID984" s="19"/>
      <c r="IE984" s="19"/>
      <c r="IF984" s="19"/>
      <c r="IG984" s="19"/>
      <c r="IH984" s="19"/>
      <c r="II984" s="19"/>
      <c r="IJ984" s="19"/>
      <c r="IK984" s="19"/>
      <c r="IL984" s="19"/>
      <c r="IM984" s="19"/>
      <c r="IN984" s="19"/>
      <c r="IO984" s="19"/>
      <c r="IP984" s="19"/>
      <c r="IQ984" s="19"/>
      <c r="IR984" s="19"/>
      <c r="IS984" s="19"/>
      <c r="IT984" s="19"/>
      <c r="IU984" s="19"/>
      <c r="IV984" s="19"/>
      <c r="IW984" s="19"/>
      <c r="IX984" s="19"/>
      <c r="IY984" s="19"/>
      <c r="IZ984" s="19"/>
      <c r="JA984" s="19"/>
      <c r="JB984" s="19"/>
      <c r="JC984" s="19"/>
    </row>
    <row r="985" spans="1:263" s="19" customFormat="1" x14ac:dyDescent="0.2">
      <c r="A985" s="170">
        <v>39990</v>
      </c>
      <c r="B985" s="183" t="s">
        <v>1860</v>
      </c>
      <c r="C985" s="183" t="s">
        <v>266</v>
      </c>
      <c r="D985" s="183" t="s">
        <v>140</v>
      </c>
      <c r="E985" s="183" t="s">
        <v>143</v>
      </c>
      <c r="F985" s="184">
        <v>35886</v>
      </c>
      <c r="G985" s="176">
        <v>1998</v>
      </c>
      <c r="H985" s="170" t="s">
        <v>43</v>
      </c>
      <c r="I985" s="170" t="str">
        <f t="shared" si="68"/>
        <v>NM</v>
      </c>
      <c r="J985" s="170" t="str">
        <f t="shared" si="70"/>
        <v>NM</v>
      </c>
      <c r="K985" s="170" t="str">
        <f t="shared" si="69"/>
        <v>Mountain</v>
      </c>
      <c r="L985" s="170" t="str">
        <f>INDEX('State '!$A$1:$C$62,MATCH($I985,'State '!$B:$B,0),3)</f>
        <v>Mountain</v>
      </c>
      <c r="M985" s="170" t="str">
        <f>INDEX('State '!$A$1:$C$62,MATCH($J985,'State '!$B:$B,0),3)</f>
        <v>Mountain</v>
      </c>
      <c r="N985" s="170"/>
      <c r="O985" s="177">
        <v>5</v>
      </c>
      <c r="P985" s="177"/>
      <c r="Q985" s="177">
        <v>200</v>
      </c>
      <c r="R985" s="176">
        <v>28</v>
      </c>
      <c r="S985" s="170" t="s">
        <v>135</v>
      </c>
      <c r="T985" s="170" t="s">
        <v>381</v>
      </c>
      <c r="U985" s="170" t="s">
        <v>1564</v>
      </c>
      <c r="V985" s="170"/>
      <c r="W985" s="169"/>
      <c r="X985" s="169"/>
      <c r="Y985" s="169"/>
    </row>
    <row r="986" spans="1:263" s="19" customFormat="1" x14ac:dyDescent="0.2">
      <c r="A986" s="170">
        <v>39990</v>
      </c>
      <c r="B986" s="183" t="s">
        <v>825</v>
      </c>
      <c r="C986" s="183" t="s">
        <v>266</v>
      </c>
      <c r="D986" s="183" t="s">
        <v>140</v>
      </c>
      <c r="E986" s="183" t="s">
        <v>143</v>
      </c>
      <c r="F986" s="184">
        <v>39651</v>
      </c>
      <c r="G986" s="176">
        <v>2008</v>
      </c>
      <c r="H986" s="170" t="s">
        <v>43</v>
      </c>
      <c r="I986" s="170" t="str">
        <f t="shared" si="68"/>
        <v>NM</v>
      </c>
      <c r="J986" s="170" t="str">
        <f t="shared" si="70"/>
        <v>NM</v>
      </c>
      <c r="K986" s="170" t="str">
        <f t="shared" si="69"/>
        <v>Mountain</v>
      </c>
      <c r="L986" s="170" t="str">
        <f>INDEX('State '!$A$1:$C$62,MATCH($I986,'State '!$B:$B,0),3)</f>
        <v>Mountain</v>
      </c>
      <c r="M986" s="170" t="str">
        <f>INDEX('State '!$A$1:$C$62,MATCH($J986,'State '!$B:$B,0),3)</f>
        <v>Mountain</v>
      </c>
      <c r="N986" s="170"/>
      <c r="O986" s="177">
        <v>107.2</v>
      </c>
      <c r="P986" s="177">
        <v>25</v>
      </c>
      <c r="Q986" s="177">
        <v>375</v>
      </c>
      <c r="R986" s="176">
        <v>36</v>
      </c>
      <c r="S986" s="170" t="s">
        <v>135</v>
      </c>
      <c r="T986" s="170" t="s">
        <v>381</v>
      </c>
      <c r="U986" s="170" t="s">
        <v>663</v>
      </c>
      <c r="V986" s="170"/>
      <c r="W986" s="169"/>
      <c r="X986" s="169"/>
      <c r="Y986" s="169"/>
    </row>
    <row r="987" spans="1:263" s="19" customFormat="1" x14ac:dyDescent="0.2">
      <c r="A987" s="170">
        <v>39990</v>
      </c>
      <c r="B987" s="183" t="s">
        <v>1562</v>
      </c>
      <c r="C987" s="183" t="s">
        <v>369</v>
      </c>
      <c r="D987" s="183" t="s">
        <v>134</v>
      </c>
      <c r="E987" s="183" t="s">
        <v>143</v>
      </c>
      <c r="F987" s="184">
        <v>36153</v>
      </c>
      <c r="G987" s="176">
        <v>1998</v>
      </c>
      <c r="H987" s="170" t="s">
        <v>1130</v>
      </c>
      <c r="I987" s="170" t="str">
        <f t="shared" si="68"/>
        <v>TN</v>
      </c>
      <c r="J987" s="170" t="str">
        <f t="shared" si="70"/>
        <v>AL</v>
      </c>
      <c r="K987" s="170" t="str">
        <f t="shared" si="69"/>
        <v>Midwest, South Central</v>
      </c>
      <c r="L987" s="170" t="str">
        <f>INDEX('State '!$A$1:$C$62,MATCH($I987,'State '!$B:$B,0),3)</f>
        <v>Midwest</v>
      </c>
      <c r="M987" s="170" t="str">
        <f>INDEX('State '!$A$1:$C$62,MATCH($J987,'State '!$B:$B,0),3)</f>
        <v>South Central</v>
      </c>
      <c r="N987" s="170"/>
      <c r="O987" s="177">
        <v>4</v>
      </c>
      <c r="P987" s="177">
        <v>15</v>
      </c>
      <c r="Q987" s="177">
        <v>20.6</v>
      </c>
      <c r="R987" s="176">
        <v>10</v>
      </c>
      <c r="S987" s="170" t="s">
        <v>135</v>
      </c>
      <c r="T987" s="170" t="s">
        <v>381</v>
      </c>
      <c r="U987" s="170" t="s">
        <v>1563</v>
      </c>
      <c r="V987" s="170"/>
      <c r="W987" s="169"/>
      <c r="X987" s="169"/>
      <c r="Y987" s="169"/>
    </row>
    <row r="988" spans="1:263" s="19" customFormat="1" x14ac:dyDescent="0.2">
      <c r="A988" s="170">
        <v>43124</v>
      </c>
      <c r="B988" s="171" t="s">
        <v>2002</v>
      </c>
      <c r="C988" s="171" t="s">
        <v>1917</v>
      </c>
      <c r="D988" s="171" t="s">
        <v>134</v>
      </c>
      <c r="E988" s="172" t="s">
        <v>143</v>
      </c>
      <c r="F988" s="173">
        <v>42738</v>
      </c>
      <c r="G988" s="180">
        <v>2017</v>
      </c>
      <c r="H988" s="170" t="s">
        <v>7</v>
      </c>
      <c r="I988" s="170" t="str">
        <f t="shared" si="68"/>
        <v>PA</v>
      </c>
      <c r="J988" s="170" t="str">
        <f t="shared" si="70"/>
        <v>PA</v>
      </c>
      <c r="K988" s="175" t="str">
        <f t="shared" si="69"/>
        <v>Northeast</v>
      </c>
      <c r="L988" s="170" t="str">
        <f>INDEX('State '!$A$1:$C$62,MATCH($I988,'State '!$B:$B,0),3)</f>
        <v>Northeast</v>
      </c>
      <c r="M988" s="170" t="str">
        <f>INDEX('State '!$A$1:$C$62,MATCH($J988,'State '!$B:$B,0),3)</f>
        <v>Northeast</v>
      </c>
      <c r="N988" s="170"/>
      <c r="O988" s="177">
        <v>178</v>
      </c>
      <c r="P988" s="176">
        <v>35</v>
      </c>
      <c r="Q988" s="176">
        <v>200</v>
      </c>
      <c r="R988" s="177">
        <v>20</v>
      </c>
      <c r="S988" s="178" t="s">
        <v>135</v>
      </c>
      <c r="T988" s="175" t="s">
        <v>381</v>
      </c>
      <c r="U988" s="179" t="s">
        <v>2047</v>
      </c>
      <c r="V988" s="170" t="s">
        <v>2177</v>
      </c>
      <c r="W988" s="169"/>
      <c r="X988" s="169"/>
      <c r="Y988" s="169"/>
    </row>
    <row r="989" spans="1:263" s="19" customFormat="1" x14ac:dyDescent="0.2">
      <c r="A989" s="170">
        <v>40367</v>
      </c>
      <c r="B989" s="171" t="s">
        <v>679</v>
      </c>
      <c r="C989" s="171" t="s">
        <v>270</v>
      </c>
      <c r="D989" s="171" t="s">
        <v>136</v>
      </c>
      <c r="E989" s="172" t="s">
        <v>143</v>
      </c>
      <c r="F989" s="173">
        <v>39918</v>
      </c>
      <c r="G989" s="180">
        <v>2009</v>
      </c>
      <c r="H989" s="170" t="s">
        <v>38</v>
      </c>
      <c r="I989" s="170" t="str">
        <f t="shared" si="68"/>
        <v>NH</v>
      </c>
      <c r="J989" s="170" t="str">
        <f t="shared" si="70"/>
        <v>NH</v>
      </c>
      <c r="K989" s="170" t="str">
        <f t="shared" si="69"/>
        <v>Northeast</v>
      </c>
      <c r="L989" s="170" t="str">
        <f>INDEX('State '!$A$1:$C$62,MATCH($I989,'State '!$B:$B,0),3)</f>
        <v>Northeast</v>
      </c>
      <c r="M989" s="170" t="str">
        <f>INDEX('State '!$A$1:$C$62,MATCH($J989,'State '!$B:$B,0),3)</f>
        <v>Northeast</v>
      </c>
      <c r="N989" s="170"/>
      <c r="O989" s="177">
        <v>15</v>
      </c>
      <c r="P989" s="176">
        <v>12.7</v>
      </c>
      <c r="Q989" s="176">
        <v>26</v>
      </c>
      <c r="R989" s="177">
        <v>12</v>
      </c>
      <c r="S989" s="178" t="s">
        <v>138</v>
      </c>
      <c r="T989" s="175" t="s">
        <v>187</v>
      </c>
      <c r="U989" s="179" t="s">
        <v>382</v>
      </c>
      <c r="V989" s="170"/>
      <c r="W989" s="169"/>
      <c r="X989" s="169"/>
      <c r="Y989" s="169"/>
    </row>
    <row r="990" spans="1:263" s="19" customFormat="1" x14ac:dyDescent="0.2">
      <c r="A990" s="170">
        <v>39990</v>
      </c>
      <c r="B990" s="171" t="s">
        <v>1916</v>
      </c>
      <c r="C990" s="171" t="s">
        <v>1913</v>
      </c>
      <c r="D990" s="171" t="s">
        <v>140</v>
      </c>
      <c r="E990" s="172" t="s">
        <v>143</v>
      </c>
      <c r="F990" s="173">
        <v>39022</v>
      </c>
      <c r="G990" s="180">
        <v>2006</v>
      </c>
      <c r="H990" s="170" t="s">
        <v>44</v>
      </c>
      <c r="I990" s="170" t="str">
        <f t="shared" si="68"/>
        <v>ON</v>
      </c>
      <c r="J990" s="170" t="str">
        <f t="shared" si="70"/>
        <v>ON</v>
      </c>
      <c r="K990" s="170" t="str">
        <f t="shared" si="69"/>
        <v>Canada</v>
      </c>
      <c r="L990" s="170" t="str">
        <f>INDEX('State '!$A$1:$C$62,MATCH($I990,'State '!$B:$B,0),3)</f>
        <v>Canada</v>
      </c>
      <c r="M990" s="170" t="str">
        <f>INDEX('State '!$A$1:$C$62,MATCH($J990,'State '!$B:$B,0),3)</f>
        <v>Canada</v>
      </c>
      <c r="N990" s="170"/>
      <c r="O990" s="177">
        <v>120</v>
      </c>
      <c r="P990" s="176">
        <v>22</v>
      </c>
      <c r="Q990" s="176">
        <v>372</v>
      </c>
      <c r="R990" s="177"/>
      <c r="S990" s="178" t="s">
        <v>1914</v>
      </c>
      <c r="T990" s="175" t="s">
        <v>813</v>
      </c>
      <c r="U990" s="179" t="s">
        <v>382</v>
      </c>
      <c r="V990" s="170"/>
      <c r="W990" s="169"/>
      <c r="X990" s="169"/>
      <c r="Y990" s="169"/>
    </row>
    <row r="991" spans="1:263" x14ac:dyDescent="0.2">
      <c r="A991" s="170">
        <v>39990</v>
      </c>
      <c r="B991" s="171" t="s">
        <v>1915</v>
      </c>
      <c r="C991" s="171" t="s">
        <v>1913</v>
      </c>
      <c r="D991" s="171" t="s">
        <v>140</v>
      </c>
      <c r="E991" s="172" t="s">
        <v>143</v>
      </c>
      <c r="F991" s="173">
        <v>39387</v>
      </c>
      <c r="G991" s="180">
        <v>2007</v>
      </c>
      <c r="H991" s="170" t="s">
        <v>44</v>
      </c>
      <c r="I991" s="170" t="str">
        <f t="shared" si="68"/>
        <v>ON</v>
      </c>
      <c r="J991" s="170" t="str">
        <f t="shared" si="70"/>
        <v>ON</v>
      </c>
      <c r="K991" s="170" t="str">
        <f t="shared" si="69"/>
        <v>Canada</v>
      </c>
      <c r="L991" s="170" t="str">
        <f>INDEX('State '!$A$1:$C$62,MATCH($I991,'State '!$B:$B,0),3)</f>
        <v>Canada</v>
      </c>
      <c r="M991" s="170" t="str">
        <f>INDEX('State '!$A$1:$C$62,MATCH($J991,'State '!$B:$B,0),3)</f>
        <v>Canada</v>
      </c>
      <c r="N991" s="170"/>
      <c r="O991" s="177">
        <v>80</v>
      </c>
      <c r="P991" s="176">
        <v>11</v>
      </c>
      <c r="Q991" s="176">
        <v>488</v>
      </c>
      <c r="R991" s="177"/>
      <c r="S991" s="178" t="s">
        <v>1914</v>
      </c>
      <c r="T991" s="175" t="s">
        <v>813</v>
      </c>
      <c r="U991" s="179" t="s">
        <v>382</v>
      </c>
      <c r="V991" s="170"/>
      <c r="W991" s="169"/>
      <c r="X991" s="169"/>
      <c r="Y991" s="169"/>
      <c r="Z991" s="93"/>
      <c r="AA991" s="93"/>
      <c r="AB991" s="93"/>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c r="BE991" s="19"/>
      <c r="BF991" s="19"/>
      <c r="BG991" s="19"/>
      <c r="BH991" s="19"/>
      <c r="BI991" s="19"/>
      <c r="BJ991" s="19"/>
      <c r="BK991" s="19"/>
      <c r="BL991" s="19"/>
      <c r="BM991" s="19"/>
      <c r="BN991" s="19"/>
      <c r="BO991" s="19"/>
      <c r="BP991" s="19"/>
      <c r="BQ991" s="19"/>
      <c r="BR991" s="19"/>
      <c r="BS991" s="19"/>
      <c r="BT991" s="19"/>
      <c r="BU991" s="19"/>
      <c r="BV991" s="19"/>
      <c r="BW991" s="19"/>
      <c r="BX991" s="19"/>
      <c r="BY991" s="19"/>
      <c r="BZ991" s="19"/>
      <c r="CA991" s="19"/>
      <c r="CB991" s="19"/>
      <c r="CC991" s="19"/>
      <c r="CD991" s="19"/>
      <c r="CE991" s="19"/>
      <c r="CF991" s="19"/>
      <c r="CG991" s="19"/>
      <c r="CH991" s="19"/>
      <c r="CI991" s="19"/>
      <c r="CJ991" s="19"/>
      <c r="CK991" s="19"/>
      <c r="CL991" s="19"/>
      <c r="CM991" s="19"/>
      <c r="CN991" s="19"/>
      <c r="CO991" s="19"/>
      <c r="CP991" s="19"/>
      <c r="CQ991" s="19"/>
      <c r="CR991" s="19"/>
      <c r="CS991" s="19"/>
      <c r="CT991" s="19"/>
      <c r="CU991" s="19"/>
      <c r="CV991" s="19"/>
      <c r="CW991" s="19"/>
      <c r="CX991" s="19"/>
      <c r="CY991" s="19"/>
      <c r="CZ991" s="19"/>
      <c r="DA991" s="19"/>
      <c r="DB991" s="19"/>
      <c r="DC991" s="19"/>
      <c r="DD991" s="19"/>
      <c r="DE991" s="19"/>
      <c r="DF991" s="19"/>
      <c r="DG991" s="19"/>
      <c r="DH991" s="19"/>
      <c r="DI991" s="19"/>
      <c r="DJ991" s="19"/>
      <c r="DK991" s="19"/>
      <c r="DL991" s="19"/>
      <c r="DM991" s="19"/>
      <c r="DN991" s="19"/>
      <c r="DO991" s="19"/>
      <c r="DP991" s="19"/>
      <c r="DQ991" s="19"/>
      <c r="DR991" s="19"/>
      <c r="DS991" s="19"/>
      <c r="DT991" s="19"/>
      <c r="DU991" s="19"/>
      <c r="DV991" s="19"/>
      <c r="DW991" s="19"/>
      <c r="DX991" s="19"/>
      <c r="DY991" s="19"/>
      <c r="DZ991" s="19"/>
      <c r="EA991" s="19"/>
      <c r="EB991" s="19"/>
      <c r="EC991" s="19"/>
      <c r="ED991" s="19"/>
      <c r="EE991" s="19"/>
      <c r="EF991" s="19"/>
      <c r="EG991" s="19"/>
      <c r="EH991" s="19"/>
      <c r="EI991" s="19"/>
      <c r="EJ991" s="19"/>
      <c r="EK991" s="19"/>
      <c r="EL991" s="19"/>
      <c r="EM991" s="19"/>
      <c r="EN991" s="19"/>
      <c r="EO991" s="19"/>
      <c r="EP991" s="19"/>
      <c r="EQ991" s="19"/>
      <c r="ER991" s="19"/>
      <c r="ES991" s="19"/>
      <c r="ET991" s="19"/>
      <c r="EU991" s="19"/>
      <c r="EV991" s="19"/>
      <c r="EW991" s="19"/>
      <c r="EX991" s="19"/>
      <c r="EY991" s="19"/>
      <c r="EZ991" s="19"/>
      <c r="FA991" s="19"/>
      <c r="FB991" s="19"/>
      <c r="FC991" s="19"/>
      <c r="FD991" s="19"/>
      <c r="FE991" s="19"/>
      <c r="FF991" s="19"/>
      <c r="FG991" s="19"/>
      <c r="FH991" s="19"/>
      <c r="FI991" s="19"/>
      <c r="FJ991" s="19"/>
      <c r="FK991" s="19"/>
      <c r="FL991" s="19"/>
      <c r="FM991" s="19"/>
      <c r="FN991" s="19"/>
      <c r="FO991" s="19"/>
      <c r="FP991" s="19"/>
      <c r="FQ991" s="19"/>
      <c r="FR991" s="19"/>
      <c r="FS991" s="19"/>
      <c r="FT991" s="19"/>
      <c r="FU991" s="19"/>
      <c r="FV991" s="19"/>
      <c r="FW991" s="19"/>
      <c r="FX991" s="19"/>
      <c r="FY991" s="19"/>
      <c r="FZ991" s="19"/>
      <c r="GA991" s="19"/>
      <c r="GB991" s="19"/>
      <c r="GC991" s="19"/>
      <c r="GD991" s="19"/>
      <c r="GE991" s="19"/>
      <c r="GF991" s="19"/>
      <c r="GG991" s="19"/>
      <c r="GH991" s="19"/>
      <c r="GI991" s="19"/>
      <c r="GJ991" s="19"/>
      <c r="GK991" s="19"/>
      <c r="GL991" s="19"/>
      <c r="GM991" s="19"/>
      <c r="GN991" s="19"/>
      <c r="GO991" s="19"/>
      <c r="GP991" s="19"/>
      <c r="GQ991" s="19"/>
      <c r="GR991" s="19"/>
      <c r="GS991" s="19"/>
      <c r="GT991" s="19"/>
      <c r="GU991" s="19"/>
      <c r="GV991" s="19"/>
      <c r="GW991" s="19"/>
      <c r="GX991" s="19"/>
      <c r="GY991" s="19"/>
      <c r="GZ991" s="19"/>
      <c r="HA991" s="19"/>
      <c r="HB991" s="19"/>
      <c r="HC991" s="19"/>
      <c r="HD991" s="19"/>
      <c r="HE991" s="19"/>
      <c r="HF991" s="19"/>
      <c r="HG991" s="19"/>
      <c r="HH991" s="19"/>
      <c r="HI991" s="19"/>
      <c r="HJ991" s="19"/>
      <c r="HK991" s="19"/>
      <c r="HL991" s="19"/>
      <c r="HM991" s="19"/>
      <c r="HN991" s="19"/>
      <c r="HO991" s="19"/>
      <c r="HP991" s="19"/>
      <c r="HQ991" s="19"/>
      <c r="HR991" s="19"/>
      <c r="HS991" s="19"/>
      <c r="HT991" s="19"/>
      <c r="HU991" s="19"/>
      <c r="HV991" s="19"/>
      <c r="HW991" s="19"/>
      <c r="HX991" s="19"/>
      <c r="HY991" s="19"/>
      <c r="HZ991" s="19"/>
      <c r="IA991" s="19"/>
      <c r="IB991" s="19"/>
      <c r="IC991" s="19"/>
      <c r="ID991" s="19"/>
      <c r="IE991" s="19"/>
      <c r="IF991" s="19"/>
      <c r="IG991" s="19"/>
      <c r="IH991" s="19"/>
      <c r="II991" s="19"/>
      <c r="IJ991" s="19"/>
      <c r="IK991" s="19"/>
      <c r="IL991" s="19"/>
      <c r="IM991" s="19"/>
      <c r="IN991" s="19"/>
      <c r="IO991" s="19"/>
      <c r="IP991" s="19"/>
      <c r="IQ991" s="19"/>
      <c r="IR991" s="19"/>
      <c r="IS991" s="19"/>
      <c r="IT991" s="19"/>
      <c r="IU991" s="19"/>
      <c r="IV991" s="19"/>
      <c r="IW991" s="19"/>
      <c r="IX991" s="19"/>
      <c r="IY991" s="19"/>
      <c r="IZ991" s="19"/>
      <c r="JA991" s="19"/>
      <c r="JB991" s="19"/>
      <c r="JC991" s="19"/>
    </row>
    <row r="992" spans="1:263" x14ac:dyDescent="0.2">
      <c r="A992" s="170">
        <v>39990</v>
      </c>
      <c r="B992" s="183" t="s">
        <v>1912</v>
      </c>
      <c r="C992" s="183" t="s">
        <v>1913</v>
      </c>
      <c r="D992" s="183" t="s">
        <v>140</v>
      </c>
      <c r="E992" s="183" t="s">
        <v>143</v>
      </c>
      <c r="F992" s="184">
        <v>39767</v>
      </c>
      <c r="G992" s="176">
        <v>2008</v>
      </c>
      <c r="H992" s="170" t="s">
        <v>44</v>
      </c>
      <c r="I992" s="170" t="str">
        <f t="shared" si="68"/>
        <v>ON</v>
      </c>
      <c r="J992" s="170" t="str">
        <f t="shared" si="70"/>
        <v>ON</v>
      </c>
      <c r="K992" s="170" t="str">
        <f t="shared" si="69"/>
        <v>Canada</v>
      </c>
      <c r="L992" s="170" t="str">
        <f>INDEX('State '!$A$1:$C$62,MATCH($I992,'State '!$B:$B,0),3)</f>
        <v>Canada</v>
      </c>
      <c r="M992" s="170" t="str">
        <f>INDEX('State '!$A$1:$C$62,MATCH($J992,'State '!$B:$B,0),3)</f>
        <v>Canada</v>
      </c>
      <c r="N992" s="170"/>
      <c r="O992" s="177"/>
      <c r="P992" s="177"/>
      <c r="Q992" s="177">
        <v>485</v>
      </c>
      <c r="R992" s="176"/>
      <c r="S992" s="170" t="s">
        <v>1914</v>
      </c>
      <c r="T992" s="170" t="s">
        <v>813</v>
      </c>
      <c r="U992" s="170" t="s">
        <v>382</v>
      </c>
      <c r="V992" s="170"/>
      <c r="W992" s="169"/>
      <c r="X992" s="169"/>
      <c r="Y992" s="169"/>
      <c r="Z992" s="93"/>
      <c r="AA992" s="93"/>
      <c r="AB992" s="93"/>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c r="BE992" s="19"/>
      <c r="BF992" s="19"/>
      <c r="BG992" s="19"/>
      <c r="BH992" s="19"/>
      <c r="BI992" s="19"/>
      <c r="BJ992" s="19"/>
      <c r="BK992" s="19"/>
      <c r="BL992" s="19"/>
      <c r="BM992" s="19"/>
      <c r="BN992" s="19"/>
      <c r="BO992" s="19"/>
      <c r="BP992" s="19"/>
      <c r="BQ992" s="19"/>
      <c r="BR992" s="19"/>
      <c r="BS992" s="19"/>
      <c r="BT992" s="19"/>
      <c r="BU992" s="19"/>
      <c r="BV992" s="19"/>
      <c r="BW992" s="19"/>
      <c r="BX992" s="19"/>
      <c r="BY992" s="19"/>
      <c r="BZ992" s="19"/>
      <c r="CA992" s="19"/>
      <c r="CB992" s="19"/>
      <c r="CC992" s="19"/>
      <c r="CD992" s="19"/>
      <c r="CE992" s="19"/>
      <c r="CF992" s="19"/>
      <c r="CG992" s="19"/>
      <c r="CH992" s="19"/>
      <c r="CI992" s="19"/>
      <c r="CJ992" s="19"/>
      <c r="CK992" s="19"/>
      <c r="CL992" s="19"/>
      <c r="CM992" s="19"/>
      <c r="CN992" s="19"/>
      <c r="CO992" s="19"/>
      <c r="CP992" s="19"/>
      <c r="CQ992" s="19"/>
      <c r="CR992" s="19"/>
      <c r="CS992" s="19"/>
      <c r="CT992" s="19"/>
      <c r="CU992" s="19"/>
      <c r="CV992" s="19"/>
      <c r="CW992" s="19"/>
      <c r="CX992" s="19"/>
      <c r="CY992" s="19"/>
      <c r="CZ992" s="19"/>
      <c r="DA992" s="19"/>
      <c r="DB992" s="19"/>
      <c r="DC992" s="19"/>
      <c r="DD992" s="19"/>
      <c r="DE992" s="19"/>
      <c r="DF992" s="19"/>
      <c r="DG992" s="19"/>
      <c r="DH992" s="19"/>
      <c r="DI992" s="19"/>
      <c r="DJ992" s="19"/>
      <c r="DK992" s="19"/>
      <c r="DL992" s="19"/>
      <c r="DM992" s="19"/>
      <c r="DN992" s="19"/>
      <c r="DO992" s="19"/>
      <c r="DP992" s="19"/>
      <c r="DQ992" s="19"/>
      <c r="DR992" s="19"/>
      <c r="DS992" s="19"/>
      <c r="DT992" s="19"/>
      <c r="DU992" s="19"/>
      <c r="DV992" s="19"/>
      <c r="DW992" s="19"/>
      <c r="DX992" s="19"/>
      <c r="DY992" s="19"/>
      <c r="DZ992" s="19"/>
      <c r="EA992" s="19"/>
      <c r="EB992" s="19"/>
      <c r="EC992" s="19"/>
      <c r="ED992" s="19"/>
      <c r="EE992" s="19"/>
      <c r="EF992" s="19"/>
      <c r="EG992" s="19"/>
      <c r="EH992" s="19"/>
      <c r="EI992" s="19"/>
      <c r="EJ992" s="19"/>
      <c r="EK992" s="19"/>
      <c r="EL992" s="19"/>
      <c r="EM992" s="19"/>
      <c r="EN992" s="19"/>
      <c r="EO992" s="19"/>
      <c r="EP992" s="19"/>
      <c r="EQ992" s="19"/>
      <c r="ER992" s="19"/>
      <c r="ES992" s="19"/>
      <c r="ET992" s="19"/>
      <c r="EU992" s="19"/>
      <c r="EV992" s="19"/>
      <c r="EW992" s="19"/>
      <c r="EX992" s="19"/>
      <c r="EY992" s="19"/>
      <c r="EZ992" s="19"/>
      <c r="FA992" s="19"/>
      <c r="FB992" s="19"/>
      <c r="FC992" s="19"/>
      <c r="FD992" s="19"/>
      <c r="FE992" s="19"/>
      <c r="FF992" s="19"/>
      <c r="FG992" s="19"/>
      <c r="FH992" s="19"/>
      <c r="FI992" s="19"/>
      <c r="FJ992" s="19"/>
      <c r="FK992" s="19"/>
      <c r="FL992" s="19"/>
      <c r="FM992" s="19"/>
      <c r="FN992" s="19"/>
      <c r="FO992" s="19"/>
      <c r="FP992" s="19"/>
      <c r="FQ992" s="19"/>
      <c r="FR992" s="19"/>
      <c r="FS992" s="19"/>
      <c r="FT992" s="19"/>
      <c r="FU992" s="19"/>
      <c r="FV992" s="19"/>
      <c r="FW992" s="19"/>
      <c r="FX992" s="19"/>
      <c r="FY992" s="19"/>
      <c r="FZ992" s="19"/>
      <c r="GA992" s="19"/>
      <c r="GB992" s="19"/>
      <c r="GC992" s="19"/>
      <c r="GD992" s="19"/>
      <c r="GE992" s="19"/>
      <c r="GF992" s="19"/>
      <c r="GG992" s="19"/>
      <c r="GH992" s="19"/>
      <c r="GI992" s="19"/>
      <c r="GJ992" s="19"/>
      <c r="GK992" s="19"/>
      <c r="GL992" s="19"/>
      <c r="GM992" s="19"/>
      <c r="GN992" s="19"/>
      <c r="GO992" s="19"/>
      <c r="GP992" s="19"/>
      <c r="GQ992" s="19"/>
      <c r="GR992" s="19"/>
      <c r="GS992" s="19"/>
      <c r="GT992" s="19"/>
      <c r="GU992" s="19"/>
      <c r="GV992" s="19"/>
      <c r="GW992" s="19"/>
      <c r="GX992" s="19"/>
      <c r="GY992" s="19"/>
      <c r="GZ992" s="19"/>
      <c r="HA992" s="19"/>
      <c r="HB992" s="19"/>
      <c r="HC992" s="19"/>
      <c r="HD992" s="19"/>
      <c r="HE992" s="19"/>
      <c r="HF992" s="19"/>
      <c r="HG992" s="19"/>
      <c r="HH992" s="19"/>
      <c r="HI992" s="19"/>
      <c r="HJ992" s="19"/>
      <c r="HK992" s="19"/>
      <c r="HL992" s="19"/>
      <c r="HM992" s="19"/>
      <c r="HN992" s="19"/>
      <c r="HO992" s="19"/>
      <c r="HP992" s="19"/>
      <c r="HQ992" s="19"/>
      <c r="HR992" s="19"/>
      <c r="HS992" s="19"/>
      <c r="HT992" s="19"/>
      <c r="HU992" s="19"/>
      <c r="HV992" s="19"/>
      <c r="HW992" s="19"/>
      <c r="HX992" s="19"/>
      <c r="HY992" s="19"/>
      <c r="HZ992" s="19"/>
      <c r="IA992" s="19"/>
      <c r="IB992" s="19"/>
      <c r="IC992" s="19"/>
      <c r="ID992" s="19"/>
      <c r="IE992" s="19"/>
      <c r="IF992" s="19"/>
      <c r="IG992" s="19"/>
      <c r="IH992" s="19"/>
      <c r="II992" s="19"/>
      <c r="IJ992" s="19"/>
      <c r="IK992" s="19"/>
      <c r="IL992" s="19"/>
      <c r="IM992" s="19"/>
      <c r="IN992" s="19"/>
      <c r="IO992" s="19"/>
      <c r="IP992" s="19"/>
      <c r="IQ992" s="19"/>
      <c r="IR992" s="19"/>
      <c r="IS992" s="19"/>
      <c r="IT992" s="19"/>
      <c r="IU992" s="19"/>
      <c r="IV992" s="19"/>
      <c r="IW992" s="19"/>
      <c r="IX992" s="19"/>
      <c r="IY992" s="19"/>
      <c r="IZ992" s="19"/>
      <c r="JA992" s="19"/>
      <c r="JB992" s="19"/>
      <c r="JC992" s="19"/>
    </row>
    <row r="993" spans="1:263" ht="25.5" x14ac:dyDescent="0.2">
      <c r="A993" s="170">
        <v>42251</v>
      </c>
      <c r="B993" s="171" t="s">
        <v>1964</v>
      </c>
      <c r="C993" s="183" t="s">
        <v>199</v>
      </c>
      <c r="D993" s="171" t="s">
        <v>1878</v>
      </c>
      <c r="E993" s="172" t="s">
        <v>143</v>
      </c>
      <c r="F993" s="173">
        <v>42244</v>
      </c>
      <c r="G993" s="180">
        <v>2015</v>
      </c>
      <c r="H993" s="170" t="s">
        <v>1965</v>
      </c>
      <c r="I993" s="170" t="str">
        <f t="shared" si="68"/>
        <v>PA</v>
      </c>
      <c r="J993" s="170" t="str">
        <f t="shared" si="70"/>
        <v>IN</v>
      </c>
      <c r="K993" s="170" t="str">
        <f t="shared" si="69"/>
        <v>Northeast, Midwest</v>
      </c>
      <c r="L993" s="170" t="str">
        <f>INDEX('State '!$A$1:$C$62,MATCH($I993,'State '!$B:$B,0),3)</f>
        <v>Northeast</v>
      </c>
      <c r="M993" s="170" t="str">
        <f>INDEX('State '!$A$1:$C$62,MATCH($J993,'State '!$B:$B,0),3)</f>
        <v>Midwest</v>
      </c>
      <c r="N993" s="170"/>
      <c r="O993" s="177">
        <v>56</v>
      </c>
      <c r="P993" s="176"/>
      <c r="Q993" s="176">
        <v>425</v>
      </c>
      <c r="R993" s="177"/>
      <c r="S993" s="178" t="s">
        <v>135</v>
      </c>
      <c r="T993" s="175" t="s">
        <v>381</v>
      </c>
      <c r="U993" s="179" t="s">
        <v>1966</v>
      </c>
      <c r="V993" s="170" t="s">
        <v>2180</v>
      </c>
      <c r="W993" s="169"/>
      <c r="X993" s="169"/>
      <c r="Y993" s="169"/>
      <c r="Z993" s="93"/>
      <c r="AA993" s="93"/>
      <c r="AB993" s="93"/>
    </row>
    <row r="994" spans="1:263" x14ac:dyDescent="0.2">
      <c r="A994" s="170">
        <v>42612</v>
      </c>
      <c r="B994" s="171" t="s">
        <v>2061</v>
      </c>
      <c r="C994" s="171" t="s">
        <v>261</v>
      </c>
      <c r="D994" s="171" t="s">
        <v>134</v>
      </c>
      <c r="E994" s="172" t="s">
        <v>143</v>
      </c>
      <c r="F994" s="173">
        <v>42643</v>
      </c>
      <c r="G994" s="180">
        <v>2016</v>
      </c>
      <c r="H994" s="170" t="s">
        <v>33</v>
      </c>
      <c r="I994" s="170" t="str">
        <f t="shared" si="68"/>
        <v>WV</v>
      </c>
      <c r="J994" s="170" t="str">
        <f t="shared" si="70"/>
        <v>WV</v>
      </c>
      <c r="K994" s="170" t="str">
        <f t="shared" si="69"/>
        <v>Northeast</v>
      </c>
      <c r="L994" s="170" t="str">
        <f>INDEX('State '!$A$1:$C$62,MATCH($I994,'State '!$B:$B,0),3)</f>
        <v>Northeast</v>
      </c>
      <c r="M994" s="170" t="str">
        <f>INDEX('State '!$A$1:$C$62,MATCH($J994,'State '!$B:$B,0),3)</f>
        <v>Northeast</v>
      </c>
      <c r="N994" s="170"/>
      <c r="O994" s="177">
        <v>45</v>
      </c>
      <c r="P994" s="176">
        <v>5</v>
      </c>
      <c r="Q994" s="176">
        <v>205</v>
      </c>
      <c r="R994" s="177"/>
      <c r="S994" s="178" t="s">
        <v>135</v>
      </c>
      <c r="T994" s="175" t="s">
        <v>381</v>
      </c>
      <c r="U994" s="179" t="s">
        <v>2033</v>
      </c>
      <c r="V994" s="170" t="s">
        <v>2177</v>
      </c>
      <c r="W994" s="169"/>
      <c r="X994" s="169"/>
      <c r="Y994" s="169"/>
      <c r="Z994" s="93"/>
      <c r="AA994" s="93"/>
      <c r="AB994" s="93"/>
    </row>
    <row r="995" spans="1:263" s="19" customFormat="1" ht="25.5" x14ac:dyDescent="0.2">
      <c r="A995" s="170">
        <v>41990</v>
      </c>
      <c r="B995" s="183" t="s">
        <v>1877</v>
      </c>
      <c r="C995" s="171" t="s">
        <v>206</v>
      </c>
      <c r="D995" s="183" t="s">
        <v>1878</v>
      </c>
      <c r="E995" s="183" t="s">
        <v>143</v>
      </c>
      <c r="F995" s="184">
        <v>41730</v>
      </c>
      <c r="G995" s="176">
        <v>2014</v>
      </c>
      <c r="H995" s="170" t="s">
        <v>2172</v>
      </c>
      <c r="I995" s="170" t="str">
        <f t="shared" si="68"/>
        <v>OH</v>
      </c>
      <c r="J995" s="170" t="str">
        <f t="shared" si="70"/>
        <v>MS</v>
      </c>
      <c r="K995" s="170" t="str">
        <f t="shared" si="69"/>
        <v>Northeast, Midwest, South Central</v>
      </c>
      <c r="L995" s="170" t="str">
        <f>INDEX('State '!$A$1:$C$62,MATCH($I995,'State '!$B:$B,0),3)</f>
        <v>Northeast</v>
      </c>
      <c r="M995" s="170" t="str">
        <f>INDEX('State '!$A$1:$C$62,MATCH($J995,'State '!$B:$B,0),3)</f>
        <v>South Central</v>
      </c>
      <c r="N995" s="170" t="s">
        <v>9</v>
      </c>
      <c r="O995" s="177">
        <v>155.6</v>
      </c>
      <c r="P995" s="177">
        <v>0</v>
      </c>
      <c r="Q995" s="177">
        <v>500</v>
      </c>
      <c r="R995" s="176"/>
      <c r="S995" s="170" t="s">
        <v>135</v>
      </c>
      <c r="T995" s="170" t="s">
        <v>381</v>
      </c>
      <c r="U995" s="170"/>
      <c r="V995" s="170"/>
      <c r="W995" s="169"/>
      <c r="X995" s="169"/>
      <c r="Y995" s="169"/>
    </row>
    <row r="996" spans="1:263" ht="25.5" x14ac:dyDescent="0.2">
      <c r="A996" s="224">
        <v>44386</v>
      </c>
      <c r="B996" s="222" t="s">
        <v>3205</v>
      </c>
      <c r="C996" s="83" t="s">
        <v>239</v>
      </c>
      <c r="D996" s="222" t="s">
        <v>134</v>
      </c>
      <c r="E996" s="111" t="s">
        <v>143</v>
      </c>
      <c r="F996" s="63">
        <v>44383</v>
      </c>
      <c r="G996" s="64">
        <v>2021</v>
      </c>
      <c r="H996" s="224" t="s">
        <v>0</v>
      </c>
      <c r="I996" s="224" t="str">
        <f t="shared" si="68"/>
        <v>LA</v>
      </c>
      <c r="J996" s="224" t="str">
        <f t="shared" si="70"/>
        <v>LA</v>
      </c>
      <c r="K996" s="230" t="s">
        <v>9</v>
      </c>
      <c r="L996" s="224" t="str">
        <f>INDEX('State '!$A$1:$C$62,MATCH($I996,'State '!$B:$B,0),3)</f>
        <v>South Central</v>
      </c>
      <c r="M996" s="224" t="str">
        <f>INDEX('State '!$A$1:$C$62,MATCH($J996,'State '!$B:$B,0),3)</f>
        <v>South Central</v>
      </c>
      <c r="N996" s="224"/>
      <c r="O996" s="177">
        <v>0.05</v>
      </c>
      <c r="P996" s="177"/>
      <c r="Q996" s="164">
        <v>9</v>
      </c>
      <c r="R996" s="104">
        <v>4</v>
      </c>
      <c r="S996" s="224" t="s">
        <v>135</v>
      </c>
      <c r="T996" s="224" t="s">
        <v>381</v>
      </c>
      <c r="U996" s="224" t="s">
        <v>3206</v>
      </c>
      <c r="V996" s="224" t="s">
        <v>2177</v>
      </c>
      <c r="W996" s="222" t="s">
        <v>3207</v>
      </c>
      <c r="X996" s="222" t="s">
        <v>2839</v>
      </c>
      <c r="Y996" s="166"/>
      <c r="Z996" s="93"/>
      <c r="AA996" s="93"/>
      <c r="AB996" s="93"/>
      <c r="AC996" s="19"/>
      <c r="AD996" s="19"/>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c r="BA996" s="19"/>
      <c r="BB996" s="19"/>
      <c r="BC996" s="19"/>
      <c r="BD996" s="19"/>
      <c r="BE996" s="19"/>
      <c r="BF996" s="19"/>
      <c r="BG996" s="19"/>
      <c r="BH996" s="19"/>
      <c r="BI996" s="19"/>
      <c r="BJ996" s="19"/>
      <c r="BK996" s="19"/>
      <c r="BL996" s="19"/>
      <c r="BM996" s="19"/>
      <c r="BN996" s="19"/>
      <c r="BO996" s="19"/>
      <c r="BP996" s="19"/>
      <c r="BQ996" s="19"/>
      <c r="BR996" s="19"/>
      <c r="BS996" s="19"/>
      <c r="BT996" s="19"/>
      <c r="BU996" s="19"/>
      <c r="BV996" s="19"/>
      <c r="BW996" s="19"/>
      <c r="BX996" s="19"/>
      <c r="BY996" s="19"/>
      <c r="BZ996" s="19"/>
      <c r="CA996" s="19"/>
      <c r="CB996" s="19"/>
      <c r="CC996" s="19"/>
      <c r="CD996" s="19"/>
      <c r="CE996" s="19"/>
      <c r="CF996" s="19"/>
      <c r="CG996" s="19"/>
      <c r="CH996" s="19"/>
      <c r="CI996" s="19"/>
      <c r="CJ996" s="19"/>
      <c r="CK996" s="19"/>
      <c r="CL996" s="19"/>
      <c r="CM996" s="19"/>
      <c r="CN996" s="19"/>
      <c r="CO996" s="19"/>
      <c r="CP996" s="19"/>
      <c r="CQ996" s="19"/>
      <c r="CR996" s="19"/>
      <c r="CS996" s="19"/>
      <c r="CT996" s="19"/>
      <c r="CU996" s="19"/>
      <c r="CV996" s="19"/>
      <c r="CW996" s="19"/>
      <c r="CX996" s="19"/>
      <c r="CY996" s="19"/>
      <c r="CZ996" s="19"/>
      <c r="DA996" s="19"/>
      <c r="DB996" s="19"/>
      <c r="DC996" s="19"/>
      <c r="DD996" s="19"/>
      <c r="DE996" s="19"/>
      <c r="DF996" s="19"/>
      <c r="DG996" s="19"/>
      <c r="DH996" s="19"/>
      <c r="DI996" s="19"/>
      <c r="DJ996" s="19"/>
      <c r="DK996" s="19"/>
      <c r="DL996" s="19"/>
      <c r="DM996" s="19"/>
      <c r="DN996" s="19"/>
      <c r="DO996" s="19"/>
      <c r="DP996" s="19"/>
      <c r="DQ996" s="19"/>
      <c r="DR996" s="19"/>
      <c r="DS996" s="19"/>
      <c r="DT996" s="19"/>
      <c r="DU996" s="19"/>
      <c r="DV996" s="19"/>
      <c r="DW996" s="19"/>
      <c r="DX996" s="19"/>
      <c r="DY996" s="19"/>
      <c r="DZ996" s="19"/>
      <c r="EA996" s="19"/>
      <c r="EB996" s="19"/>
      <c r="EC996" s="19"/>
      <c r="ED996" s="19"/>
      <c r="EE996" s="19"/>
      <c r="EF996" s="19"/>
      <c r="EG996" s="19"/>
      <c r="EH996" s="19"/>
      <c r="EI996" s="19"/>
      <c r="EJ996" s="19"/>
      <c r="EK996" s="19"/>
      <c r="EL996" s="19"/>
      <c r="EM996" s="19"/>
      <c r="EN996" s="19"/>
      <c r="EO996" s="19"/>
      <c r="EP996" s="19"/>
      <c r="EQ996" s="19"/>
      <c r="ER996" s="19"/>
      <c r="ES996" s="19"/>
      <c r="ET996" s="19"/>
      <c r="EU996" s="19"/>
      <c r="EV996" s="19"/>
      <c r="EW996" s="19"/>
      <c r="EX996" s="19"/>
      <c r="EY996" s="19"/>
      <c r="EZ996" s="19"/>
      <c r="FA996" s="19"/>
      <c r="FB996" s="19"/>
      <c r="FC996" s="19"/>
      <c r="FD996" s="19"/>
      <c r="FE996" s="19"/>
      <c r="FF996" s="19"/>
      <c r="FG996" s="19"/>
      <c r="FH996" s="19"/>
      <c r="FI996" s="19"/>
      <c r="FJ996" s="19"/>
      <c r="FK996" s="19"/>
      <c r="FL996" s="19"/>
      <c r="FM996" s="19"/>
      <c r="FN996" s="19"/>
      <c r="FO996" s="19"/>
      <c r="FP996" s="19"/>
      <c r="FQ996" s="19"/>
      <c r="FR996" s="19"/>
      <c r="FS996" s="19"/>
      <c r="FT996" s="19"/>
      <c r="FU996" s="19"/>
      <c r="FV996" s="19"/>
      <c r="FW996" s="19"/>
      <c r="FX996" s="19"/>
      <c r="FY996" s="19"/>
      <c r="FZ996" s="19"/>
      <c r="GA996" s="19"/>
      <c r="GB996" s="19"/>
      <c r="GC996" s="19"/>
      <c r="GD996" s="19"/>
      <c r="GE996" s="19"/>
      <c r="GF996" s="19"/>
      <c r="GG996" s="19"/>
      <c r="GH996" s="19"/>
      <c r="GI996" s="19"/>
      <c r="GJ996" s="19"/>
      <c r="GK996" s="19"/>
      <c r="GL996" s="19"/>
      <c r="GM996" s="19"/>
      <c r="GN996" s="19"/>
      <c r="GO996" s="19"/>
      <c r="GP996" s="19"/>
      <c r="GQ996" s="19"/>
      <c r="GR996" s="19"/>
      <c r="GS996" s="19"/>
      <c r="GT996" s="19"/>
      <c r="GU996" s="19"/>
      <c r="GV996" s="19"/>
      <c r="GW996" s="19"/>
      <c r="GX996" s="19"/>
      <c r="GY996" s="19"/>
      <c r="GZ996" s="19"/>
      <c r="HA996" s="19"/>
      <c r="HB996" s="19"/>
      <c r="HC996" s="19"/>
      <c r="HD996" s="19"/>
      <c r="HE996" s="19"/>
      <c r="HF996" s="19"/>
      <c r="HG996" s="19"/>
      <c r="HH996" s="19"/>
      <c r="HI996" s="19"/>
      <c r="HJ996" s="19"/>
      <c r="HK996" s="19"/>
      <c r="HL996" s="19"/>
      <c r="HM996" s="19"/>
      <c r="HN996" s="19"/>
      <c r="HO996" s="19"/>
      <c r="HP996" s="19"/>
      <c r="HQ996" s="19"/>
      <c r="HR996" s="19"/>
      <c r="HS996" s="19"/>
      <c r="HT996" s="19"/>
      <c r="HU996" s="19"/>
      <c r="HV996" s="19"/>
      <c r="HW996" s="19"/>
      <c r="HX996" s="19"/>
      <c r="HY996" s="19"/>
      <c r="HZ996" s="19"/>
      <c r="IA996" s="19"/>
      <c r="IB996" s="19"/>
      <c r="IC996" s="19"/>
      <c r="ID996" s="19"/>
      <c r="IE996" s="19"/>
      <c r="IF996" s="19"/>
      <c r="IG996" s="19"/>
      <c r="IH996" s="19"/>
      <c r="II996" s="19"/>
      <c r="IJ996" s="19"/>
      <c r="IK996" s="19"/>
      <c r="IL996" s="19"/>
      <c r="IM996" s="19"/>
      <c r="IN996" s="19"/>
      <c r="IO996" s="19"/>
      <c r="IP996" s="19"/>
      <c r="IQ996" s="19"/>
      <c r="IR996" s="19"/>
      <c r="IS996" s="19"/>
      <c r="IT996" s="19"/>
      <c r="IU996" s="19"/>
      <c r="IV996" s="19"/>
      <c r="IW996" s="19"/>
      <c r="IX996" s="19"/>
      <c r="IY996" s="19"/>
      <c r="IZ996" s="19"/>
      <c r="JA996" s="19"/>
      <c r="JB996" s="19"/>
      <c r="JC996" s="19"/>
    </row>
    <row r="997" spans="1:263" ht="38.25" x14ac:dyDescent="0.2">
      <c r="A997" s="224">
        <v>43507</v>
      </c>
      <c r="B997" s="222" t="s">
        <v>2306</v>
      </c>
      <c r="C997" s="222" t="s">
        <v>219</v>
      </c>
      <c r="D997" s="222" t="s">
        <v>136</v>
      </c>
      <c r="E997" s="222" t="s">
        <v>143</v>
      </c>
      <c r="F997" s="63">
        <v>43503</v>
      </c>
      <c r="G997" s="104">
        <v>2019</v>
      </c>
      <c r="H997" s="224" t="s">
        <v>408</v>
      </c>
      <c r="I997" s="224" t="str">
        <f t="shared" si="68"/>
        <v>TX</v>
      </c>
      <c r="J997" s="224" t="str">
        <f t="shared" si="70"/>
        <v>MX</v>
      </c>
      <c r="K997" s="230" t="str">
        <f t="shared" ref="K997:K1015" si="71">IF($L997=$M997,L997,CONCATENATE($L997,", ",IF(ISBLANK(N997),"",CONCATENATE(N997,", ")),$M997))</f>
        <v>South Central, Mexico</v>
      </c>
      <c r="L997" s="224" t="str">
        <f>INDEX('State '!$A$1:$C$62,MATCH($I997,'State '!$B:$B,0),3)</f>
        <v>South Central</v>
      </c>
      <c r="M997" s="224" t="str">
        <f>INDEX('State '!$A$1:$C$62,MATCH($J997,'State '!$B:$B,0),3)</f>
        <v>Mexico</v>
      </c>
      <c r="N997" s="224"/>
      <c r="O997" s="177">
        <v>1550</v>
      </c>
      <c r="P997" s="198">
        <v>171</v>
      </c>
      <c r="Q997" s="164">
        <v>2600</v>
      </c>
      <c r="R997" s="104" t="s">
        <v>1226</v>
      </c>
      <c r="S997" s="224" t="s">
        <v>135</v>
      </c>
      <c r="T997" s="224" t="s">
        <v>381</v>
      </c>
      <c r="U997" s="224" t="s">
        <v>2285</v>
      </c>
      <c r="V997" s="224" t="s">
        <v>2180</v>
      </c>
      <c r="W997" s="169" t="s">
        <v>2430</v>
      </c>
      <c r="X997" s="222"/>
      <c r="Y997" s="225"/>
      <c r="Z997" s="93"/>
      <c r="AA997" s="93"/>
      <c r="AB997" s="93"/>
      <c r="AC997" s="19"/>
      <c r="AD997" s="19"/>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c r="BA997" s="19"/>
      <c r="BB997" s="19"/>
      <c r="BC997" s="19"/>
      <c r="BD997" s="19"/>
      <c r="BE997" s="19"/>
      <c r="BF997" s="19"/>
      <c r="BG997" s="19"/>
      <c r="BH997" s="19"/>
      <c r="BI997" s="19"/>
      <c r="BJ997" s="19"/>
      <c r="BK997" s="19"/>
      <c r="BL997" s="19"/>
      <c r="BM997" s="19"/>
      <c r="BN997" s="19"/>
      <c r="BO997" s="19"/>
      <c r="BP997" s="19"/>
      <c r="BQ997" s="19"/>
      <c r="BR997" s="19"/>
      <c r="BS997" s="19"/>
      <c r="BT997" s="19"/>
      <c r="BU997" s="19"/>
      <c r="BV997" s="19"/>
      <c r="BW997" s="19"/>
      <c r="BX997" s="19"/>
      <c r="BY997" s="19"/>
      <c r="BZ997" s="19"/>
      <c r="CA997" s="19"/>
      <c r="CB997" s="19"/>
      <c r="CC997" s="19"/>
      <c r="CD997" s="19"/>
      <c r="CE997" s="19"/>
      <c r="CF997" s="19"/>
      <c r="CG997" s="19"/>
      <c r="CH997" s="19"/>
      <c r="CI997" s="19"/>
      <c r="CJ997" s="19"/>
      <c r="CK997" s="19"/>
      <c r="CL997" s="19"/>
      <c r="CM997" s="19"/>
      <c r="CN997" s="19"/>
      <c r="CO997" s="19"/>
      <c r="CP997" s="19"/>
      <c r="CQ997" s="19"/>
      <c r="CR997" s="19"/>
      <c r="CS997" s="19"/>
      <c r="CT997" s="19"/>
      <c r="CU997" s="19"/>
      <c r="CV997" s="19"/>
      <c r="CW997" s="19"/>
      <c r="CX997" s="19"/>
      <c r="CY997" s="19"/>
      <c r="CZ997" s="19"/>
      <c r="DA997" s="19"/>
      <c r="DB997" s="19"/>
      <c r="DC997" s="19"/>
      <c r="DD997" s="19"/>
      <c r="DE997" s="19"/>
      <c r="DF997" s="19"/>
      <c r="DG997" s="19"/>
      <c r="DH997" s="19"/>
      <c r="DI997" s="19"/>
      <c r="DJ997" s="19"/>
      <c r="DK997" s="19"/>
      <c r="DL997" s="19"/>
      <c r="DM997" s="19"/>
      <c r="DN997" s="19"/>
      <c r="DO997" s="19"/>
      <c r="DP997" s="19"/>
      <c r="DQ997" s="19"/>
      <c r="DR997" s="19"/>
      <c r="DS997" s="19"/>
      <c r="DT997" s="19"/>
      <c r="DU997" s="19"/>
      <c r="DV997" s="19"/>
      <c r="DW997" s="19"/>
      <c r="DX997" s="19"/>
      <c r="DY997" s="19"/>
      <c r="DZ997" s="19"/>
      <c r="EA997" s="19"/>
      <c r="EB997" s="19"/>
      <c r="EC997" s="19"/>
      <c r="ED997" s="19"/>
      <c r="EE997" s="19"/>
      <c r="EF997" s="19"/>
      <c r="EG997" s="19"/>
      <c r="EH997" s="19"/>
      <c r="EI997" s="19"/>
      <c r="EJ997" s="19"/>
      <c r="EK997" s="19"/>
      <c r="EL997" s="19"/>
      <c r="EM997" s="19"/>
      <c r="EN997" s="19"/>
      <c r="EO997" s="19"/>
      <c r="EP997" s="19"/>
      <c r="EQ997" s="19"/>
      <c r="ER997" s="19"/>
      <c r="ES997" s="19"/>
      <c r="ET997" s="19"/>
      <c r="EU997" s="19"/>
      <c r="EV997" s="19"/>
      <c r="EW997" s="19"/>
      <c r="EX997" s="19"/>
      <c r="EY997" s="19"/>
      <c r="EZ997" s="19"/>
      <c r="FA997" s="19"/>
      <c r="FB997" s="19"/>
      <c r="FC997" s="19"/>
      <c r="FD997" s="19"/>
      <c r="FE997" s="19"/>
      <c r="FF997" s="19"/>
      <c r="FG997" s="19"/>
      <c r="FH997" s="19"/>
      <c r="FI997" s="19"/>
      <c r="FJ997" s="19"/>
      <c r="FK997" s="19"/>
      <c r="FL997" s="19"/>
      <c r="FM997" s="19"/>
      <c r="FN997" s="19"/>
      <c r="FO997" s="19"/>
      <c r="FP997" s="19"/>
      <c r="FQ997" s="19"/>
      <c r="FR997" s="19"/>
      <c r="FS997" s="19"/>
      <c r="FT997" s="19"/>
      <c r="FU997" s="19"/>
      <c r="FV997" s="19"/>
      <c r="FW997" s="19"/>
      <c r="FX997" s="19"/>
      <c r="FY997" s="19"/>
      <c r="FZ997" s="19"/>
      <c r="GA997" s="19"/>
      <c r="GB997" s="19"/>
      <c r="GC997" s="19"/>
      <c r="GD997" s="19"/>
      <c r="GE997" s="19"/>
      <c r="GF997" s="19"/>
      <c r="GG997" s="19"/>
      <c r="GH997" s="19"/>
      <c r="GI997" s="19"/>
      <c r="GJ997" s="19"/>
      <c r="GK997" s="19"/>
      <c r="GL997" s="19"/>
      <c r="GM997" s="19"/>
      <c r="GN997" s="19"/>
      <c r="GO997" s="19"/>
      <c r="GP997" s="19"/>
      <c r="GQ997" s="19"/>
      <c r="GR997" s="19"/>
      <c r="GS997" s="19"/>
      <c r="GT997" s="19"/>
      <c r="GU997" s="19"/>
      <c r="GV997" s="19"/>
      <c r="GW997" s="19"/>
      <c r="GX997" s="19"/>
      <c r="GY997" s="19"/>
      <c r="GZ997" s="19"/>
      <c r="HA997" s="19"/>
      <c r="HB997" s="19"/>
      <c r="HC997" s="19"/>
      <c r="HD997" s="19"/>
      <c r="HE997" s="19"/>
      <c r="HF997" s="19"/>
      <c r="HG997" s="19"/>
      <c r="HH997" s="19"/>
      <c r="HI997" s="19"/>
      <c r="HJ997" s="19"/>
      <c r="HK997" s="19"/>
      <c r="HL997" s="19"/>
      <c r="HM997" s="19"/>
      <c r="HN997" s="19"/>
      <c r="HO997" s="19"/>
      <c r="HP997" s="19"/>
      <c r="HQ997" s="19"/>
      <c r="HR997" s="19"/>
      <c r="HS997" s="19"/>
      <c r="HT997" s="19"/>
      <c r="HU997" s="19"/>
      <c r="HV997" s="19"/>
      <c r="HW997" s="19"/>
      <c r="HX997" s="19"/>
      <c r="HY997" s="19"/>
      <c r="HZ997" s="19"/>
      <c r="IA997" s="19"/>
      <c r="IB997" s="19"/>
      <c r="IC997" s="19"/>
      <c r="ID997" s="19"/>
      <c r="IE997" s="19"/>
      <c r="IF997" s="19"/>
      <c r="IG997" s="19"/>
      <c r="IH997" s="19"/>
      <c r="II997" s="19"/>
      <c r="IJ997" s="19"/>
      <c r="IK997" s="19"/>
      <c r="IL997" s="19"/>
      <c r="IM997" s="19"/>
      <c r="IN997" s="19"/>
      <c r="IO997" s="19"/>
      <c r="IP997" s="19"/>
      <c r="IQ997" s="19"/>
      <c r="IR997" s="19"/>
      <c r="IS997" s="19"/>
      <c r="IT997" s="19"/>
      <c r="IU997" s="19"/>
      <c r="IV997" s="19"/>
      <c r="IW997" s="19"/>
      <c r="IX997" s="19"/>
      <c r="IY997" s="19"/>
      <c r="IZ997" s="19"/>
      <c r="JA997" s="19"/>
      <c r="JB997" s="19"/>
      <c r="JC997" s="19"/>
    </row>
    <row r="998" spans="1:263" x14ac:dyDescent="0.2">
      <c r="A998" s="195">
        <v>43417</v>
      </c>
      <c r="B998" s="183" t="s">
        <v>2298</v>
      </c>
      <c r="C998" s="183" t="s">
        <v>2026</v>
      </c>
      <c r="D998" s="183" t="s">
        <v>140</v>
      </c>
      <c r="E998" s="183" t="s">
        <v>143</v>
      </c>
      <c r="F998" s="184">
        <v>43404</v>
      </c>
      <c r="G998" s="176">
        <v>2018</v>
      </c>
      <c r="H998" s="170" t="s">
        <v>677</v>
      </c>
      <c r="I998" s="170" t="str">
        <f t="shared" si="68"/>
        <v>MN</v>
      </c>
      <c r="J998" s="170" t="str">
        <f t="shared" si="70"/>
        <v>ND</v>
      </c>
      <c r="K998" s="175" t="str">
        <f t="shared" si="71"/>
        <v>Midwest, Mountain</v>
      </c>
      <c r="L998" s="170" t="str">
        <f>INDEX('State '!$A$1:$C$62,MATCH($I998,'State '!$B:$B,0),3)</f>
        <v>Midwest</v>
      </c>
      <c r="M998" s="170" t="str">
        <f>INDEX('State '!$A$1:$C$62,MATCH($J998,'State '!$B:$B,0),3)</f>
        <v>Mountain</v>
      </c>
      <c r="N998" s="170"/>
      <c r="O998" s="177">
        <v>57.3</v>
      </c>
      <c r="P998" s="177">
        <v>37.299999999999997</v>
      </c>
      <c r="Q998" s="177">
        <v>33</v>
      </c>
      <c r="R998" s="176">
        <v>16</v>
      </c>
      <c r="S998" s="170" t="s">
        <v>135</v>
      </c>
      <c r="T998" s="170" t="s">
        <v>381</v>
      </c>
      <c r="U998" s="170" t="s">
        <v>2299</v>
      </c>
      <c r="V998" s="170" t="s">
        <v>2180</v>
      </c>
      <c r="W998" s="169"/>
      <c r="X998" s="169"/>
      <c r="Y998" s="169"/>
      <c r="Z998" s="93"/>
      <c r="AA998" s="93"/>
      <c r="AB998" s="93"/>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c r="BA998" s="19"/>
      <c r="BB998" s="19"/>
      <c r="BC998" s="19"/>
      <c r="BD998" s="19"/>
      <c r="BE998" s="19"/>
      <c r="BF998" s="19"/>
      <c r="BG998" s="19"/>
      <c r="BH998" s="19"/>
      <c r="BI998" s="19"/>
      <c r="BJ998" s="19"/>
      <c r="BK998" s="19"/>
      <c r="BL998" s="19"/>
      <c r="BM998" s="19"/>
      <c r="BN998" s="19"/>
      <c r="BO998" s="19"/>
      <c r="BP998" s="19"/>
      <c r="BQ998" s="19"/>
      <c r="BR998" s="19"/>
      <c r="BS998" s="19"/>
      <c r="BT998" s="19"/>
      <c r="BU998" s="19"/>
      <c r="BV998" s="19"/>
      <c r="BW998" s="19"/>
      <c r="BX998" s="19"/>
      <c r="BY998" s="19"/>
      <c r="BZ998" s="19"/>
      <c r="CA998" s="19"/>
      <c r="CB998" s="19"/>
      <c r="CC998" s="19"/>
      <c r="CD998" s="19"/>
      <c r="CE998" s="19"/>
      <c r="CF998" s="19"/>
      <c r="CG998" s="19"/>
      <c r="CH998" s="19"/>
      <c r="CI998" s="19"/>
      <c r="CJ998" s="19"/>
      <c r="CK998" s="19"/>
      <c r="CL998" s="19"/>
      <c r="CM998" s="19"/>
      <c r="CN998" s="19"/>
      <c r="CO998" s="19"/>
      <c r="CP998" s="19"/>
      <c r="CQ998" s="19"/>
      <c r="CR998" s="19"/>
      <c r="CS998" s="19"/>
      <c r="CT998" s="19"/>
      <c r="CU998" s="19"/>
      <c r="CV998" s="19"/>
      <c r="CW998" s="19"/>
      <c r="CX998" s="19"/>
      <c r="CY998" s="19"/>
      <c r="CZ998" s="19"/>
      <c r="DA998" s="19"/>
      <c r="DB998" s="19"/>
      <c r="DC998" s="19"/>
      <c r="DD998" s="19"/>
      <c r="DE998" s="19"/>
      <c r="DF998" s="19"/>
      <c r="DG998" s="19"/>
      <c r="DH998" s="19"/>
      <c r="DI998" s="19"/>
      <c r="DJ998" s="19"/>
      <c r="DK998" s="19"/>
      <c r="DL998" s="19"/>
      <c r="DM998" s="19"/>
      <c r="DN998" s="19"/>
      <c r="DO998" s="19"/>
      <c r="DP998" s="19"/>
      <c r="DQ998" s="19"/>
      <c r="DR998" s="19"/>
      <c r="DS998" s="19"/>
      <c r="DT998" s="19"/>
      <c r="DU998" s="19"/>
      <c r="DV998" s="19"/>
      <c r="DW998" s="19"/>
      <c r="DX998" s="19"/>
      <c r="DY998" s="19"/>
      <c r="DZ998" s="19"/>
      <c r="EA998" s="19"/>
      <c r="EB998" s="19"/>
      <c r="EC998" s="19"/>
      <c r="ED998" s="19"/>
      <c r="EE998" s="19"/>
      <c r="EF998" s="19"/>
      <c r="EG998" s="19"/>
      <c r="EH998" s="19"/>
      <c r="EI998" s="19"/>
      <c r="EJ998" s="19"/>
      <c r="EK998" s="19"/>
      <c r="EL998" s="19"/>
      <c r="EM998" s="19"/>
      <c r="EN998" s="19"/>
      <c r="EO998" s="19"/>
      <c r="EP998" s="19"/>
      <c r="EQ998" s="19"/>
      <c r="ER998" s="19"/>
      <c r="ES998" s="19"/>
      <c r="ET998" s="19"/>
      <c r="EU998" s="19"/>
      <c r="EV998" s="19"/>
      <c r="EW998" s="19"/>
      <c r="EX998" s="19"/>
      <c r="EY998" s="19"/>
      <c r="EZ998" s="19"/>
      <c r="FA998" s="19"/>
      <c r="FB998" s="19"/>
      <c r="FC998" s="19"/>
      <c r="FD998" s="19"/>
      <c r="FE998" s="19"/>
      <c r="FF998" s="19"/>
      <c r="FG998" s="19"/>
      <c r="FH998" s="19"/>
      <c r="FI998" s="19"/>
      <c r="FJ998" s="19"/>
      <c r="FK998" s="19"/>
      <c r="FL998" s="19"/>
      <c r="FM998" s="19"/>
      <c r="FN998" s="19"/>
      <c r="FO998" s="19"/>
      <c r="FP998" s="19"/>
      <c r="FQ998" s="19"/>
      <c r="FR998" s="19"/>
      <c r="FS998" s="19"/>
      <c r="FT998" s="19"/>
      <c r="FU998" s="19"/>
      <c r="FV998" s="19"/>
      <c r="FW998" s="19"/>
      <c r="FX998" s="19"/>
      <c r="FY998" s="19"/>
      <c r="FZ998" s="19"/>
      <c r="GA998" s="19"/>
      <c r="GB998" s="19"/>
      <c r="GC998" s="19"/>
      <c r="GD998" s="19"/>
      <c r="GE998" s="19"/>
      <c r="GF998" s="19"/>
      <c r="GG998" s="19"/>
      <c r="GH998" s="19"/>
      <c r="GI998" s="19"/>
      <c r="GJ998" s="19"/>
      <c r="GK998" s="19"/>
      <c r="GL998" s="19"/>
      <c r="GM998" s="19"/>
      <c r="GN998" s="19"/>
      <c r="GO998" s="19"/>
      <c r="GP998" s="19"/>
      <c r="GQ998" s="19"/>
      <c r="GR998" s="19"/>
      <c r="GS998" s="19"/>
      <c r="GT998" s="19"/>
      <c r="GU998" s="19"/>
      <c r="GV998" s="19"/>
      <c r="GW998" s="19"/>
      <c r="GX998" s="19"/>
      <c r="GY998" s="19"/>
      <c r="GZ998" s="19"/>
      <c r="HA998" s="19"/>
      <c r="HB998" s="19"/>
      <c r="HC998" s="19"/>
      <c r="HD998" s="19"/>
      <c r="HE998" s="19"/>
      <c r="HF998" s="19"/>
      <c r="HG998" s="19"/>
      <c r="HH998" s="19"/>
      <c r="HI998" s="19"/>
      <c r="HJ998" s="19"/>
      <c r="HK998" s="19"/>
      <c r="HL998" s="19"/>
      <c r="HM998" s="19"/>
      <c r="HN998" s="19"/>
      <c r="HO998" s="19"/>
      <c r="HP998" s="19"/>
      <c r="HQ998" s="19"/>
      <c r="HR998" s="19"/>
      <c r="HS998" s="19"/>
      <c r="HT998" s="19"/>
      <c r="HU998" s="19"/>
      <c r="HV998" s="19"/>
      <c r="HW998" s="19"/>
      <c r="HX998" s="19"/>
      <c r="HY998" s="19"/>
      <c r="HZ998" s="19"/>
      <c r="IA998" s="19"/>
      <c r="IB998" s="19"/>
      <c r="IC998" s="19"/>
      <c r="ID998" s="19"/>
      <c r="IE998" s="19"/>
      <c r="IF998" s="19"/>
      <c r="IG998" s="19"/>
      <c r="IH998" s="19"/>
      <c r="II998" s="19"/>
      <c r="IJ998" s="19"/>
      <c r="IK998" s="19"/>
      <c r="IL998" s="19"/>
      <c r="IM998" s="19"/>
      <c r="IN998" s="19"/>
      <c r="IO998" s="19"/>
      <c r="IP998" s="19"/>
      <c r="IQ998" s="19"/>
      <c r="IR998" s="19"/>
      <c r="IS998" s="19"/>
      <c r="IT998" s="19"/>
      <c r="IU998" s="19"/>
      <c r="IV998" s="19"/>
      <c r="IW998" s="19"/>
      <c r="IX998" s="19"/>
      <c r="IY998" s="19"/>
      <c r="IZ998" s="19"/>
      <c r="JA998" s="19"/>
      <c r="JB998" s="19"/>
      <c r="JC998" s="19"/>
    </row>
    <row r="999" spans="1:263" x14ac:dyDescent="0.2">
      <c r="A999" s="170">
        <v>39990</v>
      </c>
      <c r="B999" s="171" t="s">
        <v>938</v>
      </c>
      <c r="C999" s="171" t="s">
        <v>274</v>
      </c>
      <c r="D999" s="171" t="s">
        <v>140</v>
      </c>
      <c r="E999" s="172" t="s">
        <v>143</v>
      </c>
      <c r="F999" s="173">
        <v>39399</v>
      </c>
      <c r="G999" s="180">
        <v>2007</v>
      </c>
      <c r="H999" s="170" t="s">
        <v>700</v>
      </c>
      <c r="I999" s="170" t="str">
        <f t="shared" si="68"/>
        <v>IL</v>
      </c>
      <c r="J999" s="170" t="str">
        <f t="shared" si="70"/>
        <v>ON</v>
      </c>
      <c r="K999" s="170" t="str">
        <f t="shared" si="71"/>
        <v>Midwest, Canada</v>
      </c>
      <c r="L999" s="170" t="str">
        <f>INDEX('State '!$A$1:$C$62,MATCH($I999,'State '!$B:$B,0),3)</f>
        <v>Midwest</v>
      </c>
      <c r="M999" s="170" t="str">
        <f>INDEX('State '!$A$1:$C$62,MATCH($J999,'State '!$B:$B,0),3)</f>
        <v>Canada</v>
      </c>
      <c r="N999" s="170"/>
      <c r="O999" s="177">
        <v>70.400000000000006</v>
      </c>
      <c r="P999" s="176"/>
      <c r="Q999" s="176">
        <v>245</v>
      </c>
      <c r="R999" s="177">
        <v>42</v>
      </c>
      <c r="S999" s="178" t="s">
        <v>135</v>
      </c>
      <c r="T999" s="175" t="s">
        <v>381</v>
      </c>
      <c r="U999" s="179" t="s">
        <v>939</v>
      </c>
      <c r="V999" s="170"/>
      <c r="W999" s="169"/>
      <c r="X999" s="169"/>
      <c r="Y999" s="169"/>
      <c r="Z999" s="93"/>
      <c r="AA999" s="93"/>
      <c r="AB999" s="93"/>
      <c r="AC999" s="19"/>
      <c r="AD999" s="19"/>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c r="BA999" s="19"/>
      <c r="BB999" s="19"/>
      <c r="BC999" s="19"/>
      <c r="BD999" s="19"/>
      <c r="BE999" s="19"/>
      <c r="BF999" s="19"/>
      <c r="BG999" s="19"/>
      <c r="BH999" s="19"/>
      <c r="BI999" s="19"/>
      <c r="BJ999" s="19"/>
      <c r="BK999" s="19"/>
      <c r="BL999" s="19"/>
      <c r="BM999" s="19"/>
      <c r="BN999" s="19"/>
      <c r="BO999" s="19"/>
      <c r="BP999" s="19"/>
      <c r="BQ999" s="19"/>
      <c r="BR999" s="19"/>
      <c r="BS999" s="19"/>
      <c r="BT999" s="19"/>
      <c r="BU999" s="19"/>
      <c r="BV999" s="19"/>
      <c r="BW999" s="19"/>
      <c r="BX999" s="19"/>
      <c r="BY999" s="19"/>
      <c r="BZ999" s="19"/>
      <c r="CA999" s="19"/>
      <c r="CB999" s="19"/>
      <c r="CC999" s="19"/>
      <c r="CD999" s="19"/>
      <c r="CE999" s="19"/>
      <c r="CF999" s="19"/>
      <c r="CG999" s="19"/>
      <c r="CH999" s="19"/>
      <c r="CI999" s="19"/>
      <c r="CJ999" s="19"/>
      <c r="CK999" s="19"/>
      <c r="CL999" s="19"/>
      <c r="CM999" s="19"/>
      <c r="CN999" s="19"/>
      <c r="CO999" s="19"/>
      <c r="CP999" s="19"/>
      <c r="CQ999" s="19"/>
      <c r="CR999" s="19"/>
      <c r="CS999" s="19"/>
      <c r="CT999" s="19"/>
      <c r="CU999" s="19"/>
      <c r="CV999" s="19"/>
      <c r="CW999" s="19"/>
      <c r="CX999" s="19"/>
      <c r="CY999" s="19"/>
      <c r="CZ999" s="19"/>
      <c r="DA999" s="19"/>
      <c r="DB999" s="19"/>
      <c r="DC999" s="19"/>
      <c r="DD999" s="19"/>
      <c r="DE999" s="19"/>
      <c r="DF999" s="19"/>
      <c r="DG999" s="19"/>
      <c r="DH999" s="19"/>
      <c r="DI999" s="19"/>
      <c r="DJ999" s="19"/>
      <c r="DK999" s="19"/>
      <c r="DL999" s="19"/>
      <c r="DM999" s="19"/>
      <c r="DN999" s="19"/>
      <c r="DO999" s="19"/>
      <c r="DP999" s="19"/>
      <c r="DQ999" s="19"/>
      <c r="DR999" s="19"/>
      <c r="DS999" s="19"/>
      <c r="DT999" s="19"/>
      <c r="DU999" s="19"/>
      <c r="DV999" s="19"/>
      <c r="DW999" s="19"/>
      <c r="DX999" s="19"/>
      <c r="DY999" s="19"/>
      <c r="DZ999" s="19"/>
      <c r="EA999" s="19"/>
      <c r="EB999" s="19"/>
      <c r="EC999" s="19"/>
      <c r="ED999" s="19"/>
      <c r="EE999" s="19"/>
      <c r="EF999" s="19"/>
      <c r="EG999" s="19"/>
      <c r="EH999" s="19"/>
      <c r="EI999" s="19"/>
      <c r="EJ999" s="19"/>
      <c r="EK999" s="19"/>
      <c r="EL999" s="19"/>
      <c r="EM999" s="19"/>
      <c r="EN999" s="19"/>
      <c r="EO999" s="19"/>
      <c r="EP999" s="19"/>
      <c r="EQ999" s="19"/>
      <c r="ER999" s="19"/>
      <c r="ES999" s="19"/>
      <c r="ET999" s="19"/>
      <c r="EU999" s="19"/>
      <c r="EV999" s="19"/>
      <c r="EW999" s="19"/>
      <c r="EX999" s="19"/>
      <c r="EY999" s="19"/>
      <c r="EZ999" s="19"/>
      <c r="FA999" s="19"/>
      <c r="FB999" s="19"/>
      <c r="FC999" s="19"/>
      <c r="FD999" s="19"/>
      <c r="FE999" s="19"/>
      <c r="FF999" s="19"/>
      <c r="FG999" s="19"/>
      <c r="FH999" s="19"/>
      <c r="FI999" s="19"/>
      <c r="FJ999" s="19"/>
      <c r="FK999" s="19"/>
      <c r="FL999" s="19"/>
      <c r="FM999" s="19"/>
      <c r="FN999" s="19"/>
      <c r="FO999" s="19"/>
      <c r="FP999" s="19"/>
      <c r="FQ999" s="19"/>
      <c r="FR999" s="19"/>
      <c r="FS999" s="19"/>
      <c r="FT999" s="19"/>
      <c r="FU999" s="19"/>
      <c r="FV999" s="19"/>
      <c r="FW999" s="19"/>
      <c r="FX999" s="19"/>
      <c r="FY999" s="19"/>
      <c r="FZ999" s="19"/>
      <c r="GA999" s="19"/>
      <c r="GB999" s="19"/>
      <c r="GC999" s="19"/>
      <c r="GD999" s="19"/>
      <c r="GE999" s="19"/>
      <c r="GF999" s="19"/>
      <c r="GG999" s="19"/>
      <c r="GH999" s="19"/>
      <c r="GI999" s="19"/>
      <c r="GJ999" s="19"/>
      <c r="GK999" s="19"/>
      <c r="GL999" s="19"/>
      <c r="GM999" s="19"/>
      <c r="GN999" s="19"/>
      <c r="GO999" s="19"/>
      <c r="GP999" s="19"/>
      <c r="GQ999" s="19"/>
      <c r="GR999" s="19"/>
      <c r="GS999" s="19"/>
      <c r="GT999" s="19"/>
      <c r="GU999" s="19"/>
      <c r="GV999" s="19"/>
      <c r="GW999" s="19"/>
      <c r="GX999" s="19"/>
      <c r="GY999" s="19"/>
      <c r="GZ999" s="19"/>
      <c r="HA999" s="19"/>
      <c r="HB999" s="19"/>
      <c r="HC999" s="19"/>
      <c r="HD999" s="19"/>
      <c r="HE999" s="19"/>
      <c r="HF999" s="19"/>
      <c r="HG999" s="19"/>
      <c r="HH999" s="19"/>
      <c r="HI999" s="19"/>
      <c r="HJ999" s="19"/>
      <c r="HK999" s="19"/>
      <c r="HL999" s="19"/>
      <c r="HM999" s="19"/>
      <c r="HN999" s="19"/>
      <c r="HO999" s="19"/>
      <c r="HP999" s="19"/>
      <c r="HQ999" s="19"/>
      <c r="HR999" s="19"/>
      <c r="HS999" s="19"/>
      <c r="HT999" s="19"/>
      <c r="HU999" s="19"/>
      <c r="HV999" s="19"/>
      <c r="HW999" s="19"/>
      <c r="HX999" s="19"/>
      <c r="HY999" s="19"/>
      <c r="HZ999" s="19"/>
      <c r="IA999" s="19"/>
      <c r="IB999" s="19"/>
      <c r="IC999" s="19"/>
      <c r="ID999" s="19"/>
      <c r="IE999" s="19"/>
      <c r="IF999" s="19"/>
      <c r="IG999" s="19"/>
      <c r="IH999" s="19"/>
      <c r="II999" s="19"/>
      <c r="IJ999" s="19"/>
      <c r="IK999" s="19"/>
      <c r="IL999" s="19"/>
      <c r="IM999" s="19"/>
      <c r="IN999" s="19"/>
      <c r="IO999" s="19"/>
      <c r="IP999" s="19"/>
      <c r="IQ999" s="19"/>
      <c r="IR999" s="19"/>
      <c r="IS999" s="19"/>
      <c r="IT999" s="19"/>
      <c r="IU999" s="19"/>
      <c r="IV999" s="19"/>
      <c r="IW999" s="19"/>
      <c r="IX999" s="19"/>
      <c r="IY999" s="19"/>
      <c r="IZ999" s="19"/>
      <c r="JA999" s="19"/>
      <c r="JB999" s="19"/>
      <c r="JC999" s="19"/>
    </row>
    <row r="1000" spans="1:263" x14ac:dyDescent="0.2">
      <c r="A1000" s="170">
        <v>40381</v>
      </c>
      <c r="B1000" s="171" t="s">
        <v>699</v>
      </c>
      <c r="C1000" s="171" t="s">
        <v>274</v>
      </c>
      <c r="D1000" s="171" t="s">
        <v>140</v>
      </c>
      <c r="E1000" s="172" t="s">
        <v>143</v>
      </c>
      <c r="F1000" s="173">
        <v>40105</v>
      </c>
      <c r="G1000" s="180">
        <v>2009</v>
      </c>
      <c r="H1000" s="170" t="s">
        <v>700</v>
      </c>
      <c r="I1000" s="170" t="str">
        <f t="shared" si="68"/>
        <v>IL</v>
      </c>
      <c r="J1000" s="170" t="str">
        <f t="shared" si="70"/>
        <v>ON</v>
      </c>
      <c r="K1000" s="170" t="str">
        <f t="shared" si="71"/>
        <v>Midwest, Canada</v>
      </c>
      <c r="L1000" s="170" t="str">
        <f>INDEX('State '!$A$1:$C$62,MATCH($I1000,'State '!$B:$B,0),3)</f>
        <v>Midwest</v>
      </c>
      <c r="M1000" s="170" t="str">
        <f>INDEX('State '!$A$1:$C$62,MATCH($J1000,'State '!$B:$B,0),3)</f>
        <v>Canada</v>
      </c>
      <c r="N1000" s="170"/>
      <c r="O1000" s="177">
        <v>36.200000000000003</v>
      </c>
      <c r="P1000" s="176"/>
      <c r="Q1000" s="176">
        <v>105</v>
      </c>
      <c r="R1000" s="177"/>
      <c r="S1000" s="178" t="s">
        <v>135</v>
      </c>
      <c r="T1000" s="175" t="s">
        <v>381</v>
      </c>
      <c r="U1000" s="179" t="s">
        <v>701</v>
      </c>
      <c r="V1000" s="170"/>
      <c r="W1000" s="169"/>
      <c r="X1000" s="169"/>
      <c r="Y1000" s="169"/>
      <c r="Z1000" s="93"/>
      <c r="AA1000" s="93"/>
      <c r="AB1000" s="93"/>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c r="BA1000" s="19"/>
      <c r="BB1000" s="19"/>
      <c r="BC1000" s="19"/>
      <c r="BD1000" s="19"/>
      <c r="BE1000" s="19"/>
      <c r="BF1000" s="19"/>
      <c r="BG1000" s="19"/>
      <c r="BH1000" s="19"/>
      <c r="BI1000" s="19"/>
      <c r="BJ1000" s="19"/>
      <c r="BK1000" s="19"/>
      <c r="BL1000" s="19"/>
      <c r="BM1000" s="19"/>
      <c r="BN1000" s="19"/>
      <c r="BO1000" s="19"/>
      <c r="BP1000" s="19"/>
      <c r="BQ1000" s="19"/>
      <c r="BR1000" s="19"/>
      <c r="BS1000" s="19"/>
      <c r="BT1000" s="19"/>
      <c r="BU1000" s="19"/>
      <c r="BV1000" s="19"/>
      <c r="BW1000" s="19"/>
      <c r="BX1000" s="19"/>
      <c r="BY1000" s="19"/>
      <c r="BZ1000" s="19"/>
      <c r="CA1000" s="19"/>
      <c r="CB1000" s="19"/>
      <c r="CC1000" s="19"/>
      <c r="CD1000" s="19"/>
      <c r="CE1000" s="19"/>
      <c r="CF1000" s="19"/>
      <c r="CG1000" s="19"/>
      <c r="CH1000" s="19"/>
      <c r="CI1000" s="19"/>
      <c r="CJ1000" s="19"/>
      <c r="CK1000" s="19"/>
      <c r="CL1000" s="19"/>
      <c r="CM1000" s="19"/>
      <c r="CN1000" s="19"/>
      <c r="CO1000" s="19"/>
      <c r="CP1000" s="19"/>
      <c r="CQ1000" s="19"/>
      <c r="CR1000" s="19"/>
      <c r="CS1000" s="19"/>
      <c r="CT1000" s="19"/>
      <c r="CU1000" s="19"/>
      <c r="CV1000" s="19"/>
      <c r="CW1000" s="19"/>
      <c r="CX1000" s="19"/>
      <c r="CY1000" s="19"/>
      <c r="CZ1000" s="19"/>
      <c r="DA1000" s="19"/>
      <c r="DB1000" s="19"/>
      <c r="DC1000" s="19"/>
      <c r="DD1000" s="19"/>
      <c r="DE1000" s="19"/>
      <c r="DF1000" s="19"/>
      <c r="DG1000" s="19"/>
      <c r="DH1000" s="19"/>
      <c r="DI1000" s="19"/>
      <c r="DJ1000" s="19"/>
      <c r="DK1000" s="19"/>
      <c r="DL1000" s="19"/>
      <c r="DM1000" s="19"/>
      <c r="DN1000" s="19"/>
      <c r="DO1000" s="19"/>
      <c r="DP1000" s="19"/>
      <c r="DQ1000" s="19"/>
      <c r="DR1000" s="19"/>
      <c r="DS1000" s="19"/>
      <c r="DT1000" s="19"/>
      <c r="DU1000" s="19"/>
      <c r="DV1000" s="19"/>
      <c r="DW1000" s="19"/>
      <c r="DX1000" s="19"/>
      <c r="DY1000" s="19"/>
      <c r="DZ1000" s="19"/>
      <c r="EA1000" s="19"/>
      <c r="EB1000" s="19"/>
      <c r="EC1000" s="19"/>
      <c r="ED1000" s="19"/>
      <c r="EE1000" s="19"/>
      <c r="EF1000" s="19"/>
      <c r="EG1000" s="19"/>
      <c r="EH1000" s="19"/>
      <c r="EI1000" s="19"/>
      <c r="EJ1000" s="19"/>
      <c r="EK1000" s="19"/>
      <c r="EL1000" s="19"/>
      <c r="EM1000" s="19"/>
      <c r="EN1000" s="19"/>
      <c r="EO1000" s="19"/>
      <c r="EP1000" s="19"/>
      <c r="EQ1000" s="19"/>
      <c r="ER1000" s="19"/>
      <c r="ES1000" s="19"/>
      <c r="ET1000" s="19"/>
      <c r="EU1000" s="19"/>
      <c r="EV1000" s="19"/>
      <c r="EW1000" s="19"/>
      <c r="EX1000" s="19"/>
      <c r="EY1000" s="19"/>
      <c r="EZ1000" s="19"/>
      <c r="FA1000" s="19"/>
      <c r="FB1000" s="19"/>
      <c r="FC1000" s="19"/>
      <c r="FD1000" s="19"/>
      <c r="FE1000" s="19"/>
      <c r="FF1000" s="19"/>
      <c r="FG1000" s="19"/>
      <c r="FH1000" s="19"/>
      <c r="FI1000" s="19"/>
      <c r="FJ1000" s="19"/>
      <c r="FK1000" s="19"/>
      <c r="FL1000" s="19"/>
      <c r="FM1000" s="19"/>
      <c r="FN1000" s="19"/>
      <c r="FO1000" s="19"/>
      <c r="FP1000" s="19"/>
      <c r="FQ1000" s="19"/>
      <c r="FR1000" s="19"/>
      <c r="FS1000" s="19"/>
      <c r="FT1000" s="19"/>
      <c r="FU1000" s="19"/>
      <c r="FV1000" s="19"/>
      <c r="FW1000" s="19"/>
      <c r="FX1000" s="19"/>
      <c r="FY1000" s="19"/>
      <c r="FZ1000" s="19"/>
      <c r="GA1000" s="19"/>
      <c r="GB1000" s="19"/>
      <c r="GC1000" s="19"/>
      <c r="GD1000" s="19"/>
      <c r="GE1000" s="19"/>
      <c r="GF1000" s="19"/>
      <c r="GG1000" s="19"/>
      <c r="GH1000" s="19"/>
      <c r="GI1000" s="19"/>
      <c r="GJ1000" s="19"/>
      <c r="GK1000" s="19"/>
      <c r="GL1000" s="19"/>
      <c r="GM1000" s="19"/>
      <c r="GN1000" s="19"/>
      <c r="GO1000" s="19"/>
      <c r="GP1000" s="19"/>
      <c r="GQ1000" s="19"/>
      <c r="GR1000" s="19"/>
      <c r="GS1000" s="19"/>
      <c r="GT1000" s="19"/>
      <c r="GU1000" s="19"/>
      <c r="GV1000" s="19"/>
      <c r="GW1000" s="19"/>
      <c r="GX1000" s="19"/>
      <c r="GY1000" s="19"/>
      <c r="GZ1000" s="19"/>
      <c r="HA1000" s="19"/>
      <c r="HB1000" s="19"/>
      <c r="HC1000" s="19"/>
      <c r="HD1000" s="19"/>
      <c r="HE1000" s="19"/>
      <c r="HF1000" s="19"/>
      <c r="HG1000" s="19"/>
      <c r="HH1000" s="19"/>
      <c r="HI1000" s="19"/>
      <c r="HJ1000" s="19"/>
      <c r="HK1000" s="19"/>
      <c r="HL1000" s="19"/>
      <c r="HM1000" s="19"/>
      <c r="HN1000" s="19"/>
      <c r="HO1000" s="19"/>
      <c r="HP1000" s="19"/>
      <c r="HQ1000" s="19"/>
      <c r="HR1000" s="19"/>
      <c r="HS1000" s="19"/>
      <c r="HT1000" s="19"/>
      <c r="HU1000" s="19"/>
      <c r="HV1000" s="19"/>
      <c r="HW1000" s="19"/>
      <c r="HX1000" s="19"/>
      <c r="HY1000" s="19"/>
      <c r="HZ1000" s="19"/>
      <c r="IA1000" s="19"/>
      <c r="IB1000" s="19"/>
      <c r="IC1000" s="19"/>
      <c r="ID1000" s="19"/>
      <c r="IE1000" s="19"/>
      <c r="IF1000" s="19"/>
      <c r="IG1000" s="19"/>
      <c r="IH1000" s="19"/>
      <c r="II1000" s="19"/>
      <c r="IJ1000" s="19"/>
      <c r="IK1000" s="19"/>
      <c r="IL1000" s="19"/>
      <c r="IM1000" s="19"/>
      <c r="IN1000" s="19"/>
      <c r="IO1000" s="19"/>
      <c r="IP1000" s="19"/>
      <c r="IQ1000" s="19"/>
      <c r="IR1000" s="19"/>
      <c r="IS1000" s="19"/>
      <c r="IT1000" s="19"/>
      <c r="IU1000" s="19"/>
      <c r="IV1000" s="19"/>
      <c r="IW1000" s="19"/>
      <c r="IX1000" s="19"/>
      <c r="IY1000" s="19"/>
      <c r="IZ1000" s="19"/>
      <c r="JA1000" s="19"/>
      <c r="JB1000" s="19"/>
      <c r="JC1000" s="19"/>
    </row>
    <row r="1001" spans="1:263" x14ac:dyDescent="0.2">
      <c r="A1001" s="170">
        <v>39990</v>
      </c>
      <c r="B1001" s="183" t="s">
        <v>1452</v>
      </c>
      <c r="C1001" s="183" t="s">
        <v>274</v>
      </c>
      <c r="D1001" s="183" t="s">
        <v>140</v>
      </c>
      <c r="E1001" s="183" t="s">
        <v>143</v>
      </c>
      <c r="F1001" s="184">
        <v>36860</v>
      </c>
      <c r="G1001" s="176">
        <v>2000</v>
      </c>
      <c r="H1001" s="170" t="s">
        <v>1453</v>
      </c>
      <c r="I1001" s="170" t="str">
        <f t="shared" si="68"/>
        <v>MI</v>
      </c>
      <c r="J1001" s="170" t="str">
        <f t="shared" si="70"/>
        <v>ON</v>
      </c>
      <c r="K1001" s="170" t="str">
        <f t="shared" si="71"/>
        <v>Midwest, Canada</v>
      </c>
      <c r="L1001" s="170" t="str">
        <f>INDEX('State '!$A$1:$C$62,MATCH($I1001,'State '!$B:$B,0),3)</f>
        <v>Midwest</v>
      </c>
      <c r="M1001" s="170" t="str">
        <f>INDEX('State '!$A$1:$C$62,MATCH($J1001,'State '!$B:$B,0),3)</f>
        <v>Canada</v>
      </c>
      <c r="N1001" s="170"/>
      <c r="O1001" s="177">
        <v>24</v>
      </c>
      <c r="P1001" s="177">
        <v>15</v>
      </c>
      <c r="Q1001" s="177">
        <v>720</v>
      </c>
      <c r="R1001" s="176">
        <v>42</v>
      </c>
      <c r="S1001" s="170" t="s">
        <v>135</v>
      </c>
      <c r="T1001" s="170" t="s">
        <v>813</v>
      </c>
      <c r="U1001" s="170" t="s">
        <v>382</v>
      </c>
      <c r="V1001" s="170"/>
      <c r="W1001" s="169"/>
      <c r="X1001" s="169"/>
      <c r="Y1001" s="169"/>
      <c r="Z1001" s="93"/>
      <c r="AA1001" s="93"/>
      <c r="AB1001" s="93"/>
      <c r="AC1001" s="19"/>
      <c r="AD1001" s="19"/>
      <c r="AE1001" s="19"/>
      <c r="AF1001" s="19"/>
      <c r="AG1001" s="19"/>
      <c r="AH1001" s="19"/>
      <c r="AI1001" s="19"/>
      <c r="AJ1001" s="19"/>
      <c r="AK1001" s="19"/>
      <c r="AL1001" s="19"/>
      <c r="AM1001" s="19"/>
      <c r="AN1001" s="19"/>
      <c r="AO1001" s="19"/>
      <c r="AP1001" s="19"/>
      <c r="AQ1001" s="19"/>
      <c r="AR1001" s="19"/>
      <c r="AS1001" s="19"/>
      <c r="AT1001" s="19"/>
      <c r="AU1001" s="19"/>
      <c r="AV1001" s="19"/>
      <c r="AW1001" s="19"/>
      <c r="AX1001" s="19"/>
      <c r="AY1001" s="19"/>
      <c r="AZ1001" s="19"/>
      <c r="BA1001" s="19"/>
      <c r="BB1001" s="19"/>
      <c r="BC1001" s="19"/>
      <c r="BD1001" s="19"/>
      <c r="BE1001" s="19"/>
      <c r="BF1001" s="19"/>
      <c r="BG1001" s="19"/>
      <c r="BH1001" s="19"/>
      <c r="BI1001" s="19"/>
      <c r="BJ1001" s="19"/>
      <c r="BK1001" s="19"/>
      <c r="BL1001" s="19"/>
      <c r="BM1001" s="19"/>
      <c r="BN1001" s="19"/>
      <c r="BO1001" s="19"/>
      <c r="BP1001" s="19"/>
      <c r="BQ1001" s="19"/>
      <c r="BR1001" s="19"/>
      <c r="BS1001" s="19"/>
      <c r="BT1001" s="19"/>
      <c r="BU1001" s="19"/>
      <c r="BV1001" s="19"/>
      <c r="BW1001" s="19"/>
      <c r="BX1001" s="19"/>
      <c r="BY1001" s="19"/>
      <c r="BZ1001" s="19"/>
      <c r="CA1001" s="19"/>
      <c r="CB1001" s="19"/>
      <c r="CC1001" s="19"/>
      <c r="CD1001" s="19"/>
      <c r="CE1001" s="19"/>
      <c r="CF1001" s="19"/>
      <c r="CG1001" s="19"/>
      <c r="CH1001" s="19"/>
      <c r="CI1001" s="19"/>
      <c r="CJ1001" s="19"/>
      <c r="CK1001" s="19"/>
      <c r="CL1001" s="19"/>
      <c r="CM1001" s="19"/>
      <c r="CN1001" s="19"/>
      <c r="CO1001" s="19"/>
      <c r="CP1001" s="19"/>
      <c r="CQ1001" s="19"/>
      <c r="CR1001" s="19"/>
      <c r="CS1001" s="19"/>
      <c r="CT1001" s="19"/>
      <c r="CU1001" s="19"/>
      <c r="CV1001" s="19"/>
      <c r="CW1001" s="19"/>
      <c r="CX1001" s="19"/>
      <c r="CY1001" s="19"/>
      <c r="CZ1001" s="19"/>
      <c r="DA1001" s="19"/>
      <c r="DB1001" s="19"/>
      <c r="DC1001" s="19"/>
      <c r="DD1001" s="19"/>
      <c r="DE1001" s="19"/>
      <c r="DF1001" s="19"/>
      <c r="DG1001" s="19"/>
      <c r="DH1001" s="19"/>
      <c r="DI1001" s="19"/>
      <c r="DJ1001" s="19"/>
      <c r="DK1001" s="19"/>
      <c r="DL1001" s="19"/>
      <c r="DM1001" s="19"/>
      <c r="DN1001" s="19"/>
      <c r="DO1001" s="19"/>
      <c r="DP1001" s="19"/>
      <c r="DQ1001" s="19"/>
      <c r="DR1001" s="19"/>
      <c r="DS1001" s="19"/>
      <c r="DT1001" s="19"/>
      <c r="DU1001" s="19"/>
      <c r="DV1001" s="19"/>
      <c r="DW1001" s="19"/>
      <c r="DX1001" s="19"/>
      <c r="DY1001" s="19"/>
      <c r="DZ1001" s="19"/>
      <c r="EA1001" s="19"/>
      <c r="EB1001" s="19"/>
      <c r="EC1001" s="19"/>
      <c r="ED1001" s="19"/>
      <c r="EE1001" s="19"/>
      <c r="EF1001" s="19"/>
      <c r="EG1001" s="19"/>
      <c r="EH1001" s="19"/>
      <c r="EI1001" s="19"/>
      <c r="EJ1001" s="19"/>
      <c r="EK1001" s="19"/>
      <c r="EL1001" s="19"/>
      <c r="EM1001" s="19"/>
      <c r="EN1001" s="19"/>
      <c r="EO1001" s="19"/>
      <c r="EP1001" s="19"/>
      <c r="EQ1001" s="19"/>
      <c r="ER1001" s="19"/>
      <c r="ES1001" s="19"/>
      <c r="ET1001" s="19"/>
      <c r="EU1001" s="19"/>
      <c r="EV1001" s="19"/>
      <c r="EW1001" s="19"/>
      <c r="EX1001" s="19"/>
      <c r="EY1001" s="19"/>
      <c r="EZ1001" s="19"/>
      <c r="FA1001" s="19"/>
      <c r="FB1001" s="19"/>
      <c r="FC1001" s="19"/>
      <c r="FD1001" s="19"/>
      <c r="FE1001" s="19"/>
      <c r="FF1001" s="19"/>
      <c r="FG1001" s="19"/>
      <c r="FH1001" s="19"/>
      <c r="FI1001" s="19"/>
      <c r="FJ1001" s="19"/>
      <c r="FK1001" s="19"/>
      <c r="FL1001" s="19"/>
      <c r="FM1001" s="19"/>
      <c r="FN1001" s="19"/>
      <c r="FO1001" s="19"/>
      <c r="FP1001" s="19"/>
      <c r="FQ1001" s="19"/>
      <c r="FR1001" s="19"/>
      <c r="FS1001" s="19"/>
      <c r="FT1001" s="19"/>
      <c r="FU1001" s="19"/>
      <c r="FV1001" s="19"/>
      <c r="FW1001" s="19"/>
      <c r="FX1001" s="19"/>
      <c r="FY1001" s="19"/>
      <c r="FZ1001" s="19"/>
      <c r="GA1001" s="19"/>
      <c r="GB1001" s="19"/>
      <c r="GC1001" s="19"/>
      <c r="GD1001" s="19"/>
      <c r="GE1001" s="19"/>
      <c r="GF1001" s="19"/>
      <c r="GG1001" s="19"/>
      <c r="GH1001" s="19"/>
      <c r="GI1001" s="19"/>
      <c r="GJ1001" s="19"/>
      <c r="GK1001" s="19"/>
      <c r="GL1001" s="19"/>
      <c r="GM1001" s="19"/>
      <c r="GN1001" s="19"/>
      <c r="GO1001" s="19"/>
      <c r="GP1001" s="19"/>
      <c r="GQ1001" s="19"/>
      <c r="GR1001" s="19"/>
      <c r="GS1001" s="19"/>
      <c r="GT1001" s="19"/>
      <c r="GU1001" s="19"/>
      <c r="GV1001" s="19"/>
      <c r="GW1001" s="19"/>
      <c r="GX1001" s="19"/>
      <c r="GY1001" s="19"/>
      <c r="GZ1001" s="19"/>
      <c r="HA1001" s="19"/>
      <c r="HB1001" s="19"/>
      <c r="HC1001" s="19"/>
      <c r="HD1001" s="19"/>
      <c r="HE1001" s="19"/>
      <c r="HF1001" s="19"/>
      <c r="HG1001" s="19"/>
      <c r="HH1001" s="19"/>
      <c r="HI1001" s="19"/>
      <c r="HJ1001" s="19"/>
      <c r="HK1001" s="19"/>
      <c r="HL1001" s="19"/>
      <c r="HM1001" s="19"/>
      <c r="HN1001" s="19"/>
      <c r="HO1001" s="19"/>
      <c r="HP1001" s="19"/>
      <c r="HQ1001" s="19"/>
      <c r="HR1001" s="19"/>
      <c r="HS1001" s="19"/>
      <c r="HT1001" s="19"/>
      <c r="HU1001" s="19"/>
      <c r="HV1001" s="19"/>
      <c r="HW1001" s="19"/>
      <c r="HX1001" s="19"/>
      <c r="HY1001" s="19"/>
      <c r="HZ1001" s="19"/>
      <c r="IA1001" s="19"/>
      <c r="IB1001" s="19"/>
      <c r="IC1001" s="19"/>
      <c r="ID1001" s="19"/>
      <c r="IE1001" s="19"/>
      <c r="IF1001" s="19"/>
      <c r="IG1001" s="19"/>
      <c r="IH1001" s="19"/>
      <c r="II1001" s="19"/>
      <c r="IJ1001" s="19"/>
      <c r="IK1001" s="19"/>
      <c r="IL1001" s="19"/>
      <c r="IM1001" s="19"/>
      <c r="IN1001" s="19"/>
      <c r="IO1001" s="19"/>
      <c r="IP1001" s="19"/>
      <c r="IQ1001" s="19"/>
      <c r="IR1001" s="19"/>
      <c r="IS1001" s="19"/>
      <c r="IT1001" s="19"/>
      <c r="IU1001" s="19"/>
      <c r="IV1001" s="19"/>
      <c r="IW1001" s="19"/>
      <c r="IX1001" s="19"/>
      <c r="IY1001" s="19"/>
      <c r="IZ1001" s="19"/>
      <c r="JA1001" s="19"/>
      <c r="JB1001" s="19"/>
      <c r="JC1001" s="19"/>
    </row>
    <row r="1002" spans="1:263" s="19" customFormat="1" x14ac:dyDescent="0.2">
      <c r="A1002" s="170">
        <v>39990</v>
      </c>
      <c r="B1002" s="183" t="s">
        <v>1478</v>
      </c>
      <c r="C1002" s="183" t="s">
        <v>274</v>
      </c>
      <c r="D1002" s="183" t="s">
        <v>136</v>
      </c>
      <c r="E1002" s="183" t="s">
        <v>143</v>
      </c>
      <c r="F1002" s="184">
        <v>36860</v>
      </c>
      <c r="G1002" s="176">
        <v>2000</v>
      </c>
      <c r="H1002" s="170" t="s">
        <v>1479</v>
      </c>
      <c r="I1002" s="170" t="str">
        <f t="shared" si="68"/>
        <v>IL</v>
      </c>
      <c r="J1002" s="170" t="str">
        <f t="shared" si="70"/>
        <v>MI</v>
      </c>
      <c r="K1002" s="170" t="str">
        <f t="shared" si="71"/>
        <v>Midwest</v>
      </c>
      <c r="L1002" s="170" t="str">
        <f>INDEX('State '!$A$1:$C$62,MATCH($I1002,'State '!$B:$B,0),3)</f>
        <v>Midwest</v>
      </c>
      <c r="M1002" s="170" t="str">
        <f>INDEX('State '!$A$1:$C$62,MATCH($J1002,'State '!$B:$B,0),3)</f>
        <v>Midwest</v>
      </c>
      <c r="N1002" s="170"/>
      <c r="O1002" s="177">
        <v>447</v>
      </c>
      <c r="P1002" s="177">
        <v>329</v>
      </c>
      <c r="Q1002" s="177">
        <v>720</v>
      </c>
      <c r="R1002" s="176">
        <v>42</v>
      </c>
      <c r="S1002" s="170" t="s">
        <v>135</v>
      </c>
      <c r="T1002" s="170" t="s">
        <v>381</v>
      </c>
      <c r="U1002" s="170" t="s">
        <v>1480</v>
      </c>
      <c r="V1002" s="170"/>
      <c r="W1002" s="169"/>
      <c r="X1002" s="169"/>
      <c r="Y1002" s="169"/>
    </row>
    <row r="1003" spans="1:263" s="19" customFormat="1" x14ac:dyDescent="0.2">
      <c r="A1003" s="195">
        <v>39990</v>
      </c>
      <c r="B1003" s="183" t="s">
        <v>1703</v>
      </c>
      <c r="C1003" s="183" t="s">
        <v>378</v>
      </c>
      <c r="D1003" s="183" t="s">
        <v>136</v>
      </c>
      <c r="E1003" s="183" t="s">
        <v>143</v>
      </c>
      <c r="F1003" s="184">
        <v>35735</v>
      </c>
      <c r="G1003" s="176">
        <v>1997</v>
      </c>
      <c r="H1003" s="170" t="s">
        <v>47</v>
      </c>
      <c r="I1003" s="170" t="str">
        <f t="shared" si="68"/>
        <v>GM</v>
      </c>
      <c r="J1003" s="170" t="str">
        <f t="shared" si="70"/>
        <v>GM</v>
      </c>
      <c r="K1003" s="170" t="str">
        <f t="shared" si="71"/>
        <v>Gulf of Mexico</v>
      </c>
      <c r="L1003" s="170" t="str">
        <f>INDEX('State '!$A$1:$C$62,MATCH($I1003,'State '!$B:$B,0),3)</f>
        <v>Gulf of Mexico</v>
      </c>
      <c r="M1003" s="170" t="str">
        <f>INDEX('State '!$A$1:$C$62,MATCH($J1003,'State '!$B:$B,0),3)</f>
        <v>Gulf of Mexico</v>
      </c>
      <c r="N1003" s="170"/>
      <c r="O1003" s="177">
        <v>39.1</v>
      </c>
      <c r="P1003" s="177">
        <v>52</v>
      </c>
      <c r="Q1003" s="177">
        <v>328</v>
      </c>
      <c r="R1003" s="176">
        <v>24</v>
      </c>
      <c r="S1003" s="170" t="s">
        <v>135</v>
      </c>
      <c r="T1003" s="170" t="s">
        <v>381</v>
      </c>
      <c r="U1003" s="170" t="s">
        <v>1704</v>
      </c>
      <c r="V1003" s="170"/>
      <c r="W1003" s="169"/>
      <c r="X1003" s="169"/>
      <c r="Y1003" s="169"/>
    </row>
    <row r="1004" spans="1:263" s="19" customFormat="1" x14ac:dyDescent="0.2">
      <c r="A1004" s="170">
        <v>41546</v>
      </c>
      <c r="B1004" s="171" t="s">
        <v>1795</v>
      </c>
      <c r="C1004" s="171" t="s">
        <v>261</v>
      </c>
      <c r="D1004" s="171" t="s">
        <v>140</v>
      </c>
      <c r="E1004" s="172" t="s">
        <v>143</v>
      </c>
      <c r="F1004" s="173">
        <v>41548</v>
      </c>
      <c r="G1004" s="180">
        <v>2013</v>
      </c>
      <c r="H1004" s="170" t="s">
        <v>19</v>
      </c>
      <c r="I1004" s="170" t="str">
        <f t="shared" si="68"/>
        <v>VA</v>
      </c>
      <c r="J1004" s="170" t="str">
        <f t="shared" si="70"/>
        <v>VA</v>
      </c>
      <c r="K1004" s="170" t="str">
        <f t="shared" si="71"/>
        <v>Northeast</v>
      </c>
      <c r="L1004" s="170" t="str">
        <f>INDEX('State '!$A$1:$C$62,MATCH($I1004,'State '!$B:$B,0),3)</f>
        <v>Northeast</v>
      </c>
      <c r="M1004" s="170" t="str">
        <f>INDEX('State '!$A$1:$C$62,MATCH($J1004,'State '!$B:$B,0),3)</f>
        <v>Northeast</v>
      </c>
      <c r="N1004" s="170"/>
      <c r="O1004" s="177">
        <v>34.299999999999997</v>
      </c>
      <c r="P1004" s="176">
        <v>2.5</v>
      </c>
      <c r="Q1004" s="176">
        <v>246</v>
      </c>
      <c r="R1004" s="177">
        <v>24</v>
      </c>
      <c r="S1004" s="178" t="s">
        <v>135</v>
      </c>
      <c r="T1004" s="175" t="s">
        <v>381</v>
      </c>
      <c r="U1004" s="179" t="s">
        <v>397</v>
      </c>
      <c r="V1004" s="170"/>
      <c r="W1004" s="169"/>
      <c r="X1004" s="169"/>
      <c r="Y1004" s="169"/>
      <c r="AC1004" s="93"/>
      <c r="AD1004" s="93"/>
      <c r="AE1004" s="93"/>
      <c r="AF1004" s="93"/>
      <c r="AG1004" s="93"/>
      <c r="AH1004" s="93"/>
      <c r="AI1004" s="93"/>
      <c r="AJ1004" s="93"/>
      <c r="AK1004" s="93"/>
      <c r="AL1004" s="93"/>
      <c r="AM1004" s="93"/>
      <c r="AN1004" s="93"/>
      <c r="AO1004" s="93"/>
      <c r="AP1004" s="93"/>
      <c r="AQ1004" s="93"/>
      <c r="AR1004" s="93"/>
      <c r="AS1004" s="93"/>
      <c r="AT1004" s="93"/>
      <c r="AU1004" s="93"/>
      <c r="AV1004" s="93"/>
      <c r="AW1004" s="93"/>
      <c r="AX1004" s="93"/>
      <c r="AY1004" s="93"/>
      <c r="AZ1004" s="93"/>
      <c r="BA1004" s="93"/>
      <c r="BB1004" s="93"/>
      <c r="BC1004" s="93"/>
      <c r="BD1004" s="93"/>
      <c r="BE1004" s="93"/>
      <c r="BF1004" s="93"/>
      <c r="BG1004" s="93"/>
      <c r="BH1004" s="93"/>
      <c r="BI1004" s="93"/>
      <c r="BJ1004" s="93"/>
      <c r="BK1004" s="93"/>
      <c r="BL1004" s="93"/>
      <c r="BM1004" s="93"/>
      <c r="BN1004" s="93"/>
      <c r="BO1004" s="93"/>
      <c r="BP1004" s="93"/>
      <c r="BQ1004" s="93"/>
      <c r="BR1004" s="93"/>
      <c r="BS1004" s="93"/>
      <c r="BT1004" s="93"/>
      <c r="BU1004" s="93"/>
      <c r="BV1004" s="93"/>
      <c r="BW1004" s="93"/>
      <c r="BX1004" s="93"/>
      <c r="BY1004" s="93"/>
      <c r="BZ1004" s="93"/>
      <c r="CA1004" s="93"/>
      <c r="CB1004" s="93"/>
      <c r="CC1004" s="93"/>
      <c r="CD1004" s="93"/>
      <c r="CE1004" s="93"/>
      <c r="CF1004" s="93"/>
      <c r="CG1004" s="93"/>
      <c r="CH1004" s="93"/>
      <c r="CI1004" s="93"/>
      <c r="CJ1004" s="93"/>
      <c r="CK1004" s="93"/>
      <c r="CL1004" s="93"/>
      <c r="CM1004" s="93"/>
      <c r="CN1004" s="93"/>
      <c r="CO1004" s="93"/>
      <c r="CP1004" s="93"/>
      <c r="CQ1004" s="93"/>
      <c r="CR1004" s="93"/>
      <c r="CS1004" s="93"/>
      <c r="CT1004" s="93"/>
      <c r="CU1004" s="93"/>
      <c r="CV1004" s="93"/>
      <c r="CW1004" s="93"/>
      <c r="CX1004" s="93"/>
      <c r="CY1004" s="93"/>
      <c r="CZ1004" s="93"/>
      <c r="DA1004" s="93"/>
      <c r="DB1004" s="93"/>
      <c r="DC1004" s="93"/>
      <c r="DD1004" s="93"/>
      <c r="DE1004" s="93"/>
      <c r="DF1004" s="93"/>
      <c r="DG1004" s="93"/>
      <c r="DH1004" s="93"/>
      <c r="DI1004" s="93"/>
      <c r="DJ1004" s="93"/>
      <c r="DK1004" s="93"/>
      <c r="DL1004" s="93"/>
      <c r="DM1004" s="93"/>
      <c r="DN1004" s="93"/>
      <c r="DO1004" s="93"/>
      <c r="DP1004" s="93"/>
      <c r="DQ1004" s="93"/>
      <c r="DR1004" s="93"/>
      <c r="DS1004" s="93"/>
      <c r="DT1004" s="93"/>
      <c r="DU1004" s="93"/>
      <c r="DV1004" s="93"/>
      <c r="DW1004" s="93"/>
      <c r="DX1004" s="93"/>
      <c r="DY1004" s="93"/>
      <c r="DZ1004" s="93"/>
      <c r="EA1004" s="93"/>
      <c r="EB1004" s="93"/>
      <c r="EC1004" s="93"/>
      <c r="ED1004" s="93"/>
      <c r="EE1004" s="93"/>
      <c r="EF1004" s="93"/>
      <c r="EG1004" s="93"/>
      <c r="EH1004" s="93"/>
      <c r="EI1004" s="93"/>
      <c r="EJ1004" s="93"/>
      <c r="EK1004" s="93"/>
      <c r="EL1004" s="93"/>
      <c r="EM1004" s="93"/>
      <c r="EN1004" s="93"/>
      <c r="EO1004" s="93"/>
      <c r="EP1004" s="93"/>
      <c r="EQ1004" s="93"/>
      <c r="ER1004" s="93"/>
      <c r="ES1004" s="93"/>
      <c r="ET1004" s="93"/>
      <c r="EU1004" s="93"/>
      <c r="EV1004" s="93"/>
      <c r="EW1004" s="93"/>
      <c r="EX1004" s="93"/>
      <c r="EY1004" s="93"/>
      <c r="EZ1004" s="93"/>
      <c r="FA1004" s="93"/>
      <c r="FB1004" s="93"/>
      <c r="FC1004" s="93"/>
      <c r="FD1004" s="93"/>
      <c r="FE1004" s="93"/>
      <c r="FF1004" s="93"/>
      <c r="FG1004" s="93"/>
      <c r="FH1004" s="93"/>
      <c r="FI1004" s="93"/>
      <c r="FJ1004" s="93"/>
      <c r="FK1004" s="93"/>
      <c r="FL1004" s="93"/>
      <c r="FM1004" s="93"/>
      <c r="FN1004" s="93"/>
      <c r="FO1004" s="93"/>
      <c r="FP1004" s="93"/>
      <c r="FQ1004" s="93"/>
      <c r="FR1004" s="93"/>
      <c r="FS1004" s="93"/>
      <c r="FT1004" s="93"/>
      <c r="FU1004" s="93"/>
      <c r="FV1004" s="93"/>
      <c r="FW1004" s="93"/>
      <c r="FX1004" s="93"/>
      <c r="FY1004" s="93"/>
      <c r="FZ1004" s="93"/>
      <c r="GA1004" s="93"/>
      <c r="GB1004" s="93"/>
      <c r="GC1004" s="93"/>
      <c r="GD1004" s="93"/>
      <c r="GE1004" s="93"/>
      <c r="GF1004" s="93"/>
      <c r="GG1004" s="93"/>
      <c r="GH1004" s="93"/>
      <c r="GI1004" s="93"/>
      <c r="GJ1004" s="93"/>
      <c r="GK1004" s="93"/>
      <c r="GL1004" s="93"/>
      <c r="GM1004" s="93"/>
      <c r="GN1004" s="93"/>
      <c r="GO1004" s="93"/>
      <c r="GP1004" s="93"/>
      <c r="GQ1004" s="93"/>
      <c r="GR1004" s="93"/>
      <c r="GS1004" s="93"/>
      <c r="GT1004" s="93"/>
      <c r="GU1004" s="93"/>
      <c r="GV1004" s="93"/>
      <c r="GW1004" s="93"/>
      <c r="GX1004" s="93"/>
      <c r="GY1004" s="93"/>
      <c r="GZ1004" s="93"/>
      <c r="HA1004" s="93"/>
      <c r="HB1004" s="93"/>
      <c r="HC1004" s="93"/>
      <c r="HD1004" s="93"/>
      <c r="HE1004" s="93"/>
      <c r="HF1004" s="93"/>
      <c r="HG1004" s="93"/>
      <c r="HH1004" s="93"/>
      <c r="HI1004" s="93"/>
      <c r="HJ1004" s="93"/>
      <c r="HK1004" s="93"/>
      <c r="HL1004" s="93"/>
      <c r="HM1004" s="93"/>
      <c r="HN1004" s="93"/>
      <c r="HO1004" s="93"/>
      <c r="HP1004" s="93"/>
      <c r="HQ1004" s="93"/>
      <c r="HR1004" s="93"/>
      <c r="HS1004" s="93"/>
      <c r="HT1004" s="93"/>
      <c r="HU1004" s="93"/>
      <c r="HV1004" s="93"/>
      <c r="HW1004" s="93"/>
      <c r="HX1004" s="93"/>
      <c r="HY1004" s="93"/>
      <c r="HZ1004" s="93"/>
      <c r="IA1004" s="93"/>
      <c r="IB1004" s="93"/>
      <c r="IC1004" s="93"/>
      <c r="ID1004" s="93"/>
      <c r="IE1004" s="93"/>
      <c r="IF1004" s="93"/>
      <c r="IG1004" s="93"/>
      <c r="IH1004" s="93"/>
      <c r="II1004" s="93"/>
      <c r="IJ1004" s="93"/>
      <c r="IK1004" s="93"/>
      <c r="IL1004" s="93"/>
      <c r="IM1004" s="93"/>
      <c r="IN1004" s="93"/>
      <c r="IO1004" s="93"/>
      <c r="IP1004" s="93"/>
      <c r="IQ1004" s="93"/>
      <c r="IR1004" s="93"/>
      <c r="IS1004" s="93"/>
      <c r="IT1004" s="93"/>
      <c r="IU1004" s="93"/>
      <c r="IV1004" s="93"/>
      <c r="IW1004" s="93"/>
      <c r="IX1004" s="93"/>
      <c r="IY1004" s="93"/>
      <c r="IZ1004" s="93"/>
      <c r="JA1004" s="93"/>
      <c r="JB1004" s="93"/>
      <c r="JC1004" s="93"/>
    </row>
    <row r="1005" spans="1:263" s="19" customFormat="1" x14ac:dyDescent="0.2">
      <c r="A1005" s="170">
        <v>39990</v>
      </c>
      <c r="B1005" s="183" t="s">
        <v>1499</v>
      </c>
      <c r="C1005" s="183" t="s">
        <v>269</v>
      </c>
      <c r="D1005" s="183" t="s">
        <v>140</v>
      </c>
      <c r="E1005" s="183" t="s">
        <v>143</v>
      </c>
      <c r="F1005" s="184">
        <v>36465</v>
      </c>
      <c r="G1005" s="176">
        <v>1999</v>
      </c>
      <c r="H1005" s="170" t="s">
        <v>2472</v>
      </c>
      <c r="I1005" s="170" t="str">
        <f t="shared" si="68"/>
        <v>MB</v>
      </c>
      <c r="J1005" s="170" t="str">
        <f t="shared" si="70"/>
        <v>WI</v>
      </c>
      <c r="K1005" s="170" t="str">
        <f t="shared" si="71"/>
        <v>Canada, Midwest</v>
      </c>
      <c r="L1005" s="170" t="str">
        <f>INDEX('State '!$A$1:$C$62,MATCH($I1005,'State '!$B:$B,0),3)</f>
        <v>Canada</v>
      </c>
      <c r="M1005" s="170" t="str">
        <f>INDEX('State '!$A$1:$C$62,MATCH($J1005,'State '!$B:$B,0),3)</f>
        <v>Midwest</v>
      </c>
      <c r="N1005" s="170"/>
      <c r="O1005" s="177">
        <v>21.4</v>
      </c>
      <c r="P1005" s="177">
        <v>45</v>
      </c>
      <c r="Q1005" s="177">
        <v>28</v>
      </c>
      <c r="R1005" s="176">
        <v>24</v>
      </c>
      <c r="S1005" s="170" t="s">
        <v>135</v>
      </c>
      <c r="T1005" s="170" t="s">
        <v>381</v>
      </c>
      <c r="U1005" s="170" t="s">
        <v>1500</v>
      </c>
      <c r="V1005" s="170"/>
      <c r="W1005" s="169"/>
      <c r="X1005" s="169"/>
      <c r="Y1005" s="169"/>
      <c r="AC1005" s="93"/>
      <c r="AD1005" s="93"/>
      <c r="AE1005" s="93"/>
      <c r="AF1005" s="93"/>
      <c r="AG1005" s="93"/>
      <c r="AH1005" s="93"/>
      <c r="AI1005" s="93"/>
      <c r="AJ1005" s="93"/>
      <c r="AK1005" s="93"/>
      <c r="AL1005" s="93"/>
      <c r="AM1005" s="93"/>
      <c r="AN1005" s="93"/>
      <c r="AO1005" s="93"/>
      <c r="AP1005" s="93"/>
      <c r="AQ1005" s="93"/>
      <c r="AR1005" s="93"/>
      <c r="AS1005" s="93"/>
      <c r="AT1005" s="93"/>
      <c r="AU1005" s="93"/>
      <c r="AV1005" s="93"/>
      <c r="AW1005" s="93"/>
      <c r="AX1005" s="93"/>
      <c r="AY1005" s="93"/>
      <c r="AZ1005" s="93"/>
      <c r="BA1005" s="93"/>
      <c r="BB1005" s="93"/>
      <c r="BC1005" s="93"/>
      <c r="BD1005" s="93"/>
      <c r="BE1005" s="93"/>
      <c r="BF1005" s="93"/>
      <c r="BG1005" s="93"/>
      <c r="BH1005" s="93"/>
      <c r="BI1005" s="93"/>
      <c r="BJ1005" s="93"/>
      <c r="BK1005" s="93"/>
      <c r="BL1005" s="93"/>
      <c r="BM1005" s="93"/>
      <c r="BN1005" s="93"/>
      <c r="BO1005" s="93"/>
      <c r="BP1005" s="93"/>
      <c r="BQ1005" s="93"/>
      <c r="BR1005" s="93"/>
      <c r="BS1005" s="93"/>
      <c r="BT1005" s="93"/>
      <c r="BU1005" s="93"/>
      <c r="BV1005" s="93"/>
      <c r="BW1005" s="93"/>
      <c r="BX1005" s="93"/>
      <c r="BY1005" s="93"/>
      <c r="BZ1005" s="93"/>
      <c r="CA1005" s="93"/>
      <c r="CB1005" s="93"/>
      <c r="CC1005" s="93"/>
      <c r="CD1005" s="93"/>
      <c r="CE1005" s="93"/>
      <c r="CF1005" s="93"/>
      <c r="CG1005" s="93"/>
      <c r="CH1005" s="93"/>
      <c r="CI1005" s="93"/>
      <c r="CJ1005" s="93"/>
      <c r="CK1005" s="93"/>
      <c r="CL1005" s="93"/>
      <c r="CM1005" s="93"/>
      <c r="CN1005" s="93"/>
      <c r="CO1005" s="93"/>
      <c r="CP1005" s="93"/>
      <c r="CQ1005" s="93"/>
      <c r="CR1005" s="93"/>
      <c r="CS1005" s="93"/>
      <c r="CT1005" s="93"/>
      <c r="CU1005" s="93"/>
      <c r="CV1005" s="93"/>
      <c r="CW1005" s="93"/>
      <c r="CX1005" s="93"/>
      <c r="CY1005" s="93"/>
      <c r="CZ1005" s="93"/>
      <c r="DA1005" s="93"/>
      <c r="DB1005" s="93"/>
      <c r="DC1005" s="93"/>
      <c r="DD1005" s="93"/>
      <c r="DE1005" s="93"/>
      <c r="DF1005" s="93"/>
      <c r="DG1005" s="93"/>
      <c r="DH1005" s="93"/>
      <c r="DI1005" s="93"/>
      <c r="DJ1005" s="93"/>
      <c r="DK1005" s="93"/>
      <c r="DL1005" s="93"/>
      <c r="DM1005" s="93"/>
      <c r="DN1005" s="93"/>
      <c r="DO1005" s="93"/>
      <c r="DP1005" s="93"/>
      <c r="DQ1005" s="93"/>
      <c r="DR1005" s="93"/>
      <c r="DS1005" s="93"/>
      <c r="DT1005" s="93"/>
      <c r="DU1005" s="93"/>
      <c r="DV1005" s="93"/>
      <c r="DW1005" s="93"/>
      <c r="DX1005" s="93"/>
      <c r="DY1005" s="93"/>
      <c r="DZ1005" s="93"/>
      <c r="EA1005" s="93"/>
      <c r="EB1005" s="93"/>
      <c r="EC1005" s="93"/>
      <c r="ED1005" s="93"/>
      <c r="EE1005" s="93"/>
      <c r="EF1005" s="93"/>
      <c r="EG1005" s="93"/>
      <c r="EH1005" s="93"/>
      <c r="EI1005" s="93"/>
      <c r="EJ1005" s="93"/>
      <c r="EK1005" s="93"/>
      <c r="EL1005" s="93"/>
      <c r="EM1005" s="93"/>
      <c r="EN1005" s="93"/>
      <c r="EO1005" s="93"/>
      <c r="EP1005" s="93"/>
      <c r="EQ1005" s="93"/>
      <c r="ER1005" s="93"/>
      <c r="ES1005" s="93"/>
      <c r="ET1005" s="93"/>
      <c r="EU1005" s="93"/>
      <c r="EV1005" s="93"/>
      <c r="EW1005" s="93"/>
      <c r="EX1005" s="93"/>
      <c r="EY1005" s="93"/>
      <c r="EZ1005" s="93"/>
      <c r="FA1005" s="93"/>
      <c r="FB1005" s="93"/>
      <c r="FC1005" s="93"/>
      <c r="FD1005" s="93"/>
      <c r="FE1005" s="93"/>
      <c r="FF1005" s="93"/>
      <c r="FG1005" s="93"/>
      <c r="FH1005" s="93"/>
      <c r="FI1005" s="93"/>
      <c r="FJ1005" s="93"/>
      <c r="FK1005" s="93"/>
      <c r="FL1005" s="93"/>
      <c r="FM1005" s="93"/>
      <c r="FN1005" s="93"/>
      <c r="FO1005" s="93"/>
      <c r="FP1005" s="93"/>
      <c r="FQ1005" s="93"/>
      <c r="FR1005" s="93"/>
      <c r="FS1005" s="93"/>
      <c r="FT1005" s="93"/>
      <c r="FU1005" s="93"/>
      <c r="FV1005" s="93"/>
      <c r="FW1005" s="93"/>
      <c r="FX1005" s="93"/>
      <c r="FY1005" s="93"/>
      <c r="FZ1005" s="93"/>
      <c r="GA1005" s="93"/>
      <c r="GB1005" s="93"/>
      <c r="GC1005" s="93"/>
      <c r="GD1005" s="93"/>
      <c r="GE1005" s="93"/>
      <c r="GF1005" s="93"/>
      <c r="GG1005" s="93"/>
      <c r="GH1005" s="93"/>
      <c r="GI1005" s="93"/>
      <c r="GJ1005" s="93"/>
      <c r="GK1005" s="93"/>
      <c r="GL1005" s="93"/>
      <c r="GM1005" s="93"/>
      <c r="GN1005" s="93"/>
      <c r="GO1005" s="93"/>
      <c r="GP1005" s="93"/>
      <c r="GQ1005" s="93"/>
      <c r="GR1005" s="93"/>
      <c r="GS1005" s="93"/>
      <c r="GT1005" s="93"/>
      <c r="GU1005" s="93"/>
      <c r="GV1005" s="93"/>
      <c r="GW1005" s="93"/>
      <c r="GX1005" s="93"/>
      <c r="GY1005" s="93"/>
      <c r="GZ1005" s="93"/>
      <c r="HA1005" s="93"/>
      <c r="HB1005" s="93"/>
      <c r="HC1005" s="93"/>
      <c r="HD1005" s="93"/>
      <c r="HE1005" s="93"/>
      <c r="HF1005" s="93"/>
      <c r="HG1005" s="93"/>
      <c r="HH1005" s="93"/>
      <c r="HI1005" s="93"/>
      <c r="HJ1005" s="93"/>
      <c r="HK1005" s="93"/>
      <c r="HL1005" s="93"/>
      <c r="HM1005" s="93"/>
      <c r="HN1005" s="93"/>
      <c r="HO1005" s="93"/>
      <c r="HP1005" s="93"/>
      <c r="HQ1005" s="93"/>
      <c r="HR1005" s="93"/>
      <c r="HS1005" s="93"/>
      <c r="HT1005" s="93"/>
      <c r="HU1005" s="93"/>
      <c r="HV1005" s="93"/>
      <c r="HW1005" s="93"/>
      <c r="HX1005" s="93"/>
      <c r="HY1005" s="93"/>
      <c r="HZ1005" s="93"/>
      <c r="IA1005" s="93"/>
      <c r="IB1005" s="93"/>
      <c r="IC1005" s="93"/>
      <c r="ID1005" s="93"/>
      <c r="IE1005" s="93"/>
      <c r="IF1005" s="93"/>
      <c r="IG1005" s="93"/>
      <c r="IH1005" s="93"/>
      <c r="II1005" s="93"/>
      <c r="IJ1005" s="93"/>
      <c r="IK1005" s="93"/>
      <c r="IL1005" s="93"/>
      <c r="IM1005" s="93"/>
      <c r="IN1005" s="93"/>
      <c r="IO1005" s="93"/>
      <c r="IP1005" s="93"/>
      <c r="IQ1005" s="93"/>
      <c r="IR1005" s="93"/>
      <c r="IS1005" s="93"/>
      <c r="IT1005" s="93"/>
      <c r="IU1005" s="93"/>
      <c r="IV1005" s="93"/>
      <c r="IW1005" s="93"/>
      <c r="IX1005" s="93"/>
      <c r="IY1005" s="93"/>
      <c r="IZ1005" s="93"/>
      <c r="JA1005" s="93"/>
      <c r="JB1005" s="93"/>
      <c r="JC1005" s="93"/>
    </row>
    <row r="1006" spans="1:263" s="19" customFormat="1" x14ac:dyDescent="0.2">
      <c r="A1006" s="170">
        <v>40367</v>
      </c>
      <c r="B1006" s="183" t="s">
        <v>676</v>
      </c>
      <c r="C1006" s="183" t="s">
        <v>269</v>
      </c>
      <c r="D1006" s="183" t="s">
        <v>140</v>
      </c>
      <c r="E1006" s="183" t="s">
        <v>143</v>
      </c>
      <c r="F1006" s="184">
        <v>40087</v>
      </c>
      <c r="G1006" s="176">
        <v>2009</v>
      </c>
      <c r="H1006" s="170" t="s">
        <v>677</v>
      </c>
      <c r="I1006" s="170" t="str">
        <f t="shared" si="68"/>
        <v>MN</v>
      </c>
      <c r="J1006" s="170" t="str">
        <f t="shared" si="70"/>
        <v>ND</v>
      </c>
      <c r="K1006" s="170" t="str">
        <f t="shared" si="71"/>
        <v>Midwest, Mountain</v>
      </c>
      <c r="L1006" s="170" t="str">
        <f>INDEX('State '!$A$1:$C$62,MATCH($I1006,'State '!$B:$B,0),3)</f>
        <v>Midwest</v>
      </c>
      <c r="M1006" s="170" t="str">
        <f>INDEX('State '!$A$1:$C$62,MATCH($J1006,'State '!$B:$B,0),3)</f>
        <v>Mountain</v>
      </c>
      <c r="N1006" s="170"/>
      <c r="O1006" s="177">
        <v>14.6</v>
      </c>
      <c r="P1006" s="177">
        <v>9.98</v>
      </c>
      <c r="Q1006" s="177">
        <v>38</v>
      </c>
      <c r="R1006" s="176">
        <v>12</v>
      </c>
      <c r="S1006" s="170" t="s">
        <v>135</v>
      </c>
      <c r="T1006" s="170" t="s">
        <v>381</v>
      </c>
      <c r="U1006" s="170" t="s">
        <v>678</v>
      </c>
      <c r="V1006" s="170"/>
      <c r="W1006" s="169"/>
      <c r="X1006" s="169"/>
      <c r="Y1006" s="169"/>
      <c r="AC1006" s="93"/>
      <c r="AD1006" s="93"/>
      <c r="AE1006" s="93"/>
      <c r="AF1006" s="93"/>
      <c r="AG1006" s="93"/>
      <c r="AH1006" s="93"/>
      <c r="AI1006" s="93"/>
      <c r="AJ1006" s="93"/>
      <c r="AK1006" s="93"/>
      <c r="AL1006" s="93"/>
      <c r="AM1006" s="93"/>
      <c r="AN1006" s="93"/>
      <c r="AO1006" s="93"/>
      <c r="AP1006" s="93"/>
      <c r="AQ1006" s="93"/>
      <c r="AR1006" s="93"/>
      <c r="AS1006" s="93"/>
      <c r="AT1006" s="93"/>
      <c r="AU1006" s="93"/>
      <c r="AV1006" s="93"/>
      <c r="AW1006" s="93"/>
      <c r="AX1006" s="93"/>
      <c r="AY1006" s="93"/>
      <c r="AZ1006" s="93"/>
      <c r="BA1006" s="93"/>
      <c r="BB1006" s="93"/>
      <c r="BC1006" s="93"/>
      <c r="BD1006" s="93"/>
      <c r="BE1006" s="93"/>
      <c r="BF1006" s="93"/>
      <c r="BG1006" s="93"/>
      <c r="BH1006" s="93"/>
      <c r="BI1006" s="93"/>
      <c r="BJ1006" s="93"/>
      <c r="BK1006" s="93"/>
      <c r="BL1006" s="93"/>
      <c r="BM1006" s="93"/>
      <c r="BN1006" s="93"/>
      <c r="BO1006" s="93"/>
      <c r="BP1006" s="93"/>
      <c r="BQ1006" s="93"/>
      <c r="BR1006" s="93"/>
      <c r="BS1006" s="93"/>
      <c r="BT1006" s="93"/>
      <c r="BU1006" s="93"/>
      <c r="BV1006" s="93"/>
      <c r="BW1006" s="93"/>
      <c r="BX1006" s="93"/>
      <c r="BY1006" s="93"/>
      <c r="BZ1006" s="93"/>
      <c r="CA1006" s="93"/>
      <c r="CB1006" s="93"/>
      <c r="CC1006" s="93"/>
      <c r="CD1006" s="93"/>
      <c r="CE1006" s="93"/>
      <c r="CF1006" s="93"/>
      <c r="CG1006" s="93"/>
      <c r="CH1006" s="93"/>
      <c r="CI1006" s="93"/>
      <c r="CJ1006" s="93"/>
      <c r="CK1006" s="93"/>
      <c r="CL1006" s="93"/>
      <c r="CM1006" s="93"/>
      <c r="CN1006" s="93"/>
      <c r="CO1006" s="93"/>
      <c r="CP1006" s="93"/>
      <c r="CQ1006" s="93"/>
      <c r="CR1006" s="93"/>
      <c r="CS1006" s="93"/>
      <c r="CT1006" s="93"/>
      <c r="CU1006" s="93"/>
      <c r="CV1006" s="93"/>
      <c r="CW1006" s="93"/>
      <c r="CX1006" s="93"/>
      <c r="CY1006" s="93"/>
      <c r="CZ1006" s="93"/>
      <c r="DA1006" s="93"/>
      <c r="DB1006" s="93"/>
      <c r="DC1006" s="93"/>
      <c r="DD1006" s="93"/>
      <c r="DE1006" s="93"/>
      <c r="DF1006" s="93"/>
      <c r="DG1006" s="93"/>
      <c r="DH1006" s="93"/>
      <c r="DI1006" s="93"/>
      <c r="DJ1006" s="93"/>
      <c r="DK1006" s="93"/>
      <c r="DL1006" s="93"/>
      <c r="DM1006" s="93"/>
      <c r="DN1006" s="93"/>
      <c r="DO1006" s="93"/>
      <c r="DP1006" s="93"/>
      <c r="DQ1006" s="93"/>
      <c r="DR1006" s="93"/>
      <c r="DS1006" s="93"/>
      <c r="DT1006" s="93"/>
      <c r="DU1006" s="93"/>
      <c r="DV1006" s="93"/>
      <c r="DW1006" s="93"/>
      <c r="DX1006" s="93"/>
      <c r="DY1006" s="93"/>
      <c r="DZ1006" s="93"/>
      <c r="EA1006" s="93"/>
      <c r="EB1006" s="93"/>
      <c r="EC1006" s="93"/>
      <c r="ED1006" s="93"/>
      <c r="EE1006" s="93"/>
      <c r="EF1006" s="93"/>
      <c r="EG1006" s="93"/>
      <c r="EH1006" s="93"/>
      <c r="EI1006" s="93"/>
      <c r="EJ1006" s="93"/>
      <c r="EK1006" s="93"/>
      <c r="EL1006" s="93"/>
      <c r="EM1006" s="93"/>
      <c r="EN1006" s="93"/>
      <c r="EO1006" s="93"/>
      <c r="EP1006" s="93"/>
      <c r="EQ1006" s="93"/>
      <c r="ER1006" s="93"/>
      <c r="ES1006" s="93"/>
      <c r="ET1006" s="93"/>
      <c r="EU1006" s="93"/>
      <c r="EV1006" s="93"/>
      <c r="EW1006" s="93"/>
      <c r="EX1006" s="93"/>
      <c r="EY1006" s="93"/>
      <c r="EZ1006" s="93"/>
      <c r="FA1006" s="93"/>
      <c r="FB1006" s="93"/>
      <c r="FC1006" s="93"/>
      <c r="FD1006" s="93"/>
      <c r="FE1006" s="93"/>
      <c r="FF1006" s="93"/>
      <c r="FG1006" s="93"/>
      <c r="FH1006" s="93"/>
      <c r="FI1006" s="93"/>
      <c r="FJ1006" s="93"/>
      <c r="FK1006" s="93"/>
      <c r="FL1006" s="93"/>
      <c r="FM1006" s="93"/>
      <c r="FN1006" s="93"/>
      <c r="FO1006" s="93"/>
      <c r="FP1006" s="93"/>
      <c r="FQ1006" s="93"/>
      <c r="FR1006" s="93"/>
      <c r="FS1006" s="93"/>
      <c r="FT1006" s="93"/>
      <c r="FU1006" s="93"/>
      <c r="FV1006" s="93"/>
      <c r="FW1006" s="93"/>
      <c r="FX1006" s="93"/>
      <c r="FY1006" s="93"/>
      <c r="FZ1006" s="93"/>
      <c r="GA1006" s="93"/>
      <c r="GB1006" s="93"/>
      <c r="GC1006" s="93"/>
      <c r="GD1006" s="93"/>
      <c r="GE1006" s="93"/>
      <c r="GF1006" s="93"/>
      <c r="GG1006" s="93"/>
      <c r="GH1006" s="93"/>
      <c r="GI1006" s="93"/>
      <c r="GJ1006" s="93"/>
      <c r="GK1006" s="93"/>
      <c r="GL1006" s="93"/>
      <c r="GM1006" s="93"/>
      <c r="GN1006" s="93"/>
      <c r="GO1006" s="93"/>
      <c r="GP1006" s="93"/>
      <c r="GQ1006" s="93"/>
      <c r="GR1006" s="93"/>
      <c r="GS1006" s="93"/>
      <c r="GT1006" s="93"/>
      <c r="GU1006" s="93"/>
      <c r="GV1006" s="93"/>
      <c r="GW1006" s="93"/>
      <c r="GX1006" s="93"/>
      <c r="GY1006" s="93"/>
      <c r="GZ1006" s="93"/>
      <c r="HA1006" s="93"/>
      <c r="HB1006" s="93"/>
      <c r="HC1006" s="93"/>
      <c r="HD1006" s="93"/>
      <c r="HE1006" s="93"/>
      <c r="HF1006" s="93"/>
      <c r="HG1006" s="93"/>
      <c r="HH1006" s="93"/>
      <c r="HI1006" s="93"/>
      <c r="HJ1006" s="93"/>
      <c r="HK1006" s="93"/>
      <c r="HL1006" s="93"/>
      <c r="HM1006" s="93"/>
      <c r="HN1006" s="93"/>
      <c r="HO1006" s="93"/>
      <c r="HP1006" s="93"/>
      <c r="HQ1006" s="93"/>
      <c r="HR1006" s="93"/>
      <c r="HS1006" s="93"/>
      <c r="HT1006" s="93"/>
      <c r="HU1006" s="93"/>
      <c r="HV1006" s="93"/>
      <c r="HW1006" s="93"/>
      <c r="HX1006" s="93"/>
      <c r="HY1006" s="93"/>
      <c r="HZ1006" s="93"/>
      <c r="IA1006" s="93"/>
      <c r="IB1006" s="93"/>
      <c r="IC1006" s="93"/>
      <c r="ID1006" s="93"/>
      <c r="IE1006" s="93"/>
      <c r="IF1006" s="93"/>
      <c r="IG1006" s="93"/>
      <c r="IH1006" s="93"/>
      <c r="II1006" s="93"/>
      <c r="IJ1006" s="93"/>
      <c r="IK1006" s="93"/>
      <c r="IL1006" s="93"/>
      <c r="IM1006" s="93"/>
      <c r="IN1006" s="93"/>
      <c r="IO1006" s="93"/>
      <c r="IP1006" s="93"/>
      <c r="IQ1006" s="93"/>
      <c r="IR1006" s="93"/>
      <c r="IS1006" s="93"/>
      <c r="IT1006" s="93"/>
      <c r="IU1006" s="93"/>
      <c r="IV1006" s="93"/>
      <c r="IW1006" s="93"/>
      <c r="IX1006" s="93"/>
      <c r="IY1006" s="93"/>
      <c r="IZ1006" s="93"/>
      <c r="JA1006" s="93"/>
      <c r="JB1006" s="93"/>
      <c r="JC1006" s="93"/>
    </row>
    <row r="1007" spans="1:263" s="19" customFormat="1" x14ac:dyDescent="0.2">
      <c r="A1007" s="195">
        <v>39990</v>
      </c>
      <c r="B1007" s="183" t="s">
        <v>1784</v>
      </c>
      <c r="C1007" s="183" t="s">
        <v>269</v>
      </c>
      <c r="D1007" s="183" t="s">
        <v>140</v>
      </c>
      <c r="E1007" s="183" t="s">
        <v>143</v>
      </c>
      <c r="F1007" s="184">
        <v>35370</v>
      </c>
      <c r="G1007" s="176">
        <v>1996</v>
      </c>
      <c r="H1007" s="170" t="s">
        <v>677</v>
      </c>
      <c r="I1007" s="170" t="str">
        <f t="shared" si="68"/>
        <v>MN</v>
      </c>
      <c r="J1007" s="170" t="str">
        <f t="shared" ref="J1007:J1015" si="72">RIGHT($H1007,2)</f>
        <v>ND</v>
      </c>
      <c r="K1007" s="170" t="str">
        <f t="shared" si="71"/>
        <v>Midwest, Mountain</v>
      </c>
      <c r="L1007" s="170" t="str">
        <f>INDEX('State '!$A$1:$C$62,MATCH($I1007,'State '!$B:$B,0),3)</f>
        <v>Midwest</v>
      </c>
      <c r="M1007" s="170" t="str">
        <f>INDEX('State '!$A$1:$C$62,MATCH($J1007,'State '!$B:$B,0),3)</f>
        <v>Mountain</v>
      </c>
      <c r="N1007" s="170"/>
      <c r="O1007" s="177"/>
      <c r="P1007" s="177">
        <v>13.5</v>
      </c>
      <c r="Q1007" s="177">
        <v>21</v>
      </c>
      <c r="R1007" s="176"/>
      <c r="S1007" s="170" t="s">
        <v>135</v>
      </c>
      <c r="T1007" s="170" t="s">
        <v>381</v>
      </c>
      <c r="U1007" s="170" t="s">
        <v>382</v>
      </c>
      <c r="V1007" s="170"/>
      <c r="W1007" s="169"/>
      <c r="X1007" s="169"/>
      <c r="Y1007" s="169"/>
    </row>
    <row r="1008" spans="1:263" s="218" customFormat="1" x14ac:dyDescent="0.2">
      <c r="A1008" s="192">
        <v>39990</v>
      </c>
      <c r="B1008" s="183" t="s">
        <v>1785</v>
      </c>
      <c r="C1008" s="183" t="s">
        <v>269</v>
      </c>
      <c r="D1008" s="183" t="s">
        <v>140</v>
      </c>
      <c r="E1008" s="183" t="s">
        <v>143</v>
      </c>
      <c r="F1008" s="184">
        <v>35370</v>
      </c>
      <c r="G1008" s="176">
        <v>1996</v>
      </c>
      <c r="H1008" s="170" t="s">
        <v>1433</v>
      </c>
      <c r="I1008" s="170" t="str">
        <f t="shared" si="68"/>
        <v>SK</v>
      </c>
      <c r="J1008" s="170" t="str">
        <f t="shared" si="72"/>
        <v>MN</v>
      </c>
      <c r="K1008" s="170" t="str">
        <f t="shared" si="71"/>
        <v>Canada, Mountain, Midwest</v>
      </c>
      <c r="L1008" s="170" t="str">
        <f>INDEX('State '!$A$1:$C$62,MATCH($I1008,'State '!$B:$B,0),3)</f>
        <v>Canada</v>
      </c>
      <c r="M1008" s="170" t="str">
        <f>INDEX('State '!$A$1:$C$62,MATCH($J1008,'State '!$B:$B,0),3)</f>
        <v>Midwest</v>
      </c>
      <c r="N1008" s="170" t="s">
        <v>2467</v>
      </c>
      <c r="O1008" s="177">
        <v>8.4</v>
      </c>
      <c r="P1008" s="177">
        <v>13.5</v>
      </c>
      <c r="Q1008" s="177">
        <v>19.399999999999999</v>
      </c>
      <c r="R1008" s="176">
        <v>24</v>
      </c>
      <c r="S1008" s="170" t="s">
        <v>135</v>
      </c>
      <c r="T1008" s="170" t="s">
        <v>381</v>
      </c>
      <c r="U1008" s="170" t="s">
        <v>1786</v>
      </c>
      <c r="V1008" s="170"/>
      <c r="W1008" s="169"/>
      <c r="X1008" s="205"/>
      <c r="Y1008" s="205"/>
    </row>
    <row r="1009" spans="1:261" s="218" customFormat="1" x14ac:dyDescent="0.2">
      <c r="A1009" s="192">
        <v>39990</v>
      </c>
      <c r="B1009" s="183" t="s">
        <v>1432</v>
      </c>
      <c r="C1009" s="183" t="s">
        <v>269</v>
      </c>
      <c r="D1009" s="183" t="s">
        <v>140</v>
      </c>
      <c r="E1009" s="183" t="s">
        <v>143</v>
      </c>
      <c r="F1009" s="184">
        <v>37176</v>
      </c>
      <c r="G1009" s="176">
        <v>2001</v>
      </c>
      <c r="H1009" s="170" t="s">
        <v>1433</v>
      </c>
      <c r="I1009" s="170" t="str">
        <f t="shared" si="68"/>
        <v>SK</v>
      </c>
      <c r="J1009" s="170" t="str">
        <f t="shared" si="72"/>
        <v>MN</v>
      </c>
      <c r="K1009" s="170" t="str">
        <f t="shared" si="71"/>
        <v>Canada, Mountain, Midwest</v>
      </c>
      <c r="L1009" s="170" t="str">
        <f>INDEX('State '!$A$1:$C$62,MATCH($I1009,'State '!$B:$B,0),3)</f>
        <v>Canada</v>
      </c>
      <c r="M1009" s="170" t="str">
        <f>INDEX('State '!$A$1:$C$62,MATCH($J1009,'State '!$B:$B,0),3)</f>
        <v>Midwest</v>
      </c>
      <c r="N1009" s="170" t="s">
        <v>2467</v>
      </c>
      <c r="O1009" s="177">
        <v>3.9</v>
      </c>
      <c r="P1009" s="177">
        <v>5.6</v>
      </c>
      <c r="Q1009" s="177"/>
      <c r="R1009" s="176">
        <v>24</v>
      </c>
      <c r="S1009" s="170" t="s">
        <v>135</v>
      </c>
      <c r="T1009" s="170" t="s">
        <v>381</v>
      </c>
      <c r="U1009" s="170" t="s">
        <v>1434</v>
      </c>
      <c r="V1009" s="170"/>
      <c r="W1009" s="207"/>
      <c r="X1009" s="207"/>
      <c r="Y1009" s="169"/>
    </row>
    <row r="1010" spans="1:261" x14ac:dyDescent="0.2">
      <c r="A1010" s="192">
        <v>39990</v>
      </c>
      <c r="B1010" s="183" t="s">
        <v>1709</v>
      </c>
      <c r="C1010" s="183" t="s">
        <v>269</v>
      </c>
      <c r="D1010" s="183" t="s">
        <v>140</v>
      </c>
      <c r="E1010" s="183" t="s">
        <v>143</v>
      </c>
      <c r="F1010" s="184">
        <v>35735</v>
      </c>
      <c r="G1010" s="176">
        <v>1997</v>
      </c>
      <c r="H1010" s="170" t="s">
        <v>1710</v>
      </c>
      <c r="I1010" s="170" t="str">
        <f t="shared" si="68"/>
        <v>MB</v>
      </c>
      <c r="J1010" s="170" t="str">
        <f t="shared" si="72"/>
        <v>WI</v>
      </c>
      <c r="K1010" s="170" t="str">
        <f t="shared" si="71"/>
        <v>Canada, Midwest</v>
      </c>
      <c r="L1010" s="170" t="str">
        <f>INDEX('State '!$A$1:$C$62,MATCH($I1010,'State '!$B:$B,0),3)</f>
        <v>Canada</v>
      </c>
      <c r="M1010" s="170" t="str">
        <f>INDEX('State '!$A$1:$C$62,MATCH($J1010,'State '!$B:$B,0),3)</f>
        <v>Midwest</v>
      </c>
      <c r="N1010" s="170"/>
      <c r="O1010" s="177">
        <v>27.9</v>
      </c>
      <c r="P1010" s="177">
        <v>150</v>
      </c>
      <c r="Q1010" s="177">
        <v>59.68</v>
      </c>
      <c r="R1010" s="176">
        <v>24</v>
      </c>
      <c r="S1010" s="170" t="s">
        <v>135</v>
      </c>
      <c r="T1010" s="170" t="s">
        <v>381</v>
      </c>
      <c r="U1010" s="170" t="s">
        <v>1711</v>
      </c>
      <c r="V1010" s="170"/>
      <c r="W1010" s="205"/>
      <c r="X1010" s="205"/>
      <c r="Y1010" s="169"/>
    </row>
    <row r="1011" spans="1:261" s="19" customFormat="1" x14ac:dyDescent="0.2">
      <c r="A1011" s="192">
        <v>42354</v>
      </c>
      <c r="B1011" s="183" t="s">
        <v>1730</v>
      </c>
      <c r="C1011" s="183" t="s">
        <v>1875</v>
      </c>
      <c r="D1011" s="183" t="s">
        <v>140</v>
      </c>
      <c r="E1011" s="183" t="s">
        <v>143</v>
      </c>
      <c r="F1011" s="184">
        <v>42243</v>
      </c>
      <c r="G1011" s="176">
        <v>2015</v>
      </c>
      <c r="H1011" s="170" t="s">
        <v>740</v>
      </c>
      <c r="I1011" s="170" t="str">
        <f t="shared" si="68"/>
        <v>VA</v>
      </c>
      <c r="J1011" s="170" t="str">
        <f t="shared" si="72"/>
        <v>NC</v>
      </c>
      <c r="K1011" s="170" t="str">
        <f t="shared" si="71"/>
        <v>Northeast, Southeast</v>
      </c>
      <c r="L1011" s="170" t="str">
        <f>INDEX('State '!$A$1:$C$62,MATCH($I1011,'State '!$B:$B,0),3)</f>
        <v>Northeast</v>
      </c>
      <c r="M1011" s="170" t="str">
        <f>INDEX('State '!$A$1:$C$62,MATCH($J1011,'State '!$B:$B,0),3)</f>
        <v>Southeast</v>
      </c>
      <c r="N1011" s="170"/>
      <c r="O1011" s="177">
        <v>300</v>
      </c>
      <c r="P1011" s="177">
        <v>100</v>
      </c>
      <c r="Q1011" s="177">
        <v>270</v>
      </c>
      <c r="R1011" s="176">
        <v>24</v>
      </c>
      <c r="S1011" s="170" t="s">
        <v>135</v>
      </c>
      <c r="T1011" s="170" t="s">
        <v>381</v>
      </c>
      <c r="U1011" s="170" t="s">
        <v>1801</v>
      </c>
      <c r="V1011" s="170" t="s">
        <v>2177</v>
      </c>
      <c r="W1011" s="169"/>
      <c r="X1011" s="169"/>
      <c r="Y1011" s="169"/>
      <c r="Z1011" s="105"/>
      <c r="AA1011" s="93"/>
      <c r="AB1011" s="93"/>
      <c r="AC1011" s="93"/>
      <c r="AD1011" s="93"/>
      <c r="AE1011" s="93"/>
      <c r="AF1011" s="93"/>
      <c r="AG1011" s="93"/>
      <c r="AH1011" s="93"/>
      <c r="AI1011" s="93"/>
      <c r="AJ1011" s="93"/>
      <c r="AK1011" s="93"/>
      <c r="AL1011" s="93"/>
      <c r="AM1011" s="93"/>
      <c r="AN1011" s="93"/>
      <c r="AO1011" s="93"/>
      <c r="AP1011" s="93"/>
      <c r="AQ1011" s="93"/>
      <c r="AR1011" s="93"/>
      <c r="AS1011" s="93"/>
      <c r="AT1011" s="93"/>
      <c r="AU1011" s="93"/>
      <c r="AV1011" s="93"/>
      <c r="AW1011" s="93"/>
      <c r="AX1011" s="93"/>
      <c r="AY1011" s="93"/>
      <c r="AZ1011" s="93"/>
      <c r="BA1011" s="93"/>
      <c r="BB1011" s="93"/>
      <c r="BC1011" s="93"/>
      <c r="BD1011" s="93"/>
      <c r="BE1011" s="93"/>
      <c r="BF1011" s="93"/>
      <c r="BG1011" s="93"/>
      <c r="BH1011" s="93"/>
      <c r="BI1011" s="93"/>
      <c r="BJ1011" s="93"/>
      <c r="BK1011" s="93"/>
      <c r="BL1011" s="93"/>
      <c r="BM1011" s="93"/>
      <c r="BN1011" s="93"/>
      <c r="BO1011" s="93"/>
      <c r="BP1011" s="93"/>
      <c r="BQ1011" s="93"/>
      <c r="BR1011" s="93"/>
      <c r="BS1011" s="93"/>
      <c r="BT1011" s="93"/>
      <c r="BU1011" s="93"/>
      <c r="BV1011" s="93"/>
      <c r="BW1011" s="93"/>
      <c r="BX1011" s="93"/>
      <c r="BY1011" s="93"/>
      <c r="BZ1011" s="93"/>
      <c r="CA1011" s="93"/>
      <c r="CB1011" s="93"/>
      <c r="CC1011" s="93"/>
      <c r="CD1011" s="93"/>
      <c r="CE1011" s="93"/>
      <c r="CF1011" s="93"/>
      <c r="CG1011" s="93"/>
      <c r="CH1011" s="93"/>
      <c r="CI1011" s="93"/>
      <c r="CJ1011" s="93"/>
      <c r="CK1011" s="93"/>
      <c r="CL1011" s="93"/>
      <c r="CM1011" s="93"/>
      <c r="CN1011" s="93"/>
      <c r="CO1011" s="93"/>
      <c r="CP1011" s="93"/>
      <c r="CQ1011" s="93"/>
      <c r="CR1011" s="93"/>
      <c r="CS1011" s="93"/>
      <c r="CT1011" s="93"/>
      <c r="CU1011" s="93"/>
      <c r="CV1011" s="93"/>
      <c r="CW1011" s="93"/>
      <c r="CX1011" s="93"/>
      <c r="CY1011" s="93"/>
      <c r="CZ1011" s="93"/>
      <c r="DA1011" s="93"/>
      <c r="DB1011" s="93"/>
      <c r="DC1011" s="93"/>
      <c r="DD1011" s="93"/>
      <c r="DE1011" s="93"/>
      <c r="DF1011" s="93"/>
      <c r="DG1011" s="93"/>
      <c r="DH1011" s="93"/>
      <c r="DI1011" s="93"/>
      <c r="DJ1011" s="93"/>
      <c r="DK1011" s="93"/>
      <c r="DL1011" s="93"/>
      <c r="DM1011" s="93"/>
      <c r="DN1011" s="93"/>
      <c r="DO1011" s="93"/>
      <c r="DP1011" s="93"/>
      <c r="DQ1011" s="93"/>
      <c r="DR1011" s="93"/>
      <c r="DS1011" s="93"/>
      <c r="DT1011" s="93"/>
      <c r="DU1011" s="93"/>
      <c r="DV1011" s="93"/>
      <c r="DW1011" s="93"/>
      <c r="DX1011" s="93"/>
      <c r="DY1011" s="93"/>
      <c r="DZ1011" s="93"/>
      <c r="EA1011" s="93"/>
      <c r="EB1011" s="93"/>
      <c r="EC1011" s="93"/>
      <c r="ED1011" s="93"/>
      <c r="EE1011" s="93"/>
      <c r="EF1011" s="93"/>
      <c r="EG1011" s="93"/>
      <c r="EH1011" s="93"/>
      <c r="EI1011" s="93"/>
      <c r="EJ1011" s="93"/>
      <c r="EK1011" s="93"/>
      <c r="EL1011" s="93"/>
      <c r="EM1011" s="93"/>
      <c r="EN1011" s="93"/>
      <c r="EO1011" s="93"/>
      <c r="EP1011" s="93"/>
      <c r="EQ1011" s="93"/>
      <c r="ER1011" s="93"/>
      <c r="ES1011" s="93"/>
      <c r="ET1011" s="93"/>
      <c r="EU1011" s="93"/>
      <c r="EV1011" s="93"/>
      <c r="EW1011" s="93"/>
      <c r="EX1011" s="93"/>
      <c r="EY1011" s="93"/>
      <c r="EZ1011" s="93"/>
      <c r="FA1011" s="93"/>
      <c r="FB1011" s="93"/>
      <c r="FC1011" s="93"/>
      <c r="FD1011" s="93"/>
      <c r="FE1011" s="93"/>
      <c r="FF1011" s="93"/>
      <c r="FG1011" s="93"/>
      <c r="FH1011" s="93"/>
      <c r="FI1011" s="93"/>
      <c r="FJ1011" s="93"/>
      <c r="FK1011" s="93"/>
      <c r="FL1011" s="93"/>
      <c r="FM1011" s="93"/>
      <c r="FN1011" s="93"/>
      <c r="FO1011" s="93"/>
      <c r="FP1011" s="93"/>
      <c r="FQ1011" s="93"/>
      <c r="FR1011" s="93"/>
      <c r="FS1011" s="93"/>
      <c r="FT1011" s="93"/>
      <c r="FU1011" s="93"/>
      <c r="FV1011" s="93"/>
      <c r="FW1011" s="93"/>
      <c r="FX1011" s="93"/>
      <c r="FY1011" s="93"/>
      <c r="FZ1011" s="93"/>
      <c r="GA1011" s="93"/>
      <c r="GB1011" s="93"/>
      <c r="GC1011" s="93"/>
      <c r="GD1011" s="93"/>
      <c r="GE1011" s="93"/>
      <c r="GF1011" s="93"/>
      <c r="GG1011" s="93"/>
      <c r="GH1011" s="93"/>
      <c r="GI1011" s="93"/>
      <c r="GJ1011" s="93"/>
      <c r="GK1011" s="93"/>
      <c r="GL1011" s="93"/>
      <c r="GM1011" s="93"/>
      <c r="GN1011" s="93"/>
      <c r="GO1011" s="93"/>
      <c r="GP1011" s="93"/>
      <c r="GQ1011" s="93"/>
      <c r="GR1011" s="93"/>
      <c r="GS1011" s="93"/>
      <c r="GT1011" s="93"/>
      <c r="GU1011" s="93"/>
      <c r="GV1011" s="93"/>
      <c r="GW1011" s="93"/>
      <c r="GX1011" s="93"/>
      <c r="GY1011" s="93"/>
      <c r="GZ1011" s="93"/>
      <c r="HA1011" s="93"/>
      <c r="HB1011" s="93"/>
      <c r="HC1011" s="93"/>
      <c r="HD1011" s="93"/>
      <c r="HE1011" s="93"/>
      <c r="HF1011" s="93"/>
      <c r="HG1011" s="93"/>
      <c r="HH1011" s="93"/>
      <c r="HI1011" s="93"/>
      <c r="HJ1011" s="93"/>
      <c r="HK1011" s="93"/>
      <c r="HL1011" s="93"/>
      <c r="HM1011" s="93"/>
      <c r="HN1011" s="93"/>
      <c r="HO1011" s="93"/>
      <c r="HP1011" s="93"/>
      <c r="HQ1011" s="93"/>
      <c r="HR1011" s="93"/>
      <c r="HS1011" s="93"/>
      <c r="HT1011" s="93"/>
      <c r="HU1011" s="93"/>
      <c r="HV1011" s="93"/>
      <c r="HW1011" s="93"/>
      <c r="HX1011" s="93"/>
      <c r="HY1011" s="93"/>
      <c r="HZ1011" s="93"/>
      <c r="IA1011" s="93"/>
      <c r="IB1011" s="93"/>
      <c r="IC1011" s="93"/>
      <c r="ID1011" s="93"/>
      <c r="IE1011" s="93"/>
      <c r="IF1011" s="93"/>
      <c r="IG1011" s="93"/>
      <c r="IH1011" s="93"/>
      <c r="II1011" s="93"/>
      <c r="IJ1011" s="93"/>
      <c r="IK1011" s="93"/>
      <c r="IL1011" s="93"/>
      <c r="IM1011" s="93"/>
      <c r="IN1011" s="93"/>
      <c r="IO1011" s="93"/>
      <c r="IP1011" s="93"/>
      <c r="IQ1011" s="93"/>
      <c r="IR1011" s="93"/>
      <c r="IS1011" s="93"/>
      <c r="IT1011" s="93"/>
      <c r="IU1011" s="93"/>
      <c r="IV1011" s="93"/>
      <c r="IW1011" s="93"/>
      <c r="IX1011" s="93"/>
      <c r="IY1011" s="93"/>
      <c r="IZ1011" s="93"/>
      <c r="JA1011" s="93"/>
    </row>
    <row r="1012" spans="1:261" x14ac:dyDescent="0.2">
      <c r="A1012" s="192">
        <v>43124</v>
      </c>
      <c r="B1012" s="183" t="s">
        <v>2103</v>
      </c>
      <c r="C1012" s="183" t="s">
        <v>1875</v>
      </c>
      <c r="D1012" s="183" t="s">
        <v>134</v>
      </c>
      <c r="E1012" s="172" t="s">
        <v>143</v>
      </c>
      <c r="F1012" s="184">
        <v>43073</v>
      </c>
      <c r="G1012" s="176">
        <v>2017</v>
      </c>
      <c r="H1012" s="170" t="s">
        <v>19</v>
      </c>
      <c r="I1012" s="170" t="str">
        <f t="shared" si="68"/>
        <v>VA</v>
      </c>
      <c r="J1012" s="170" t="str">
        <f t="shared" si="72"/>
        <v>VA</v>
      </c>
      <c r="K1012" s="175" t="str">
        <f t="shared" si="71"/>
        <v>Northeast</v>
      </c>
      <c r="L1012" s="170" t="str">
        <f>INDEX('State '!$A$1:$C$62,MATCH($I1012,'State '!$B:$B,0),3)</f>
        <v>Northeast</v>
      </c>
      <c r="M1012" s="170" t="str">
        <f>INDEX('State '!$A$1:$C$62,MATCH($J1012,'State '!$B:$B,0),3)</f>
        <v>Northeast</v>
      </c>
      <c r="N1012" s="170"/>
      <c r="O1012" s="177">
        <v>190.8</v>
      </c>
      <c r="P1012" s="177">
        <v>4.9000000000000004</v>
      </c>
      <c r="Q1012" s="177">
        <v>250</v>
      </c>
      <c r="R1012" s="176">
        <v>24</v>
      </c>
      <c r="S1012" s="170" t="s">
        <v>135</v>
      </c>
      <c r="T1012" s="170" t="s">
        <v>381</v>
      </c>
      <c r="U1012" s="170" t="s">
        <v>2006</v>
      </c>
      <c r="V1012" s="170" t="s">
        <v>2177</v>
      </c>
      <c r="W1012" s="169"/>
      <c r="X1012" s="169"/>
      <c r="Y1012" s="169"/>
      <c r="Z1012" s="19"/>
      <c r="AA1012" s="19"/>
      <c r="AB1012" s="19"/>
      <c r="AC1012" s="19"/>
      <c r="AD1012" s="19"/>
      <c r="AE1012" s="19"/>
      <c r="AF1012" s="19"/>
      <c r="AG1012" s="19"/>
      <c r="AH1012" s="19"/>
      <c r="AI1012" s="19"/>
      <c r="AJ1012" s="19"/>
      <c r="AK1012" s="19"/>
      <c r="AL1012" s="19"/>
      <c r="AM1012" s="19"/>
      <c r="AN1012" s="19"/>
      <c r="AO1012" s="19"/>
      <c r="AP1012" s="19"/>
      <c r="AQ1012" s="19"/>
      <c r="AR1012" s="19"/>
      <c r="AS1012" s="19"/>
      <c r="AT1012" s="19"/>
      <c r="AU1012" s="19"/>
      <c r="AV1012" s="19"/>
      <c r="AW1012" s="19"/>
      <c r="AX1012" s="19"/>
      <c r="AY1012" s="19"/>
      <c r="AZ1012" s="19"/>
      <c r="BA1012" s="19"/>
      <c r="BB1012" s="19"/>
      <c r="BC1012" s="19"/>
      <c r="BD1012" s="19"/>
      <c r="BE1012" s="19"/>
      <c r="BF1012" s="19"/>
      <c r="BG1012" s="19"/>
      <c r="BH1012" s="19"/>
      <c r="BI1012" s="19"/>
      <c r="BJ1012" s="19"/>
      <c r="BK1012" s="19"/>
      <c r="BL1012" s="19"/>
      <c r="BM1012" s="19"/>
      <c r="BN1012" s="19"/>
      <c r="BO1012" s="19"/>
      <c r="BP1012" s="19"/>
      <c r="BQ1012" s="19"/>
      <c r="BR1012" s="19"/>
      <c r="BS1012" s="19"/>
      <c r="BT1012" s="19"/>
      <c r="BU1012" s="19"/>
      <c r="BV1012" s="19"/>
      <c r="BW1012" s="19"/>
      <c r="BX1012" s="19"/>
      <c r="BY1012" s="19"/>
      <c r="BZ1012" s="19"/>
      <c r="CA1012" s="19"/>
      <c r="CB1012" s="19"/>
      <c r="CC1012" s="19"/>
      <c r="CD1012" s="19"/>
      <c r="CE1012" s="19"/>
      <c r="CF1012" s="19"/>
      <c r="CG1012" s="19"/>
      <c r="CH1012" s="19"/>
      <c r="CI1012" s="19"/>
      <c r="CJ1012" s="19"/>
      <c r="CK1012" s="19"/>
      <c r="CL1012" s="19"/>
      <c r="CM1012" s="19"/>
      <c r="CN1012" s="19"/>
      <c r="CO1012" s="19"/>
      <c r="CP1012" s="19"/>
      <c r="CQ1012" s="19"/>
      <c r="CR1012" s="19"/>
      <c r="CS1012" s="19"/>
      <c r="CT1012" s="19"/>
      <c r="CU1012" s="19"/>
      <c r="CV1012" s="19"/>
      <c r="CW1012" s="19"/>
      <c r="CX1012" s="19"/>
      <c r="CY1012" s="19"/>
      <c r="CZ1012" s="19"/>
      <c r="DA1012" s="19"/>
      <c r="DB1012" s="19"/>
      <c r="DC1012" s="19"/>
      <c r="DD1012" s="19"/>
      <c r="DE1012" s="19"/>
      <c r="DF1012" s="19"/>
      <c r="DG1012" s="19"/>
      <c r="DH1012" s="19"/>
      <c r="DI1012" s="19"/>
      <c r="DJ1012" s="19"/>
      <c r="DK1012" s="19"/>
      <c r="DL1012" s="19"/>
      <c r="DM1012" s="19"/>
      <c r="DN1012" s="19"/>
      <c r="DO1012" s="19"/>
      <c r="DP1012" s="19"/>
      <c r="DQ1012" s="19"/>
      <c r="DR1012" s="19"/>
      <c r="DS1012" s="19"/>
      <c r="DT1012" s="19"/>
      <c r="DU1012" s="19"/>
      <c r="DV1012" s="19"/>
      <c r="DW1012" s="19"/>
      <c r="DX1012" s="19"/>
      <c r="DY1012" s="19"/>
      <c r="DZ1012" s="19"/>
      <c r="EA1012" s="19"/>
      <c r="EB1012" s="19"/>
      <c r="EC1012" s="19"/>
      <c r="ED1012" s="19"/>
      <c r="EE1012" s="19"/>
      <c r="EF1012" s="19"/>
      <c r="EG1012" s="19"/>
      <c r="EH1012" s="19"/>
      <c r="EI1012" s="19"/>
      <c r="EJ1012" s="19"/>
      <c r="EK1012" s="19"/>
      <c r="EL1012" s="19"/>
      <c r="EM1012" s="19"/>
      <c r="EN1012" s="19"/>
      <c r="EO1012" s="19"/>
      <c r="EP1012" s="19"/>
      <c r="EQ1012" s="19"/>
      <c r="ER1012" s="19"/>
      <c r="ES1012" s="19"/>
      <c r="ET1012" s="19"/>
      <c r="EU1012" s="19"/>
      <c r="EV1012" s="19"/>
      <c r="EW1012" s="19"/>
      <c r="EX1012" s="19"/>
      <c r="EY1012" s="19"/>
      <c r="EZ1012" s="19"/>
      <c r="FA1012" s="19"/>
      <c r="FB1012" s="19"/>
      <c r="FC1012" s="19"/>
      <c r="FD1012" s="19"/>
      <c r="FE1012" s="19"/>
      <c r="FF1012" s="19"/>
      <c r="FG1012" s="19"/>
      <c r="FH1012" s="19"/>
      <c r="FI1012" s="19"/>
      <c r="FJ1012" s="19"/>
      <c r="FK1012" s="19"/>
      <c r="FL1012" s="19"/>
      <c r="FM1012" s="19"/>
      <c r="FN1012" s="19"/>
      <c r="FO1012" s="19"/>
      <c r="FP1012" s="19"/>
      <c r="FQ1012" s="19"/>
      <c r="FR1012" s="19"/>
      <c r="FS1012" s="19"/>
      <c r="FT1012" s="19"/>
      <c r="FU1012" s="19"/>
      <c r="FV1012" s="19"/>
      <c r="FW1012" s="19"/>
      <c r="FX1012" s="19"/>
      <c r="FY1012" s="19"/>
      <c r="FZ1012" s="19"/>
      <c r="GA1012" s="19"/>
      <c r="GB1012" s="19"/>
      <c r="GC1012" s="19"/>
      <c r="GD1012" s="19"/>
      <c r="GE1012" s="19"/>
      <c r="GF1012" s="19"/>
      <c r="GG1012" s="19"/>
      <c r="GH1012" s="19"/>
      <c r="GI1012" s="19"/>
      <c r="GJ1012" s="19"/>
      <c r="GK1012" s="19"/>
      <c r="GL1012" s="19"/>
      <c r="GM1012" s="19"/>
      <c r="GN1012" s="19"/>
      <c r="GO1012" s="19"/>
      <c r="GP1012" s="19"/>
      <c r="GQ1012" s="19"/>
      <c r="GR1012" s="19"/>
      <c r="GS1012" s="19"/>
      <c r="GT1012" s="19"/>
      <c r="GU1012" s="19"/>
      <c r="GV1012" s="19"/>
      <c r="GW1012" s="19"/>
      <c r="GX1012" s="19"/>
      <c r="GY1012" s="19"/>
      <c r="GZ1012" s="19"/>
      <c r="HA1012" s="19"/>
      <c r="HB1012" s="19"/>
      <c r="HC1012" s="19"/>
      <c r="HD1012" s="19"/>
      <c r="HE1012" s="19"/>
      <c r="HF1012" s="19"/>
      <c r="HG1012" s="19"/>
      <c r="HH1012" s="19"/>
      <c r="HI1012" s="19"/>
      <c r="HJ1012" s="19"/>
      <c r="HK1012" s="19"/>
      <c r="HL1012" s="19"/>
      <c r="HM1012" s="19"/>
      <c r="HN1012" s="19"/>
      <c r="HO1012" s="19"/>
      <c r="HP1012" s="19"/>
      <c r="HQ1012" s="19"/>
      <c r="HR1012" s="19"/>
      <c r="HS1012" s="19"/>
      <c r="HT1012" s="19"/>
      <c r="HU1012" s="19"/>
      <c r="HV1012" s="19"/>
      <c r="HW1012" s="19"/>
      <c r="HX1012" s="19"/>
      <c r="HY1012" s="19"/>
      <c r="HZ1012" s="19"/>
      <c r="IA1012" s="19"/>
      <c r="IB1012" s="19"/>
      <c r="IC1012" s="19"/>
      <c r="ID1012" s="19"/>
      <c r="IE1012" s="19"/>
      <c r="IF1012" s="19"/>
      <c r="IG1012" s="19"/>
      <c r="IH1012" s="19"/>
      <c r="II1012" s="19"/>
      <c r="IJ1012" s="19"/>
      <c r="IK1012" s="19"/>
      <c r="IL1012" s="19"/>
      <c r="IM1012" s="19"/>
      <c r="IN1012" s="19"/>
      <c r="IO1012" s="19"/>
      <c r="IP1012" s="19"/>
      <c r="IQ1012" s="19"/>
      <c r="IR1012" s="19"/>
      <c r="IS1012" s="19"/>
      <c r="IT1012" s="19"/>
      <c r="IU1012" s="19"/>
      <c r="IV1012" s="19"/>
      <c r="IW1012" s="19"/>
      <c r="IX1012" s="19"/>
      <c r="IY1012" s="19"/>
      <c r="IZ1012" s="19"/>
      <c r="JA1012" s="19"/>
    </row>
    <row r="1013" spans="1:261" s="19" customFormat="1" x14ac:dyDescent="0.2">
      <c r="A1013" s="192">
        <v>39990</v>
      </c>
      <c r="B1013" s="183" t="s">
        <v>1430</v>
      </c>
      <c r="C1013" s="183" t="s">
        <v>361</v>
      </c>
      <c r="D1013" s="183" t="s">
        <v>134</v>
      </c>
      <c r="E1013" s="183" t="s">
        <v>143</v>
      </c>
      <c r="F1013" s="184">
        <v>37072</v>
      </c>
      <c r="G1013" s="176">
        <v>2001</v>
      </c>
      <c r="H1013" s="170" t="s">
        <v>19</v>
      </c>
      <c r="I1013" s="170" t="str">
        <f t="shared" si="68"/>
        <v>VA</v>
      </c>
      <c r="J1013" s="170" t="str">
        <f t="shared" si="72"/>
        <v>VA</v>
      </c>
      <c r="K1013" s="170" t="str">
        <f t="shared" si="71"/>
        <v>Northeast</v>
      </c>
      <c r="L1013" s="170" t="str">
        <f>INDEX('State '!$A$1:$C$62,MATCH($I1013,'State '!$B:$B,0),3)</f>
        <v>Northeast</v>
      </c>
      <c r="M1013" s="170" t="str">
        <f>INDEX('State '!$A$1:$C$62,MATCH($J1013,'State '!$B:$B,0),3)</f>
        <v>Northeast</v>
      </c>
      <c r="N1013" s="170"/>
      <c r="O1013" s="177">
        <v>14.5</v>
      </c>
      <c r="P1013" s="177">
        <v>72</v>
      </c>
      <c r="Q1013" s="177">
        <v>30</v>
      </c>
      <c r="R1013" s="176">
        <v>20</v>
      </c>
      <c r="S1013" s="170" t="s">
        <v>138</v>
      </c>
      <c r="T1013" s="170" t="s">
        <v>187</v>
      </c>
      <c r="U1013" s="170" t="s">
        <v>382</v>
      </c>
      <c r="V1013" s="170"/>
      <c r="W1013" s="169"/>
      <c r="X1013" s="169"/>
      <c r="Y1013" s="169"/>
      <c r="Z1013" s="105"/>
      <c r="AA1013" s="93"/>
      <c r="AB1013" s="93"/>
      <c r="AC1013" s="93"/>
      <c r="AD1013" s="93"/>
      <c r="AE1013" s="93"/>
      <c r="AF1013" s="93"/>
      <c r="AG1013" s="93"/>
      <c r="AH1013" s="93"/>
      <c r="AI1013" s="93"/>
      <c r="AJ1013" s="93"/>
      <c r="AK1013" s="93"/>
      <c r="AL1013" s="93"/>
      <c r="AM1013" s="93"/>
      <c r="AN1013" s="93"/>
      <c r="AO1013" s="93"/>
      <c r="AP1013" s="93"/>
      <c r="AQ1013" s="93"/>
      <c r="AR1013" s="93"/>
      <c r="AS1013" s="93"/>
      <c r="AT1013" s="93"/>
      <c r="AU1013" s="93"/>
      <c r="AV1013" s="93"/>
      <c r="AW1013" s="93"/>
      <c r="AX1013" s="93"/>
      <c r="AY1013" s="93"/>
      <c r="AZ1013" s="93"/>
      <c r="BA1013" s="93"/>
      <c r="BB1013" s="93"/>
      <c r="BC1013" s="93"/>
      <c r="BD1013" s="93"/>
      <c r="BE1013" s="93"/>
      <c r="BF1013" s="93"/>
      <c r="BG1013" s="93"/>
      <c r="BH1013" s="93"/>
      <c r="BI1013" s="93"/>
      <c r="BJ1013" s="93"/>
      <c r="BK1013" s="93"/>
      <c r="BL1013" s="93"/>
      <c r="BM1013" s="93"/>
      <c r="BN1013" s="93"/>
      <c r="BO1013" s="93"/>
      <c r="BP1013" s="93"/>
      <c r="BQ1013" s="93"/>
      <c r="BR1013" s="93"/>
      <c r="BS1013" s="93"/>
      <c r="BT1013" s="93"/>
      <c r="BU1013" s="93"/>
      <c r="BV1013" s="93"/>
      <c r="BW1013" s="93"/>
      <c r="BX1013" s="93"/>
      <c r="BY1013" s="93"/>
      <c r="BZ1013" s="93"/>
      <c r="CA1013" s="93"/>
      <c r="CB1013" s="93"/>
      <c r="CC1013" s="93"/>
      <c r="CD1013" s="93"/>
      <c r="CE1013" s="93"/>
      <c r="CF1013" s="93"/>
      <c r="CG1013" s="93"/>
      <c r="CH1013" s="93"/>
      <c r="CI1013" s="93"/>
      <c r="CJ1013" s="93"/>
      <c r="CK1013" s="93"/>
      <c r="CL1013" s="93"/>
      <c r="CM1013" s="93"/>
      <c r="CN1013" s="93"/>
      <c r="CO1013" s="93"/>
      <c r="CP1013" s="93"/>
      <c r="CQ1013" s="93"/>
      <c r="CR1013" s="93"/>
      <c r="CS1013" s="93"/>
      <c r="CT1013" s="93"/>
      <c r="CU1013" s="93"/>
      <c r="CV1013" s="93"/>
      <c r="CW1013" s="93"/>
      <c r="CX1013" s="93"/>
      <c r="CY1013" s="93"/>
      <c r="CZ1013" s="93"/>
      <c r="DA1013" s="93"/>
      <c r="DB1013" s="93"/>
      <c r="DC1013" s="93"/>
      <c r="DD1013" s="93"/>
      <c r="DE1013" s="93"/>
      <c r="DF1013" s="93"/>
      <c r="DG1013" s="93"/>
      <c r="DH1013" s="93"/>
      <c r="DI1013" s="93"/>
      <c r="DJ1013" s="93"/>
      <c r="DK1013" s="93"/>
      <c r="DL1013" s="93"/>
      <c r="DM1013" s="93"/>
      <c r="DN1013" s="93"/>
      <c r="DO1013" s="93"/>
      <c r="DP1013" s="93"/>
      <c r="DQ1013" s="93"/>
      <c r="DR1013" s="93"/>
      <c r="DS1013" s="93"/>
      <c r="DT1013" s="93"/>
      <c r="DU1013" s="93"/>
      <c r="DV1013" s="93"/>
      <c r="DW1013" s="93"/>
      <c r="DX1013" s="93"/>
      <c r="DY1013" s="93"/>
      <c r="DZ1013" s="93"/>
      <c r="EA1013" s="93"/>
      <c r="EB1013" s="93"/>
      <c r="EC1013" s="93"/>
      <c r="ED1013" s="93"/>
      <c r="EE1013" s="93"/>
      <c r="EF1013" s="93"/>
      <c r="EG1013" s="93"/>
      <c r="EH1013" s="93"/>
      <c r="EI1013" s="93"/>
      <c r="EJ1013" s="93"/>
      <c r="EK1013" s="93"/>
      <c r="EL1013" s="93"/>
      <c r="EM1013" s="93"/>
      <c r="EN1013" s="93"/>
      <c r="EO1013" s="93"/>
      <c r="EP1013" s="93"/>
      <c r="EQ1013" s="93"/>
      <c r="ER1013" s="93"/>
      <c r="ES1013" s="93"/>
      <c r="ET1013" s="93"/>
      <c r="EU1013" s="93"/>
      <c r="EV1013" s="93"/>
      <c r="EW1013" s="93"/>
      <c r="EX1013" s="93"/>
      <c r="EY1013" s="93"/>
      <c r="EZ1013" s="93"/>
      <c r="FA1013" s="93"/>
      <c r="FB1013" s="93"/>
      <c r="FC1013" s="93"/>
      <c r="FD1013" s="93"/>
      <c r="FE1013" s="93"/>
      <c r="FF1013" s="93"/>
      <c r="FG1013" s="93"/>
      <c r="FH1013" s="93"/>
      <c r="FI1013" s="93"/>
      <c r="FJ1013" s="93"/>
      <c r="FK1013" s="93"/>
      <c r="FL1013" s="93"/>
      <c r="FM1013" s="93"/>
      <c r="FN1013" s="93"/>
      <c r="FO1013" s="93"/>
      <c r="FP1013" s="93"/>
      <c r="FQ1013" s="93"/>
      <c r="FR1013" s="93"/>
      <c r="FS1013" s="93"/>
      <c r="FT1013" s="93"/>
      <c r="FU1013" s="93"/>
      <c r="FV1013" s="93"/>
      <c r="FW1013" s="93"/>
      <c r="FX1013" s="93"/>
      <c r="FY1013" s="93"/>
      <c r="FZ1013" s="93"/>
      <c r="GA1013" s="93"/>
      <c r="GB1013" s="93"/>
      <c r="GC1013" s="93"/>
      <c r="GD1013" s="93"/>
      <c r="GE1013" s="93"/>
      <c r="GF1013" s="93"/>
      <c r="GG1013" s="93"/>
      <c r="GH1013" s="93"/>
      <c r="GI1013" s="93"/>
      <c r="GJ1013" s="93"/>
      <c r="GK1013" s="93"/>
      <c r="GL1013" s="93"/>
      <c r="GM1013" s="93"/>
      <c r="GN1013" s="93"/>
      <c r="GO1013" s="93"/>
      <c r="GP1013" s="93"/>
      <c r="GQ1013" s="93"/>
      <c r="GR1013" s="93"/>
      <c r="GS1013" s="93"/>
      <c r="GT1013" s="93"/>
      <c r="GU1013" s="93"/>
      <c r="GV1013" s="93"/>
      <c r="GW1013" s="93"/>
      <c r="GX1013" s="93"/>
      <c r="GY1013" s="93"/>
      <c r="GZ1013" s="93"/>
      <c r="HA1013" s="93"/>
      <c r="HB1013" s="93"/>
      <c r="HC1013" s="93"/>
      <c r="HD1013" s="93"/>
      <c r="HE1013" s="93"/>
      <c r="HF1013" s="93"/>
      <c r="HG1013" s="93"/>
      <c r="HH1013" s="93"/>
      <c r="HI1013" s="93"/>
      <c r="HJ1013" s="93"/>
      <c r="HK1013" s="93"/>
      <c r="HL1013" s="93"/>
      <c r="HM1013" s="93"/>
      <c r="HN1013" s="93"/>
      <c r="HO1013" s="93"/>
      <c r="HP1013" s="93"/>
      <c r="HQ1013" s="93"/>
      <c r="HR1013" s="93"/>
      <c r="HS1013" s="93"/>
      <c r="HT1013" s="93"/>
      <c r="HU1013" s="93"/>
      <c r="HV1013" s="93"/>
      <c r="HW1013" s="93"/>
      <c r="HX1013" s="93"/>
      <c r="HY1013" s="93"/>
      <c r="HZ1013" s="93"/>
      <c r="IA1013" s="93"/>
      <c r="IB1013" s="93"/>
      <c r="IC1013" s="93"/>
      <c r="ID1013" s="93"/>
      <c r="IE1013" s="93"/>
      <c r="IF1013" s="93"/>
      <c r="IG1013" s="93"/>
      <c r="IH1013" s="93"/>
      <c r="II1013" s="93"/>
      <c r="IJ1013" s="93"/>
      <c r="IK1013" s="93"/>
      <c r="IL1013" s="93"/>
      <c r="IM1013" s="93"/>
      <c r="IN1013" s="93"/>
      <c r="IO1013" s="93"/>
      <c r="IP1013" s="93"/>
      <c r="IQ1013" s="93"/>
      <c r="IR1013" s="93"/>
      <c r="IS1013" s="93"/>
      <c r="IT1013" s="93"/>
      <c r="IU1013" s="93"/>
      <c r="IV1013" s="93"/>
      <c r="IW1013" s="93"/>
      <c r="IX1013" s="93"/>
      <c r="IY1013" s="93"/>
      <c r="IZ1013" s="93"/>
      <c r="JA1013" s="93"/>
    </row>
    <row r="1014" spans="1:261" s="19" customFormat="1" ht="25.5" x14ac:dyDescent="0.2">
      <c r="A1014" s="102">
        <v>44113</v>
      </c>
      <c r="B1014" s="222" t="s">
        <v>2768</v>
      </c>
      <c r="C1014" s="222" t="s">
        <v>261</v>
      </c>
      <c r="D1014" s="222" t="s">
        <v>140</v>
      </c>
      <c r="E1014" s="222" t="s">
        <v>143</v>
      </c>
      <c r="F1014" s="63">
        <v>44110</v>
      </c>
      <c r="G1014" s="104">
        <v>2020</v>
      </c>
      <c r="H1014" s="224" t="s">
        <v>19</v>
      </c>
      <c r="I1014" s="224" t="str">
        <f t="shared" si="68"/>
        <v>VA</v>
      </c>
      <c r="J1014" s="224" t="str">
        <f t="shared" si="72"/>
        <v>VA</v>
      </c>
      <c r="K1014" s="230" t="str">
        <f t="shared" si="71"/>
        <v>Northeast</v>
      </c>
      <c r="L1014" s="224" t="str">
        <f>INDEX('State '!$A$1:$C$62,MATCH($I1014,'State '!$B:$B,0),3)</f>
        <v>Northeast</v>
      </c>
      <c r="M1014" s="224" t="str">
        <f>INDEX('State '!$A$1:$C$62,MATCH($J1014,'State '!$B:$B,0),3)</f>
        <v>Northeast</v>
      </c>
      <c r="N1014" s="224"/>
      <c r="O1014" s="177">
        <v>5.6</v>
      </c>
      <c r="P1014" s="177"/>
      <c r="Q1014" s="164">
        <v>8.27</v>
      </c>
      <c r="R1014" s="104"/>
      <c r="S1014" s="224" t="s">
        <v>138</v>
      </c>
      <c r="T1014" s="224" t="s">
        <v>381</v>
      </c>
      <c r="U1014" s="224" t="s">
        <v>2769</v>
      </c>
      <c r="V1014" s="224" t="s">
        <v>2177</v>
      </c>
      <c r="W1014" s="222" t="s">
        <v>2770</v>
      </c>
      <c r="X1014" s="222" t="s">
        <v>2843</v>
      </c>
      <c r="Y1014" s="225"/>
      <c r="Z1014" s="105"/>
      <c r="AA1014" s="93"/>
      <c r="AB1014" s="93"/>
      <c r="AC1014" s="93"/>
      <c r="AD1014" s="93"/>
      <c r="AE1014" s="93"/>
      <c r="AF1014" s="93"/>
      <c r="AG1014" s="93"/>
      <c r="AH1014" s="93"/>
      <c r="AI1014" s="93"/>
      <c r="AJ1014" s="93"/>
      <c r="AK1014" s="93"/>
      <c r="AL1014" s="93"/>
      <c r="AM1014" s="93"/>
      <c r="AN1014" s="93"/>
      <c r="AO1014" s="93"/>
      <c r="AP1014" s="93"/>
      <c r="AQ1014" s="93"/>
      <c r="AR1014" s="93"/>
      <c r="AS1014" s="93"/>
      <c r="AT1014" s="93"/>
      <c r="AU1014" s="93"/>
      <c r="AV1014" s="93"/>
      <c r="AW1014" s="93"/>
      <c r="AX1014" s="93"/>
      <c r="AY1014" s="93"/>
      <c r="AZ1014" s="93"/>
      <c r="BA1014" s="93"/>
      <c r="BB1014" s="93"/>
      <c r="BC1014" s="93"/>
      <c r="BD1014" s="93"/>
      <c r="BE1014" s="93"/>
      <c r="BF1014" s="93"/>
      <c r="BG1014" s="93"/>
      <c r="BH1014" s="93"/>
      <c r="BI1014" s="93"/>
      <c r="BJ1014" s="93"/>
      <c r="BK1014" s="93"/>
      <c r="BL1014" s="93"/>
      <c r="BM1014" s="93"/>
      <c r="BN1014" s="93"/>
      <c r="BO1014" s="93"/>
      <c r="BP1014" s="93"/>
      <c r="BQ1014" s="93"/>
      <c r="BR1014" s="93"/>
      <c r="BS1014" s="93"/>
      <c r="BT1014" s="93"/>
      <c r="BU1014" s="93"/>
      <c r="BV1014" s="93"/>
      <c r="BW1014" s="93"/>
      <c r="BX1014" s="93"/>
      <c r="BY1014" s="93"/>
      <c r="BZ1014" s="93"/>
      <c r="CA1014" s="93"/>
      <c r="CB1014" s="93"/>
      <c r="CC1014" s="93"/>
      <c r="CD1014" s="93"/>
      <c r="CE1014" s="93"/>
      <c r="CF1014" s="93"/>
      <c r="CG1014" s="93"/>
      <c r="CH1014" s="93"/>
      <c r="CI1014" s="93"/>
      <c r="CJ1014" s="93"/>
      <c r="CK1014" s="93"/>
      <c r="CL1014" s="93"/>
      <c r="CM1014" s="93"/>
      <c r="CN1014" s="93"/>
      <c r="CO1014" s="93"/>
      <c r="CP1014" s="93"/>
      <c r="CQ1014" s="93"/>
      <c r="CR1014" s="93"/>
      <c r="CS1014" s="93"/>
      <c r="CT1014" s="93"/>
      <c r="CU1014" s="93"/>
      <c r="CV1014" s="93"/>
      <c r="CW1014" s="93"/>
      <c r="CX1014" s="93"/>
      <c r="CY1014" s="93"/>
      <c r="CZ1014" s="93"/>
      <c r="DA1014" s="93"/>
      <c r="DB1014" s="93"/>
      <c r="DC1014" s="93"/>
      <c r="DD1014" s="93"/>
      <c r="DE1014" s="93"/>
      <c r="DF1014" s="93"/>
      <c r="DG1014" s="93"/>
      <c r="DH1014" s="93"/>
      <c r="DI1014" s="93"/>
      <c r="DJ1014" s="93"/>
      <c r="DK1014" s="93"/>
      <c r="DL1014" s="93"/>
      <c r="DM1014" s="93"/>
      <c r="DN1014" s="93"/>
      <c r="DO1014" s="93"/>
      <c r="DP1014" s="93"/>
      <c r="DQ1014" s="93"/>
      <c r="DR1014" s="93"/>
      <c r="DS1014" s="93"/>
      <c r="DT1014" s="93"/>
      <c r="DU1014" s="93"/>
      <c r="DV1014" s="93"/>
      <c r="DW1014" s="93"/>
      <c r="DX1014" s="93"/>
      <c r="DY1014" s="93"/>
      <c r="DZ1014" s="93"/>
      <c r="EA1014" s="93"/>
      <c r="EB1014" s="93"/>
      <c r="EC1014" s="93"/>
      <c r="ED1014" s="93"/>
      <c r="EE1014" s="93"/>
      <c r="EF1014" s="93"/>
      <c r="EG1014" s="93"/>
      <c r="EH1014" s="93"/>
      <c r="EI1014" s="93"/>
      <c r="EJ1014" s="93"/>
      <c r="EK1014" s="93"/>
      <c r="EL1014" s="93"/>
      <c r="EM1014" s="93"/>
      <c r="EN1014" s="93"/>
      <c r="EO1014" s="93"/>
      <c r="EP1014" s="93"/>
      <c r="EQ1014" s="93"/>
      <c r="ER1014" s="93"/>
      <c r="ES1014" s="93"/>
      <c r="ET1014" s="93"/>
      <c r="EU1014" s="93"/>
      <c r="EV1014" s="93"/>
      <c r="EW1014" s="93"/>
      <c r="EX1014" s="93"/>
      <c r="EY1014" s="93"/>
      <c r="EZ1014" s="93"/>
      <c r="FA1014" s="93"/>
      <c r="FB1014" s="93"/>
      <c r="FC1014" s="93"/>
      <c r="FD1014" s="93"/>
      <c r="FE1014" s="93"/>
      <c r="FF1014" s="93"/>
      <c r="FG1014" s="93"/>
      <c r="FH1014" s="93"/>
      <c r="FI1014" s="93"/>
      <c r="FJ1014" s="93"/>
      <c r="FK1014" s="93"/>
      <c r="FL1014" s="93"/>
      <c r="FM1014" s="93"/>
      <c r="FN1014" s="93"/>
      <c r="FO1014" s="93"/>
      <c r="FP1014" s="93"/>
      <c r="FQ1014" s="93"/>
      <c r="FR1014" s="93"/>
      <c r="FS1014" s="93"/>
      <c r="FT1014" s="93"/>
      <c r="FU1014" s="93"/>
      <c r="FV1014" s="93"/>
      <c r="FW1014" s="93"/>
      <c r="FX1014" s="93"/>
      <c r="FY1014" s="93"/>
      <c r="FZ1014" s="93"/>
      <c r="GA1014" s="93"/>
      <c r="GB1014" s="93"/>
      <c r="GC1014" s="93"/>
      <c r="GD1014" s="93"/>
      <c r="GE1014" s="93"/>
      <c r="GF1014" s="93"/>
      <c r="GG1014" s="93"/>
      <c r="GH1014" s="93"/>
      <c r="GI1014" s="93"/>
      <c r="GJ1014" s="93"/>
      <c r="GK1014" s="93"/>
      <c r="GL1014" s="93"/>
      <c r="GM1014" s="93"/>
      <c r="GN1014" s="93"/>
      <c r="GO1014" s="93"/>
      <c r="GP1014" s="93"/>
      <c r="GQ1014" s="93"/>
      <c r="GR1014" s="93"/>
      <c r="GS1014" s="93"/>
      <c r="GT1014" s="93"/>
      <c r="GU1014" s="93"/>
      <c r="GV1014" s="93"/>
      <c r="GW1014" s="93"/>
      <c r="GX1014" s="93"/>
      <c r="GY1014" s="93"/>
      <c r="GZ1014" s="93"/>
      <c r="HA1014" s="93"/>
      <c r="HB1014" s="93"/>
      <c r="HC1014" s="93"/>
      <c r="HD1014" s="93"/>
      <c r="HE1014" s="93"/>
      <c r="HF1014" s="93"/>
      <c r="HG1014" s="93"/>
      <c r="HH1014" s="93"/>
      <c r="HI1014" s="93"/>
      <c r="HJ1014" s="93"/>
      <c r="HK1014" s="93"/>
      <c r="HL1014" s="93"/>
      <c r="HM1014" s="93"/>
      <c r="HN1014" s="93"/>
      <c r="HO1014" s="93"/>
      <c r="HP1014" s="93"/>
      <c r="HQ1014" s="93"/>
      <c r="HR1014" s="93"/>
      <c r="HS1014" s="93"/>
      <c r="HT1014" s="93"/>
      <c r="HU1014" s="93"/>
      <c r="HV1014" s="93"/>
      <c r="HW1014" s="93"/>
      <c r="HX1014" s="93"/>
      <c r="HY1014" s="93"/>
      <c r="HZ1014" s="93"/>
      <c r="IA1014" s="93"/>
      <c r="IB1014" s="93"/>
      <c r="IC1014" s="93"/>
      <c r="ID1014" s="93"/>
      <c r="IE1014" s="93"/>
      <c r="IF1014" s="93"/>
      <c r="IG1014" s="93"/>
      <c r="IH1014" s="93"/>
      <c r="II1014" s="93"/>
      <c r="IJ1014" s="93"/>
      <c r="IK1014" s="93"/>
      <c r="IL1014" s="93"/>
      <c r="IM1014" s="93"/>
      <c r="IN1014" s="93"/>
      <c r="IO1014" s="93"/>
      <c r="IP1014" s="93"/>
      <c r="IQ1014" s="93"/>
      <c r="IR1014" s="93"/>
      <c r="IS1014" s="93"/>
      <c r="IT1014" s="93"/>
      <c r="IU1014" s="93"/>
      <c r="IV1014" s="93"/>
      <c r="IW1014" s="93"/>
      <c r="IX1014" s="93"/>
      <c r="IY1014" s="93"/>
      <c r="IZ1014" s="93"/>
      <c r="JA1014" s="93"/>
    </row>
    <row r="1015" spans="1:261" s="19" customFormat="1" x14ac:dyDescent="0.2">
      <c r="A1015" s="192">
        <v>39990</v>
      </c>
      <c r="B1015" s="171" t="s">
        <v>940</v>
      </c>
      <c r="C1015" s="171" t="s">
        <v>237</v>
      </c>
      <c r="D1015" s="171" t="s">
        <v>140</v>
      </c>
      <c r="E1015" s="172" t="s">
        <v>143</v>
      </c>
      <c r="F1015" s="173">
        <v>39417</v>
      </c>
      <c r="G1015" s="180">
        <v>2007</v>
      </c>
      <c r="H1015" s="170" t="s">
        <v>29</v>
      </c>
      <c r="I1015" s="170" t="str">
        <f t="shared" si="68"/>
        <v>WY</v>
      </c>
      <c r="J1015" s="170" t="str">
        <f t="shared" si="72"/>
        <v>WY</v>
      </c>
      <c r="K1015" s="170" t="str">
        <f t="shared" si="71"/>
        <v>Mountain</v>
      </c>
      <c r="L1015" s="170" t="str">
        <f>INDEX('State '!$A$1:$C$62,MATCH($I1015,'State '!$B:$B,0),3)</f>
        <v>Mountain</v>
      </c>
      <c r="M1015" s="170" t="str">
        <f>INDEX('State '!$A$1:$C$62,MATCH($J1015,'State '!$B:$B,0),3)</f>
        <v>Mountain</v>
      </c>
      <c r="N1015" s="170"/>
      <c r="O1015" s="177">
        <v>202.3</v>
      </c>
      <c r="P1015" s="176">
        <v>77</v>
      </c>
      <c r="Q1015" s="176">
        <v>750</v>
      </c>
      <c r="R1015" s="177">
        <v>36</v>
      </c>
      <c r="S1015" s="178" t="s">
        <v>135</v>
      </c>
      <c r="T1015" s="175" t="s">
        <v>381</v>
      </c>
      <c r="U1015" s="179" t="s">
        <v>941</v>
      </c>
      <c r="V1015" s="170"/>
      <c r="W1015" s="175"/>
      <c r="X1015" s="175"/>
      <c r="Y1015" s="175"/>
      <c r="Z1015" s="105"/>
      <c r="AA1015" s="93"/>
      <c r="AB1015" s="93"/>
      <c r="AC1015" s="93"/>
      <c r="AD1015" s="93"/>
      <c r="AE1015" s="93"/>
      <c r="AF1015" s="93"/>
      <c r="AG1015" s="93"/>
      <c r="AH1015" s="93"/>
      <c r="AI1015" s="93"/>
      <c r="AJ1015" s="93"/>
      <c r="AK1015" s="93"/>
      <c r="AL1015" s="93"/>
      <c r="AM1015" s="93"/>
      <c r="AN1015" s="93"/>
      <c r="AO1015" s="93"/>
      <c r="AP1015" s="93"/>
      <c r="AQ1015" s="93"/>
      <c r="AR1015" s="93"/>
      <c r="AS1015" s="93"/>
      <c r="AT1015" s="93"/>
      <c r="AU1015" s="93"/>
      <c r="AV1015" s="93"/>
      <c r="AW1015" s="93"/>
      <c r="AX1015" s="93"/>
      <c r="AY1015" s="93"/>
      <c r="AZ1015" s="93"/>
      <c r="BA1015" s="93"/>
      <c r="BB1015" s="93"/>
      <c r="BC1015" s="93"/>
      <c r="BD1015" s="93"/>
      <c r="BE1015" s="93"/>
      <c r="BF1015" s="93"/>
      <c r="BG1015" s="93"/>
      <c r="BH1015" s="93"/>
      <c r="BI1015" s="93"/>
      <c r="BJ1015" s="93"/>
      <c r="BK1015" s="93"/>
      <c r="BL1015" s="93"/>
      <c r="BM1015" s="93"/>
      <c r="BN1015" s="93"/>
      <c r="BO1015" s="93"/>
      <c r="BP1015" s="93"/>
      <c r="BQ1015" s="93"/>
      <c r="BR1015" s="93"/>
      <c r="BS1015" s="93"/>
      <c r="BT1015" s="93"/>
      <c r="BU1015" s="93"/>
      <c r="BV1015" s="93"/>
      <c r="BW1015" s="93"/>
      <c r="BX1015" s="93"/>
      <c r="BY1015" s="93"/>
      <c r="BZ1015" s="93"/>
      <c r="CA1015" s="93"/>
      <c r="CB1015" s="93"/>
      <c r="CC1015" s="93"/>
      <c r="CD1015" s="93"/>
      <c r="CE1015" s="93"/>
      <c r="CF1015" s="93"/>
      <c r="CG1015" s="93"/>
      <c r="CH1015" s="93"/>
      <c r="CI1015" s="93"/>
      <c r="CJ1015" s="93"/>
      <c r="CK1015" s="93"/>
      <c r="CL1015" s="93"/>
      <c r="CM1015" s="93"/>
      <c r="CN1015" s="93"/>
      <c r="CO1015" s="93"/>
      <c r="CP1015" s="93"/>
      <c r="CQ1015" s="93"/>
      <c r="CR1015" s="93"/>
      <c r="CS1015" s="93"/>
      <c r="CT1015" s="93"/>
      <c r="CU1015" s="93"/>
      <c r="CV1015" s="93"/>
      <c r="CW1015" s="93"/>
      <c r="CX1015" s="93"/>
      <c r="CY1015" s="93"/>
      <c r="CZ1015" s="93"/>
      <c r="DA1015" s="93"/>
      <c r="DB1015" s="93"/>
      <c r="DC1015" s="93"/>
      <c r="DD1015" s="93"/>
      <c r="DE1015" s="93"/>
      <c r="DF1015" s="93"/>
      <c r="DG1015" s="93"/>
      <c r="DH1015" s="93"/>
      <c r="DI1015" s="93"/>
      <c r="DJ1015" s="93"/>
      <c r="DK1015" s="93"/>
      <c r="DL1015" s="93"/>
      <c r="DM1015" s="93"/>
      <c r="DN1015" s="93"/>
      <c r="DO1015" s="93"/>
      <c r="DP1015" s="93"/>
      <c r="DQ1015" s="93"/>
      <c r="DR1015" s="93"/>
      <c r="DS1015" s="93"/>
      <c r="DT1015" s="93"/>
      <c r="DU1015" s="93"/>
      <c r="DV1015" s="93"/>
      <c r="DW1015" s="93"/>
      <c r="DX1015" s="93"/>
      <c r="DY1015" s="93"/>
      <c r="DZ1015" s="93"/>
      <c r="EA1015" s="93"/>
      <c r="EB1015" s="93"/>
      <c r="EC1015" s="93"/>
      <c r="ED1015" s="93"/>
      <c r="EE1015" s="93"/>
      <c r="EF1015" s="93"/>
      <c r="EG1015" s="93"/>
      <c r="EH1015" s="93"/>
      <c r="EI1015" s="93"/>
      <c r="EJ1015" s="93"/>
      <c r="EK1015" s="93"/>
      <c r="EL1015" s="93"/>
      <c r="EM1015" s="93"/>
      <c r="EN1015" s="93"/>
      <c r="EO1015" s="93"/>
      <c r="EP1015" s="93"/>
      <c r="EQ1015" s="93"/>
      <c r="ER1015" s="93"/>
      <c r="ES1015" s="93"/>
      <c r="ET1015" s="93"/>
      <c r="EU1015" s="93"/>
      <c r="EV1015" s="93"/>
      <c r="EW1015" s="93"/>
      <c r="EX1015" s="93"/>
      <c r="EY1015" s="93"/>
      <c r="EZ1015" s="93"/>
      <c r="FA1015" s="93"/>
      <c r="FB1015" s="93"/>
      <c r="FC1015" s="93"/>
      <c r="FD1015" s="93"/>
      <c r="FE1015" s="93"/>
      <c r="FF1015" s="93"/>
      <c r="FG1015" s="93"/>
      <c r="FH1015" s="93"/>
      <c r="FI1015" s="93"/>
      <c r="FJ1015" s="93"/>
      <c r="FK1015" s="93"/>
      <c r="FL1015" s="93"/>
      <c r="FM1015" s="93"/>
      <c r="FN1015" s="93"/>
      <c r="FO1015" s="93"/>
      <c r="FP1015" s="93"/>
      <c r="FQ1015" s="93"/>
      <c r="FR1015" s="93"/>
      <c r="FS1015" s="93"/>
      <c r="FT1015" s="93"/>
      <c r="FU1015" s="93"/>
      <c r="FV1015" s="93"/>
      <c r="FW1015" s="93"/>
      <c r="FX1015" s="93"/>
      <c r="FY1015" s="93"/>
      <c r="FZ1015" s="93"/>
      <c r="GA1015" s="93"/>
      <c r="GB1015" s="93"/>
      <c r="GC1015" s="93"/>
      <c r="GD1015" s="93"/>
      <c r="GE1015" s="93"/>
      <c r="GF1015" s="93"/>
      <c r="GG1015" s="93"/>
      <c r="GH1015" s="93"/>
      <c r="GI1015" s="93"/>
      <c r="GJ1015" s="93"/>
      <c r="GK1015" s="93"/>
      <c r="GL1015" s="93"/>
      <c r="GM1015" s="93"/>
      <c r="GN1015" s="93"/>
      <c r="GO1015" s="93"/>
      <c r="GP1015" s="93"/>
      <c r="GQ1015" s="93"/>
      <c r="GR1015" s="93"/>
      <c r="GS1015" s="93"/>
      <c r="GT1015" s="93"/>
      <c r="GU1015" s="93"/>
      <c r="GV1015" s="93"/>
      <c r="GW1015" s="93"/>
      <c r="GX1015" s="93"/>
      <c r="GY1015" s="93"/>
      <c r="GZ1015" s="93"/>
      <c r="HA1015" s="93"/>
      <c r="HB1015" s="93"/>
      <c r="HC1015" s="93"/>
      <c r="HD1015" s="93"/>
      <c r="HE1015" s="93"/>
      <c r="HF1015" s="93"/>
      <c r="HG1015" s="93"/>
      <c r="HH1015" s="93"/>
      <c r="HI1015" s="93"/>
      <c r="HJ1015" s="93"/>
      <c r="HK1015" s="93"/>
      <c r="HL1015" s="93"/>
      <c r="HM1015" s="93"/>
      <c r="HN1015" s="93"/>
      <c r="HO1015" s="93"/>
      <c r="HP1015" s="93"/>
      <c r="HQ1015" s="93"/>
      <c r="HR1015" s="93"/>
      <c r="HS1015" s="93"/>
      <c r="HT1015" s="93"/>
      <c r="HU1015" s="93"/>
      <c r="HV1015" s="93"/>
      <c r="HW1015" s="93"/>
      <c r="HX1015" s="93"/>
      <c r="HY1015" s="93"/>
      <c r="HZ1015" s="93"/>
      <c r="IA1015" s="93"/>
      <c r="IB1015" s="93"/>
      <c r="IC1015" s="93"/>
      <c r="ID1015" s="93"/>
      <c r="IE1015" s="93"/>
      <c r="IF1015" s="93"/>
      <c r="IG1015" s="93"/>
      <c r="IH1015" s="93"/>
      <c r="II1015" s="93"/>
      <c r="IJ1015" s="93"/>
      <c r="IK1015" s="93"/>
      <c r="IL1015" s="93"/>
      <c r="IM1015" s="93"/>
      <c r="IN1015" s="93"/>
      <c r="IO1015" s="93"/>
      <c r="IP1015" s="93"/>
      <c r="IQ1015" s="93"/>
      <c r="IR1015" s="93"/>
      <c r="IS1015" s="93"/>
      <c r="IT1015" s="93"/>
      <c r="IU1015" s="93"/>
      <c r="IV1015" s="93"/>
      <c r="IW1015" s="93"/>
      <c r="IX1015" s="93"/>
      <c r="IY1015" s="93"/>
      <c r="IZ1015" s="93"/>
      <c r="JA1015" s="93"/>
    </row>
    <row r="1016" spans="1:261" ht="25.5" x14ac:dyDescent="0.2">
      <c r="A1016" s="192">
        <v>44295</v>
      </c>
      <c r="B1016" s="183" t="s">
        <v>3091</v>
      </c>
      <c r="C1016" s="183" t="s">
        <v>3092</v>
      </c>
      <c r="D1016" s="183" t="s">
        <v>140</v>
      </c>
      <c r="E1016" s="183" t="s">
        <v>143</v>
      </c>
      <c r="F1016" s="184">
        <v>44136</v>
      </c>
      <c r="G1016" s="176">
        <v>2020</v>
      </c>
      <c r="H1016" s="170" t="s">
        <v>29</v>
      </c>
      <c r="I1016" s="170" t="s">
        <v>29</v>
      </c>
      <c r="J1016" s="170" t="s">
        <v>29</v>
      </c>
      <c r="K1016" s="170" t="s">
        <v>2467</v>
      </c>
      <c r="L1016" s="170" t="s">
        <v>2467</v>
      </c>
      <c r="M1016" s="170" t="s">
        <v>2467</v>
      </c>
      <c r="N1016" s="170"/>
      <c r="O1016" s="177">
        <v>5.4</v>
      </c>
      <c r="P1016" s="177"/>
      <c r="Q1016" s="177">
        <v>120</v>
      </c>
      <c r="R1016" s="176" t="s">
        <v>3094</v>
      </c>
      <c r="S1016" s="170" t="s">
        <v>135</v>
      </c>
      <c r="T1016" s="170" t="s">
        <v>381</v>
      </c>
      <c r="U1016" s="170" t="s">
        <v>3093</v>
      </c>
      <c r="V1016" s="170" t="s">
        <v>2177</v>
      </c>
      <c r="W1016" s="169" t="s">
        <v>3095</v>
      </c>
      <c r="X1016" s="169"/>
      <c r="Y1016" s="257"/>
      <c r="Z1016" s="19"/>
      <c r="AA1016" s="19"/>
      <c r="AB1016" s="19"/>
      <c r="AC1016" s="19"/>
      <c r="AD1016" s="19"/>
      <c r="AE1016" s="19"/>
      <c r="AF1016" s="19"/>
      <c r="AG1016" s="19"/>
      <c r="AH1016" s="19"/>
      <c r="AI1016" s="19"/>
      <c r="AJ1016" s="19"/>
      <c r="AK1016" s="19"/>
      <c r="AL1016" s="19"/>
      <c r="AM1016" s="19"/>
      <c r="AN1016" s="19"/>
      <c r="AO1016" s="19"/>
      <c r="AP1016" s="19"/>
      <c r="AQ1016" s="19"/>
      <c r="AR1016" s="19"/>
      <c r="AS1016" s="19"/>
      <c r="AT1016" s="19"/>
      <c r="AU1016" s="19"/>
      <c r="AV1016" s="19"/>
      <c r="AW1016" s="19"/>
      <c r="AX1016" s="19"/>
      <c r="AY1016" s="19"/>
      <c r="AZ1016" s="19"/>
      <c r="BA1016" s="19"/>
      <c r="BB1016" s="19"/>
      <c r="BC1016" s="19"/>
      <c r="BD1016" s="19"/>
      <c r="BE1016" s="19"/>
      <c r="BF1016" s="19"/>
      <c r="BG1016" s="19"/>
      <c r="BH1016" s="19"/>
      <c r="BI1016" s="19"/>
      <c r="BJ1016" s="19"/>
      <c r="BK1016" s="19"/>
      <c r="BL1016" s="19"/>
      <c r="BM1016" s="19"/>
      <c r="BN1016" s="19"/>
      <c r="BO1016" s="19"/>
      <c r="BP1016" s="19"/>
      <c r="BQ1016" s="19"/>
      <c r="BR1016" s="19"/>
      <c r="BS1016" s="19"/>
      <c r="BT1016" s="19"/>
      <c r="BU1016" s="19"/>
      <c r="BV1016" s="19"/>
      <c r="BW1016" s="19"/>
      <c r="BX1016" s="19"/>
      <c r="BY1016" s="19"/>
      <c r="BZ1016" s="19"/>
      <c r="CA1016" s="19"/>
      <c r="CB1016" s="19"/>
      <c r="CC1016" s="19"/>
      <c r="CD1016" s="19"/>
      <c r="CE1016" s="19"/>
      <c r="CF1016" s="19"/>
      <c r="CG1016" s="19"/>
      <c r="CH1016" s="19"/>
      <c r="CI1016" s="19"/>
      <c r="CJ1016" s="19"/>
      <c r="CK1016" s="19"/>
      <c r="CL1016" s="19"/>
      <c r="CM1016" s="19"/>
      <c r="CN1016" s="19"/>
      <c r="CO1016" s="19"/>
      <c r="CP1016" s="19"/>
      <c r="CQ1016" s="19"/>
      <c r="CR1016" s="19"/>
      <c r="CS1016" s="19"/>
      <c r="CT1016" s="19"/>
      <c r="CU1016" s="19"/>
      <c r="CV1016" s="19"/>
      <c r="CW1016" s="19"/>
      <c r="CX1016" s="19"/>
      <c r="CY1016" s="19"/>
      <c r="CZ1016" s="19"/>
      <c r="DA1016" s="19"/>
      <c r="DB1016" s="19"/>
      <c r="DC1016" s="19"/>
      <c r="DD1016" s="19"/>
      <c r="DE1016" s="19"/>
      <c r="DF1016" s="19"/>
      <c r="DG1016" s="19"/>
      <c r="DH1016" s="19"/>
      <c r="DI1016" s="19"/>
      <c r="DJ1016" s="19"/>
      <c r="DK1016" s="19"/>
      <c r="DL1016" s="19"/>
      <c r="DM1016" s="19"/>
      <c r="DN1016" s="19"/>
      <c r="DO1016" s="19"/>
      <c r="DP1016" s="19"/>
      <c r="DQ1016" s="19"/>
      <c r="DR1016" s="19"/>
      <c r="DS1016" s="19"/>
      <c r="DT1016" s="19"/>
      <c r="DU1016" s="19"/>
      <c r="DV1016" s="19"/>
      <c r="DW1016" s="19"/>
      <c r="DX1016" s="19"/>
      <c r="DY1016" s="19"/>
      <c r="DZ1016" s="19"/>
      <c r="EA1016" s="19"/>
      <c r="EB1016" s="19"/>
      <c r="EC1016" s="19"/>
      <c r="ED1016" s="19"/>
      <c r="EE1016" s="19"/>
      <c r="EF1016" s="19"/>
      <c r="EG1016" s="19"/>
      <c r="EH1016" s="19"/>
      <c r="EI1016" s="19"/>
      <c r="EJ1016" s="19"/>
      <c r="EK1016" s="19"/>
      <c r="EL1016" s="19"/>
      <c r="EM1016" s="19"/>
      <c r="EN1016" s="19"/>
      <c r="EO1016" s="19"/>
      <c r="EP1016" s="19"/>
      <c r="EQ1016" s="19"/>
      <c r="ER1016" s="19"/>
      <c r="ES1016" s="19"/>
      <c r="ET1016" s="19"/>
      <c r="EU1016" s="19"/>
      <c r="EV1016" s="19"/>
      <c r="EW1016" s="19"/>
      <c r="EX1016" s="19"/>
      <c r="EY1016" s="19"/>
      <c r="EZ1016" s="19"/>
      <c r="FA1016" s="19"/>
      <c r="FB1016" s="19"/>
      <c r="FC1016" s="19"/>
      <c r="FD1016" s="19"/>
      <c r="FE1016" s="19"/>
      <c r="FF1016" s="19"/>
      <c r="FG1016" s="19"/>
      <c r="FH1016" s="19"/>
      <c r="FI1016" s="19"/>
      <c r="FJ1016" s="19"/>
      <c r="FK1016" s="19"/>
      <c r="FL1016" s="19"/>
      <c r="FM1016" s="19"/>
      <c r="FN1016" s="19"/>
      <c r="FO1016" s="19"/>
      <c r="FP1016" s="19"/>
      <c r="FQ1016" s="19"/>
      <c r="FR1016" s="19"/>
      <c r="FS1016" s="19"/>
      <c r="FT1016" s="19"/>
      <c r="FU1016" s="19"/>
      <c r="FV1016" s="19"/>
      <c r="FW1016" s="19"/>
      <c r="FX1016" s="19"/>
      <c r="FY1016" s="19"/>
      <c r="FZ1016" s="19"/>
      <c r="GA1016" s="19"/>
      <c r="GB1016" s="19"/>
      <c r="GC1016" s="19"/>
      <c r="GD1016" s="19"/>
      <c r="GE1016" s="19"/>
      <c r="GF1016" s="19"/>
      <c r="GG1016" s="19"/>
      <c r="GH1016" s="19"/>
      <c r="GI1016" s="19"/>
      <c r="GJ1016" s="19"/>
      <c r="GK1016" s="19"/>
      <c r="GL1016" s="19"/>
      <c r="GM1016" s="19"/>
      <c r="GN1016" s="19"/>
      <c r="GO1016" s="19"/>
      <c r="GP1016" s="19"/>
      <c r="GQ1016" s="19"/>
      <c r="GR1016" s="19"/>
      <c r="GS1016" s="19"/>
      <c r="GT1016" s="19"/>
      <c r="GU1016" s="19"/>
      <c r="GV1016" s="19"/>
      <c r="GW1016" s="19"/>
      <c r="GX1016" s="19"/>
      <c r="GY1016" s="19"/>
      <c r="GZ1016" s="19"/>
      <c r="HA1016" s="19"/>
      <c r="HB1016" s="19"/>
      <c r="HC1016" s="19"/>
      <c r="HD1016" s="19"/>
      <c r="HE1016" s="19"/>
      <c r="HF1016" s="19"/>
      <c r="HG1016" s="19"/>
      <c r="HH1016" s="19"/>
      <c r="HI1016" s="19"/>
      <c r="HJ1016" s="19"/>
      <c r="HK1016" s="19"/>
      <c r="HL1016" s="19"/>
      <c r="HM1016" s="19"/>
      <c r="HN1016" s="19"/>
      <c r="HO1016" s="19"/>
      <c r="HP1016" s="19"/>
      <c r="HQ1016" s="19"/>
      <c r="HR1016" s="19"/>
      <c r="HS1016" s="19"/>
      <c r="HT1016" s="19"/>
      <c r="HU1016" s="19"/>
      <c r="HV1016" s="19"/>
      <c r="HW1016" s="19"/>
      <c r="HX1016" s="19"/>
      <c r="HY1016" s="19"/>
      <c r="HZ1016" s="19"/>
      <c r="IA1016" s="19"/>
      <c r="IB1016" s="19"/>
      <c r="IC1016" s="19"/>
      <c r="ID1016" s="19"/>
      <c r="IE1016" s="19"/>
      <c r="IF1016" s="19"/>
      <c r="IG1016" s="19"/>
      <c r="IH1016" s="19"/>
      <c r="II1016" s="19"/>
      <c r="IJ1016" s="19"/>
      <c r="IK1016" s="19"/>
      <c r="IL1016" s="19"/>
      <c r="IM1016" s="19"/>
      <c r="IN1016" s="19"/>
      <c r="IO1016" s="19"/>
      <c r="IP1016" s="19"/>
      <c r="IQ1016" s="19"/>
      <c r="IR1016" s="19"/>
      <c r="IS1016" s="19"/>
      <c r="IT1016" s="19"/>
      <c r="IU1016" s="19"/>
      <c r="IV1016" s="19"/>
      <c r="IW1016" s="19"/>
      <c r="IX1016" s="19"/>
      <c r="IY1016" s="19"/>
      <c r="IZ1016" s="19"/>
      <c r="JA1016" s="19"/>
    </row>
    <row r="1017" spans="1:261" x14ac:dyDescent="0.2">
      <c r="A1017" s="102">
        <v>43124</v>
      </c>
      <c r="B1017" s="222" t="s">
        <v>2327</v>
      </c>
      <c r="C1017" s="222" t="s">
        <v>1992</v>
      </c>
      <c r="D1017" s="222" t="s">
        <v>140</v>
      </c>
      <c r="E1017" s="222" t="s">
        <v>2377</v>
      </c>
      <c r="F1017" s="63"/>
      <c r="G1017" s="104"/>
      <c r="H1017" s="224" t="s">
        <v>37</v>
      </c>
      <c r="I1017" s="224" t="str">
        <f t="shared" ref="I1017:I1048" si="73">LEFT($H1017,2)</f>
        <v>OK</v>
      </c>
      <c r="J1017" s="224" t="str">
        <f t="shared" ref="J1017:J1048" si="74">RIGHT($H1017,2)</f>
        <v>OK</v>
      </c>
      <c r="K1017" s="230" t="str">
        <f t="shared" ref="K1017:K1048" si="75">IF($L1017=$M1017,L1017,CONCATENATE($L1017,", ",IF(ISBLANK(N1017),"",CONCATENATE(N1017,", ")),$M1017))</f>
        <v>South Central</v>
      </c>
      <c r="L1017" s="224" t="str">
        <f>INDEX('State '!$A$1:$C$62,MATCH($I1017,'State '!$B:$B,0),3)</f>
        <v>South Central</v>
      </c>
      <c r="M1017" s="224" t="str">
        <f>INDEX('State '!$A$1:$C$62,MATCH($J1017,'State '!$B:$B,0),3)</f>
        <v>South Central</v>
      </c>
      <c r="N1017" s="224"/>
      <c r="O1017" s="177">
        <v>50</v>
      </c>
      <c r="P1017" s="198">
        <v>14</v>
      </c>
      <c r="Q1017" s="164">
        <v>225</v>
      </c>
      <c r="R1017" s="104">
        <v>36</v>
      </c>
      <c r="S1017" s="224" t="s">
        <v>135</v>
      </c>
      <c r="T1017" s="224" t="s">
        <v>381</v>
      </c>
      <c r="U1017" s="224" t="s">
        <v>2241</v>
      </c>
      <c r="V1017" s="224" t="s">
        <v>2177</v>
      </c>
      <c r="W1017" s="222"/>
      <c r="X1017" s="222"/>
      <c r="Y1017" s="225"/>
      <c r="Z1017" s="19"/>
      <c r="AA1017" s="19"/>
      <c r="AB1017" s="19"/>
      <c r="AC1017" s="19"/>
      <c r="AD1017" s="19"/>
      <c r="AE1017" s="19"/>
      <c r="AF1017" s="19"/>
      <c r="AG1017" s="19"/>
      <c r="AH1017" s="19"/>
      <c r="AI1017" s="19"/>
      <c r="AJ1017" s="19"/>
      <c r="AK1017" s="19"/>
      <c r="AL1017" s="19"/>
      <c r="AM1017" s="19"/>
      <c r="AN1017" s="19"/>
      <c r="AO1017" s="19"/>
      <c r="AP1017" s="19"/>
      <c r="AQ1017" s="19"/>
      <c r="AR1017" s="19"/>
      <c r="AS1017" s="19"/>
      <c r="AT1017" s="19"/>
      <c r="AU1017" s="19"/>
      <c r="AV1017" s="19"/>
      <c r="AW1017" s="19"/>
      <c r="AX1017" s="19"/>
      <c r="AY1017" s="19"/>
      <c r="AZ1017" s="19"/>
      <c r="BA1017" s="19"/>
      <c r="BB1017" s="19"/>
      <c r="BC1017" s="19"/>
      <c r="BD1017" s="19"/>
      <c r="BE1017" s="19"/>
      <c r="BF1017" s="19"/>
      <c r="BG1017" s="19"/>
      <c r="BH1017" s="19"/>
      <c r="BI1017" s="19"/>
      <c r="BJ1017" s="19"/>
      <c r="BK1017" s="19"/>
      <c r="BL1017" s="19"/>
      <c r="BM1017" s="19"/>
      <c r="BN1017" s="19"/>
      <c r="BO1017" s="19"/>
      <c r="BP1017" s="19"/>
      <c r="BQ1017" s="19"/>
      <c r="BR1017" s="19"/>
      <c r="BS1017" s="19"/>
      <c r="BT1017" s="19"/>
      <c r="BU1017" s="19"/>
      <c r="BV1017" s="19"/>
      <c r="BW1017" s="19"/>
      <c r="BX1017" s="19"/>
      <c r="BY1017" s="19"/>
      <c r="BZ1017" s="19"/>
      <c r="CA1017" s="19"/>
      <c r="CB1017" s="19"/>
      <c r="CC1017" s="19"/>
      <c r="CD1017" s="19"/>
      <c r="CE1017" s="19"/>
      <c r="CF1017" s="19"/>
      <c r="CG1017" s="19"/>
      <c r="CH1017" s="19"/>
      <c r="CI1017" s="19"/>
      <c r="CJ1017" s="19"/>
      <c r="CK1017" s="19"/>
      <c r="CL1017" s="19"/>
      <c r="CM1017" s="19"/>
      <c r="CN1017" s="19"/>
      <c r="CO1017" s="19"/>
      <c r="CP1017" s="19"/>
      <c r="CQ1017" s="19"/>
      <c r="CR1017" s="19"/>
      <c r="CS1017" s="19"/>
      <c r="CT1017" s="19"/>
      <c r="CU1017" s="19"/>
      <c r="CV1017" s="19"/>
      <c r="CW1017" s="19"/>
      <c r="CX1017" s="19"/>
      <c r="CY1017" s="19"/>
      <c r="CZ1017" s="19"/>
      <c r="DA1017" s="19"/>
      <c r="DB1017" s="19"/>
      <c r="DC1017" s="19"/>
      <c r="DD1017" s="19"/>
      <c r="DE1017" s="19"/>
      <c r="DF1017" s="19"/>
      <c r="DG1017" s="19"/>
      <c r="DH1017" s="19"/>
      <c r="DI1017" s="19"/>
      <c r="DJ1017" s="19"/>
      <c r="DK1017" s="19"/>
      <c r="DL1017" s="19"/>
      <c r="DM1017" s="19"/>
      <c r="DN1017" s="19"/>
      <c r="DO1017" s="19"/>
      <c r="DP1017" s="19"/>
      <c r="DQ1017" s="19"/>
      <c r="DR1017" s="19"/>
      <c r="DS1017" s="19"/>
      <c r="DT1017" s="19"/>
      <c r="DU1017" s="19"/>
      <c r="DV1017" s="19"/>
      <c r="DW1017" s="19"/>
      <c r="DX1017" s="19"/>
      <c r="DY1017" s="19"/>
      <c r="DZ1017" s="19"/>
      <c r="EA1017" s="19"/>
      <c r="EB1017" s="19"/>
      <c r="EC1017" s="19"/>
      <c r="ED1017" s="19"/>
      <c r="EE1017" s="19"/>
      <c r="EF1017" s="19"/>
      <c r="EG1017" s="19"/>
      <c r="EH1017" s="19"/>
      <c r="EI1017" s="19"/>
      <c r="EJ1017" s="19"/>
      <c r="EK1017" s="19"/>
      <c r="EL1017" s="19"/>
      <c r="EM1017" s="19"/>
      <c r="EN1017" s="19"/>
      <c r="EO1017" s="19"/>
      <c r="EP1017" s="19"/>
      <c r="EQ1017" s="19"/>
      <c r="ER1017" s="19"/>
      <c r="ES1017" s="19"/>
      <c r="ET1017" s="19"/>
      <c r="EU1017" s="19"/>
      <c r="EV1017" s="19"/>
      <c r="EW1017" s="19"/>
      <c r="EX1017" s="19"/>
      <c r="EY1017" s="19"/>
      <c r="EZ1017" s="19"/>
      <c r="FA1017" s="19"/>
      <c r="FB1017" s="19"/>
      <c r="FC1017" s="19"/>
      <c r="FD1017" s="19"/>
      <c r="FE1017" s="19"/>
      <c r="FF1017" s="19"/>
      <c r="FG1017" s="19"/>
      <c r="FH1017" s="19"/>
      <c r="FI1017" s="19"/>
      <c r="FJ1017" s="19"/>
      <c r="FK1017" s="19"/>
      <c r="FL1017" s="19"/>
      <c r="FM1017" s="19"/>
      <c r="FN1017" s="19"/>
      <c r="FO1017" s="19"/>
      <c r="FP1017" s="19"/>
      <c r="FQ1017" s="19"/>
      <c r="FR1017" s="19"/>
      <c r="FS1017" s="19"/>
      <c r="FT1017" s="19"/>
      <c r="FU1017" s="19"/>
      <c r="FV1017" s="19"/>
      <c r="FW1017" s="19"/>
      <c r="FX1017" s="19"/>
      <c r="FY1017" s="19"/>
      <c r="FZ1017" s="19"/>
      <c r="GA1017" s="19"/>
      <c r="GB1017" s="19"/>
      <c r="GC1017" s="19"/>
      <c r="GD1017" s="19"/>
      <c r="GE1017" s="19"/>
      <c r="GF1017" s="19"/>
      <c r="GG1017" s="19"/>
      <c r="GH1017" s="19"/>
      <c r="GI1017" s="19"/>
      <c r="GJ1017" s="19"/>
      <c r="GK1017" s="19"/>
      <c r="GL1017" s="19"/>
      <c r="GM1017" s="19"/>
      <c r="GN1017" s="19"/>
      <c r="GO1017" s="19"/>
      <c r="GP1017" s="19"/>
      <c r="GQ1017" s="19"/>
      <c r="GR1017" s="19"/>
      <c r="GS1017" s="19"/>
      <c r="GT1017" s="19"/>
      <c r="GU1017" s="19"/>
      <c r="GV1017" s="19"/>
      <c r="GW1017" s="19"/>
      <c r="GX1017" s="19"/>
      <c r="GY1017" s="19"/>
      <c r="GZ1017" s="19"/>
      <c r="HA1017" s="19"/>
      <c r="HB1017" s="19"/>
      <c r="HC1017" s="19"/>
      <c r="HD1017" s="19"/>
      <c r="HE1017" s="19"/>
      <c r="HF1017" s="19"/>
      <c r="HG1017" s="19"/>
      <c r="HH1017" s="19"/>
      <c r="HI1017" s="19"/>
      <c r="HJ1017" s="19"/>
      <c r="HK1017" s="19"/>
      <c r="HL1017" s="19"/>
      <c r="HM1017" s="19"/>
      <c r="HN1017" s="19"/>
      <c r="HO1017" s="19"/>
      <c r="HP1017" s="19"/>
      <c r="HQ1017" s="19"/>
      <c r="HR1017" s="19"/>
      <c r="HS1017" s="19"/>
      <c r="HT1017" s="19"/>
      <c r="HU1017" s="19"/>
      <c r="HV1017" s="19"/>
      <c r="HW1017" s="19"/>
      <c r="HX1017" s="19"/>
      <c r="HY1017" s="19"/>
      <c r="HZ1017" s="19"/>
      <c r="IA1017" s="19"/>
      <c r="IB1017" s="19"/>
      <c r="IC1017" s="19"/>
      <c r="ID1017" s="19"/>
      <c r="IE1017" s="19"/>
      <c r="IF1017" s="19"/>
      <c r="IG1017" s="19"/>
      <c r="IH1017" s="19"/>
      <c r="II1017" s="19"/>
      <c r="IJ1017" s="19"/>
      <c r="IK1017" s="19"/>
      <c r="IL1017" s="19"/>
      <c r="IM1017" s="19"/>
      <c r="IN1017" s="19"/>
      <c r="IO1017" s="19"/>
      <c r="IP1017" s="19"/>
      <c r="IQ1017" s="19"/>
      <c r="IR1017" s="19"/>
      <c r="IS1017" s="19"/>
      <c r="IT1017" s="19"/>
      <c r="IU1017" s="19"/>
      <c r="IV1017" s="19"/>
      <c r="IW1017" s="19"/>
      <c r="IX1017" s="19"/>
      <c r="IY1017" s="19"/>
      <c r="IZ1017" s="19"/>
      <c r="JA1017" s="19"/>
    </row>
    <row r="1018" spans="1:261" s="19" customFormat="1" x14ac:dyDescent="0.2">
      <c r="A1018" s="192">
        <v>43417</v>
      </c>
      <c r="B1018" s="183" t="s">
        <v>2342</v>
      </c>
      <c r="C1018" s="183" t="s">
        <v>261</v>
      </c>
      <c r="D1018" s="183" t="s">
        <v>140</v>
      </c>
      <c r="E1018" s="183" t="s">
        <v>143</v>
      </c>
      <c r="F1018" s="184">
        <v>43419</v>
      </c>
      <c r="G1018" s="176">
        <v>2018</v>
      </c>
      <c r="H1018" s="170" t="s">
        <v>2343</v>
      </c>
      <c r="I1018" s="170" t="str">
        <f t="shared" si="73"/>
        <v>WV</v>
      </c>
      <c r="J1018" s="170" t="str">
        <f t="shared" si="74"/>
        <v>MD</v>
      </c>
      <c r="K1018" s="175" t="str">
        <f t="shared" si="75"/>
        <v>Northeast</v>
      </c>
      <c r="L1018" s="170" t="str">
        <f>INDEX('State '!$A$1:$C$62,MATCH($I1018,'State '!$B:$B,0),3)</f>
        <v>Northeast</v>
      </c>
      <c r="M1018" s="170" t="str">
        <f>INDEX('State '!$A$1:$C$62,MATCH($J1018,'State '!$B:$B,0),3)</f>
        <v>Northeast</v>
      </c>
      <c r="N1018" s="170"/>
      <c r="O1018" s="177">
        <v>780</v>
      </c>
      <c r="P1018" s="177">
        <v>29</v>
      </c>
      <c r="Q1018" s="177">
        <v>500</v>
      </c>
      <c r="R1018" s="176"/>
      <c r="S1018" s="170" t="s">
        <v>135</v>
      </c>
      <c r="T1018" s="170" t="s">
        <v>381</v>
      </c>
      <c r="U1018" s="170" t="s">
        <v>2095</v>
      </c>
      <c r="V1018" s="170" t="s">
        <v>2180</v>
      </c>
      <c r="W1018" s="169" t="s">
        <v>2248</v>
      </c>
      <c r="X1018" s="169"/>
      <c r="Y1018" s="205"/>
    </row>
    <row r="1019" spans="1:261" x14ac:dyDescent="0.2">
      <c r="A1019" s="192">
        <v>43377</v>
      </c>
      <c r="B1019" s="183" t="s">
        <v>2359</v>
      </c>
      <c r="C1019" s="183" t="s">
        <v>261</v>
      </c>
      <c r="D1019" s="183" t="s">
        <v>140</v>
      </c>
      <c r="E1019" s="183" t="s">
        <v>143</v>
      </c>
      <c r="F1019" s="184">
        <v>43377</v>
      </c>
      <c r="G1019" s="176">
        <v>2018</v>
      </c>
      <c r="H1019" s="170" t="s">
        <v>33</v>
      </c>
      <c r="I1019" s="170" t="str">
        <f t="shared" si="73"/>
        <v>WV</v>
      </c>
      <c r="J1019" s="170" t="str">
        <f t="shared" si="74"/>
        <v>WV</v>
      </c>
      <c r="K1019" s="175" t="str">
        <f t="shared" si="75"/>
        <v>Northeast</v>
      </c>
      <c r="L1019" s="170" t="str">
        <f>INDEX('State '!$A$1:$C$62,MATCH($I1019,'State '!$B:$B,0),3)</f>
        <v>Northeast</v>
      </c>
      <c r="M1019" s="170" t="str">
        <f>INDEX('State '!$A$1:$C$62,MATCH($J1019,'State '!$B:$B,0),3)</f>
        <v>Northeast</v>
      </c>
      <c r="N1019" s="170"/>
      <c r="O1019" s="177">
        <v>780</v>
      </c>
      <c r="P1019" s="177">
        <v>29</v>
      </c>
      <c r="Q1019" s="177">
        <v>800</v>
      </c>
      <c r="R1019" s="176"/>
      <c r="S1019" s="170" t="s">
        <v>135</v>
      </c>
      <c r="T1019" s="170" t="s">
        <v>381</v>
      </c>
      <c r="U1019" s="170" t="s">
        <v>2095</v>
      </c>
      <c r="V1019" s="170" t="s">
        <v>2177</v>
      </c>
      <c r="W1019" s="169"/>
      <c r="X1019" s="169"/>
      <c r="Y1019" s="169"/>
      <c r="Z1019" s="19"/>
      <c r="AA1019" s="19"/>
      <c r="AB1019" s="19"/>
      <c r="AC1019" s="19"/>
      <c r="AD1019" s="19"/>
      <c r="AE1019" s="19"/>
      <c r="AF1019" s="19"/>
      <c r="AG1019" s="19"/>
      <c r="AH1019" s="19"/>
      <c r="AI1019" s="19"/>
      <c r="AJ1019" s="19"/>
      <c r="AK1019" s="19"/>
      <c r="AL1019" s="19"/>
      <c r="AM1019" s="19"/>
      <c r="AN1019" s="19"/>
      <c r="AO1019" s="19"/>
      <c r="AP1019" s="19"/>
      <c r="AQ1019" s="19"/>
      <c r="AR1019" s="19"/>
      <c r="AS1019" s="19"/>
      <c r="AT1019" s="19"/>
      <c r="AU1019" s="19"/>
      <c r="AV1019" s="19"/>
      <c r="AW1019" s="19"/>
      <c r="AX1019" s="19"/>
      <c r="AY1019" s="19"/>
      <c r="AZ1019" s="19"/>
      <c r="BA1019" s="19"/>
      <c r="BB1019" s="19"/>
      <c r="BC1019" s="19"/>
      <c r="BD1019" s="19"/>
      <c r="BE1019" s="19"/>
      <c r="BF1019" s="19"/>
      <c r="BG1019" s="19"/>
      <c r="BH1019" s="19"/>
      <c r="BI1019" s="19"/>
      <c r="BJ1019" s="19"/>
      <c r="BK1019" s="19"/>
      <c r="BL1019" s="19"/>
      <c r="BM1019" s="19"/>
      <c r="BN1019" s="19"/>
      <c r="BO1019" s="19"/>
      <c r="BP1019" s="19"/>
      <c r="BQ1019" s="19"/>
      <c r="BR1019" s="19"/>
      <c r="BS1019" s="19"/>
      <c r="BT1019" s="19"/>
      <c r="BU1019" s="19"/>
      <c r="BV1019" s="19"/>
      <c r="BW1019" s="19"/>
      <c r="BX1019" s="19"/>
      <c r="BY1019" s="19"/>
      <c r="BZ1019" s="19"/>
      <c r="CA1019" s="19"/>
      <c r="CB1019" s="19"/>
      <c r="CC1019" s="19"/>
      <c r="CD1019" s="19"/>
      <c r="CE1019" s="19"/>
      <c r="CF1019" s="19"/>
      <c r="CG1019" s="19"/>
      <c r="CH1019" s="19"/>
      <c r="CI1019" s="19"/>
      <c r="CJ1019" s="19"/>
      <c r="CK1019" s="19"/>
      <c r="CL1019" s="19"/>
      <c r="CM1019" s="19"/>
      <c r="CN1019" s="19"/>
      <c r="CO1019" s="19"/>
      <c r="CP1019" s="19"/>
      <c r="CQ1019" s="19"/>
      <c r="CR1019" s="19"/>
      <c r="CS1019" s="19"/>
      <c r="CT1019" s="19"/>
      <c r="CU1019" s="19"/>
      <c r="CV1019" s="19"/>
      <c r="CW1019" s="19"/>
      <c r="CX1019" s="19"/>
      <c r="CY1019" s="19"/>
      <c r="CZ1019" s="19"/>
      <c r="DA1019" s="19"/>
      <c r="DB1019" s="19"/>
      <c r="DC1019" s="19"/>
      <c r="DD1019" s="19"/>
      <c r="DE1019" s="19"/>
      <c r="DF1019" s="19"/>
      <c r="DG1019" s="19"/>
      <c r="DH1019" s="19"/>
      <c r="DI1019" s="19"/>
      <c r="DJ1019" s="19"/>
      <c r="DK1019" s="19"/>
      <c r="DL1019" s="19"/>
      <c r="DM1019" s="19"/>
      <c r="DN1019" s="19"/>
      <c r="DO1019" s="19"/>
      <c r="DP1019" s="19"/>
      <c r="DQ1019" s="19"/>
      <c r="DR1019" s="19"/>
      <c r="DS1019" s="19"/>
      <c r="DT1019" s="19"/>
      <c r="DU1019" s="19"/>
      <c r="DV1019" s="19"/>
      <c r="DW1019" s="19"/>
      <c r="DX1019" s="19"/>
      <c r="DY1019" s="19"/>
      <c r="DZ1019" s="19"/>
      <c r="EA1019" s="19"/>
      <c r="EB1019" s="19"/>
      <c r="EC1019" s="19"/>
      <c r="ED1019" s="19"/>
      <c r="EE1019" s="19"/>
      <c r="EF1019" s="19"/>
      <c r="EG1019" s="19"/>
      <c r="EH1019" s="19"/>
      <c r="EI1019" s="19"/>
      <c r="EJ1019" s="19"/>
      <c r="EK1019" s="19"/>
      <c r="EL1019" s="19"/>
      <c r="EM1019" s="19"/>
      <c r="EN1019" s="19"/>
      <c r="EO1019" s="19"/>
      <c r="EP1019" s="19"/>
      <c r="EQ1019" s="19"/>
      <c r="ER1019" s="19"/>
      <c r="ES1019" s="19"/>
      <c r="ET1019" s="19"/>
      <c r="EU1019" s="19"/>
      <c r="EV1019" s="19"/>
      <c r="EW1019" s="19"/>
      <c r="EX1019" s="19"/>
      <c r="EY1019" s="19"/>
      <c r="EZ1019" s="19"/>
      <c r="FA1019" s="19"/>
      <c r="FB1019" s="19"/>
      <c r="FC1019" s="19"/>
      <c r="FD1019" s="19"/>
      <c r="FE1019" s="19"/>
      <c r="FF1019" s="19"/>
      <c r="FG1019" s="19"/>
      <c r="FH1019" s="19"/>
      <c r="FI1019" s="19"/>
      <c r="FJ1019" s="19"/>
      <c r="FK1019" s="19"/>
      <c r="FL1019" s="19"/>
      <c r="FM1019" s="19"/>
      <c r="FN1019" s="19"/>
      <c r="FO1019" s="19"/>
      <c r="FP1019" s="19"/>
      <c r="FQ1019" s="19"/>
      <c r="FR1019" s="19"/>
      <c r="FS1019" s="19"/>
      <c r="FT1019" s="19"/>
      <c r="FU1019" s="19"/>
      <c r="FV1019" s="19"/>
      <c r="FW1019" s="19"/>
      <c r="FX1019" s="19"/>
      <c r="FY1019" s="19"/>
      <c r="FZ1019" s="19"/>
      <c r="GA1019" s="19"/>
      <c r="GB1019" s="19"/>
      <c r="GC1019" s="19"/>
      <c r="GD1019" s="19"/>
      <c r="GE1019" s="19"/>
      <c r="GF1019" s="19"/>
      <c r="GG1019" s="19"/>
      <c r="GH1019" s="19"/>
      <c r="GI1019" s="19"/>
      <c r="GJ1019" s="19"/>
      <c r="GK1019" s="19"/>
      <c r="GL1019" s="19"/>
      <c r="GM1019" s="19"/>
      <c r="GN1019" s="19"/>
      <c r="GO1019" s="19"/>
      <c r="GP1019" s="19"/>
      <c r="GQ1019" s="19"/>
      <c r="GR1019" s="19"/>
      <c r="GS1019" s="19"/>
      <c r="GT1019" s="19"/>
      <c r="GU1019" s="19"/>
      <c r="GV1019" s="19"/>
      <c r="GW1019" s="19"/>
      <c r="GX1019" s="19"/>
      <c r="GY1019" s="19"/>
      <c r="GZ1019" s="19"/>
      <c r="HA1019" s="19"/>
      <c r="HB1019" s="19"/>
      <c r="HC1019" s="19"/>
      <c r="HD1019" s="19"/>
      <c r="HE1019" s="19"/>
      <c r="HF1019" s="19"/>
      <c r="HG1019" s="19"/>
      <c r="HH1019" s="19"/>
      <c r="HI1019" s="19"/>
      <c r="HJ1019" s="19"/>
      <c r="HK1019" s="19"/>
      <c r="HL1019" s="19"/>
      <c r="HM1019" s="19"/>
      <c r="HN1019" s="19"/>
      <c r="HO1019" s="19"/>
      <c r="HP1019" s="19"/>
      <c r="HQ1019" s="19"/>
      <c r="HR1019" s="19"/>
      <c r="HS1019" s="19"/>
      <c r="HT1019" s="19"/>
      <c r="HU1019" s="19"/>
      <c r="HV1019" s="19"/>
      <c r="HW1019" s="19"/>
      <c r="HX1019" s="19"/>
      <c r="HY1019" s="19"/>
      <c r="HZ1019" s="19"/>
      <c r="IA1019" s="19"/>
      <c r="IB1019" s="19"/>
      <c r="IC1019" s="19"/>
      <c r="ID1019" s="19"/>
      <c r="IE1019" s="19"/>
      <c r="IF1019" s="19"/>
      <c r="IG1019" s="19"/>
      <c r="IH1019" s="19"/>
      <c r="II1019" s="19"/>
      <c r="IJ1019" s="19"/>
      <c r="IK1019" s="19"/>
      <c r="IL1019" s="19"/>
      <c r="IM1019" s="19"/>
      <c r="IN1019" s="19"/>
      <c r="IO1019" s="19"/>
      <c r="IP1019" s="19"/>
      <c r="IQ1019" s="19"/>
      <c r="IR1019" s="19"/>
      <c r="IS1019" s="19"/>
      <c r="IT1019" s="19"/>
      <c r="IU1019" s="19"/>
      <c r="IV1019" s="19"/>
      <c r="IW1019" s="19"/>
      <c r="IX1019" s="19"/>
      <c r="IY1019" s="19"/>
      <c r="IZ1019" s="19"/>
      <c r="JA1019" s="19"/>
    </row>
    <row r="1020" spans="1:261" x14ac:dyDescent="0.2">
      <c r="A1020" s="192">
        <v>39990</v>
      </c>
      <c r="B1020" s="183" t="s">
        <v>1537</v>
      </c>
      <c r="C1020" s="183" t="s">
        <v>271</v>
      </c>
      <c r="D1020" s="183" t="s">
        <v>140</v>
      </c>
      <c r="E1020" s="183" t="s">
        <v>143</v>
      </c>
      <c r="F1020" s="184">
        <v>36511</v>
      </c>
      <c r="G1020" s="176">
        <v>1999</v>
      </c>
      <c r="H1020" s="170" t="s">
        <v>29</v>
      </c>
      <c r="I1020" s="170" t="str">
        <f t="shared" si="73"/>
        <v>WY</v>
      </c>
      <c r="J1020" s="170" t="str">
        <f t="shared" si="74"/>
        <v>WY</v>
      </c>
      <c r="K1020" s="170" t="str">
        <f t="shared" si="75"/>
        <v>Mountain</v>
      </c>
      <c r="L1020" s="170" t="str">
        <f>INDEX('State '!$A$1:$C$62,MATCH($I1020,'State '!$B:$B,0),3)</f>
        <v>Mountain</v>
      </c>
      <c r="M1020" s="170" t="str">
        <f>INDEX('State '!$A$1:$C$62,MATCH($J1020,'State '!$B:$B,0),3)</f>
        <v>Mountain</v>
      </c>
      <c r="N1020" s="170"/>
      <c r="O1020" s="177">
        <v>0.21</v>
      </c>
      <c r="P1020" s="177"/>
      <c r="Q1020" s="177">
        <v>7.5</v>
      </c>
      <c r="R1020" s="176"/>
      <c r="S1020" s="170" t="s">
        <v>135</v>
      </c>
      <c r="T1020" s="170" t="s">
        <v>381</v>
      </c>
      <c r="U1020" s="170" t="s">
        <v>1538</v>
      </c>
      <c r="V1020" s="170"/>
      <c r="W1020" s="169"/>
      <c r="X1020" s="169"/>
      <c r="Y1020" s="169"/>
      <c r="Z1020" s="19"/>
      <c r="AA1020" s="19"/>
      <c r="AB1020" s="19"/>
      <c r="AC1020" s="19"/>
      <c r="AD1020" s="19"/>
      <c r="AE1020" s="19"/>
      <c r="AF1020" s="19"/>
      <c r="AG1020" s="19"/>
      <c r="AH1020" s="19"/>
      <c r="AI1020" s="19"/>
      <c r="AJ1020" s="19"/>
      <c r="AK1020" s="19"/>
      <c r="AL1020" s="19"/>
      <c r="AM1020" s="19"/>
      <c r="AN1020" s="19"/>
      <c r="AO1020" s="19"/>
      <c r="AP1020" s="19"/>
      <c r="AQ1020" s="19"/>
      <c r="AR1020" s="19"/>
      <c r="AS1020" s="19"/>
      <c r="AT1020" s="19"/>
      <c r="AU1020" s="19"/>
      <c r="AV1020" s="19"/>
      <c r="AW1020" s="19"/>
      <c r="AX1020" s="19"/>
      <c r="AY1020" s="19"/>
      <c r="AZ1020" s="19"/>
      <c r="BA1020" s="19"/>
      <c r="BB1020" s="19"/>
      <c r="BC1020" s="19"/>
      <c r="BD1020" s="19"/>
      <c r="BE1020" s="19"/>
      <c r="BF1020" s="19"/>
      <c r="BG1020" s="19"/>
      <c r="BH1020" s="19"/>
      <c r="BI1020" s="19"/>
      <c r="BJ1020" s="19"/>
      <c r="BK1020" s="19"/>
      <c r="BL1020" s="19"/>
      <c r="BM1020" s="19"/>
      <c r="BN1020" s="19"/>
      <c r="BO1020" s="19"/>
      <c r="BP1020" s="19"/>
      <c r="BQ1020" s="19"/>
      <c r="BR1020" s="19"/>
      <c r="BS1020" s="19"/>
      <c r="BT1020" s="19"/>
      <c r="BU1020" s="19"/>
      <c r="BV1020" s="19"/>
      <c r="BW1020" s="19"/>
      <c r="BX1020" s="19"/>
      <c r="BY1020" s="19"/>
      <c r="BZ1020" s="19"/>
      <c r="CA1020" s="19"/>
      <c r="CB1020" s="19"/>
      <c r="CC1020" s="19"/>
      <c r="CD1020" s="19"/>
      <c r="CE1020" s="19"/>
      <c r="CF1020" s="19"/>
      <c r="CG1020" s="19"/>
      <c r="CH1020" s="19"/>
      <c r="CI1020" s="19"/>
      <c r="CJ1020" s="19"/>
      <c r="CK1020" s="19"/>
      <c r="CL1020" s="19"/>
      <c r="CM1020" s="19"/>
      <c r="CN1020" s="19"/>
      <c r="CO1020" s="19"/>
      <c r="CP1020" s="19"/>
      <c r="CQ1020" s="19"/>
      <c r="CR1020" s="19"/>
      <c r="CS1020" s="19"/>
      <c r="CT1020" s="19"/>
      <c r="CU1020" s="19"/>
      <c r="CV1020" s="19"/>
      <c r="CW1020" s="19"/>
      <c r="CX1020" s="19"/>
      <c r="CY1020" s="19"/>
      <c r="CZ1020" s="19"/>
      <c r="DA1020" s="19"/>
      <c r="DB1020" s="19"/>
      <c r="DC1020" s="19"/>
      <c r="DD1020" s="19"/>
      <c r="DE1020" s="19"/>
      <c r="DF1020" s="19"/>
      <c r="DG1020" s="19"/>
      <c r="DH1020" s="19"/>
      <c r="DI1020" s="19"/>
      <c r="DJ1020" s="19"/>
      <c r="DK1020" s="19"/>
      <c r="DL1020" s="19"/>
      <c r="DM1020" s="19"/>
      <c r="DN1020" s="19"/>
      <c r="DO1020" s="19"/>
      <c r="DP1020" s="19"/>
      <c r="DQ1020" s="19"/>
      <c r="DR1020" s="19"/>
      <c r="DS1020" s="19"/>
      <c r="DT1020" s="19"/>
      <c r="DU1020" s="19"/>
      <c r="DV1020" s="19"/>
      <c r="DW1020" s="19"/>
      <c r="DX1020" s="19"/>
      <c r="DY1020" s="19"/>
      <c r="DZ1020" s="19"/>
      <c r="EA1020" s="19"/>
      <c r="EB1020" s="19"/>
      <c r="EC1020" s="19"/>
      <c r="ED1020" s="19"/>
      <c r="EE1020" s="19"/>
      <c r="EF1020" s="19"/>
      <c r="EG1020" s="19"/>
      <c r="EH1020" s="19"/>
      <c r="EI1020" s="19"/>
      <c r="EJ1020" s="19"/>
      <c r="EK1020" s="19"/>
      <c r="EL1020" s="19"/>
      <c r="EM1020" s="19"/>
      <c r="EN1020" s="19"/>
      <c r="EO1020" s="19"/>
      <c r="EP1020" s="19"/>
      <c r="EQ1020" s="19"/>
      <c r="ER1020" s="19"/>
      <c r="ES1020" s="19"/>
      <c r="ET1020" s="19"/>
      <c r="EU1020" s="19"/>
      <c r="EV1020" s="19"/>
      <c r="EW1020" s="19"/>
      <c r="EX1020" s="19"/>
      <c r="EY1020" s="19"/>
      <c r="EZ1020" s="19"/>
      <c r="FA1020" s="19"/>
      <c r="FB1020" s="19"/>
      <c r="FC1020" s="19"/>
      <c r="FD1020" s="19"/>
      <c r="FE1020" s="19"/>
      <c r="FF1020" s="19"/>
      <c r="FG1020" s="19"/>
      <c r="FH1020" s="19"/>
      <c r="FI1020" s="19"/>
      <c r="FJ1020" s="19"/>
      <c r="FK1020" s="19"/>
      <c r="FL1020" s="19"/>
      <c r="FM1020" s="19"/>
      <c r="FN1020" s="19"/>
      <c r="FO1020" s="19"/>
      <c r="FP1020" s="19"/>
      <c r="FQ1020" s="19"/>
      <c r="FR1020" s="19"/>
      <c r="FS1020" s="19"/>
      <c r="FT1020" s="19"/>
      <c r="FU1020" s="19"/>
      <c r="FV1020" s="19"/>
      <c r="FW1020" s="19"/>
      <c r="FX1020" s="19"/>
      <c r="FY1020" s="19"/>
      <c r="FZ1020" s="19"/>
      <c r="GA1020" s="19"/>
      <c r="GB1020" s="19"/>
      <c r="GC1020" s="19"/>
      <c r="GD1020" s="19"/>
      <c r="GE1020" s="19"/>
      <c r="GF1020" s="19"/>
      <c r="GG1020" s="19"/>
      <c r="GH1020" s="19"/>
      <c r="GI1020" s="19"/>
      <c r="GJ1020" s="19"/>
      <c r="GK1020" s="19"/>
      <c r="GL1020" s="19"/>
      <c r="GM1020" s="19"/>
      <c r="GN1020" s="19"/>
      <c r="GO1020" s="19"/>
      <c r="GP1020" s="19"/>
      <c r="GQ1020" s="19"/>
      <c r="GR1020" s="19"/>
      <c r="GS1020" s="19"/>
      <c r="GT1020" s="19"/>
      <c r="GU1020" s="19"/>
      <c r="GV1020" s="19"/>
      <c r="GW1020" s="19"/>
      <c r="GX1020" s="19"/>
      <c r="GY1020" s="19"/>
      <c r="GZ1020" s="19"/>
      <c r="HA1020" s="19"/>
      <c r="HB1020" s="19"/>
      <c r="HC1020" s="19"/>
      <c r="HD1020" s="19"/>
      <c r="HE1020" s="19"/>
      <c r="HF1020" s="19"/>
      <c r="HG1020" s="19"/>
      <c r="HH1020" s="19"/>
      <c r="HI1020" s="19"/>
      <c r="HJ1020" s="19"/>
      <c r="HK1020" s="19"/>
      <c r="HL1020" s="19"/>
      <c r="HM1020" s="19"/>
      <c r="HN1020" s="19"/>
      <c r="HO1020" s="19"/>
      <c r="HP1020" s="19"/>
      <c r="HQ1020" s="19"/>
      <c r="HR1020" s="19"/>
      <c r="HS1020" s="19"/>
      <c r="HT1020" s="19"/>
      <c r="HU1020" s="19"/>
      <c r="HV1020" s="19"/>
      <c r="HW1020" s="19"/>
      <c r="HX1020" s="19"/>
      <c r="HY1020" s="19"/>
      <c r="HZ1020" s="19"/>
      <c r="IA1020" s="19"/>
      <c r="IB1020" s="19"/>
      <c r="IC1020" s="19"/>
      <c r="ID1020" s="19"/>
      <c r="IE1020" s="19"/>
      <c r="IF1020" s="19"/>
      <c r="IG1020" s="19"/>
      <c r="IH1020" s="19"/>
      <c r="II1020" s="19"/>
      <c r="IJ1020" s="19"/>
      <c r="IK1020" s="19"/>
      <c r="IL1020" s="19"/>
      <c r="IM1020" s="19"/>
      <c r="IN1020" s="19"/>
      <c r="IO1020" s="19"/>
      <c r="IP1020" s="19"/>
      <c r="IQ1020" s="19"/>
      <c r="IR1020" s="19"/>
      <c r="IS1020" s="19"/>
      <c r="IT1020" s="19"/>
      <c r="IU1020" s="19"/>
      <c r="IV1020" s="19"/>
      <c r="IW1020" s="19"/>
      <c r="IX1020" s="19"/>
      <c r="IY1020" s="19"/>
      <c r="IZ1020" s="19"/>
      <c r="JA1020" s="19"/>
    </row>
    <row r="1021" spans="1:261" x14ac:dyDescent="0.2">
      <c r="A1021" s="192">
        <v>39990</v>
      </c>
      <c r="B1021" s="171" t="s">
        <v>868</v>
      </c>
      <c r="C1021" s="171" t="s">
        <v>271</v>
      </c>
      <c r="D1021" s="171" t="s">
        <v>140</v>
      </c>
      <c r="E1021" s="172" t="s">
        <v>143</v>
      </c>
      <c r="F1021" s="173">
        <v>39753</v>
      </c>
      <c r="G1021" s="180">
        <v>2008</v>
      </c>
      <c r="H1021" s="170" t="s">
        <v>869</v>
      </c>
      <c r="I1021" s="170" t="str">
        <f t="shared" si="73"/>
        <v>WY</v>
      </c>
      <c r="J1021" s="170" t="str">
        <f t="shared" si="74"/>
        <v>ND</v>
      </c>
      <c r="K1021" s="170" t="str">
        <f t="shared" si="75"/>
        <v>Mountain</v>
      </c>
      <c r="L1021" s="170" t="str">
        <f>INDEX('State '!$A$1:$C$62,MATCH($I1021,'State '!$B:$B,0),3)</f>
        <v>Mountain</v>
      </c>
      <c r="M1021" s="170" t="str">
        <f>INDEX('State '!$A$1:$C$62,MATCH($J1021,'State '!$B:$B,0),3)</f>
        <v>Mountain</v>
      </c>
      <c r="N1021" s="170"/>
      <c r="O1021" s="177">
        <v>7.3</v>
      </c>
      <c r="P1021" s="176"/>
      <c r="Q1021" s="176">
        <v>40.799999999999997</v>
      </c>
      <c r="R1021" s="177"/>
      <c r="S1021" s="178" t="s">
        <v>135</v>
      </c>
      <c r="T1021" s="175" t="s">
        <v>381</v>
      </c>
      <c r="U1021" s="179" t="s">
        <v>870</v>
      </c>
      <c r="V1021" s="170"/>
      <c r="W1021" s="175"/>
      <c r="X1021" s="175"/>
      <c r="Y1021" s="175"/>
      <c r="Z1021" s="19"/>
      <c r="AA1021" s="19"/>
      <c r="AB1021" s="19"/>
      <c r="AC1021" s="19"/>
      <c r="AD1021" s="19"/>
      <c r="AE1021" s="19"/>
      <c r="AF1021" s="19"/>
      <c r="AG1021" s="19"/>
      <c r="AH1021" s="19"/>
      <c r="AI1021" s="19"/>
      <c r="AJ1021" s="19"/>
      <c r="AK1021" s="19"/>
      <c r="AL1021" s="19"/>
      <c r="AM1021" s="19"/>
      <c r="AN1021" s="19"/>
      <c r="AO1021" s="19"/>
      <c r="AP1021" s="19"/>
      <c r="AQ1021" s="19"/>
      <c r="AR1021" s="19"/>
      <c r="AS1021" s="19"/>
      <c r="AT1021" s="19"/>
      <c r="AU1021" s="19"/>
      <c r="AV1021" s="19"/>
      <c r="AW1021" s="19"/>
      <c r="AX1021" s="19"/>
      <c r="AY1021" s="19"/>
      <c r="AZ1021" s="19"/>
      <c r="BA1021" s="19"/>
      <c r="BB1021" s="19"/>
      <c r="BC1021" s="19"/>
      <c r="BD1021" s="19"/>
      <c r="BE1021" s="19"/>
      <c r="BF1021" s="19"/>
      <c r="BG1021" s="19"/>
      <c r="BH1021" s="19"/>
      <c r="BI1021" s="19"/>
      <c r="BJ1021" s="19"/>
      <c r="BK1021" s="19"/>
      <c r="BL1021" s="19"/>
      <c r="BM1021" s="19"/>
      <c r="BN1021" s="19"/>
      <c r="BO1021" s="19"/>
      <c r="BP1021" s="19"/>
      <c r="BQ1021" s="19"/>
      <c r="BR1021" s="19"/>
      <c r="BS1021" s="19"/>
      <c r="BT1021" s="19"/>
      <c r="BU1021" s="19"/>
      <c r="BV1021" s="19"/>
      <c r="BW1021" s="19"/>
      <c r="BX1021" s="19"/>
      <c r="BY1021" s="19"/>
      <c r="BZ1021" s="19"/>
      <c r="CA1021" s="19"/>
      <c r="CB1021" s="19"/>
      <c r="CC1021" s="19"/>
      <c r="CD1021" s="19"/>
      <c r="CE1021" s="19"/>
      <c r="CF1021" s="19"/>
      <c r="CG1021" s="19"/>
      <c r="CH1021" s="19"/>
      <c r="CI1021" s="19"/>
      <c r="CJ1021" s="19"/>
      <c r="CK1021" s="19"/>
      <c r="CL1021" s="19"/>
      <c r="CM1021" s="19"/>
      <c r="CN1021" s="19"/>
      <c r="CO1021" s="19"/>
      <c r="CP1021" s="19"/>
      <c r="CQ1021" s="19"/>
      <c r="CR1021" s="19"/>
      <c r="CS1021" s="19"/>
      <c r="CT1021" s="19"/>
      <c r="CU1021" s="19"/>
      <c r="CV1021" s="19"/>
      <c r="CW1021" s="19"/>
      <c r="CX1021" s="19"/>
      <c r="CY1021" s="19"/>
      <c r="CZ1021" s="19"/>
      <c r="DA1021" s="19"/>
      <c r="DB1021" s="19"/>
      <c r="DC1021" s="19"/>
      <c r="DD1021" s="19"/>
      <c r="DE1021" s="19"/>
      <c r="DF1021" s="19"/>
      <c r="DG1021" s="19"/>
      <c r="DH1021" s="19"/>
      <c r="DI1021" s="19"/>
      <c r="DJ1021" s="19"/>
      <c r="DK1021" s="19"/>
      <c r="DL1021" s="19"/>
      <c r="DM1021" s="19"/>
      <c r="DN1021" s="19"/>
      <c r="DO1021" s="19"/>
      <c r="DP1021" s="19"/>
      <c r="DQ1021" s="19"/>
      <c r="DR1021" s="19"/>
      <c r="DS1021" s="19"/>
      <c r="DT1021" s="19"/>
      <c r="DU1021" s="19"/>
      <c r="DV1021" s="19"/>
      <c r="DW1021" s="19"/>
      <c r="DX1021" s="19"/>
      <c r="DY1021" s="19"/>
      <c r="DZ1021" s="19"/>
      <c r="EA1021" s="19"/>
      <c r="EB1021" s="19"/>
      <c r="EC1021" s="19"/>
      <c r="ED1021" s="19"/>
      <c r="EE1021" s="19"/>
      <c r="EF1021" s="19"/>
      <c r="EG1021" s="19"/>
      <c r="EH1021" s="19"/>
      <c r="EI1021" s="19"/>
      <c r="EJ1021" s="19"/>
      <c r="EK1021" s="19"/>
      <c r="EL1021" s="19"/>
      <c r="EM1021" s="19"/>
      <c r="EN1021" s="19"/>
      <c r="EO1021" s="19"/>
      <c r="EP1021" s="19"/>
      <c r="EQ1021" s="19"/>
      <c r="ER1021" s="19"/>
      <c r="ES1021" s="19"/>
      <c r="ET1021" s="19"/>
      <c r="EU1021" s="19"/>
      <c r="EV1021" s="19"/>
      <c r="EW1021" s="19"/>
      <c r="EX1021" s="19"/>
      <c r="EY1021" s="19"/>
      <c r="EZ1021" s="19"/>
      <c r="FA1021" s="19"/>
      <c r="FB1021" s="19"/>
      <c r="FC1021" s="19"/>
      <c r="FD1021" s="19"/>
      <c r="FE1021" s="19"/>
      <c r="FF1021" s="19"/>
      <c r="FG1021" s="19"/>
      <c r="FH1021" s="19"/>
      <c r="FI1021" s="19"/>
      <c r="FJ1021" s="19"/>
      <c r="FK1021" s="19"/>
      <c r="FL1021" s="19"/>
      <c r="FM1021" s="19"/>
      <c r="FN1021" s="19"/>
      <c r="FO1021" s="19"/>
      <c r="FP1021" s="19"/>
      <c r="FQ1021" s="19"/>
      <c r="FR1021" s="19"/>
      <c r="FS1021" s="19"/>
      <c r="FT1021" s="19"/>
      <c r="FU1021" s="19"/>
      <c r="FV1021" s="19"/>
      <c r="FW1021" s="19"/>
      <c r="FX1021" s="19"/>
      <c r="FY1021" s="19"/>
      <c r="FZ1021" s="19"/>
      <c r="GA1021" s="19"/>
      <c r="GB1021" s="19"/>
      <c r="GC1021" s="19"/>
      <c r="GD1021" s="19"/>
      <c r="GE1021" s="19"/>
      <c r="GF1021" s="19"/>
      <c r="GG1021" s="19"/>
      <c r="GH1021" s="19"/>
      <c r="GI1021" s="19"/>
      <c r="GJ1021" s="19"/>
      <c r="GK1021" s="19"/>
      <c r="GL1021" s="19"/>
      <c r="GM1021" s="19"/>
      <c r="GN1021" s="19"/>
      <c r="GO1021" s="19"/>
      <c r="GP1021" s="19"/>
      <c r="GQ1021" s="19"/>
      <c r="GR1021" s="19"/>
      <c r="GS1021" s="19"/>
      <c r="GT1021" s="19"/>
      <c r="GU1021" s="19"/>
      <c r="GV1021" s="19"/>
      <c r="GW1021" s="19"/>
      <c r="GX1021" s="19"/>
      <c r="GY1021" s="19"/>
      <c r="GZ1021" s="19"/>
      <c r="HA1021" s="19"/>
      <c r="HB1021" s="19"/>
      <c r="HC1021" s="19"/>
      <c r="HD1021" s="19"/>
      <c r="HE1021" s="19"/>
      <c r="HF1021" s="19"/>
      <c r="HG1021" s="19"/>
      <c r="HH1021" s="19"/>
      <c r="HI1021" s="19"/>
      <c r="HJ1021" s="19"/>
      <c r="HK1021" s="19"/>
      <c r="HL1021" s="19"/>
      <c r="HM1021" s="19"/>
      <c r="HN1021" s="19"/>
      <c r="HO1021" s="19"/>
      <c r="HP1021" s="19"/>
      <c r="HQ1021" s="19"/>
      <c r="HR1021" s="19"/>
      <c r="HS1021" s="19"/>
      <c r="HT1021" s="19"/>
      <c r="HU1021" s="19"/>
      <c r="HV1021" s="19"/>
      <c r="HW1021" s="19"/>
      <c r="HX1021" s="19"/>
      <c r="HY1021" s="19"/>
      <c r="HZ1021" s="19"/>
      <c r="IA1021" s="19"/>
      <c r="IB1021" s="19"/>
      <c r="IC1021" s="19"/>
      <c r="ID1021" s="19"/>
      <c r="IE1021" s="19"/>
      <c r="IF1021" s="19"/>
      <c r="IG1021" s="19"/>
      <c r="IH1021" s="19"/>
      <c r="II1021" s="19"/>
      <c r="IJ1021" s="19"/>
      <c r="IK1021" s="19"/>
      <c r="IL1021" s="19"/>
      <c r="IM1021" s="19"/>
      <c r="IN1021" s="19"/>
      <c r="IO1021" s="19"/>
      <c r="IP1021" s="19"/>
      <c r="IQ1021" s="19"/>
      <c r="IR1021" s="19"/>
      <c r="IS1021" s="19"/>
      <c r="IT1021" s="19"/>
      <c r="IU1021" s="19"/>
      <c r="IV1021" s="19"/>
      <c r="IW1021" s="19"/>
      <c r="IX1021" s="19"/>
      <c r="IY1021" s="19"/>
      <c r="IZ1021" s="19"/>
      <c r="JA1021" s="19"/>
    </row>
    <row r="1022" spans="1:261" s="19" customFormat="1" x14ac:dyDescent="0.2">
      <c r="A1022" s="192">
        <v>39990</v>
      </c>
      <c r="B1022" s="171" t="s">
        <v>909</v>
      </c>
      <c r="C1022" s="171" t="s">
        <v>271</v>
      </c>
      <c r="D1022" s="171" t="s">
        <v>140</v>
      </c>
      <c r="E1022" s="172" t="s">
        <v>143</v>
      </c>
      <c r="F1022" s="173">
        <v>39417</v>
      </c>
      <c r="G1022" s="180">
        <v>2007</v>
      </c>
      <c r="H1022" s="170" t="s">
        <v>686</v>
      </c>
      <c r="I1022" s="170" t="str">
        <f t="shared" si="73"/>
        <v>MT</v>
      </c>
      <c r="J1022" s="170" t="str">
        <f t="shared" si="74"/>
        <v>ND</v>
      </c>
      <c r="K1022" s="170" t="str">
        <f t="shared" si="75"/>
        <v>Mountain</v>
      </c>
      <c r="L1022" s="170" t="str">
        <f>INDEX('State '!$A$1:$C$62,MATCH($I1022,'State '!$B:$B,0),3)</f>
        <v>Mountain</v>
      </c>
      <c r="M1022" s="170" t="str">
        <f>INDEX('State '!$A$1:$C$62,MATCH($J1022,'State '!$B:$B,0),3)</f>
        <v>Mountain</v>
      </c>
      <c r="N1022" s="170"/>
      <c r="O1022" s="177">
        <v>6</v>
      </c>
      <c r="P1022" s="176"/>
      <c r="Q1022" s="176">
        <v>41</v>
      </c>
      <c r="R1022" s="177"/>
      <c r="S1022" s="178" t="s">
        <v>135</v>
      </c>
      <c r="T1022" s="175" t="s">
        <v>381</v>
      </c>
      <c r="U1022" s="179" t="s">
        <v>910</v>
      </c>
      <c r="V1022" s="170"/>
      <c r="W1022" s="169"/>
      <c r="X1022" s="169"/>
      <c r="Y1022" s="169"/>
      <c r="Z1022" s="105"/>
      <c r="AA1022" s="93"/>
      <c r="AB1022" s="93"/>
      <c r="AC1022" s="93"/>
      <c r="AD1022" s="93"/>
      <c r="AE1022" s="93"/>
      <c r="AF1022" s="93"/>
      <c r="AG1022" s="93"/>
      <c r="AH1022" s="93"/>
      <c r="AI1022" s="93"/>
      <c r="AJ1022" s="93"/>
      <c r="AK1022" s="93"/>
      <c r="AL1022" s="93"/>
      <c r="AM1022" s="93"/>
      <c r="AN1022" s="93"/>
      <c r="AO1022" s="93"/>
      <c r="AP1022" s="93"/>
      <c r="AQ1022" s="93"/>
      <c r="AR1022" s="93"/>
      <c r="AS1022" s="93"/>
      <c r="AT1022" s="93"/>
      <c r="AU1022" s="93"/>
      <c r="AV1022" s="93"/>
      <c r="AW1022" s="93"/>
      <c r="AX1022" s="93"/>
      <c r="AY1022" s="93"/>
      <c r="AZ1022" s="93"/>
      <c r="BA1022" s="93"/>
      <c r="BB1022" s="93"/>
      <c r="BC1022" s="93"/>
      <c r="BD1022" s="93"/>
      <c r="BE1022" s="93"/>
      <c r="BF1022" s="93"/>
      <c r="BG1022" s="93"/>
      <c r="BH1022" s="93"/>
      <c r="BI1022" s="93"/>
      <c r="BJ1022" s="93"/>
      <c r="BK1022" s="93"/>
      <c r="BL1022" s="93"/>
      <c r="BM1022" s="93"/>
      <c r="BN1022" s="93"/>
      <c r="BO1022" s="93"/>
      <c r="BP1022" s="93"/>
      <c r="BQ1022" s="93"/>
      <c r="BR1022" s="93"/>
      <c r="BS1022" s="93"/>
      <c r="BT1022" s="93"/>
      <c r="BU1022" s="93"/>
      <c r="BV1022" s="93"/>
      <c r="BW1022" s="93"/>
      <c r="BX1022" s="93"/>
      <c r="BY1022" s="93"/>
      <c r="BZ1022" s="93"/>
      <c r="CA1022" s="93"/>
      <c r="CB1022" s="93"/>
      <c r="CC1022" s="93"/>
      <c r="CD1022" s="93"/>
      <c r="CE1022" s="93"/>
      <c r="CF1022" s="93"/>
      <c r="CG1022" s="93"/>
      <c r="CH1022" s="93"/>
      <c r="CI1022" s="93"/>
      <c r="CJ1022" s="93"/>
      <c r="CK1022" s="93"/>
      <c r="CL1022" s="93"/>
      <c r="CM1022" s="93"/>
      <c r="CN1022" s="93"/>
      <c r="CO1022" s="93"/>
      <c r="CP1022" s="93"/>
      <c r="CQ1022" s="93"/>
      <c r="CR1022" s="93"/>
      <c r="CS1022" s="93"/>
      <c r="CT1022" s="93"/>
      <c r="CU1022" s="93"/>
      <c r="CV1022" s="93"/>
      <c r="CW1022" s="93"/>
      <c r="CX1022" s="93"/>
      <c r="CY1022" s="93"/>
      <c r="CZ1022" s="93"/>
      <c r="DA1022" s="93"/>
      <c r="DB1022" s="93"/>
      <c r="DC1022" s="93"/>
      <c r="DD1022" s="93"/>
      <c r="DE1022" s="93"/>
      <c r="DF1022" s="93"/>
      <c r="DG1022" s="93"/>
      <c r="DH1022" s="93"/>
      <c r="DI1022" s="93"/>
      <c r="DJ1022" s="93"/>
      <c r="DK1022" s="93"/>
      <c r="DL1022" s="93"/>
      <c r="DM1022" s="93"/>
      <c r="DN1022" s="93"/>
      <c r="DO1022" s="93"/>
      <c r="DP1022" s="93"/>
      <c r="DQ1022" s="93"/>
      <c r="DR1022" s="93"/>
      <c r="DS1022" s="93"/>
      <c r="DT1022" s="93"/>
      <c r="DU1022" s="93"/>
      <c r="DV1022" s="93"/>
      <c r="DW1022" s="93"/>
      <c r="DX1022" s="93"/>
      <c r="DY1022" s="93"/>
      <c r="DZ1022" s="93"/>
      <c r="EA1022" s="93"/>
      <c r="EB1022" s="93"/>
      <c r="EC1022" s="93"/>
      <c r="ED1022" s="93"/>
      <c r="EE1022" s="93"/>
      <c r="EF1022" s="93"/>
      <c r="EG1022" s="93"/>
      <c r="EH1022" s="93"/>
      <c r="EI1022" s="93"/>
      <c r="EJ1022" s="93"/>
      <c r="EK1022" s="93"/>
      <c r="EL1022" s="93"/>
      <c r="EM1022" s="93"/>
      <c r="EN1022" s="93"/>
      <c r="EO1022" s="93"/>
      <c r="EP1022" s="93"/>
      <c r="EQ1022" s="93"/>
      <c r="ER1022" s="93"/>
      <c r="ES1022" s="93"/>
      <c r="ET1022" s="93"/>
      <c r="EU1022" s="93"/>
      <c r="EV1022" s="93"/>
      <c r="EW1022" s="93"/>
      <c r="EX1022" s="93"/>
      <c r="EY1022" s="93"/>
      <c r="EZ1022" s="93"/>
      <c r="FA1022" s="93"/>
      <c r="FB1022" s="93"/>
      <c r="FC1022" s="93"/>
      <c r="FD1022" s="93"/>
      <c r="FE1022" s="93"/>
      <c r="FF1022" s="93"/>
      <c r="FG1022" s="93"/>
      <c r="FH1022" s="93"/>
      <c r="FI1022" s="93"/>
      <c r="FJ1022" s="93"/>
      <c r="FK1022" s="93"/>
      <c r="FL1022" s="93"/>
      <c r="FM1022" s="93"/>
      <c r="FN1022" s="93"/>
      <c r="FO1022" s="93"/>
      <c r="FP1022" s="93"/>
      <c r="FQ1022" s="93"/>
      <c r="FR1022" s="93"/>
      <c r="FS1022" s="93"/>
      <c r="FT1022" s="93"/>
      <c r="FU1022" s="93"/>
      <c r="FV1022" s="93"/>
      <c r="FW1022" s="93"/>
      <c r="FX1022" s="93"/>
      <c r="FY1022" s="93"/>
      <c r="FZ1022" s="93"/>
      <c r="GA1022" s="93"/>
      <c r="GB1022" s="93"/>
      <c r="GC1022" s="93"/>
      <c r="GD1022" s="93"/>
      <c r="GE1022" s="93"/>
      <c r="GF1022" s="93"/>
      <c r="GG1022" s="93"/>
      <c r="GH1022" s="93"/>
      <c r="GI1022" s="93"/>
      <c r="GJ1022" s="93"/>
      <c r="GK1022" s="93"/>
      <c r="GL1022" s="93"/>
      <c r="GM1022" s="93"/>
      <c r="GN1022" s="93"/>
      <c r="GO1022" s="93"/>
      <c r="GP1022" s="93"/>
      <c r="GQ1022" s="93"/>
      <c r="GR1022" s="93"/>
      <c r="GS1022" s="93"/>
      <c r="GT1022" s="93"/>
      <c r="GU1022" s="93"/>
      <c r="GV1022" s="93"/>
      <c r="GW1022" s="93"/>
      <c r="GX1022" s="93"/>
      <c r="GY1022" s="93"/>
      <c r="GZ1022" s="93"/>
      <c r="HA1022" s="93"/>
      <c r="HB1022" s="93"/>
      <c r="HC1022" s="93"/>
      <c r="HD1022" s="93"/>
      <c r="HE1022" s="93"/>
      <c r="HF1022" s="93"/>
      <c r="HG1022" s="93"/>
      <c r="HH1022" s="93"/>
      <c r="HI1022" s="93"/>
      <c r="HJ1022" s="93"/>
      <c r="HK1022" s="93"/>
      <c r="HL1022" s="93"/>
      <c r="HM1022" s="93"/>
      <c r="HN1022" s="93"/>
      <c r="HO1022" s="93"/>
      <c r="HP1022" s="93"/>
      <c r="HQ1022" s="93"/>
      <c r="HR1022" s="93"/>
      <c r="HS1022" s="93"/>
      <c r="HT1022" s="93"/>
      <c r="HU1022" s="93"/>
      <c r="HV1022" s="93"/>
      <c r="HW1022" s="93"/>
      <c r="HX1022" s="93"/>
      <c r="HY1022" s="93"/>
      <c r="HZ1022" s="93"/>
      <c r="IA1022" s="93"/>
      <c r="IB1022" s="93"/>
      <c r="IC1022" s="93"/>
      <c r="ID1022" s="93"/>
      <c r="IE1022" s="93"/>
      <c r="IF1022" s="93"/>
      <c r="IG1022" s="93"/>
      <c r="IH1022" s="93"/>
      <c r="II1022" s="93"/>
      <c r="IJ1022" s="93"/>
      <c r="IK1022" s="93"/>
      <c r="IL1022" s="93"/>
      <c r="IM1022" s="93"/>
      <c r="IN1022" s="93"/>
      <c r="IO1022" s="93"/>
      <c r="IP1022" s="93"/>
      <c r="IQ1022" s="93"/>
      <c r="IR1022" s="93"/>
      <c r="IS1022" s="93"/>
      <c r="IT1022" s="93"/>
      <c r="IU1022" s="93"/>
      <c r="IV1022" s="93"/>
      <c r="IW1022" s="93"/>
      <c r="IX1022" s="93"/>
      <c r="IY1022" s="93"/>
      <c r="IZ1022" s="93"/>
      <c r="JA1022" s="93"/>
    </row>
    <row r="1023" spans="1:261" x14ac:dyDescent="0.2">
      <c r="A1023" s="192">
        <v>40367</v>
      </c>
      <c r="B1023" s="183" t="s">
        <v>685</v>
      </c>
      <c r="C1023" s="183" t="s">
        <v>271</v>
      </c>
      <c r="D1023" s="183" t="s">
        <v>140</v>
      </c>
      <c r="E1023" s="183" t="s">
        <v>143</v>
      </c>
      <c r="F1023" s="184">
        <v>40056</v>
      </c>
      <c r="G1023" s="176">
        <v>2009</v>
      </c>
      <c r="H1023" s="170" t="s">
        <v>686</v>
      </c>
      <c r="I1023" s="170" t="str">
        <f t="shared" si="73"/>
        <v>MT</v>
      </c>
      <c r="J1023" s="170" t="str">
        <f t="shared" si="74"/>
        <v>ND</v>
      </c>
      <c r="K1023" s="170" t="str">
        <f t="shared" si="75"/>
        <v>Mountain</v>
      </c>
      <c r="L1023" s="170" t="str">
        <f>INDEX('State '!$A$1:$C$62,MATCH($I1023,'State '!$B:$B,0),3)</f>
        <v>Mountain</v>
      </c>
      <c r="M1023" s="170" t="str">
        <f>INDEX('State '!$A$1:$C$62,MATCH($J1023,'State '!$B:$B,0),3)</f>
        <v>Mountain</v>
      </c>
      <c r="N1023" s="170"/>
      <c r="O1023" s="177">
        <v>28.3</v>
      </c>
      <c r="P1023" s="177"/>
      <c r="Q1023" s="177">
        <v>75</v>
      </c>
      <c r="R1023" s="176"/>
      <c r="S1023" s="170" t="s">
        <v>135</v>
      </c>
      <c r="T1023" s="170" t="s">
        <v>381</v>
      </c>
      <c r="U1023" s="170" t="s">
        <v>687</v>
      </c>
      <c r="V1023" s="170"/>
      <c r="W1023" s="169"/>
      <c r="X1023" s="169"/>
      <c r="Y1023" s="169"/>
      <c r="Z1023" s="19"/>
      <c r="AA1023" s="19"/>
      <c r="AB1023" s="19"/>
      <c r="AC1023" s="19"/>
      <c r="AD1023" s="19"/>
      <c r="AE1023" s="19"/>
      <c r="AF1023" s="19"/>
      <c r="AG1023" s="19"/>
      <c r="AH1023" s="19"/>
      <c r="AI1023" s="19"/>
      <c r="AJ1023" s="19"/>
      <c r="AK1023" s="19"/>
      <c r="AL1023" s="19"/>
      <c r="AM1023" s="19"/>
      <c r="AN1023" s="19"/>
      <c r="AO1023" s="19"/>
      <c r="AP1023" s="19"/>
      <c r="AQ1023" s="19"/>
      <c r="AR1023" s="19"/>
      <c r="AS1023" s="19"/>
      <c r="AT1023" s="19"/>
      <c r="AU1023" s="19"/>
      <c r="AV1023" s="19"/>
      <c r="AW1023" s="19"/>
      <c r="AX1023" s="19"/>
      <c r="AY1023" s="19"/>
      <c r="AZ1023" s="19"/>
      <c r="BA1023" s="19"/>
      <c r="BB1023" s="19"/>
      <c r="BC1023" s="19"/>
      <c r="BD1023" s="19"/>
      <c r="BE1023" s="19"/>
      <c r="BF1023" s="19"/>
      <c r="BG1023" s="19"/>
      <c r="BH1023" s="19"/>
      <c r="BI1023" s="19"/>
      <c r="BJ1023" s="19"/>
      <c r="BK1023" s="19"/>
      <c r="BL1023" s="19"/>
      <c r="BM1023" s="19"/>
      <c r="BN1023" s="19"/>
      <c r="BO1023" s="19"/>
      <c r="BP1023" s="19"/>
      <c r="BQ1023" s="19"/>
      <c r="BR1023" s="19"/>
      <c r="BS1023" s="19"/>
      <c r="BT1023" s="19"/>
      <c r="BU1023" s="19"/>
      <c r="BV1023" s="19"/>
      <c r="BW1023" s="19"/>
      <c r="BX1023" s="19"/>
      <c r="BY1023" s="19"/>
      <c r="BZ1023" s="19"/>
      <c r="CA1023" s="19"/>
      <c r="CB1023" s="19"/>
      <c r="CC1023" s="19"/>
      <c r="CD1023" s="19"/>
      <c r="CE1023" s="19"/>
      <c r="CF1023" s="19"/>
      <c r="CG1023" s="19"/>
      <c r="CH1023" s="19"/>
      <c r="CI1023" s="19"/>
      <c r="CJ1023" s="19"/>
      <c r="CK1023" s="19"/>
      <c r="CL1023" s="19"/>
      <c r="CM1023" s="19"/>
      <c r="CN1023" s="19"/>
      <c r="CO1023" s="19"/>
      <c r="CP1023" s="19"/>
      <c r="CQ1023" s="19"/>
      <c r="CR1023" s="19"/>
      <c r="CS1023" s="19"/>
      <c r="CT1023" s="19"/>
      <c r="CU1023" s="19"/>
      <c r="CV1023" s="19"/>
      <c r="CW1023" s="19"/>
      <c r="CX1023" s="19"/>
      <c r="CY1023" s="19"/>
      <c r="CZ1023" s="19"/>
      <c r="DA1023" s="19"/>
      <c r="DB1023" s="19"/>
      <c r="DC1023" s="19"/>
      <c r="DD1023" s="19"/>
      <c r="DE1023" s="19"/>
      <c r="DF1023" s="19"/>
      <c r="DG1023" s="19"/>
      <c r="DH1023" s="19"/>
      <c r="DI1023" s="19"/>
      <c r="DJ1023" s="19"/>
      <c r="DK1023" s="19"/>
      <c r="DL1023" s="19"/>
      <c r="DM1023" s="19"/>
      <c r="DN1023" s="19"/>
      <c r="DO1023" s="19"/>
      <c r="DP1023" s="19"/>
      <c r="DQ1023" s="19"/>
      <c r="DR1023" s="19"/>
      <c r="DS1023" s="19"/>
      <c r="DT1023" s="19"/>
      <c r="DU1023" s="19"/>
      <c r="DV1023" s="19"/>
      <c r="DW1023" s="19"/>
      <c r="DX1023" s="19"/>
      <c r="DY1023" s="19"/>
      <c r="DZ1023" s="19"/>
      <c r="EA1023" s="19"/>
      <c r="EB1023" s="19"/>
      <c r="EC1023" s="19"/>
      <c r="ED1023" s="19"/>
      <c r="EE1023" s="19"/>
      <c r="EF1023" s="19"/>
      <c r="EG1023" s="19"/>
      <c r="EH1023" s="19"/>
      <c r="EI1023" s="19"/>
      <c r="EJ1023" s="19"/>
      <c r="EK1023" s="19"/>
      <c r="EL1023" s="19"/>
      <c r="EM1023" s="19"/>
      <c r="EN1023" s="19"/>
      <c r="EO1023" s="19"/>
      <c r="EP1023" s="19"/>
      <c r="EQ1023" s="19"/>
      <c r="ER1023" s="19"/>
      <c r="ES1023" s="19"/>
      <c r="ET1023" s="19"/>
      <c r="EU1023" s="19"/>
      <c r="EV1023" s="19"/>
      <c r="EW1023" s="19"/>
      <c r="EX1023" s="19"/>
      <c r="EY1023" s="19"/>
      <c r="EZ1023" s="19"/>
      <c r="FA1023" s="19"/>
      <c r="FB1023" s="19"/>
      <c r="FC1023" s="19"/>
      <c r="FD1023" s="19"/>
      <c r="FE1023" s="19"/>
      <c r="FF1023" s="19"/>
      <c r="FG1023" s="19"/>
      <c r="FH1023" s="19"/>
      <c r="FI1023" s="19"/>
      <c r="FJ1023" s="19"/>
      <c r="FK1023" s="19"/>
      <c r="FL1023" s="19"/>
      <c r="FM1023" s="19"/>
      <c r="FN1023" s="19"/>
      <c r="FO1023" s="19"/>
      <c r="FP1023" s="19"/>
      <c r="FQ1023" s="19"/>
      <c r="FR1023" s="19"/>
      <c r="FS1023" s="19"/>
      <c r="FT1023" s="19"/>
      <c r="FU1023" s="19"/>
      <c r="FV1023" s="19"/>
      <c r="FW1023" s="19"/>
      <c r="FX1023" s="19"/>
      <c r="FY1023" s="19"/>
      <c r="FZ1023" s="19"/>
      <c r="GA1023" s="19"/>
      <c r="GB1023" s="19"/>
      <c r="GC1023" s="19"/>
      <c r="GD1023" s="19"/>
      <c r="GE1023" s="19"/>
      <c r="GF1023" s="19"/>
      <c r="GG1023" s="19"/>
      <c r="GH1023" s="19"/>
      <c r="GI1023" s="19"/>
      <c r="GJ1023" s="19"/>
      <c r="GK1023" s="19"/>
      <c r="GL1023" s="19"/>
      <c r="GM1023" s="19"/>
      <c r="GN1023" s="19"/>
      <c r="GO1023" s="19"/>
      <c r="GP1023" s="19"/>
      <c r="GQ1023" s="19"/>
      <c r="GR1023" s="19"/>
      <c r="GS1023" s="19"/>
      <c r="GT1023" s="19"/>
      <c r="GU1023" s="19"/>
      <c r="GV1023" s="19"/>
      <c r="GW1023" s="19"/>
      <c r="GX1023" s="19"/>
      <c r="GY1023" s="19"/>
      <c r="GZ1023" s="19"/>
      <c r="HA1023" s="19"/>
      <c r="HB1023" s="19"/>
      <c r="HC1023" s="19"/>
      <c r="HD1023" s="19"/>
      <c r="HE1023" s="19"/>
      <c r="HF1023" s="19"/>
      <c r="HG1023" s="19"/>
      <c r="HH1023" s="19"/>
      <c r="HI1023" s="19"/>
      <c r="HJ1023" s="19"/>
      <c r="HK1023" s="19"/>
      <c r="HL1023" s="19"/>
      <c r="HM1023" s="19"/>
      <c r="HN1023" s="19"/>
      <c r="HO1023" s="19"/>
      <c r="HP1023" s="19"/>
      <c r="HQ1023" s="19"/>
      <c r="HR1023" s="19"/>
      <c r="HS1023" s="19"/>
      <c r="HT1023" s="19"/>
      <c r="HU1023" s="19"/>
      <c r="HV1023" s="19"/>
      <c r="HW1023" s="19"/>
      <c r="HX1023" s="19"/>
      <c r="HY1023" s="19"/>
      <c r="HZ1023" s="19"/>
      <c r="IA1023" s="19"/>
      <c r="IB1023" s="19"/>
      <c r="IC1023" s="19"/>
      <c r="ID1023" s="19"/>
      <c r="IE1023" s="19"/>
      <c r="IF1023" s="19"/>
      <c r="IG1023" s="19"/>
      <c r="IH1023" s="19"/>
      <c r="II1023" s="19"/>
      <c r="IJ1023" s="19"/>
      <c r="IK1023" s="19"/>
      <c r="IL1023" s="19"/>
      <c r="IM1023" s="19"/>
      <c r="IN1023" s="19"/>
      <c r="IO1023" s="19"/>
      <c r="IP1023" s="19"/>
      <c r="IQ1023" s="19"/>
      <c r="IR1023" s="19"/>
      <c r="IS1023" s="19"/>
      <c r="IT1023" s="19"/>
      <c r="IU1023" s="19"/>
      <c r="IV1023" s="19"/>
      <c r="IW1023" s="19"/>
      <c r="IX1023" s="19"/>
      <c r="IY1023" s="19"/>
      <c r="IZ1023" s="19"/>
      <c r="JA1023" s="19"/>
    </row>
    <row r="1024" spans="1:261" x14ac:dyDescent="0.2">
      <c r="A1024" s="192">
        <v>39990</v>
      </c>
      <c r="B1024" s="183" t="s">
        <v>2074</v>
      </c>
      <c r="C1024" s="183" t="s">
        <v>271</v>
      </c>
      <c r="D1024" s="183" t="s">
        <v>136</v>
      </c>
      <c r="E1024" s="183" t="s">
        <v>143</v>
      </c>
      <c r="F1024" s="184">
        <v>37956</v>
      </c>
      <c r="G1024" s="176">
        <v>2003</v>
      </c>
      <c r="H1024" s="170" t="s">
        <v>488</v>
      </c>
      <c r="I1024" s="170" t="str">
        <f t="shared" si="73"/>
        <v>WY</v>
      </c>
      <c r="J1024" s="170" t="str">
        <f t="shared" si="74"/>
        <v>ND</v>
      </c>
      <c r="K1024" s="170" t="str">
        <f t="shared" si="75"/>
        <v>Mountain</v>
      </c>
      <c r="L1024" s="170" t="str">
        <f>INDEX('State '!$A$1:$C$62,MATCH($I1024,'State '!$B:$B,0),3)</f>
        <v>Mountain</v>
      </c>
      <c r="M1024" s="170" t="str">
        <f>INDEX('State '!$A$1:$C$62,MATCH($J1024,'State '!$B:$B,0),3)</f>
        <v>Mountain</v>
      </c>
      <c r="N1024" s="170"/>
      <c r="O1024" s="177">
        <v>78.989999999999995</v>
      </c>
      <c r="P1024" s="177">
        <v>253</v>
      </c>
      <c r="Q1024" s="177">
        <v>80</v>
      </c>
      <c r="R1024" s="176" t="s">
        <v>3306</v>
      </c>
      <c r="S1024" s="170" t="s">
        <v>135</v>
      </c>
      <c r="T1024" s="170" t="s">
        <v>381</v>
      </c>
      <c r="U1024" s="170" t="s">
        <v>1165</v>
      </c>
      <c r="V1024" s="170"/>
      <c r="W1024" s="169"/>
      <c r="X1024" s="169"/>
      <c r="Y1024" s="169"/>
      <c r="Z1024" s="19"/>
      <c r="AA1024" s="19"/>
      <c r="AB1024" s="19"/>
      <c r="AC1024" s="19"/>
      <c r="AD1024" s="19"/>
      <c r="AE1024" s="19"/>
      <c r="AF1024" s="19"/>
      <c r="AG1024" s="19"/>
      <c r="AH1024" s="19"/>
      <c r="AI1024" s="19"/>
      <c r="AJ1024" s="19"/>
      <c r="AK1024" s="19"/>
      <c r="AL1024" s="19"/>
      <c r="AM1024" s="19"/>
      <c r="AN1024" s="19"/>
      <c r="AO1024" s="19"/>
      <c r="AP1024" s="19"/>
      <c r="AQ1024" s="19"/>
      <c r="AR1024" s="19"/>
      <c r="AS1024" s="19"/>
      <c r="AT1024" s="19"/>
      <c r="AU1024" s="19"/>
      <c r="AV1024" s="19"/>
      <c r="AW1024" s="19"/>
      <c r="AX1024" s="19"/>
      <c r="AY1024" s="19"/>
      <c r="AZ1024" s="19"/>
      <c r="BA1024" s="19"/>
      <c r="BB1024" s="19"/>
      <c r="BC1024" s="19"/>
      <c r="BD1024" s="19"/>
      <c r="BE1024" s="19"/>
      <c r="BF1024" s="19"/>
      <c r="BG1024" s="19"/>
      <c r="BH1024" s="19"/>
      <c r="BI1024" s="19"/>
      <c r="BJ1024" s="19"/>
      <c r="BK1024" s="19"/>
      <c r="BL1024" s="19"/>
      <c r="BM1024" s="19"/>
      <c r="BN1024" s="19"/>
      <c r="BO1024" s="19"/>
      <c r="BP1024" s="19"/>
      <c r="BQ1024" s="19"/>
      <c r="BR1024" s="19"/>
      <c r="BS1024" s="19"/>
      <c r="BT1024" s="19"/>
      <c r="BU1024" s="19"/>
      <c r="BV1024" s="19"/>
      <c r="BW1024" s="19"/>
      <c r="BX1024" s="19"/>
      <c r="BY1024" s="19"/>
      <c r="BZ1024" s="19"/>
      <c r="CA1024" s="19"/>
      <c r="CB1024" s="19"/>
      <c r="CC1024" s="19"/>
      <c r="CD1024" s="19"/>
      <c r="CE1024" s="19"/>
      <c r="CF1024" s="19"/>
      <c r="CG1024" s="19"/>
      <c r="CH1024" s="19"/>
      <c r="CI1024" s="19"/>
      <c r="CJ1024" s="19"/>
      <c r="CK1024" s="19"/>
      <c r="CL1024" s="19"/>
      <c r="CM1024" s="19"/>
      <c r="CN1024" s="19"/>
      <c r="CO1024" s="19"/>
      <c r="CP1024" s="19"/>
      <c r="CQ1024" s="19"/>
      <c r="CR1024" s="19"/>
      <c r="CS1024" s="19"/>
      <c r="CT1024" s="19"/>
      <c r="CU1024" s="19"/>
      <c r="CV1024" s="19"/>
      <c r="CW1024" s="19"/>
      <c r="CX1024" s="19"/>
      <c r="CY1024" s="19"/>
      <c r="CZ1024" s="19"/>
      <c r="DA1024" s="19"/>
      <c r="DB1024" s="19"/>
      <c r="DC1024" s="19"/>
      <c r="DD1024" s="19"/>
      <c r="DE1024" s="19"/>
      <c r="DF1024" s="19"/>
      <c r="DG1024" s="19"/>
      <c r="DH1024" s="19"/>
      <c r="DI1024" s="19"/>
      <c r="DJ1024" s="19"/>
      <c r="DK1024" s="19"/>
      <c r="DL1024" s="19"/>
      <c r="DM1024" s="19"/>
      <c r="DN1024" s="19"/>
      <c r="DO1024" s="19"/>
      <c r="DP1024" s="19"/>
      <c r="DQ1024" s="19"/>
      <c r="DR1024" s="19"/>
      <c r="DS1024" s="19"/>
      <c r="DT1024" s="19"/>
      <c r="DU1024" s="19"/>
      <c r="DV1024" s="19"/>
      <c r="DW1024" s="19"/>
      <c r="DX1024" s="19"/>
      <c r="DY1024" s="19"/>
      <c r="DZ1024" s="19"/>
      <c r="EA1024" s="19"/>
      <c r="EB1024" s="19"/>
      <c r="EC1024" s="19"/>
      <c r="ED1024" s="19"/>
      <c r="EE1024" s="19"/>
      <c r="EF1024" s="19"/>
      <c r="EG1024" s="19"/>
      <c r="EH1024" s="19"/>
      <c r="EI1024" s="19"/>
      <c r="EJ1024" s="19"/>
      <c r="EK1024" s="19"/>
      <c r="EL1024" s="19"/>
      <c r="EM1024" s="19"/>
      <c r="EN1024" s="19"/>
      <c r="EO1024" s="19"/>
      <c r="EP1024" s="19"/>
      <c r="EQ1024" s="19"/>
      <c r="ER1024" s="19"/>
      <c r="ES1024" s="19"/>
      <c r="ET1024" s="19"/>
      <c r="EU1024" s="19"/>
      <c r="EV1024" s="19"/>
      <c r="EW1024" s="19"/>
      <c r="EX1024" s="19"/>
      <c r="EY1024" s="19"/>
      <c r="EZ1024" s="19"/>
      <c r="FA1024" s="19"/>
      <c r="FB1024" s="19"/>
      <c r="FC1024" s="19"/>
      <c r="FD1024" s="19"/>
      <c r="FE1024" s="19"/>
      <c r="FF1024" s="19"/>
      <c r="FG1024" s="19"/>
      <c r="FH1024" s="19"/>
      <c r="FI1024" s="19"/>
      <c r="FJ1024" s="19"/>
      <c r="FK1024" s="19"/>
      <c r="FL1024" s="19"/>
      <c r="FM1024" s="19"/>
      <c r="FN1024" s="19"/>
      <c r="FO1024" s="19"/>
      <c r="FP1024" s="19"/>
      <c r="FQ1024" s="19"/>
      <c r="FR1024" s="19"/>
      <c r="FS1024" s="19"/>
      <c r="FT1024" s="19"/>
      <c r="FU1024" s="19"/>
      <c r="FV1024" s="19"/>
      <c r="FW1024" s="19"/>
      <c r="FX1024" s="19"/>
      <c r="FY1024" s="19"/>
      <c r="FZ1024" s="19"/>
      <c r="GA1024" s="19"/>
      <c r="GB1024" s="19"/>
      <c r="GC1024" s="19"/>
      <c r="GD1024" s="19"/>
      <c r="GE1024" s="19"/>
      <c r="GF1024" s="19"/>
      <c r="GG1024" s="19"/>
      <c r="GH1024" s="19"/>
      <c r="GI1024" s="19"/>
      <c r="GJ1024" s="19"/>
      <c r="GK1024" s="19"/>
      <c r="GL1024" s="19"/>
      <c r="GM1024" s="19"/>
      <c r="GN1024" s="19"/>
      <c r="GO1024" s="19"/>
      <c r="GP1024" s="19"/>
      <c r="GQ1024" s="19"/>
      <c r="GR1024" s="19"/>
      <c r="GS1024" s="19"/>
      <c r="GT1024" s="19"/>
      <c r="GU1024" s="19"/>
      <c r="GV1024" s="19"/>
      <c r="GW1024" s="19"/>
      <c r="GX1024" s="19"/>
      <c r="GY1024" s="19"/>
      <c r="GZ1024" s="19"/>
      <c r="HA1024" s="19"/>
      <c r="HB1024" s="19"/>
      <c r="HC1024" s="19"/>
      <c r="HD1024" s="19"/>
      <c r="HE1024" s="19"/>
      <c r="HF1024" s="19"/>
      <c r="HG1024" s="19"/>
      <c r="HH1024" s="19"/>
      <c r="HI1024" s="19"/>
      <c r="HJ1024" s="19"/>
      <c r="HK1024" s="19"/>
      <c r="HL1024" s="19"/>
      <c r="HM1024" s="19"/>
      <c r="HN1024" s="19"/>
      <c r="HO1024" s="19"/>
      <c r="HP1024" s="19"/>
      <c r="HQ1024" s="19"/>
      <c r="HR1024" s="19"/>
      <c r="HS1024" s="19"/>
      <c r="HT1024" s="19"/>
      <c r="HU1024" s="19"/>
      <c r="HV1024" s="19"/>
      <c r="HW1024" s="19"/>
      <c r="HX1024" s="19"/>
      <c r="HY1024" s="19"/>
      <c r="HZ1024" s="19"/>
      <c r="IA1024" s="19"/>
      <c r="IB1024" s="19"/>
      <c r="IC1024" s="19"/>
      <c r="ID1024" s="19"/>
      <c r="IE1024" s="19"/>
      <c r="IF1024" s="19"/>
      <c r="IG1024" s="19"/>
      <c r="IH1024" s="19"/>
      <c r="II1024" s="19"/>
      <c r="IJ1024" s="19"/>
      <c r="IK1024" s="19"/>
      <c r="IL1024" s="19"/>
      <c r="IM1024" s="19"/>
      <c r="IN1024" s="19"/>
      <c r="IO1024" s="19"/>
      <c r="IP1024" s="19"/>
      <c r="IQ1024" s="19"/>
      <c r="IR1024" s="19"/>
      <c r="IS1024" s="19"/>
      <c r="IT1024" s="19"/>
      <c r="IU1024" s="19"/>
      <c r="IV1024" s="19"/>
      <c r="IW1024" s="19"/>
      <c r="IX1024" s="19"/>
      <c r="IY1024" s="19"/>
      <c r="IZ1024" s="19"/>
      <c r="JA1024" s="19"/>
    </row>
    <row r="1025" spans="1:261" x14ac:dyDescent="0.2">
      <c r="A1025" s="192">
        <v>39990</v>
      </c>
      <c r="B1025" s="183" t="s">
        <v>1439</v>
      </c>
      <c r="C1025" s="183" t="s">
        <v>271</v>
      </c>
      <c r="D1025" s="183" t="s">
        <v>140</v>
      </c>
      <c r="E1025" s="183" t="s">
        <v>143</v>
      </c>
      <c r="F1025" s="184">
        <v>36861</v>
      </c>
      <c r="G1025" s="176">
        <v>2000</v>
      </c>
      <c r="H1025" s="170" t="s">
        <v>1195</v>
      </c>
      <c r="I1025" s="170" t="str">
        <f t="shared" si="73"/>
        <v>WY</v>
      </c>
      <c r="J1025" s="170" t="str">
        <f t="shared" si="74"/>
        <v>MT</v>
      </c>
      <c r="K1025" s="170" t="str">
        <f t="shared" si="75"/>
        <v>Mountain</v>
      </c>
      <c r="L1025" s="170" t="str">
        <f>INDEX('State '!$A$1:$C$62,MATCH($I1025,'State '!$B:$B,0),3)</f>
        <v>Mountain</v>
      </c>
      <c r="M1025" s="170" t="str">
        <f>INDEX('State '!$A$1:$C$62,MATCH($J1025,'State '!$B:$B,0),3)</f>
        <v>Mountain</v>
      </c>
      <c r="N1025" s="170"/>
      <c r="O1025" s="177">
        <v>6</v>
      </c>
      <c r="P1025" s="177">
        <v>45</v>
      </c>
      <c r="Q1025" s="177">
        <v>40</v>
      </c>
      <c r="R1025" s="176">
        <v>12</v>
      </c>
      <c r="S1025" s="170" t="s">
        <v>135</v>
      </c>
      <c r="T1025" s="170" t="s">
        <v>381</v>
      </c>
      <c r="U1025" s="170" t="s">
        <v>382</v>
      </c>
      <c r="V1025" s="170"/>
      <c r="W1025" s="205"/>
      <c r="X1025" s="205"/>
      <c r="Y1025" s="169"/>
      <c r="Z1025" s="19"/>
      <c r="AA1025" s="19"/>
      <c r="AB1025" s="19"/>
      <c r="AC1025" s="19"/>
      <c r="AD1025" s="19"/>
      <c r="AE1025" s="19"/>
      <c r="AF1025" s="19"/>
      <c r="AG1025" s="19"/>
      <c r="AH1025" s="19"/>
      <c r="AI1025" s="19"/>
      <c r="AJ1025" s="19"/>
      <c r="AK1025" s="19"/>
      <c r="AL1025" s="19"/>
      <c r="AM1025" s="19"/>
      <c r="AN1025" s="19"/>
      <c r="AO1025" s="19"/>
      <c r="AP1025" s="19"/>
      <c r="AQ1025" s="19"/>
      <c r="AR1025" s="19"/>
      <c r="AS1025" s="19"/>
      <c r="AT1025" s="19"/>
      <c r="AU1025" s="19"/>
      <c r="AV1025" s="19"/>
      <c r="AW1025" s="19"/>
      <c r="AX1025" s="19"/>
      <c r="AY1025" s="19"/>
      <c r="AZ1025" s="19"/>
      <c r="BA1025" s="19"/>
      <c r="BB1025" s="19"/>
      <c r="BC1025" s="19"/>
      <c r="BD1025" s="19"/>
      <c r="BE1025" s="19"/>
      <c r="BF1025" s="19"/>
      <c r="BG1025" s="19"/>
      <c r="BH1025" s="19"/>
      <c r="BI1025" s="19"/>
      <c r="BJ1025" s="19"/>
      <c r="BK1025" s="19"/>
      <c r="BL1025" s="19"/>
      <c r="BM1025" s="19"/>
      <c r="BN1025" s="19"/>
      <c r="BO1025" s="19"/>
      <c r="BP1025" s="19"/>
      <c r="BQ1025" s="19"/>
      <c r="BR1025" s="19"/>
      <c r="BS1025" s="19"/>
      <c r="BT1025" s="19"/>
      <c r="BU1025" s="19"/>
      <c r="BV1025" s="19"/>
      <c r="BW1025" s="19"/>
      <c r="BX1025" s="19"/>
      <c r="BY1025" s="19"/>
      <c r="BZ1025" s="19"/>
      <c r="CA1025" s="19"/>
      <c r="CB1025" s="19"/>
      <c r="CC1025" s="19"/>
      <c r="CD1025" s="19"/>
      <c r="CE1025" s="19"/>
      <c r="CF1025" s="19"/>
      <c r="CG1025" s="19"/>
      <c r="CH1025" s="19"/>
      <c r="CI1025" s="19"/>
      <c r="CJ1025" s="19"/>
      <c r="CK1025" s="19"/>
      <c r="CL1025" s="19"/>
      <c r="CM1025" s="19"/>
      <c r="CN1025" s="19"/>
      <c r="CO1025" s="19"/>
      <c r="CP1025" s="19"/>
      <c r="CQ1025" s="19"/>
      <c r="CR1025" s="19"/>
      <c r="CS1025" s="19"/>
      <c r="CT1025" s="19"/>
      <c r="CU1025" s="19"/>
      <c r="CV1025" s="19"/>
      <c r="CW1025" s="19"/>
      <c r="CX1025" s="19"/>
      <c r="CY1025" s="19"/>
      <c r="CZ1025" s="19"/>
      <c r="DA1025" s="19"/>
      <c r="DB1025" s="19"/>
      <c r="DC1025" s="19"/>
      <c r="DD1025" s="19"/>
      <c r="DE1025" s="19"/>
      <c r="DF1025" s="19"/>
      <c r="DG1025" s="19"/>
      <c r="DH1025" s="19"/>
      <c r="DI1025" s="19"/>
      <c r="DJ1025" s="19"/>
      <c r="DK1025" s="19"/>
      <c r="DL1025" s="19"/>
      <c r="DM1025" s="19"/>
      <c r="DN1025" s="19"/>
      <c r="DO1025" s="19"/>
      <c r="DP1025" s="19"/>
      <c r="DQ1025" s="19"/>
      <c r="DR1025" s="19"/>
      <c r="DS1025" s="19"/>
      <c r="DT1025" s="19"/>
      <c r="DU1025" s="19"/>
      <c r="DV1025" s="19"/>
      <c r="DW1025" s="19"/>
      <c r="DX1025" s="19"/>
      <c r="DY1025" s="19"/>
      <c r="DZ1025" s="19"/>
      <c r="EA1025" s="19"/>
      <c r="EB1025" s="19"/>
      <c r="EC1025" s="19"/>
      <c r="ED1025" s="19"/>
      <c r="EE1025" s="19"/>
      <c r="EF1025" s="19"/>
      <c r="EG1025" s="19"/>
      <c r="EH1025" s="19"/>
      <c r="EI1025" s="19"/>
      <c r="EJ1025" s="19"/>
      <c r="EK1025" s="19"/>
      <c r="EL1025" s="19"/>
      <c r="EM1025" s="19"/>
      <c r="EN1025" s="19"/>
      <c r="EO1025" s="19"/>
      <c r="EP1025" s="19"/>
      <c r="EQ1025" s="19"/>
      <c r="ER1025" s="19"/>
      <c r="ES1025" s="19"/>
      <c r="ET1025" s="19"/>
      <c r="EU1025" s="19"/>
      <c r="EV1025" s="19"/>
      <c r="EW1025" s="19"/>
      <c r="EX1025" s="19"/>
      <c r="EY1025" s="19"/>
      <c r="EZ1025" s="19"/>
      <c r="FA1025" s="19"/>
      <c r="FB1025" s="19"/>
      <c r="FC1025" s="19"/>
      <c r="FD1025" s="19"/>
      <c r="FE1025" s="19"/>
      <c r="FF1025" s="19"/>
      <c r="FG1025" s="19"/>
      <c r="FH1025" s="19"/>
      <c r="FI1025" s="19"/>
      <c r="FJ1025" s="19"/>
      <c r="FK1025" s="19"/>
      <c r="FL1025" s="19"/>
      <c r="FM1025" s="19"/>
      <c r="FN1025" s="19"/>
      <c r="FO1025" s="19"/>
      <c r="FP1025" s="19"/>
      <c r="FQ1025" s="19"/>
      <c r="FR1025" s="19"/>
      <c r="FS1025" s="19"/>
      <c r="FT1025" s="19"/>
      <c r="FU1025" s="19"/>
      <c r="FV1025" s="19"/>
      <c r="FW1025" s="19"/>
      <c r="FX1025" s="19"/>
      <c r="FY1025" s="19"/>
      <c r="FZ1025" s="19"/>
      <c r="GA1025" s="19"/>
      <c r="GB1025" s="19"/>
      <c r="GC1025" s="19"/>
      <c r="GD1025" s="19"/>
      <c r="GE1025" s="19"/>
      <c r="GF1025" s="19"/>
      <c r="GG1025" s="19"/>
      <c r="GH1025" s="19"/>
      <c r="GI1025" s="19"/>
      <c r="GJ1025" s="19"/>
      <c r="GK1025" s="19"/>
      <c r="GL1025" s="19"/>
      <c r="GM1025" s="19"/>
      <c r="GN1025" s="19"/>
      <c r="GO1025" s="19"/>
      <c r="GP1025" s="19"/>
      <c r="GQ1025" s="19"/>
      <c r="GR1025" s="19"/>
      <c r="GS1025" s="19"/>
      <c r="GT1025" s="19"/>
      <c r="GU1025" s="19"/>
      <c r="GV1025" s="19"/>
      <c r="GW1025" s="19"/>
      <c r="GX1025" s="19"/>
      <c r="GY1025" s="19"/>
      <c r="GZ1025" s="19"/>
      <c r="HA1025" s="19"/>
      <c r="HB1025" s="19"/>
      <c r="HC1025" s="19"/>
      <c r="HD1025" s="19"/>
      <c r="HE1025" s="19"/>
      <c r="HF1025" s="19"/>
      <c r="HG1025" s="19"/>
      <c r="HH1025" s="19"/>
      <c r="HI1025" s="19"/>
      <c r="HJ1025" s="19"/>
      <c r="HK1025" s="19"/>
      <c r="HL1025" s="19"/>
      <c r="HM1025" s="19"/>
      <c r="HN1025" s="19"/>
      <c r="HO1025" s="19"/>
      <c r="HP1025" s="19"/>
      <c r="HQ1025" s="19"/>
      <c r="HR1025" s="19"/>
      <c r="HS1025" s="19"/>
      <c r="HT1025" s="19"/>
      <c r="HU1025" s="19"/>
      <c r="HV1025" s="19"/>
      <c r="HW1025" s="19"/>
      <c r="HX1025" s="19"/>
      <c r="HY1025" s="19"/>
      <c r="HZ1025" s="19"/>
      <c r="IA1025" s="19"/>
      <c r="IB1025" s="19"/>
      <c r="IC1025" s="19"/>
      <c r="ID1025" s="19"/>
      <c r="IE1025" s="19"/>
      <c r="IF1025" s="19"/>
      <c r="IG1025" s="19"/>
      <c r="IH1025" s="19"/>
      <c r="II1025" s="19"/>
      <c r="IJ1025" s="19"/>
      <c r="IK1025" s="19"/>
      <c r="IL1025" s="19"/>
      <c r="IM1025" s="19"/>
      <c r="IN1025" s="19"/>
      <c r="IO1025" s="19"/>
      <c r="IP1025" s="19"/>
      <c r="IQ1025" s="19"/>
      <c r="IR1025" s="19"/>
      <c r="IS1025" s="19"/>
      <c r="IT1025" s="19"/>
      <c r="IU1025" s="19"/>
      <c r="IV1025" s="19"/>
      <c r="IW1025" s="19"/>
      <c r="IX1025" s="19"/>
      <c r="IY1025" s="19"/>
      <c r="IZ1025" s="19"/>
      <c r="JA1025" s="19"/>
    </row>
    <row r="1026" spans="1:261" x14ac:dyDescent="0.2">
      <c r="A1026" s="192">
        <v>39990</v>
      </c>
      <c r="B1026" s="183" t="s">
        <v>1863</v>
      </c>
      <c r="C1026" s="183" t="s">
        <v>271</v>
      </c>
      <c r="D1026" s="183" t="s">
        <v>140</v>
      </c>
      <c r="E1026" s="183" t="s">
        <v>143</v>
      </c>
      <c r="F1026" s="184">
        <v>36474</v>
      </c>
      <c r="G1026" s="176">
        <v>1999</v>
      </c>
      <c r="H1026" s="170" t="s">
        <v>1476</v>
      </c>
      <c r="I1026" s="170" t="str">
        <f t="shared" si="73"/>
        <v>SK</v>
      </c>
      <c r="J1026" s="170" t="str">
        <f t="shared" si="74"/>
        <v>ND</v>
      </c>
      <c r="K1026" s="170" t="str">
        <f t="shared" si="75"/>
        <v>Canada, Mountain</v>
      </c>
      <c r="L1026" s="170" t="str">
        <f>INDEX('State '!$A$1:$C$62,MATCH($I1026,'State '!$B:$B,0),3)</f>
        <v>Canada</v>
      </c>
      <c r="M1026" s="170" t="str">
        <f>INDEX('State '!$A$1:$C$62,MATCH($J1026,'State '!$B:$B,0),3)</f>
        <v>Mountain</v>
      </c>
      <c r="N1026" s="170"/>
      <c r="O1026" s="177"/>
      <c r="P1026" s="177"/>
      <c r="Q1026" s="177">
        <v>18</v>
      </c>
      <c r="R1026" s="176"/>
      <c r="S1026" s="170" t="s">
        <v>135</v>
      </c>
      <c r="T1026" s="170" t="s">
        <v>381</v>
      </c>
      <c r="U1026" s="170" t="s">
        <v>1540</v>
      </c>
      <c r="V1026" s="170"/>
      <c r="W1026" s="169"/>
      <c r="X1026" s="169"/>
      <c r="Y1026" s="169"/>
      <c r="Z1026" s="19"/>
      <c r="AA1026" s="19"/>
      <c r="AB1026" s="19"/>
      <c r="AC1026" s="19"/>
      <c r="AD1026" s="19"/>
      <c r="AE1026" s="19"/>
      <c r="AF1026" s="19"/>
      <c r="AG1026" s="19"/>
      <c r="AH1026" s="19"/>
      <c r="AI1026" s="19"/>
      <c r="AJ1026" s="19"/>
      <c r="AK1026" s="19"/>
      <c r="AL1026" s="19"/>
      <c r="AM1026" s="19"/>
      <c r="AN1026" s="19"/>
      <c r="AO1026" s="19"/>
      <c r="AP1026" s="19"/>
      <c r="AQ1026" s="19"/>
      <c r="AR1026" s="19"/>
      <c r="AS1026" s="19"/>
      <c r="AT1026" s="19"/>
      <c r="AU1026" s="19"/>
      <c r="AV1026" s="19"/>
      <c r="AW1026" s="19"/>
      <c r="AX1026" s="19"/>
      <c r="AY1026" s="19"/>
      <c r="AZ1026" s="19"/>
      <c r="BA1026" s="19"/>
      <c r="BB1026" s="19"/>
      <c r="BC1026" s="19"/>
      <c r="BD1026" s="19"/>
      <c r="BE1026" s="19"/>
      <c r="BF1026" s="19"/>
      <c r="BG1026" s="19"/>
      <c r="BH1026" s="19"/>
      <c r="BI1026" s="19"/>
      <c r="BJ1026" s="19"/>
      <c r="BK1026" s="19"/>
      <c r="BL1026" s="19"/>
      <c r="BM1026" s="19"/>
      <c r="BN1026" s="19"/>
      <c r="BO1026" s="19"/>
      <c r="BP1026" s="19"/>
      <c r="BQ1026" s="19"/>
      <c r="BR1026" s="19"/>
      <c r="BS1026" s="19"/>
      <c r="BT1026" s="19"/>
      <c r="BU1026" s="19"/>
      <c r="BV1026" s="19"/>
      <c r="BW1026" s="19"/>
      <c r="BX1026" s="19"/>
      <c r="BY1026" s="19"/>
      <c r="BZ1026" s="19"/>
      <c r="CA1026" s="19"/>
      <c r="CB1026" s="19"/>
      <c r="CC1026" s="19"/>
      <c r="CD1026" s="19"/>
      <c r="CE1026" s="19"/>
      <c r="CF1026" s="19"/>
      <c r="CG1026" s="19"/>
      <c r="CH1026" s="19"/>
      <c r="CI1026" s="19"/>
      <c r="CJ1026" s="19"/>
      <c r="CK1026" s="19"/>
      <c r="CL1026" s="19"/>
      <c r="CM1026" s="19"/>
      <c r="CN1026" s="19"/>
      <c r="CO1026" s="19"/>
      <c r="CP1026" s="19"/>
      <c r="CQ1026" s="19"/>
      <c r="CR1026" s="19"/>
      <c r="CS1026" s="19"/>
      <c r="CT1026" s="19"/>
      <c r="CU1026" s="19"/>
      <c r="CV1026" s="19"/>
      <c r="CW1026" s="19"/>
      <c r="CX1026" s="19"/>
      <c r="CY1026" s="19"/>
      <c r="CZ1026" s="19"/>
      <c r="DA1026" s="19"/>
      <c r="DB1026" s="19"/>
      <c r="DC1026" s="19"/>
      <c r="DD1026" s="19"/>
      <c r="DE1026" s="19"/>
      <c r="DF1026" s="19"/>
      <c r="DG1026" s="19"/>
      <c r="DH1026" s="19"/>
      <c r="DI1026" s="19"/>
      <c r="DJ1026" s="19"/>
      <c r="DK1026" s="19"/>
      <c r="DL1026" s="19"/>
      <c r="DM1026" s="19"/>
      <c r="DN1026" s="19"/>
      <c r="DO1026" s="19"/>
      <c r="DP1026" s="19"/>
      <c r="DQ1026" s="19"/>
      <c r="DR1026" s="19"/>
      <c r="DS1026" s="19"/>
      <c r="DT1026" s="19"/>
      <c r="DU1026" s="19"/>
      <c r="DV1026" s="19"/>
      <c r="DW1026" s="19"/>
      <c r="DX1026" s="19"/>
      <c r="DY1026" s="19"/>
      <c r="DZ1026" s="19"/>
      <c r="EA1026" s="19"/>
      <c r="EB1026" s="19"/>
      <c r="EC1026" s="19"/>
      <c r="ED1026" s="19"/>
      <c r="EE1026" s="19"/>
      <c r="EF1026" s="19"/>
      <c r="EG1026" s="19"/>
      <c r="EH1026" s="19"/>
      <c r="EI1026" s="19"/>
      <c r="EJ1026" s="19"/>
      <c r="EK1026" s="19"/>
      <c r="EL1026" s="19"/>
      <c r="EM1026" s="19"/>
      <c r="EN1026" s="19"/>
      <c r="EO1026" s="19"/>
      <c r="EP1026" s="19"/>
      <c r="EQ1026" s="19"/>
      <c r="ER1026" s="19"/>
      <c r="ES1026" s="19"/>
      <c r="ET1026" s="19"/>
      <c r="EU1026" s="19"/>
      <c r="EV1026" s="19"/>
      <c r="EW1026" s="19"/>
      <c r="EX1026" s="19"/>
      <c r="EY1026" s="19"/>
      <c r="EZ1026" s="19"/>
      <c r="FA1026" s="19"/>
      <c r="FB1026" s="19"/>
      <c r="FC1026" s="19"/>
      <c r="FD1026" s="19"/>
      <c r="FE1026" s="19"/>
      <c r="FF1026" s="19"/>
      <c r="FG1026" s="19"/>
      <c r="FH1026" s="19"/>
      <c r="FI1026" s="19"/>
      <c r="FJ1026" s="19"/>
      <c r="FK1026" s="19"/>
      <c r="FL1026" s="19"/>
      <c r="FM1026" s="19"/>
      <c r="FN1026" s="19"/>
      <c r="FO1026" s="19"/>
      <c r="FP1026" s="19"/>
      <c r="FQ1026" s="19"/>
      <c r="FR1026" s="19"/>
      <c r="FS1026" s="19"/>
      <c r="FT1026" s="19"/>
      <c r="FU1026" s="19"/>
      <c r="FV1026" s="19"/>
      <c r="FW1026" s="19"/>
      <c r="FX1026" s="19"/>
      <c r="FY1026" s="19"/>
      <c r="FZ1026" s="19"/>
      <c r="GA1026" s="19"/>
      <c r="GB1026" s="19"/>
      <c r="GC1026" s="19"/>
      <c r="GD1026" s="19"/>
      <c r="GE1026" s="19"/>
      <c r="GF1026" s="19"/>
      <c r="GG1026" s="19"/>
      <c r="GH1026" s="19"/>
      <c r="GI1026" s="19"/>
      <c r="GJ1026" s="19"/>
      <c r="GK1026" s="19"/>
      <c r="GL1026" s="19"/>
      <c r="GM1026" s="19"/>
      <c r="GN1026" s="19"/>
      <c r="GO1026" s="19"/>
      <c r="GP1026" s="19"/>
      <c r="GQ1026" s="19"/>
      <c r="GR1026" s="19"/>
      <c r="GS1026" s="19"/>
      <c r="GT1026" s="19"/>
      <c r="GU1026" s="19"/>
      <c r="GV1026" s="19"/>
      <c r="GW1026" s="19"/>
      <c r="GX1026" s="19"/>
      <c r="GY1026" s="19"/>
      <c r="GZ1026" s="19"/>
      <c r="HA1026" s="19"/>
      <c r="HB1026" s="19"/>
      <c r="HC1026" s="19"/>
      <c r="HD1026" s="19"/>
      <c r="HE1026" s="19"/>
      <c r="HF1026" s="19"/>
      <c r="HG1026" s="19"/>
      <c r="HH1026" s="19"/>
      <c r="HI1026" s="19"/>
      <c r="HJ1026" s="19"/>
      <c r="HK1026" s="19"/>
      <c r="HL1026" s="19"/>
      <c r="HM1026" s="19"/>
      <c r="HN1026" s="19"/>
      <c r="HO1026" s="19"/>
      <c r="HP1026" s="19"/>
      <c r="HQ1026" s="19"/>
      <c r="HR1026" s="19"/>
      <c r="HS1026" s="19"/>
      <c r="HT1026" s="19"/>
      <c r="HU1026" s="19"/>
      <c r="HV1026" s="19"/>
      <c r="HW1026" s="19"/>
      <c r="HX1026" s="19"/>
      <c r="HY1026" s="19"/>
      <c r="HZ1026" s="19"/>
      <c r="IA1026" s="19"/>
      <c r="IB1026" s="19"/>
      <c r="IC1026" s="19"/>
      <c r="ID1026" s="19"/>
      <c r="IE1026" s="19"/>
      <c r="IF1026" s="19"/>
      <c r="IG1026" s="19"/>
      <c r="IH1026" s="19"/>
      <c r="II1026" s="19"/>
      <c r="IJ1026" s="19"/>
      <c r="IK1026" s="19"/>
      <c r="IL1026" s="19"/>
      <c r="IM1026" s="19"/>
      <c r="IN1026" s="19"/>
      <c r="IO1026" s="19"/>
      <c r="IP1026" s="19"/>
      <c r="IQ1026" s="19"/>
      <c r="IR1026" s="19"/>
      <c r="IS1026" s="19"/>
      <c r="IT1026" s="19"/>
      <c r="IU1026" s="19"/>
      <c r="IV1026" s="19"/>
      <c r="IW1026" s="19"/>
      <c r="IX1026" s="19"/>
      <c r="IY1026" s="19"/>
      <c r="IZ1026" s="19"/>
      <c r="JA1026" s="19"/>
    </row>
    <row r="1027" spans="1:261" x14ac:dyDescent="0.2">
      <c r="A1027" s="192">
        <v>39990</v>
      </c>
      <c r="B1027" s="183" t="s">
        <v>877</v>
      </c>
      <c r="C1027" s="183" t="s">
        <v>271</v>
      </c>
      <c r="D1027" s="183" t="s">
        <v>140</v>
      </c>
      <c r="E1027" s="183" t="s">
        <v>143</v>
      </c>
      <c r="F1027" s="184">
        <v>39736</v>
      </c>
      <c r="G1027" s="176">
        <v>2008</v>
      </c>
      <c r="H1027" s="170" t="s">
        <v>11</v>
      </c>
      <c r="I1027" s="170" t="str">
        <f t="shared" si="73"/>
        <v>ND</v>
      </c>
      <c r="J1027" s="170" t="str">
        <f t="shared" si="74"/>
        <v>ND</v>
      </c>
      <c r="K1027" s="170" t="str">
        <f t="shared" si="75"/>
        <v>Mountain</v>
      </c>
      <c r="L1027" s="170" t="str">
        <f>INDEX('State '!$A$1:$C$62,MATCH($I1027,'State '!$B:$B,0),3)</f>
        <v>Mountain</v>
      </c>
      <c r="M1027" s="170" t="str">
        <f>INDEX('State '!$A$1:$C$62,MATCH($J1027,'State '!$B:$B,0),3)</f>
        <v>Mountain</v>
      </c>
      <c r="N1027" s="170"/>
      <c r="O1027" s="177">
        <v>7.5</v>
      </c>
      <c r="P1027" s="177">
        <v>1.1000000000000001</v>
      </c>
      <c r="Q1027" s="177">
        <v>10.5</v>
      </c>
      <c r="R1027" s="176">
        <v>8</v>
      </c>
      <c r="S1027" s="170" t="s">
        <v>135</v>
      </c>
      <c r="T1027" s="170" t="s">
        <v>381</v>
      </c>
      <c r="U1027" s="170" t="s">
        <v>878</v>
      </c>
      <c r="V1027" s="170"/>
      <c r="W1027" s="169"/>
      <c r="X1027" s="169"/>
      <c r="Y1027" s="169"/>
      <c r="Z1027" s="19"/>
      <c r="AA1027" s="19"/>
      <c r="AB1027" s="19"/>
      <c r="AC1027" s="19"/>
      <c r="AD1027" s="19"/>
      <c r="AE1027" s="19"/>
      <c r="AF1027" s="19"/>
      <c r="AG1027" s="19"/>
      <c r="AH1027" s="19"/>
      <c r="AI1027" s="19"/>
      <c r="AJ1027" s="19"/>
      <c r="AK1027" s="19"/>
      <c r="AL1027" s="19"/>
      <c r="AM1027" s="19"/>
      <c r="AN1027" s="19"/>
      <c r="AO1027" s="19"/>
      <c r="AP1027" s="19"/>
      <c r="AQ1027" s="19"/>
      <c r="AR1027" s="19"/>
      <c r="AS1027" s="19"/>
      <c r="AT1027" s="19"/>
      <c r="AU1027" s="19"/>
      <c r="AV1027" s="19"/>
      <c r="AW1027" s="19"/>
      <c r="AX1027" s="19"/>
      <c r="AY1027" s="19"/>
      <c r="AZ1027" s="19"/>
      <c r="BA1027" s="19"/>
      <c r="BB1027" s="19"/>
      <c r="BC1027" s="19"/>
      <c r="BD1027" s="19"/>
      <c r="BE1027" s="19"/>
      <c r="BF1027" s="19"/>
      <c r="BG1027" s="19"/>
      <c r="BH1027" s="19"/>
      <c r="BI1027" s="19"/>
      <c r="BJ1027" s="19"/>
      <c r="BK1027" s="19"/>
      <c r="BL1027" s="19"/>
      <c r="BM1027" s="19"/>
      <c r="BN1027" s="19"/>
      <c r="BO1027" s="19"/>
      <c r="BP1027" s="19"/>
      <c r="BQ1027" s="19"/>
      <c r="BR1027" s="19"/>
      <c r="BS1027" s="19"/>
      <c r="BT1027" s="19"/>
      <c r="BU1027" s="19"/>
      <c r="BV1027" s="19"/>
      <c r="BW1027" s="19"/>
      <c r="BX1027" s="19"/>
      <c r="BY1027" s="19"/>
      <c r="BZ1027" s="19"/>
      <c r="CA1027" s="19"/>
      <c r="CB1027" s="19"/>
      <c r="CC1027" s="19"/>
      <c r="CD1027" s="19"/>
      <c r="CE1027" s="19"/>
      <c r="CF1027" s="19"/>
      <c r="CG1027" s="19"/>
      <c r="CH1027" s="19"/>
      <c r="CI1027" s="19"/>
      <c r="CJ1027" s="19"/>
      <c r="CK1027" s="19"/>
      <c r="CL1027" s="19"/>
      <c r="CM1027" s="19"/>
      <c r="CN1027" s="19"/>
      <c r="CO1027" s="19"/>
      <c r="CP1027" s="19"/>
      <c r="CQ1027" s="19"/>
      <c r="CR1027" s="19"/>
      <c r="CS1027" s="19"/>
      <c r="CT1027" s="19"/>
      <c r="CU1027" s="19"/>
      <c r="CV1027" s="19"/>
      <c r="CW1027" s="19"/>
      <c r="CX1027" s="19"/>
      <c r="CY1027" s="19"/>
      <c r="CZ1027" s="19"/>
      <c r="DA1027" s="19"/>
      <c r="DB1027" s="19"/>
      <c r="DC1027" s="19"/>
      <c r="DD1027" s="19"/>
      <c r="DE1027" s="19"/>
      <c r="DF1027" s="19"/>
      <c r="DG1027" s="19"/>
      <c r="DH1027" s="19"/>
      <c r="DI1027" s="19"/>
      <c r="DJ1027" s="19"/>
      <c r="DK1027" s="19"/>
      <c r="DL1027" s="19"/>
      <c r="DM1027" s="19"/>
      <c r="DN1027" s="19"/>
      <c r="DO1027" s="19"/>
      <c r="DP1027" s="19"/>
      <c r="DQ1027" s="19"/>
      <c r="DR1027" s="19"/>
      <c r="DS1027" s="19"/>
      <c r="DT1027" s="19"/>
      <c r="DU1027" s="19"/>
      <c r="DV1027" s="19"/>
      <c r="DW1027" s="19"/>
      <c r="DX1027" s="19"/>
      <c r="DY1027" s="19"/>
      <c r="DZ1027" s="19"/>
      <c r="EA1027" s="19"/>
      <c r="EB1027" s="19"/>
      <c r="EC1027" s="19"/>
      <c r="ED1027" s="19"/>
      <c r="EE1027" s="19"/>
      <c r="EF1027" s="19"/>
      <c r="EG1027" s="19"/>
      <c r="EH1027" s="19"/>
      <c r="EI1027" s="19"/>
      <c r="EJ1027" s="19"/>
      <c r="EK1027" s="19"/>
      <c r="EL1027" s="19"/>
      <c r="EM1027" s="19"/>
      <c r="EN1027" s="19"/>
      <c r="EO1027" s="19"/>
      <c r="EP1027" s="19"/>
      <c r="EQ1027" s="19"/>
      <c r="ER1027" s="19"/>
      <c r="ES1027" s="19"/>
      <c r="ET1027" s="19"/>
      <c r="EU1027" s="19"/>
      <c r="EV1027" s="19"/>
      <c r="EW1027" s="19"/>
      <c r="EX1027" s="19"/>
      <c r="EY1027" s="19"/>
      <c r="EZ1027" s="19"/>
      <c r="FA1027" s="19"/>
      <c r="FB1027" s="19"/>
      <c r="FC1027" s="19"/>
      <c r="FD1027" s="19"/>
      <c r="FE1027" s="19"/>
      <c r="FF1027" s="19"/>
      <c r="FG1027" s="19"/>
      <c r="FH1027" s="19"/>
      <c r="FI1027" s="19"/>
      <c r="FJ1027" s="19"/>
      <c r="FK1027" s="19"/>
      <c r="FL1027" s="19"/>
      <c r="FM1027" s="19"/>
      <c r="FN1027" s="19"/>
      <c r="FO1027" s="19"/>
      <c r="FP1027" s="19"/>
      <c r="FQ1027" s="19"/>
      <c r="FR1027" s="19"/>
      <c r="FS1027" s="19"/>
      <c r="FT1027" s="19"/>
      <c r="FU1027" s="19"/>
      <c r="FV1027" s="19"/>
      <c r="FW1027" s="19"/>
      <c r="FX1027" s="19"/>
      <c r="FY1027" s="19"/>
      <c r="FZ1027" s="19"/>
      <c r="GA1027" s="19"/>
      <c r="GB1027" s="19"/>
      <c r="GC1027" s="19"/>
      <c r="GD1027" s="19"/>
      <c r="GE1027" s="19"/>
      <c r="GF1027" s="19"/>
      <c r="GG1027" s="19"/>
      <c r="GH1027" s="19"/>
      <c r="GI1027" s="19"/>
      <c r="GJ1027" s="19"/>
      <c r="GK1027" s="19"/>
      <c r="GL1027" s="19"/>
      <c r="GM1027" s="19"/>
      <c r="GN1027" s="19"/>
      <c r="GO1027" s="19"/>
      <c r="GP1027" s="19"/>
      <c r="GQ1027" s="19"/>
      <c r="GR1027" s="19"/>
      <c r="GS1027" s="19"/>
      <c r="GT1027" s="19"/>
      <c r="GU1027" s="19"/>
      <c r="GV1027" s="19"/>
      <c r="GW1027" s="19"/>
      <c r="GX1027" s="19"/>
      <c r="GY1027" s="19"/>
      <c r="GZ1027" s="19"/>
      <c r="HA1027" s="19"/>
      <c r="HB1027" s="19"/>
      <c r="HC1027" s="19"/>
      <c r="HD1027" s="19"/>
      <c r="HE1027" s="19"/>
      <c r="HF1027" s="19"/>
      <c r="HG1027" s="19"/>
      <c r="HH1027" s="19"/>
      <c r="HI1027" s="19"/>
      <c r="HJ1027" s="19"/>
      <c r="HK1027" s="19"/>
      <c r="HL1027" s="19"/>
      <c r="HM1027" s="19"/>
      <c r="HN1027" s="19"/>
      <c r="HO1027" s="19"/>
      <c r="HP1027" s="19"/>
      <c r="HQ1027" s="19"/>
      <c r="HR1027" s="19"/>
      <c r="HS1027" s="19"/>
      <c r="HT1027" s="19"/>
      <c r="HU1027" s="19"/>
      <c r="HV1027" s="19"/>
      <c r="HW1027" s="19"/>
      <c r="HX1027" s="19"/>
      <c r="HY1027" s="19"/>
      <c r="HZ1027" s="19"/>
      <c r="IA1027" s="19"/>
      <c r="IB1027" s="19"/>
      <c r="IC1027" s="19"/>
      <c r="ID1027" s="19"/>
      <c r="IE1027" s="19"/>
      <c r="IF1027" s="19"/>
      <c r="IG1027" s="19"/>
      <c r="IH1027" s="19"/>
      <c r="II1027" s="19"/>
      <c r="IJ1027" s="19"/>
      <c r="IK1027" s="19"/>
      <c r="IL1027" s="19"/>
      <c r="IM1027" s="19"/>
      <c r="IN1027" s="19"/>
      <c r="IO1027" s="19"/>
      <c r="IP1027" s="19"/>
      <c r="IQ1027" s="19"/>
      <c r="IR1027" s="19"/>
      <c r="IS1027" s="19"/>
      <c r="IT1027" s="19"/>
      <c r="IU1027" s="19"/>
      <c r="IV1027" s="19"/>
      <c r="IW1027" s="19"/>
      <c r="IX1027" s="19"/>
      <c r="IY1027" s="19"/>
      <c r="IZ1027" s="19"/>
      <c r="JA1027" s="19"/>
    </row>
    <row r="1028" spans="1:261" s="19" customFormat="1" x14ac:dyDescent="0.2">
      <c r="A1028" s="192">
        <v>39990</v>
      </c>
      <c r="B1028" s="183" t="s">
        <v>864</v>
      </c>
      <c r="C1028" s="183" t="s">
        <v>297</v>
      </c>
      <c r="D1028" s="183" t="s">
        <v>134</v>
      </c>
      <c r="E1028" s="183" t="s">
        <v>143</v>
      </c>
      <c r="F1028" s="184">
        <v>39772</v>
      </c>
      <c r="G1028" s="176">
        <v>2008</v>
      </c>
      <c r="H1028" s="170" t="s">
        <v>34</v>
      </c>
      <c r="I1028" s="170" t="str">
        <f t="shared" si="73"/>
        <v>WI</v>
      </c>
      <c r="J1028" s="170" t="str">
        <f t="shared" si="74"/>
        <v>WI</v>
      </c>
      <c r="K1028" s="170" t="str">
        <f t="shared" si="75"/>
        <v>Midwest</v>
      </c>
      <c r="L1028" s="170" t="str">
        <f>INDEX('State '!$A$1:$C$62,MATCH($I1028,'State '!$B:$B,0),3)</f>
        <v>Midwest</v>
      </c>
      <c r="M1028" s="170" t="str">
        <f>INDEX('State '!$A$1:$C$62,MATCH($J1028,'State '!$B:$B,0),3)</f>
        <v>Midwest</v>
      </c>
      <c r="N1028" s="170"/>
      <c r="O1028" s="177">
        <v>15</v>
      </c>
      <c r="P1028" s="177">
        <v>12.6</v>
      </c>
      <c r="Q1028" s="177">
        <v>99.99</v>
      </c>
      <c r="R1028" s="176" t="s">
        <v>3279</v>
      </c>
      <c r="S1028" s="170" t="s">
        <v>138</v>
      </c>
      <c r="T1028" s="170" t="s">
        <v>187</v>
      </c>
      <c r="U1028" s="170" t="s">
        <v>382</v>
      </c>
      <c r="V1028" s="170"/>
      <c r="W1028" s="169"/>
      <c r="X1028" s="169"/>
      <c r="Y1028" s="169"/>
    </row>
    <row r="1029" spans="1:261" s="19" customFormat="1" x14ac:dyDescent="0.2">
      <c r="A1029" s="192">
        <v>39990</v>
      </c>
      <c r="B1029" s="183" t="s">
        <v>867</v>
      </c>
      <c r="C1029" s="183" t="s">
        <v>297</v>
      </c>
      <c r="D1029" s="183" t="s">
        <v>134</v>
      </c>
      <c r="E1029" s="183" t="s">
        <v>143</v>
      </c>
      <c r="F1029" s="184">
        <v>39772</v>
      </c>
      <c r="G1029" s="176">
        <v>2008</v>
      </c>
      <c r="H1029" s="170" t="s">
        <v>34</v>
      </c>
      <c r="I1029" s="170" t="str">
        <f t="shared" si="73"/>
        <v>WI</v>
      </c>
      <c r="J1029" s="170" t="str">
        <f t="shared" si="74"/>
        <v>WI</v>
      </c>
      <c r="K1029" s="170" t="str">
        <f t="shared" si="75"/>
        <v>Midwest</v>
      </c>
      <c r="L1029" s="170" t="str">
        <f>INDEX('State '!$A$1:$C$62,MATCH($I1029,'State '!$B:$B,0),3)</f>
        <v>Midwest</v>
      </c>
      <c r="M1029" s="170" t="str">
        <f>INDEX('State '!$A$1:$C$62,MATCH($J1029,'State '!$B:$B,0),3)</f>
        <v>Midwest</v>
      </c>
      <c r="N1029" s="170"/>
      <c r="O1029" s="177">
        <v>14</v>
      </c>
      <c r="P1029" s="177">
        <v>12.7</v>
      </c>
      <c r="Q1029" s="177">
        <v>49.99</v>
      </c>
      <c r="R1029" s="176">
        <v>8</v>
      </c>
      <c r="S1029" s="170" t="s">
        <v>138</v>
      </c>
      <c r="T1029" s="170" t="s">
        <v>187</v>
      </c>
      <c r="U1029" s="170" t="s">
        <v>382</v>
      </c>
      <c r="V1029" s="170"/>
      <c r="W1029" s="169"/>
      <c r="X1029" s="169"/>
      <c r="Y1029" s="169"/>
    </row>
    <row r="1030" spans="1:261" s="19" customFormat="1" x14ac:dyDescent="0.2">
      <c r="A1030" s="192">
        <v>39990</v>
      </c>
      <c r="B1030" s="183" t="s">
        <v>1244</v>
      </c>
      <c r="C1030" s="183" t="s">
        <v>297</v>
      </c>
      <c r="D1030" s="183" t="s">
        <v>134</v>
      </c>
      <c r="E1030" s="183" t="s">
        <v>143</v>
      </c>
      <c r="F1030" s="184">
        <v>37956</v>
      </c>
      <c r="G1030" s="176">
        <v>2003</v>
      </c>
      <c r="H1030" s="170" t="s">
        <v>34</v>
      </c>
      <c r="I1030" s="170" t="str">
        <f t="shared" si="73"/>
        <v>WI</v>
      </c>
      <c r="J1030" s="170" t="str">
        <f t="shared" si="74"/>
        <v>WI</v>
      </c>
      <c r="K1030" s="170" t="str">
        <f t="shared" si="75"/>
        <v>Midwest</v>
      </c>
      <c r="L1030" s="170" t="str">
        <f>INDEX('State '!$A$1:$C$62,MATCH($I1030,'State '!$B:$B,0),3)</f>
        <v>Midwest</v>
      </c>
      <c r="M1030" s="170" t="str">
        <f>INDEX('State '!$A$1:$C$62,MATCH($J1030,'State '!$B:$B,0),3)</f>
        <v>Midwest</v>
      </c>
      <c r="N1030" s="170"/>
      <c r="O1030" s="177">
        <v>97</v>
      </c>
      <c r="P1030" s="177">
        <v>35</v>
      </c>
      <c r="Q1030" s="177">
        <v>515</v>
      </c>
      <c r="R1030" s="176">
        <v>30</v>
      </c>
      <c r="S1030" s="170" t="s">
        <v>138</v>
      </c>
      <c r="T1030" s="170" t="s">
        <v>187</v>
      </c>
      <c r="U1030" s="170" t="s">
        <v>382</v>
      </c>
      <c r="V1030" s="170"/>
      <c r="W1030" s="169"/>
      <c r="X1030" s="169"/>
      <c r="Y1030" s="169"/>
    </row>
    <row r="1031" spans="1:261" s="19" customFormat="1" x14ac:dyDescent="0.2">
      <c r="A1031" s="192">
        <v>39990</v>
      </c>
      <c r="B1031" s="183" t="s">
        <v>1121</v>
      </c>
      <c r="C1031" s="183" t="s">
        <v>297</v>
      </c>
      <c r="D1031" s="183" t="s">
        <v>134</v>
      </c>
      <c r="E1031" s="183" t="s">
        <v>143</v>
      </c>
      <c r="F1031" s="184">
        <v>38327</v>
      </c>
      <c r="G1031" s="176">
        <v>2004</v>
      </c>
      <c r="H1031" s="170" t="s">
        <v>34</v>
      </c>
      <c r="I1031" s="170" t="str">
        <f t="shared" si="73"/>
        <v>WI</v>
      </c>
      <c r="J1031" s="170" t="str">
        <f t="shared" si="74"/>
        <v>WI</v>
      </c>
      <c r="K1031" s="170" t="str">
        <f t="shared" si="75"/>
        <v>Midwest</v>
      </c>
      <c r="L1031" s="170" t="str">
        <f>INDEX('State '!$A$1:$C$62,MATCH($I1031,'State '!$B:$B,0),3)</f>
        <v>Midwest</v>
      </c>
      <c r="M1031" s="170" t="str">
        <f>INDEX('State '!$A$1:$C$62,MATCH($J1031,'State '!$B:$B,0),3)</f>
        <v>Midwest</v>
      </c>
      <c r="N1031" s="170"/>
      <c r="O1031" s="177">
        <v>46</v>
      </c>
      <c r="P1031" s="177">
        <v>16.5</v>
      </c>
      <c r="Q1031" s="177">
        <v>143</v>
      </c>
      <c r="R1031" s="176" t="s">
        <v>594</v>
      </c>
      <c r="S1031" s="170" t="s">
        <v>138</v>
      </c>
      <c r="T1031" s="170" t="s">
        <v>187</v>
      </c>
      <c r="U1031" s="170" t="s">
        <v>382</v>
      </c>
      <c r="V1031" s="170"/>
      <c r="W1031" s="169"/>
      <c r="X1031" s="169"/>
      <c r="Y1031" s="169"/>
    </row>
    <row r="1032" spans="1:261" s="19" customFormat="1" x14ac:dyDescent="0.2">
      <c r="A1032" s="192">
        <v>41598</v>
      </c>
      <c r="B1032" s="183" t="s">
        <v>1902</v>
      </c>
      <c r="C1032" s="183" t="s">
        <v>260</v>
      </c>
      <c r="D1032" s="183" t="s">
        <v>140</v>
      </c>
      <c r="E1032" s="183" t="s">
        <v>143</v>
      </c>
      <c r="F1032" s="184">
        <v>41894</v>
      </c>
      <c r="G1032" s="176">
        <v>2014</v>
      </c>
      <c r="H1032" s="170" t="s">
        <v>24</v>
      </c>
      <c r="I1032" s="170" t="str">
        <f t="shared" si="73"/>
        <v>NE</v>
      </c>
      <c r="J1032" s="170" t="str">
        <f t="shared" si="74"/>
        <v>NE</v>
      </c>
      <c r="K1032" s="170" t="str">
        <f t="shared" si="75"/>
        <v>Mountain</v>
      </c>
      <c r="L1032" s="170" t="str">
        <f>INDEX('State '!$A$1:$C$62,MATCH($I1032,'State '!$B:$B,0),3)</f>
        <v>Mountain</v>
      </c>
      <c r="M1032" s="170" t="str">
        <f>INDEX('State '!$A$1:$C$62,MATCH($J1032,'State '!$B:$B,0),3)</f>
        <v>Mountain</v>
      </c>
      <c r="N1032" s="170"/>
      <c r="O1032" s="177">
        <v>70</v>
      </c>
      <c r="P1032" s="177">
        <v>7</v>
      </c>
      <c r="Q1032" s="177">
        <v>88.4</v>
      </c>
      <c r="R1032" s="176">
        <v>20</v>
      </c>
      <c r="S1032" s="170" t="s">
        <v>135</v>
      </c>
      <c r="T1032" s="170" t="s">
        <v>381</v>
      </c>
      <c r="U1032" s="170" t="s">
        <v>1903</v>
      </c>
      <c r="V1032" s="170"/>
      <c r="W1032" s="169"/>
      <c r="X1032" s="169"/>
      <c r="Y1032" s="207"/>
      <c r="Z1032" s="105"/>
      <c r="AA1032" s="93"/>
      <c r="AB1032" s="93"/>
      <c r="AC1032" s="93"/>
      <c r="AD1032" s="93"/>
      <c r="AE1032" s="93"/>
      <c r="AF1032" s="93"/>
      <c r="AG1032" s="93"/>
      <c r="AH1032" s="93"/>
      <c r="AI1032" s="93"/>
      <c r="AJ1032" s="93"/>
      <c r="AK1032" s="93"/>
      <c r="AL1032" s="93"/>
      <c r="AM1032" s="93"/>
      <c r="AN1032" s="93"/>
      <c r="AO1032" s="93"/>
      <c r="AP1032" s="93"/>
      <c r="AQ1032" s="93"/>
      <c r="AR1032" s="93"/>
      <c r="AS1032" s="93"/>
      <c r="AT1032" s="93"/>
      <c r="AU1032" s="93"/>
      <c r="AV1032" s="93"/>
      <c r="AW1032" s="93"/>
      <c r="AX1032" s="93"/>
      <c r="AY1032" s="93"/>
      <c r="AZ1032" s="93"/>
      <c r="BA1032" s="93"/>
      <c r="BB1032" s="93"/>
      <c r="BC1032" s="93"/>
      <c r="BD1032" s="93"/>
      <c r="BE1032" s="93"/>
      <c r="BF1032" s="93"/>
      <c r="BG1032" s="93"/>
      <c r="BH1032" s="93"/>
      <c r="BI1032" s="93"/>
      <c r="BJ1032" s="93"/>
      <c r="BK1032" s="93"/>
      <c r="BL1032" s="93"/>
      <c r="BM1032" s="93"/>
      <c r="BN1032" s="93"/>
      <c r="BO1032" s="93"/>
      <c r="BP1032" s="93"/>
      <c r="BQ1032" s="93"/>
      <c r="BR1032" s="93"/>
      <c r="BS1032" s="93"/>
      <c r="BT1032" s="93"/>
      <c r="BU1032" s="93"/>
      <c r="BV1032" s="93"/>
      <c r="BW1032" s="93"/>
      <c r="BX1032" s="93"/>
      <c r="BY1032" s="93"/>
      <c r="BZ1032" s="93"/>
      <c r="CA1032" s="93"/>
      <c r="CB1032" s="93"/>
      <c r="CC1032" s="93"/>
      <c r="CD1032" s="93"/>
      <c r="CE1032" s="93"/>
      <c r="CF1032" s="93"/>
      <c r="CG1032" s="93"/>
      <c r="CH1032" s="93"/>
      <c r="CI1032" s="93"/>
      <c r="CJ1032" s="93"/>
      <c r="CK1032" s="93"/>
      <c r="CL1032" s="93"/>
      <c r="CM1032" s="93"/>
      <c r="CN1032" s="93"/>
      <c r="CO1032" s="93"/>
      <c r="CP1032" s="93"/>
      <c r="CQ1032" s="93"/>
      <c r="CR1032" s="93"/>
      <c r="CS1032" s="93"/>
      <c r="CT1032" s="93"/>
      <c r="CU1032" s="93"/>
      <c r="CV1032" s="93"/>
      <c r="CW1032" s="93"/>
      <c r="CX1032" s="93"/>
      <c r="CY1032" s="93"/>
      <c r="CZ1032" s="93"/>
      <c r="DA1032" s="93"/>
      <c r="DB1032" s="93"/>
      <c r="DC1032" s="93"/>
      <c r="DD1032" s="93"/>
      <c r="DE1032" s="93"/>
      <c r="DF1032" s="93"/>
      <c r="DG1032" s="93"/>
      <c r="DH1032" s="93"/>
      <c r="DI1032" s="93"/>
      <c r="DJ1032" s="93"/>
      <c r="DK1032" s="93"/>
      <c r="DL1032" s="93"/>
      <c r="DM1032" s="93"/>
      <c r="DN1032" s="93"/>
      <c r="DO1032" s="93"/>
      <c r="DP1032" s="93"/>
      <c r="DQ1032" s="93"/>
      <c r="DR1032" s="93"/>
      <c r="DS1032" s="93"/>
      <c r="DT1032" s="93"/>
      <c r="DU1032" s="93"/>
      <c r="DV1032" s="93"/>
      <c r="DW1032" s="93"/>
      <c r="DX1032" s="93"/>
      <c r="DY1032" s="93"/>
      <c r="DZ1032" s="93"/>
      <c r="EA1032" s="93"/>
      <c r="EB1032" s="93"/>
      <c r="EC1032" s="93"/>
      <c r="ED1032" s="93"/>
      <c r="EE1032" s="93"/>
      <c r="EF1032" s="93"/>
      <c r="EG1032" s="93"/>
      <c r="EH1032" s="93"/>
      <c r="EI1032" s="93"/>
      <c r="EJ1032" s="93"/>
      <c r="EK1032" s="93"/>
      <c r="EL1032" s="93"/>
      <c r="EM1032" s="93"/>
      <c r="EN1032" s="93"/>
      <c r="EO1032" s="93"/>
      <c r="EP1032" s="93"/>
      <c r="EQ1032" s="93"/>
      <c r="ER1032" s="93"/>
      <c r="ES1032" s="93"/>
      <c r="ET1032" s="93"/>
      <c r="EU1032" s="93"/>
      <c r="EV1032" s="93"/>
      <c r="EW1032" s="93"/>
      <c r="EX1032" s="93"/>
      <c r="EY1032" s="93"/>
      <c r="EZ1032" s="93"/>
      <c r="FA1032" s="93"/>
      <c r="FB1032" s="93"/>
      <c r="FC1032" s="93"/>
      <c r="FD1032" s="93"/>
      <c r="FE1032" s="93"/>
      <c r="FF1032" s="93"/>
      <c r="FG1032" s="93"/>
      <c r="FH1032" s="93"/>
      <c r="FI1032" s="93"/>
      <c r="FJ1032" s="93"/>
      <c r="FK1032" s="93"/>
      <c r="FL1032" s="93"/>
      <c r="FM1032" s="93"/>
      <c r="FN1032" s="93"/>
      <c r="FO1032" s="93"/>
      <c r="FP1032" s="93"/>
      <c r="FQ1032" s="93"/>
      <c r="FR1032" s="93"/>
      <c r="FS1032" s="93"/>
      <c r="FT1032" s="93"/>
      <c r="FU1032" s="93"/>
      <c r="FV1032" s="93"/>
      <c r="FW1032" s="93"/>
      <c r="FX1032" s="93"/>
      <c r="FY1032" s="93"/>
      <c r="FZ1032" s="93"/>
      <c r="GA1032" s="93"/>
      <c r="GB1032" s="93"/>
      <c r="GC1032" s="93"/>
      <c r="GD1032" s="93"/>
      <c r="GE1032" s="93"/>
      <c r="GF1032" s="93"/>
      <c r="GG1032" s="93"/>
      <c r="GH1032" s="93"/>
      <c r="GI1032" s="93"/>
      <c r="GJ1032" s="93"/>
      <c r="GK1032" s="93"/>
      <c r="GL1032" s="93"/>
      <c r="GM1032" s="93"/>
      <c r="GN1032" s="93"/>
      <c r="GO1032" s="93"/>
      <c r="GP1032" s="93"/>
      <c r="GQ1032" s="93"/>
      <c r="GR1032" s="93"/>
      <c r="GS1032" s="93"/>
      <c r="GT1032" s="93"/>
      <c r="GU1032" s="93"/>
      <c r="GV1032" s="93"/>
      <c r="GW1032" s="93"/>
      <c r="GX1032" s="93"/>
      <c r="GY1032" s="93"/>
      <c r="GZ1032" s="93"/>
      <c r="HA1032" s="93"/>
      <c r="HB1032" s="93"/>
      <c r="HC1032" s="93"/>
      <c r="HD1032" s="93"/>
      <c r="HE1032" s="93"/>
      <c r="HF1032" s="93"/>
      <c r="HG1032" s="93"/>
      <c r="HH1032" s="93"/>
      <c r="HI1032" s="93"/>
      <c r="HJ1032" s="93"/>
      <c r="HK1032" s="93"/>
      <c r="HL1032" s="93"/>
      <c r="HM1032" s="93"/>
      <c r="HN1032" s="93"/>
      <c r="HO1032" s="93"/>
      <c r="HP1032" s="93"/>
      <c r="HQ1032" s="93"/>
      <c r="HR1032" s="93"/>
      <c r="HS1032" s="93"/>
      <c r="HT1032" s="93"/>
      <c r="HU1032" s="93"/>
      <c r="HV1032" s="93"/>
      <c r="HW1032" s="93"/>
      <c r="HX1032" s="93"/>
      <c r="HY1032" s="93"/>
      <c r="HZ1032" s="93"/>
      <c r="IA1032" s="93"/>
      <c r="IB1032" s="93"/>
      <c r="IC1032" s="93"/>
      <c r="ID1032" s="93"/>
      <c r="IE1032" s="93"/>
      <c r="IF1032" s="93"/>
      <c r="IG1032" s="93"/>
      <c r="IH1032" s="93"/>
      <c r="II1032" s="93"/>
      <c r="IJ1032" s="93"/>
      <c r="IK1032" s="93"/>
      <c r="IL1032" s="93"/>
      <c r="IM1032" s="93"/>
      <c r="IN1032" s="93"/>
      <c r="IO1032" s="93"/>
      <c r="IP1032" s="93"/>
      <c r="IQ1032" s="93"/>
      <c r="IR1032" s="93"/>
      <c r="IS1032" s="93"/>
      <c r="IT1032" s="93"/>
      <c r="IU1032" s="93"/>
      <c r="IV1032" s="93"/>
      <c r="IW1032" s="93"/>
      <c r="IX1032" s="93"/>
      <c r="IY1032" s="93"/>
      <c r="IZ1032" s="93"/>
      <c r="JA1032" s="93"/>
    </row>
    <row r="1033" spans="1:261" s="19" customFormat="1" x14ac:dyDescent="0.2">
      <c r="A1033" s="192">
        <v>42328</v>
      </c>
      <c r="B1033" s="171" t="s">
        <v>2129</v>
      </c>
      <c r="C1033" s="171" t="s">
        <v>260</v>
      </c>
      <c r="D1033" s="171" t="s">
        <v>140</v>
      </c>
      <c r="E1033" s="172" t="s">
        <v>143</v>
      </c>
      <c r="F1033" s="173">
        <v>42308</v>
      </c>
      <c r="G1033" s="180">
        <v>2015</v>
      </c>
      <c r="H1033" s="170" t="s">
        <v>24</v>
      </c>
      <c r="I1033" s="170" t="str">
        <f t="shared" si="73"/>
        <v>NE</v>
      </c>
      <c r="J1033" s="170" t="str">
        <f t="shared" si="74"/>
        <v>NE</v>
      </c>
      <c r="K1033" s="170" t="str">
        <f t="shared" si="75"/>
        <v>Mountain</v>
      </c>
      <c r="L1033" s="170" t="str">
        <f>INDEX('State '!$A$1:$C$62,MATCH($I1033,'State '!$B:$B,0),3)</f>
        <v>Mountain</v>
      </c>
      <c r="M1033" s="170" t="str">
        <f>INDEX('State '!$A$1:$C$62,MATCH($J1033,'State '!$B:$B,0),3)</f>
        <v>Mountain</v>
      </c>
      <c r="N1033" s="170"/>
      <c r="O1033" s="177">
        <v>16</v>
      </c>
      <c r="P1033" s="176">
        <v>13</v>
      </c>
      <c r="Q1033" s="176">
        <v>31</v>
      </c>
      <c r="R1033" s="177"/>
      <c r="S1033" s="178" t="s">
        <v>135</v>
      </c>
      <c r="T1033" s="175" t="s">
        <v>381</v>
      </c>
      <c r="U1033" s="179" t="s">
        <v>2130</v>
      </c>
      <c r="V1033" s="170" t="s">
        <v>2177</v>
      </c>
      <c r="W1033" s="169"/>
      <c r="X1033" s="169"/>
      <c r="Y1033" s="205"/>
      <c r="Z1033" s="105"/>
      <c r="AA1033" s="93"/>
      <c r="AB1033" s="93"/>
      <c r="AC1033" s="93"/>
      <c r="AD1033" s="93"/>
      <c r="AE1033" s="93"/>
      <c r="AF1033" s="93"/>
      <c r="AG1033" s="93"/>
      <c r="AH1033" s="93"/>
      <c r="AI1033" s="93"/>
      <c r="AJ1033" s="93"/>
      <c r="AK1033" s="93"/>
      <c r="AL1033" s="93"/>
      <c r="AM1033" s="93"/>
      <c r="AN1033" s="93"/>
      <c r="AO1033" s="93"/>
      <c r="AP1033" s="93"/>
      <c r="AQ1033" s="93"/>
      <c r="AR1033" s="93"/>
      <c r="AS1033" s="93"/>
      <c r="AT1033" s="93"/>
      <c r="AU1033" s="93"/>
      <c r="AV1033" s="93"/>
      <c r="AW1033" s="93"/>
      <c r="AX1033" s="93"/>
      <c r="AY1033" s="93"/>
      <c r="AZ1033" s="93"/>
      <c r="BA1033" s="93"/>
      <c r="BB1033" s="93"/>
      <c r="BC1033" s="93"/>
      <c r="BD1033" s="93"/>
      <c r="BE1033" s="93"/>
      <c r="BF1033" s="93"/>
      <c r="BG1033" s="93"/>
      <c r="BH1033" s="93"/>
      <c r="BI1033" s="93"/>
      <c r="BJ1033" s="93"/>
      <c r="BK1033" s="93"/>
      <c r="BL1033" s="93"/>
      <c r="BM1033" s="93"/>
      <c r="BN1033" s="93"/>
      <c r="BO1033" s="93"/>
      <c r="BP1033" s="93"/>
      <c r="BQ1033" s="93"/>
      <c r="BR1033" s="93"/>
      <c r="BS1033" s="93"/>
      <c r="BT1033" s="93"/>
      <c r="BU1033" s="93"/>
      <c r="BV1033" s="93"/>
      <c r="BW1033" s="93"/>
      <c r="BX1033" s="93"/>
      <c r="BY1033" s="93"/>
      <c r="BZ1033" s="93"/>
      <c r="CA1033" s="93"/>
      <c r="CB1033" s="93"/>
      <c r="CC1033" s="93"/>
      <c r="CD1033" s="93"/>
      <c r="CE1033" s="93"/>
      <c r="CF1033" s="93"/>
      <c r="CG1033" s="93"/>
      <c r="CH1033" s="93"/>
      <c r="CI1033" s="93"/>
      <c r="CJ1033" s="93"/>
      <c r="CK1033" s="93"/>
      <c r="CL1033" s="93"/>
      <c r="CM1033" s="93"/>
      <c r="CN1033" s="93"/>
      <c r="CO1033" s="93"/>
      <c r="CP1033" s="93"/>
      <c r="CQ1033" s="93"/>
      <c r="CR1033" s="93"/>
      <c r="CS1033" s="93"/>
      <c r="CT1033" s="93"/>
      <c r="CU1033" s="93"/>
      <c r="CV1033" s="93"/>
      <c r="CW1033" s="93"/>
      <c r="CX1033" s="93"/>
      <c r="CY1033" s="93"/>
      <c r="CZ1033" s="93"/>
      <c r="DA1033" s="93"/>
      <c r="DB1033" s="93"/>
      <c r="DC1033" s="93"/>
      <c r="DD1033" s="93"/>
      <c r="DE1033" s="93"/>
      <c r="DF1033" s="93"/>
      <c r="DG1033" s="93"/>
      <c r="DH1033" s="93"/>
      <c r="DI1033" s="93"/>
      <c r="DJ1033" s="93"/>
      <c r="DK1033" s="93"/>
      <c r="DL1033" s="93"/>
      <c r="DM1033" s="93"/>
      <c r="DN1033" s="93"/>
      <c r="DO1033" s="93"/>
      <c r="DP1033" s="93"/>
      <c r="DQ1033" s="93"/>
      <c r="DR1033" s="93"/>
      <c r="DS1033" s="93"/>
      <c r="DT1033" s="93"/>
      <c r="DU1033" s="93"/>
      <c r="DV1033" s="93"/>
      <c r="DW1033" s="93"/>
      <c r="DX1033" s="93"/>
      <c r="DY1033" s="93"/>
      <c r="DZ1033" s="93"/>
      <c r="EA1033" s="93"/>
      <c r="EB1033" s="93"/>
      <c r="EC1033" s="93"/>
      <c r="ED1033" s="93"/>
      <c r="EE1033" s="93"/>
      <c r="EF1033" s="93"/>
      <c r="EG1033" s="93"/>
      <c r="EH1033" s="93"/>
      <c r="EI1033" s="93"/>
      <c r="EJ1033" s="93"/>
      <c r="EK1033" s="93"/>
      <c r="EL1033" s="93"/>
      <c r="EM1033" s="93"/>
      <c r="EN1033" s="93"/>
      <c r="EO1033" s="93"/>
      <c r="EP1033" s="93"/>
      <c r="EQ1033" s="93"/>
      <c r="ER1033" s="93"/>
      <c r="ES1033" s="93"/>
      <c r="ET1033" s="93"/>
      <c r="EU1033" s="93"/>
      <c r="EV1033" s="93"/>
      <c r="EW1033" s="93"/>
      <c r="EX1033" s="93"/>
      <c r="EY1033" s="93"/>
      <c r="EZ1033" s="93"/>
      <c r="FA1033" s="93"/>
      <c r="FB1033" s="93"/>
      <c r="FC1033" s="93"/>
      <c r="FD1033" s="93"/>
      <c r="FE1033" s="93"/>
      <c r="FF1033" s="93"/>
      <c r="FG1033" s="93"/>
      <c r="FH1033" s="93"/>
      <c r="FI1033" s="93"/>
      <c r="FJ1033" s="93"/>
      <c r="FK1033" s="93"/>
      <c r="FL1033" s="93"/>
      <c r="FM1033" s="93"/>
      <c r="FN1033" s="93"/>
      <c r="FO1033" s="93"/>
      <c r="FP1033" s="93"/>
      <c r="FQ1033" s="93"/>
      <c r="FR1033" s="93"/>
      <c r="FS1033" s="93"/>
      <c r="FT1033" s="93"/>
      <c r="FU1033" s="93"/>
      <c r="FV1033" s="93"/>
      <c r="FW1033" s="93"/>
      <c r="FX1033" s="93"/>
      <c r="FY1033" s="93"/>
      <c r="FZ1033" s="93"/>
      <c r="GA1033" s="93"/>
      <c r="GB1033" s="93"/>
      <c r="GC1033" s="93"/>
      <c r="GD1033" s="93"/>
      <c r="GE1033" s="93"/>
      <c r="GF1033" s="93"/>
      <c r="GG1033" s="93"/>
      <c r="GH1033" s="93"/>
      <c r="GI1033" s="93"/>
      <c r="GJ1033" s="93"/>
      <c r="GK1033" s="93"/>
      <c r="GL1033" s="93"/>
      <c r="GM1033" s="93"/>
      <c r="GN1033" s="93"/>
      <c r="GO1033" s="93"/>
      <c r="GP1033" s="93"/>
      <c r="GQ1033" s="93"/>
      <c r="GR1033" s="93"/>
      <c r="GS1033" s="93"/>
      <c r="GT1033" s="93"/>
      <c r="GU1033" s="93"/>
      <c r="GV1033" s="93"/>
      <c r="GW1033" s="93"/>
      <c r="GX1033" s="93"/>
      <c r="GY1033" s="93"/>
      <c r="GZ1033" s="93"/>
      <c r="HA1033" s="93"/>
      <c r="HB1033" s="93"/>
      <c r="HC1033" s="93"/>
      <c r="HD1033" s="93"/>
      <c r="HE1033" s="93"/>
      <c r="HF1033" s="93"/>
      <c r="HG1033" s="93"/>
      <c r="HH1033" s="93"/>
      <c r="HI1033" s="93"/>
      <c r="HJ1033" s="93"/>
      <c r="HK1033" s="93"/>
      <c r="HL1033" s="93"/>
      <c r="HM1033" s="93"/>
      <c r="HN1033" s="93"/>
      <c r="HO1033" s="93"/>
      <c r="HP1033" s="93"/>
      <c r="HQ1033" s="93"/>
      <c r="HR1033" s="93"/>
      <c r="HS1033" s="93"/>
      <c r="HT1033" s="93"/>
      <c r="HU1033" s="93"/>
      <c r="HV1033" s="93"/>
      <c r="HW1033" s="93"/>
      <c r="HX1033" s="93"/>
      <c r="HY1033" s="93"/>
      <c r="HZ1033" s="93"/>
      <c r="IA1033" s="93"/>
      <c r="IB1033" s="93"/>
      <c r="IC1033" s="93"/>
      <c r="ID1033" s="93"/>
      <c r="IE1033" s="93"/>
      <c r="IF1033" s="93"/>
      <c r="IG1033" s="93"/>
      <c r="IH1033" s="93"/>
      <c r="II1033" s="93"/>
      <c r="IJ1033" s="93"/>
      <c r="IK1033" s="93"/>
      <c r="IL1033" s="93"/>
      <c r="IM1033" s="93"/>
      <c r="IN1033" s="93"/>
      <c r="IO1033" s="93"/>
      <c r="IP1033" s="93"/>
      <c r="IQ1033" s="93"/>
      <c r="IR1033" s="93"/>
      <c r="IS1033" s="93"/>
      <c r="IT1033" s="93"/>
      <c r="IU1033" s="93"/>
      <c r="IV1033" s="93"/>
      <c r="IW1033" s="93"/>
      <c r="IX1033" s="93"/>
      <c r="IY1033" s="93"/>
      <c r="IZ1033" s="93"/>
      <c r="JA1033" s="93"/>
    </row>
    <row r="1034" spans="1:261" ht="25.5" x14ac:dyDescent="0.2">
      <c r="A1034" s="102">
        <v>44372</v>
      </c>
      <c r="B1034" s="222" t="s">
        <v>2702</v>
      </c>
      <c r="C1034" s="83" t="s">
        <v>2534</v>
      </c>
      <c r="D1034" s="222" t="s">
        <v>140</v>
      </c>
      <c r="E1034" s="222" t="s">
        <v>143</v>
      </c>
      <c r="F1034" s="63">
        <v>44356</v>
      </c>
      <c r="G1034" s="104">
        <v>2021</v>
      </c>
      <c r="H1034" s="224" t="s">
        <v>2703</v>
      </c>
      <c r="I1034" s="224" t="str">
        <f t="shared" si="73"/>
        <v>PA</v>
      </c>
      <c r="J1034" s="224" t="str">
        <f t="shared" si="74"/>
        <v>OH</v>
      </c>
      <c r="K1034" s="230" t="str">
        <f t="shared" si="75"/>
        <v>Northeast</v>
      </c>
      <c r="L1034" s="224" t="str">
        <f>INDEX('State '!$A$1:$C$62,MATCH($I1034,'State '!$B:$B,0),3)</f>
        <v>Northeast</v>
      </c>
      <c r="M1034" s="224" t="str">
        <f>INDEX('State '!$A$1:$C$62,MATCH($J1034,'State '!$B:$B,0),3)</f>
        <v>Northeast</v>
      </c>
      <c r="N1034" s="224"/>
      <c r="O1034" s="177">
        <v>94.2</v>
      </c>
      <c r="P1034" s="177">
        <v>5.0999999999999996</v>
      </c>
      <c r="Q1034" s="164">
        <v>150</v>
      </c>
      <c r="R1034" s="104">
        <v>36</v>
      </c>
      <c r="S1034" s="224" t="s">
        <v>135</v>
      </c>
      <c r="T1034" s="224" t="s">
        <v>381</v>
      </c>
      <c r="U1034" s="224" t="s">
        <v>2704</v>
      </c>
      <c r="V1034" s="224" t="s">
        <v>2180</v>
      </c>
      <c r="W1034" s="222" t="s">
        <v>2705</v>
      </c>
      <c r="X1034" s="222" t="s">
        <v>2841</v>
      </c>
      <c r="Y1034" s="166" t="s">
        <v>2881</v>
      </c>
      <c r="Z1034" s="105"/>
      <c r="AA1034" s="93"/>
      <c r="AB1034" s="93"/>
    </row>
    <row r="1035" spans="1:261" s="19" customFormat="1" x14ac:dyDescent="0.2">
      <c r="A1035" s="192">
        <v>41005</v>
      </c>
      <c r="B1035" s="171" t="s">
        <v>1909</v>
      </c>
      <c r="C1035" s="171" t="s">
        <v>261</v>
      </c>
      <c r="D1035" s="171" t="s">
        <v>1878</v>
      </c>
      <c r="E1035" s="172" t="s">
        <v>143</v>
      </c>
      <c r="F1035" s="173">
        <v>41939</v>
      </c>
      <c r="G1035" s="180">
        <v>2014</v>
      </c>
      <c r="H1035" s="170" t="s">
        <v>1910</v>
      </c>
      <c r="I1035" s="170" t="str">
        <f t="shared" si="73"/>
        <v>PA</v>
      </c>
      <c r="J1035" s="170" t="str">
        <f t="shared" si="74"/>
        <v>KY</v>
      </c>
      <c r="K1035" s="170" t="str">
        <f t="shared" si="75"/>
        <v>Northeast, Midwest</v>
      </c>
      <c r="L1035" s="170" t="str">
        <f>INDEX('State '!$A$1:$C$62,MATCH($I1035,'State '!$B:$B,0),3)</f>
        <v>Northeast</v>
      </c>
      <c r="M1035" s="170" t="str">
        <f>INDEX('State '!$A$1:$C$62,MATCH($J1035,'State '!$B:$B,0),3)</f>
        <v>Midwest</v>
      </c>
      <c r="N1035" s="170"/>
      <c r="O1035" s="177">
        <v>81</v>
      </c>
      <c r="P1035" s="176"/>
      <c r="Q1035" s="176">
        <v>444</v>
      </c>
      <c r="R1035" s="177"/>
      <c r="S1035" s="178" t="s">
        <v>135</v>
      </c>
      <c r="T1035" s="175" t="s">
        <v>381</v>
      </c>
      <c r="U1035" s="179" t="s">
        <v>1911</v>
      </c>
      <c r="V1035" s="170"/>
      <c r="W1035" s="169"/>
      <c r="X1035" s="169"/>
      <c r="Y1035" s="169"/>
      <c r="Z1035" s="105"/>
      <c r="AA1035" s="93"/>
      <c r="AB1035" s="93"/>
      <c r="AC1035" s="93"/>
      <c r="AD1035" s="93"/>
      <c r="AE1035" s="93"/>
      <c r="AF1035" s="93"/>
      <c r="AG1035" s="93"/>
      <c r="AH1035" s="93"/>
      <c r="AI1035" s="93"/>
      <c r="AJ1035" s="93"/>
      <c r="AK1035" s="93"/>
      <c r="AL1035" s="93"/>
      <c r="AM1035" s="93"/>
      <c r="AN1035" s="93"/>
      <c r="AO1035" s="93"/>
      <c r="AP1035" s="93"/>
      <c r="AQ1035" s="93"/>
      <c r="AR1035" s="93"/>
      <c r="AS1035" s="93"/>
      <c r="AT1035" s="93"/>
      <c r="AU1035" s="93"/>
      <c r="AV1035" s="93"/>
      <c r="AW1035" s="93"/>
      <c r="AX1035" s="93"/>
      <c r="AY1035" s="93"/>
      <c r="AZ1035" s="93"/>
      <c r="BA1035" s="93"/>
      <c r="BB1035" s="93"/>
      <c r="BC1035" s="93"/>
      <c r="BD1035" s="93"/>
      <c r="BE1035" s="93"/>
      <c r="BF1035" s="93"/>
      <c r="BG1035" s="93"/>
      <c r="BH1035" s="93"/>
      <c r="BI1035" s="93"/>
      <c r="BJ1035" s="93"/>
      <c r="BK1035" s="93"/>
      <c r="BL1035" s="93"/>
      <c r="BM1035" s="93"/>
      <c r="BN1035" s="93"/>
      <c r="BO1035" s="93"/>
      <c r="BP1035" s="93"/>
      <c r="BQ1035" s="93"/>
      <c r="BR1035" s="93"/>
      <c r="BS1035" s="93"/>
      <c r="BT1035" s="93"/>
      <c r="BU1035" s="93"/>
      <c r="BV1035" s="93"/>
      <c r="BW1035" s="93"/>
      <c r="BX1035" s="93"/>
      <c r="BY1035" s="93"/>
      <c r="BZ1035" s="93"/>
      <c r="CA1035" s="93"/>
      <c r="CB1035" s="93"/>
      <c r="CC1035" s="93"/>
      <c r="CD1035" s="93"/>
      <c r="CE1035" s="93"/>
      <c r="CF1035" s="93"/>
      <c r="CG1035" s="93"/>
      <c r="CH1035" s="93"/>
      <c r="CI1035" s="93"/>
      <c r="CJ1035" s="93"/>
      <c r="CK1035" s="93"/>
      <c r="CL1035" s="93"/>
      <c r="CM1035" s="93"/>
      <c r="CN1035" s="93"/>
      <c r="CO1035" s="93"/>
      <c r="CP1035" s="93"/>
      <c r="CQ1035" s="93"/>
      <c r="CR1035" s="93"/>
      <c r="CS1035" s="93"/>
      <c r="CT1035" s="93"/>
      <c r="CU1035" s="93"/>
      <c r="CV1035" s="93"/>
      <c r="CW1035" s="93"/>
      <c r="CX1035" s="93"/>
      <c r="CY1035" s="93"/>
      <c r="CZ1035" s="93"/>
      <c r="DA1035" s="93"/>
      <c r="DB1035" s="93"/>
      <c r="DC1035" s="93"/>
      <c r="DD1035" s="93"/>
      <c r="DE1035" s="93"/>
      <c r="DF1035" s="93"/>
      <c r="DG1035" s="93"/>
      <c r="DH1035" s="93"/>
      <c r="DI1035" s="93"/>
      <c r="DJ1035" s="93"/>
      <c r="DK1035" s="93"/>
      <c r="DL1035" s="93"/>
      <c r="DM1035" s="93"/>
      <c r="DN1035" s="93"/>
      <c r="DO1035" s="93"/>
      <c r="DP1035" s="93"/>
      <c r="DQ1035" s="93"/>
      <c r="DR1035" s="93"/>
      <c r="DS1035" s="93"/>
      <c r="DT1035" s="93"/>
      <c r="DU1035" s="93"/>
      <c r="DV1035" s="93"/>
      <c r="DW1035" s="93"/>
      <c r="DX1035" s="93"/>
      <c r="DY1035" s="93"/>
      <c r="DZ1035" s="93"/>
      <c r="EA1035" s="93"/>
      <c r="EB1035" s="93"/>
      <c r="EC1035" s="93"/>
      <c r="ED1035" s="93"/>
      <c r="EE1035" s="93"/>
      <c r="EF1035" s="93"/>
      <c r="EG1035" s="93"/>
      <c r="EH1035" s="93"/>
      <c r="EI1035" s="93"/>
      <c r="EJ1035" s="93"/>
      <c r="EK1035" s="93"/>
      <c r="EL1035" s="93"/>
      <c r="EM1035" s="93"/>
      <c r="EN1035" s="93"/>
      <c r="EO1035" s="93"/>
      <c r="EP1035" s="93"/>
      <c r="EQ1035" s="93"/>
      <c r="ER1035" s="93"/>
      <c r="ES1035" s="93"/>
      <c r="ET1035" s="93"/>
      <c r="EU1035" s="93"/>
      <c r="EV1035" s="93"/>
      <c r="EW1035" s="93"/>
      <c r="EX1035" s="93"/>
      <c r="EY1035" s="93"/>
      <c r="EZ1035" s="93"/>
      <c r="FA1035" s="93"/>
      <c r="FB1035" s="93"/>
      <c r="FC1035" s="93"/>
      <c r="FD1035" s="93"/>
      <c r="FE1035" s="93"/>
      <c r="FF1035" s="93"/>
      <c r="FG1035" s="93"/>
      <c r="FH1035" s="93"/>
      <c r="FI1035" s="93"/>
      <c r="FJ1035" s="93"/>
      <c r="FK1035" s="93"/>
      <c r="FL1035" s="93"/>
      <c r="FM1035" s="93"/>
      <c r="FN1035" s="93"/>
      <c r="FO1035" s="93"/>
      <c r="FP1035" s="93"/>
      <c r="FQ1035" s="93"/>
      <c r="FR1035" s="93"/>
      <c r="FS1035" s="93"/>
      <c r="FT1035" s="93"/>
      <c r="FU1035" s="93"/>
      <c r="FV1035" s="93"/>
      <c r="FW1035" s="93"/>
      <c r="FX1035" s="93"/>
      <c r="FY1035" s="93"/>
      <c r="FZ1035" s="93"/>
      <c r="GA1035" s="93"/>
      <c r="GB1035" s="93"/>
      <c r="GC1035" s="93"/>
      <c r="GD1035" s="93"/>
      <c r="GE1035" s="93"/>
      <c r="GF1035" s="93"/>
      <c r="GG1035" s="93"/>
      <c r="GH1035" s="93"/>
      <c r="GI1035" s="93"/>
      <c r="GJ1035" s="93"/>
      <c r="GK1035" s="93"/>
      <c r="GL1035" s="93"/>
      <c r="GM1035" s="93"/>
      <c r="GN1035" s="93"/>
      <c r="GO1035" s="93"/>
      <c r="GP1035" s="93"/>
      <c r="GQ1035" s="93"/>
      <c r="GR1035" s="93"/>
      <c r="GS1035" s="93"/>
      <c r="GT1035" s="93"/>
      <c r="GU1035" s="93"/>
      <c r="GV1035" s="93"/>
      <c r="GW1035" s="93"/>
      <c r="GX1035" s="93"/>
      <c r="GY1035" s="93"/>
      <c r="GZ1035" s="93"/>
      <c r="HA1035" s="93"/>
      <c r="HB1035" s="93"/>
      <c r="HC1035" s="93"/>
      <c r="HD1035" s="93"/>
      <c r="HE1035" s="93"/>
      <c r="HF1035" s="93"/>
      <c r="HG1035" s="93"/>
      <c r="HH1035" s="93"/>
      <c r="HI1035" s="93"/>
      <c r="HJ1035" s="93"/>
      <c r="HK1035" s="93"/>
      <c r="HL1035" s="93"/>
      <c r="HM1035" s="93"/>
      <c r="HN1035" s="93"/>
      <c r="HO1035" s="93"/>
      <c r="HP1035" s="93"/>
      <c r="HQ1035" s="93"/>
      <c r="HR1035" s="93"/>
      <c r="HS1035" s="93"/>
      <c r="HT1035" s="93"/>
      <c r="HU1035" s="93"/>
      <c r="HV1035" s="93"/>
      <c r="HW1035" s="93"/>
      <c r="HX1035" s="93"/>
      <c r="HY1035" s="93"/>
      <c r="HZ1035" s="93"/>
      <c r="IA1035" s="93"/>
      <c r="IB1035" s="93"/>
      <c r="IC1035" s="93"/>
      <c r="ID1035" s="93"/>
      <c r="IE1035" s="93"/>
      <c r="IF1035" s="93"/>
      <c r="IG1035" s="93"/>
      <c r="IH1035" s="93"/>
      <c r="II1035" s="93"/>
      <c r="IJ1035" s="93"/>
      <c r="IK1035" s="93"/>
      <c r="IL1035" s="93"/>
      <c r="IM1035" s="93"/>
      <c r="IN1035" s="93"/>
      <c r="IO1035" s="93"/>
      <c r="IP1035" s="93"/>
      <c r="IQ1035" s="93"/>
      <c r="IR1035" s="93"/>
      <c r="IS1035" s="93"/>
      <c r="IT1035" s="93"/>
      <c r="IU1035" s="93"/>
      <c r="IV1035" s="93"/>
      <c r="IW1035" s="93"/>
      <c r="IX1035" s="93"/>
      <c r="IY1035" s="93"/>
      <c r="IZ1035" s="93"/>
      <c r="JA1035" s="93"/>
    </row>
    <row r="1036" spans="1:261" s="106" customFormat="1" x14ac:dyDescent="0.2">
      <c r="A1036" s="192">
        <v>39990</v>
      </c>
      <c r="B1036" s="183" t="s">
        <v>1862</v>
      </c>
      <c r="C1036" s="183" t="s">
        <v>327</v>
      </c>
      <c r="D1036" s="183" t="s">
        <v>140</v>
      </c>
      <c r="E1036" s="183" t="s">
        <v>143</v>
      </c>
      <c r="F1036" s="184">
        <v>37666</v>
      </c>
      <c r="G1036" s="176">
        <v>2003</v>
      </c>
      <c r="H1036" s="170" t="s">
        <v>408</v>
      </c>
      <c r="I1036" s="170" t="str">
        <f t="shared" si="73"/>
        <v>TX</v>
      </c>
      <c r="J1036" s="170" t="str">
        <f t="shared" si="74"/>
        <v>MX</v>
      </c>
      <c r="K1036" s="170" t="str">
        <f t="shared" si="75"/>
        <v>South Central, Mexico</v>
      </c>
      <c r="L1036" s="170" t="str">
        <f>INDEX('State '!$A$1:$C$62,MATCH($I1036,'State '!$B:$B,0),3)</f>
        <v>South Central</v>
      </c>
      <c r="M1036" s="170" t="str">
        <f>INDEX('State '!$A$1:$C$62,MATCH($J1036,'State '!$B:$B,0),3)</f>
        <v>Mexico</v>
      </c>
      <c r="N1036" s="170"/>
      <c r="O1036" s="177">
        <v>0.25</v>
      </c>
      <c r="P1036" s="177">
        <v>1</v>
      </c>
      <c r="Q1036" s="177">
        <v>8.8000000000000007</v>
      </c>
      <c r="R1036" s="176">
        <v>12</v>
      </c>
      <c r="S1036" s="170" t="s">
        <v>135</v>
      </c>
      <c r="T1036" s="170" t="s">
        <v>381</v>
      </c>
      <c r="U1036" s="170" t="s">
        <v>1240</v>
      </c>
      <c r="V1036" s="170"/>
      <c r="W1036" s="175"/>
      <c r="X1036" s="169"/>
      <c r="Y1036" s="205"/>
      <c r="Z1036" s="110"/>
    </row>
    <row r="1037" spans="1:261" ht="38.25" x14ac:dyDescent="0.2">
      <c r="A1037" s="102">
        <v>43756</v>
      </c>
      <c r="B1037" s="222" t="s">
        <v>2709</v>
      </c>
      <c r="C1037" s="222" t="s">
        <v>1828</v>
      </c>
      <c r="D1037" s="222" t="s">
        <v>140</v>
      </c>
      <c r="E1037" s="222" t="s">
        <v>143</v>
      </c>
      <c r="F1037" s="63">
        <v>43655</v>
      </c>
      <c r="G1037" s="104">
        <v>2019</v>
      </c>
      <c r="H1037" s="224" t="s">
        <v>2477</v>
      </c>
      <c r="I1037" s="224" t="str">
        <f t="shared" si="73"/>
        <v>QU</v>
      </c>
      <c r="J1037" s="224" t="str">
        <f t="shared" si="74"/>
        <v>ME</v>
      </c>
      <c r="K1037" s="230" t="str">
        <f t="shared" si="75"/>
        <v>Canada, Northeast</v>
      </c>
      <c r="L1037" s="224" t="str">
        <f>INDEX('State '!$A$1:$C$62,MATCH($I1037,'State '!$B:$B,0),3)</f>
        <v>Canada</v>
      </c>
      <c r="M1037" s="224" t="str">
        <f>INDEX('State '!$A$1:$C$62,MATCH($J1037,'State '!$B:$B,0),3)</f>
        <v>Northeast</v>
      </c>
      <c r="N1037" s="224"/>
      <c r="O1037" s="177">
        <v>0</v>
      </c>
      <c r="P1037" s="198"/>
      <c r="Q1037" s="164">
        <v>42.481999999999999</v>
      </c>
      <c r="R1037" s="104"/>
      <c r="S1037" s="224" t="s">
        <v>135</v>
      </c>
      <c r="T1037" s="224" t="s">
        <v>381</v>
      </c>
      <c r="U1037" s="224" t="s">
        <v>2710</v>
      </c>
      <c r="V1037" s="224" t="s">
        <v>2180</v>
      </c>
      <c r="W1037" s="222" t="s">
        <v>2899</v>
      </c>
      <c r="X1037" s="222"/>
      <c r="Y1037" s="155" t="s">
        <v>2790</v>
      </c>
      <c r="Z1037" s="93"/>
      <c r="AA1037" s="93"/>
      <c r="AB1037" s="93"/>
    </row>
    <row r="1038" spans="1:261" s="106" customFormat="1" ht="25.5" x14ac:dyDescent="0.2">
      <c r="A1038" s="102">
        <v>44490</v>
      </c>
      <c r="B1038" s="222" t="s">
        <v>2711</v>
      </c>
      <c r="C1038" s="222" t="s">
        <v>1828</v>
      </c>
      <c r="D1038" s="222" t="s">
        <v>140</v>
      </c>
      <c r="E1038" s="222" t="s">
        <v>143</v>
      </c>
      <c r="F1038" s="63">
        <v>44490</v>
      </c>
      <c r="G1038" s="104">
        <v>2021</v>
      </c>
      <c r="H1038" s="224" t="s">
        <v>2477</v>
      </c>
      <c r="I1038" s="224" t="str">
        <f t="shared" si="73"/>
        <v>QU</v>
      </c>
      <c r="J1038" s="224" t="str">
        <f t="shared" si="74"/>
        <v>ME</v>
      </c>
      <c r="K1038" s="230" t="str">
        <f t="shared" si="75"/>
        <v>Canada, Northeast</v>
      </c>
      <c r="L1038" s="224" t="str">
        <f>INDEX('State '!$A$1:$C$62,MATCH($I1038,'State '!$B:$B,0),3)</f>
        <v>Canada</v>
      </c>
      <c r="M1038" s="224" t="str">
        <f>INDEX('State '!$A$1:$C$62,MATCH($J1038,'State '!$B:$B,0),3)</f>
        <v>Northeast</v>
      </c>
      <c r="N1038" s="224"/>
      <c r="O1038" s="177">
        <v>117.3</v>
      </c>
      <c r="P1038" s="177"/>
      <c r="Q1038" s="164">
        <v>63</v>
      </c>
      <c r="R1038" s="104"/>
      <c r="S1038" s="224" t="s">
        <v>135</v>
      </c>
      <c r="T1038" s="224" t="s">
        <v>381</v>
      </c>
      <c r="U1038" s="224" t="s">
        <v>3068</v>
      </c>
      <c r="V1038" s="224" t="s">
        <v>2180</v>
      </c>
      <c r="W1038" s="222" t="s">
        <v>3070</v>
      </c>
      <c r="X1038" s="222"/>
      <c r="Y1038" s="155" t="s">
        <v>2790</v>
      </c>
      <c r="Z1038" s="110"/>
    </row>
    <row r="1039" spans="1:261" ht="25.5" x14ac:dyDescent="0.2">
      <c r="A1039" s="102">
        <v>44500</v>
      </c>
      <c r="B1039" s="222" t="s">
        <v>3069</v>
      </c>
      <c r="C1039" s="222" t="s">
        <v>1828</v>
      </c>
      <c r="D1039" s="222" t="s">
        <v>140</v>
      </c>
      <c r="E1039" s="222" t="s">
        <v>143</v>
      </c>
      <c r="F1039" s="63">
        <v>44490</v>
      </c>
      <c r="G1039" s="104">
        <v>2021</v>
      </c>
      <c r="H1039" s="224" t="s">
        <v>2477</v>
      </c>
      <c r="I1039" s="224" t="str">
        <f t="shared" si="73"/>
        <v>QU</v>
      </c>
      <c r="J1039" s="224" t="str">
        <f t="shared" si="74"/>
        <v>ME</v>
      </c>
      <c r="K1039" s="230" t="str">
        <f t="shared" si="75"/>
        <v>Canada, Northeast</v>
      </c>
      <c r="L1039" s="224" t="str">
        <f>INDEX('State '!$A$1:$C$62,MATCH($I1039,'State '!$B:$B,0),3)</f>
        <v>Canada</v>
      </c>
      <c r="M1039" s="224" t="str">
        <f>INDEX('State '!$A$1:$C$62,MATCH($J1039,'State '!$B:$B,0),3)</f>
        <v>Northeast</v>
      </c>
      <c r="N1039" s="224"/>
      <c r="O1039" s="177"/>
      <c r="P1039" s="177"/>
      <c r="Q1039" s="164">
        <v>18</v>
      </c>
      <c r="R1039" s="104"/>
      <c r="S1039" s="224" t="s">
        <v>135</v>
      </c>
      <c r="T1039" s="224" t="s">
        <v>381</v>
      </c>
      <c r="U1039" s="224" t="s">
        <v>3068</v>
      </c>
      <c r="V1039" s="224" t="s">
        <v>2180</v>
      </c>
      <c r="W1039" s="222" t="s">
        <v>3070</v>
      </c>
      <c r="X1039" s="222"/>
      <c r="Y1039" s="155" t="s">
        <v>2790</v>
      </c>
    </row>
    <row r="1040" spans="1:261" ht="25.5" x14ac:dyDescent="0.2">
      <c r="A1040" s="102">
        <v>44018</v>
      </c>
      <c r="B1040" s="222" t="s">
        <v>2684</v>
      </c>
      <c r="C1040" s="222" t="s">
        <v>220</v>
      </c>
      <c r="D1040" s="222" t="s">
        <v>136</v>
      </c>
      <c r="E1040" s="222" t="s">
        <v>2377</v>
      </c>
      <c r="F1040" s="63"/>
      <c r="G1040" s="104" t="s">
        <v>382</v>
      </c>
      <c r="H1040" s="224" t="s">
        <v>2685</v>
      </c>
      <c r="I1040" s="224" t="str">
        <f t="shared" si="73"/>
        <v>UT</v>
      </c>
      <c r="J1040" s="224" t="str">
        <f t="shared" si="74"/>
        <v>MX</v>
      </c>
      <c r="K1040" s="230" t="str">
        <f t="shared" si="75"/>
        <v>Mountain, Mexico</v>
      </c>
      <c r="L1040" s="224" t="str">
        <f>INDEX('State '!$A$1:$C$62,MATCH($I1040,'State '!$B:$B,0),3)</f>
        <v>Mountain</v>
      </c>
      <c r="M1040" s="224" t="str">
        <f>INDEX('State '!$A$1:$C$62,MATCH($J1040,'State '!$B:$B,0),3)</f>
        <v>Mexico</v>
      </c>
      <c r="N1040" s="224"/>
      <c r="O1040" s="177"/>
      <c r="P1040" s="177">
        <v>650</v>
      </c>
      <c r="Q1040" s="164">
        <v>2000</v>
      </c>
      <c r="R1040" s="104" t="s">
        <v>2686</v>
      </c>
      <c r="S1040" s="224" t="s">
        <v>135</v>
      </c>
      <c r="T1040" s="224" t="s">
        <v>381</v>
      </c>
      <c r="U1040" s="224"/>
      <c r="V1040" s="224" t="s">
        <v>2180</v>
      </c>
      <c r="W1040" s="222" t="s">
        <v>2687</v>
      </c>
      <c r="X1040" s="222"/>
      <c r="Y1040" s="155" t="s">
        <v>2791</v>
      </c>
    </row>
    <row r="1041" spans="1:261" s="19" customFormat="1" x14ac:dyDescent="0.2">
      <c r="A1041" s="192">
        <v>42612</v>
      </c>
      <c r="B1041" s="183" t="s">
        <v>2013</v>
      </c>
      <c r="C1041" s="171" t="s">
        <v>1940</v>
      </c>
      <c r="D1041" s="171" t="s">
        <v>134</v>
      </c>
      <c r="E1041" s="172" t="s">
        <v>143</v>
      </c>
      <c r="F1041" s="173">
        <v>42608</v>
      </c>
      <c r="G1041" s="180">
        <v>2016</v>
      </c>
      <c r="H1041" s="170" t="s">
        <v>23</v>
      </c>
      <c r="I1041" s="170" t="str">
        <f t="shared" si="73"/>
        <v>KY</v>
      </c>
      <c r="J1041" s="170" t="str">
        <f t="shared" si="74"/>
        <v>KY</v>
      </c>
      <c r="K1041" s="170" t="str">
        <f t="shared" si="75"/>
        <v>Midwest</v>
      </c>
      <c r="L1041" s="170" t="str">
        <f>INDEX('State '!$A$1:$C$62,MATCH($I1041,'State '!$B:$B,0),3)</f>
        <v>Midwest</v>
      </c>
      <c r="M1041" s="170" t="str">
        <f>INDEX('State '!$A$1:$C$62,MATCH($J1041,'State '!$B:$B,0),3)</f>
        <v>Midwest</v>
      </c>
      <c r="N1041" s="170"/>
      <c r="O1041" s="177">
        <v>81</v>
      </c>
      <c r="P1041" s="176">
        <v>22.5</v>
      </c>
      <c r="Q1041" s="176">
        <v>230</v>
      </c>
      <c r="R1041" s="177">
        <v>24</v>
      </c>
      <c r="S1041" s="178" t="s">
        <v>135</v>
      </c>
      <c r="T1041" s="175" t="s">
        <v>381</v>
      </c>
      <c r="U1041" s="179" t="s">
        <v>2014</v>
      </c>
      <c r="V1041" s="170" t="s">
        <v>2177</v>
      </c>
      <c r="W1041" s="169"/>
      <c r="X1041" s="169"/>
      <c r="Y1041" s="169"/>
    </row>
    <row r="1042" spans="1:261" s="19" customFormat="1" ht="25.5" x14ac:dyDescent="0.2">
      <c r="A1042" s="102">
        <v>43124</v>
      </c>
      <c r="B1042" s="83" t="s">
        <v>1936</v>
      </c>
      <c r="C1042" s="83" t="s">
        <v>1875</v>
      </c>
      <c r="D1042" s="83" t="s">
        <v>140</v>
      </c>
      <c r="E1042" s="111" t="s">
        <v>2223</v>
      </c>
      <c r="F1042" s="119"/>
      <c r="G1042" s="121"/>
      <c r="H1042" s="224" t="s">
        <v>1937</v>
      </c>
      <c r="I1042" s="224" t="str">
        <f t="shared" si="73"/>
        <v>OH</v>
      </c>
      <c r="J1042" s="224" t="str">
        <f t="shared" si="74"/>
        <v>VA</v>
      </c>
      <c r="K1042" s="230" t="str">
        <f t="shared" si="75"/>
        <v>Northeast</v>
      </c>
      <c r="L1042" s="224" t="str">
        <f>INDEX('State '!$A$1:$C$62,MATCH($I1042,'State '!$B:$B,0),3)</f>
        <v>Northeast</v>
      </c>
      <c r="M1042" s="224" t="str">
        <f>INDEX('State '!$A$1:$C$62,MATCH($J1042,'State '!$B:$B,0),3)</f>
        <v>Northeast</v>
      </c>
      <c r="N1042" s="224"/>
      <c r="O1042" s="177">
        <v>500</v>
      </c>
      <c r="P1042" s="199"/>
      <c r="Q1042" s="117">
        <v>2000</v>
      </c>
      <c r="R1042" s="66"/>
      <c r="S1042" s="112" t="s">
        <v>135</v>
      </c>
      <c r="T1042" s="113" t="s">
        <v>381</v>
      </c>
      <c r="U1042" s="114" t="s">
        <v>382</v>
      </c>
      <c r="V1042" s="224" t="s">
        <v>2180</v>
      </c>
      <c r="W1042" s="222"/>
      <c r="X1042" s="222"/>
      <c r="Y1042" s="225"/>
    </row>
    <row r="1043" spans="1:261" s="106" customFormat="1" x14ac:dyDescent="0.2">
      <c r="A1043" s="192">
        <v>42853</v>
      </c>
      <c r="B1043" s="171" t="s">
        <v>2245</v>
      </c>
      <c r="C1043" s="171" t="s">
        <v>2246</v>
      </c>
      <c r="D1043" s="171" t="s">
        <v>140</v>
      </c>
      <c r="E1043" s="172" t="s">
        <v>143</v>
      </c>
      <c r="F1043" s="173">
        <v>42644</v>
      </c>
      <c r="G1043" s="180">
        <v>2016</v>
      </c>
      <c r="H1043" s="170" t="s">
        <v>6</v>
      </c>
      <c r="I1043" s="170" t="str">
        <f t="shared" si="73"/>
        <v>TX</v>
      </c>
      <c r="J1043" s="170" t="str">
        <f t="shared" si="74"/>
        <v>TX</v>
      </c>
      <c r="K1043" s="170" t="str">
        <f t="shared" si="75"/>
        <v>South Central</v>
      </c>
      <c r="L1043" s="170" t="str">
        <f>INDEX('State '!$A$1:$C$62,MATCH($I1043,'State '!$B:$B,0),3)</f>
        <v>South Central</v>
      </c>
      <c r="M1043" s="170" t="str">
        <f>INDEX('State '!$A$1:$C$62,MATCH($J1043,'State '!$B:$B,0),3)</f>
        <v>South Central</v>
      </c>
      <c r="N1043" s="170"/>
      <c r="O1043" s="177" t="s">
        <v>2247</v>
      </c>
      <c r="P1043" s="176"/>
      <c r="Q1043" s="176">
        <v>260</v>
      </c>
      <c r="R1043" s="177"/>
      <c r="S1043" s="178" t="s">
        <v>138</v>
      </c>
      <c r="T1043" s="170" t="s">
        <v>381</v>
      </c>
      <c r="U1043" s="179"/>
      <c r="V1043" s="170" t="s">
        <v>2177</v>
      </c>
      <c r="W1043" s="169"/>
      <c r="X1043" s="169"/>
      <c r="Y1043" s="169"/>
      <c r="Z1043" s="110"/>
    </row>
    <row r="1044" spans="1:261" s="19" customFormat="1" x14ac:dyDescent="0.2">
      <c r="A1044" s="102">
        <v>43689</v>
      </c>
      <c r="B1044" s="222" t="s">
        <v>2524</v>
      </c>
      <c r="C1044" s="222" t="s">
        <v>239</v>
      </c>
      <c r="D1044" s="222" t="s">
        <v>134</v>
      </c>
      <c r="E1044" s="222" t="s">
        <v>143</v>
      </c>
      <c r="F1044" s="63">
        <v>43686</v>
      </c>
      <c r="G1044" s="104">
        <v>2019</v>
      </c>
      <c r="H1044" s="224" t="s">
        <v>0</v>
      </c>
      <c r="I1044" s="224" t="str">
        <f t="shared" si="73"/>
        <v>LA</v>
      </c>
      <c r="J1044" s="224" t="str">
        <f t="shared" si="74"/>
        <v>LA</v>
      </c>
      <c r="K1044" s="230" t="str">
        <f t="shared" si="75"/>
        <v>South Central</v>
      </c>
      <c r="L1044" s="224" t="str">
        <f>INDEX('State '!$A$1:$C$62,MATCH($I1044,'State '!$B:$B,0),3)</f>
        <v>South Central</v>
      </c>
      <c r="M1044" s="224" t="str">
        <f>INDEX('State '!$A$1:$C$62,MATCH($J1044,'State '!$B:$B,0),3)</f>
        <v>South Central</v>
      </c>
      <c r="N1044" s="224"/>
      <c r="O1044" s="177">
        <v>56</v>
      </c>
      <c r="P1044" s="198">
        <v>0.3</v>
      </c>
      <c r="Q1044" s="164">
        <v>200</v>
      </c>
      <c r="R1044" s="104">
        <v>16</v>
      </c>
      <c r="S1044" s="224" t="s">
        <v>135</v>
      </c>
      <c r="T1044" s="224" t="s">
        <v>381</v>
      </c>
      <c r="U1044" s="224" t="s">
        <v>2525</v>
      </c>
      <c r="V1044" s="224" t="s">
        <v>2177</v>
      </c>
      <c r="W1044" s="222" t="s">
        <v>2526</v>
      </c>
      <c r="X1044" s="222" t="s">
        <v>2841</v>
      </c>
      <c r="Y1044" s="225"/>
    </row>
    <row r="1045" spans="1:261" ht="25.5" x14ac:dyDescent="0.2">
      <c r="A1045" s="102">
        <v>44425</v>
      </c>
      <c r="B1045" s="222" t="s">
        <v>2604</v>
      </c>
      <c r="C1045" s="222" t="s">
        <v>3241</v>
      </c>
      <c r="D1045" s="222" t="s">
        <v>136</v>
      </c>
      <c r="E1045" s="222" t="s">
        <v>143</v>
      </c>
      <c r="F1045" s="63">
        <v>44378</v>
      </c>
      <c r="G1045" s="104">
        <v>2021</v>
      </c>
      <c r="H1045" s="224" t="s">
        <v>6</v>
      </c>
      <c r="I1045" s="224" t="str">
        <f t="shared" si="73"/>
        <v>TX</v>
      </c>
      <c r="J1045" s="224" t="str">
        <f t="shared" si="74"/>
        <v>TX</v>
      </c>
      <c r="K1045" s="230" t="str">
        <f t="shared" si="75"/>
        <v>South Central</v>
      </c>
      <c r="L1045" s="224" t="str">
        <f>INDEX('State '!$A$1:$C$62,MATCH($I1045,'State '!$B:$B,0),3)</f>
        <v>South Central</v>
      </c>
      <c r="M1045" s="224" t="str">
        <f>INDEX('State '!$A$1:$C$62,MATCH($J1045,'State '!$B:$B,0),3)</f>
        <v>South Central</v>
      </c>
      <c r="N1045" s="224"/>
      <c r="O1045" s="177"/>
      <c r="P1045" s="177">
        <v>620</v>
      </c>
      <c r="Q1045" s="164">
        <v>2000</v>
      </c>
      <c r="R1045" s="104" t="s">
        <v>421</v>
      </c>
      <c r="S1045" s="224" t="s">
        <v>138</v>
      </c>
      <c r="T1045" s="224" t="s">
        <v>2605</v>
      </c>
      <c r="U1045" s="224"/>
      <c r="V1045" s="224" t="s">
        <v>2177</v>
      </c>
      <c r="W1045" s="222" t="s">
        <v>3013</v>
      </c>
      <c r="X1045" s="222"/>
      <c r="Y1045" s="225"/>
      <c r="Z1045" s="93"/>
      <c r="AA1045" s="93"/>
      <c r="AB1045" s="93"/>
    </row>
    <row r="1046" spans="1:261" x14ac:dyDescent="0.2">
      <c r="A1046" s="192">
        <v>41558</v>
      </c>
      <c r="B1046" s="183" t="s">
        <v>1901</v>
      </c>
      <c r="C1046" s="183" t="s">
        <v>218</v>
      </c>
      <c r="D1046" s="183" t="s">
        <v>134</v>
      </c>
      <c r="E1046" s="183" t="s">
        <v>143</v>
      </c>
      <c r="F1046" s="184">
        <v>41912</v>
      </c>
      <c r="G1046" s="176">
        <v>2014</v>
      </c>
      <c r="H1046" s="170" t="s">
        <v>55</v>
      </c>
      <c r="I1046" s="170" t="str">
        <f t="shared" si="73"/>
        <v>DE</v>
      </c>
      <c r="J1046" s="170" t="str">
        <f t="shared" si="74"/>
        <v>DE</v>
      </c>
      <c r="K1046" s="170" t="str">
        <f t="shared" si="75"/>
        <v>Northeast</v>
      </c>
      <c r="L1046" s="170" t="str">
        <f>INDEX('State '!$A$1:$C$62,MATCH($I1046,'State '!$B:$B,0),3)</f>
        <v>Northeast</v>
      </c>
      <c r="M1046" s="170" t="str">
        <f>INDEX('State '!$A$1:$C$62,MATCH($J1046,'State '!$B:$B,0),3)</f>
        <v>Northeast</v>
      </c>
      <c r="N1046" s="170"/>
      <c r="O1046" s="177">
        <v>11.2</v>
      </c>
      <c r="P1046" s="177">
        <v>5.5</v>
      </c>
      <c r="Q1046" s="177">
        <v>55</v>
      </c>
      <c r="R1046" s="176">
        <v>16</v>
      </c>
      <c r="S1046" s="170" t="s">
        <v>135</v>
      </c>
      <c r="T1046" s="170" t="s">
        <v>381</v>
      </c>
      <c r="U1046" s="170" t="s">
        <v>2064</v>
      </c>
      <c r="V1046" s="170"/>
      <c r="W1046" s="205"/>
      <c r="X1046" s="205"/>
      <c r="Y1046" s="169"/>
      <c r="Z1046" s="93"/>
      <c r="AA1046" s="93"/>
      <c r="AB1046" s="93"/>
    </row>
    <row r="1047" spans="1:261" s="19" customFormat="1" x14ac:dyDescent="0.2">
      <c r="A1047" s="192">
        <v>42613</v>
      </c>
      <c r="B1047" s="171" t="s">
        <v>2114</v>
      </c>
      <c r="C1047" s="171" t="s">
        <v>218</v>
      </c>
      <c r="D1047" s="171" t="s">
        <v>140</v>
      </c>
      <c r="E1047" s="172" t="s">
        <v>143</v>
      </c>
      <c r="F1047" s="173">
        <v>42804</v>
      </c>
      <c r="G1047" s="180">
        <v>2017</v>
      </c>
      <c r="H1047" s="170" t="s">
        <v>803</v>
      </c>
      <c r="I1047" s="170" t="str">
        <f t="shared" si="73"/>
        <v>PA</v>
      </c>
      <c r="J1047" s="170" t="str">
        <f t="shared" si="74"/>
        <v>DE</v>
      </c>
      <c r="K1047" s="175" t="str">
        <f t="shared" si="75"/>
        <v>Northeast</v>
      </c>
      <c r="L1047" s="170" t="str">
        <f>INDEX('State '!$A$1:$C$62,MATCH($I1047,'State '!$B:$B,0),3)</f>
        <v>Northeast</v>
      </c>
      <c r="M1047" s="170" t="str">
        <f>INDEX('State '!$A$1:$C$62,MATCH($J1047,'State '!$B:$B,0),3)</f>
        <v>Northeast</v>
      </c>
      <c r="N1047" s="170"/>
      <c r="O1047" s="177">
        <v>35.210999999999999</v>
      </c>
      <c r="P1047" s="176">
        <v>7</v>
      </c>
      <c r="Q1047" s="176">
        <v>45</v>
      </c>
      <c r="R1047" s="177">
        <v>16</v>
      </c>
      <c r="S1047" s="178" t="s">
        <v>135</v>
      </c>
      <c r="T1047" s="175" t="s">
        <v>381</v>
      </c>
      <c r="U1047" s="179" t="s">
        <v>2115</v>
      </c>
      <c r="V1047" s="170" t="s">
        <v>2180</v>
      </c>
      <c r="W1047" s="169"/>
      <c r="X1047" s="169"/>
      <c r="Y1047" s="169"/>
      <c r="Z1047" s="105"/>
      <c r="AA1047" s="93"/>
      <c r="AB1047" s="93"/>
      <c r="AC1047" s="93"/>
      <c r="AD1047" s="93"/>
      <c r="AE1047" s="93"/>
      <c r="AF1047" s="93"/>
      <c r="AG1047" s="93"/>
      <c r="AH1047" s="93"/>
      <c r="AI1047" s="93"/>
      <c r="AJ1047" s="93"/>
      <c r="AK1047" s="93"/>
      <c r="AL1047" s="93"/>
      <c r="AM1047" s="93"/>
      <c r="AN1047" s="93"/>
      <c r="AO1047" s="93"/>
      <c r="AP1047" s="93"/>
      <c r="AQ1047" s="93"/>
      <c r="AR1047" s="93"/>
      <c r="AS1047" s="93"/>
      <c r="AT1047" s="93"/>
      <c r="AU1047" s="93"/>
      <c r="AV1047" s="93"/>
      <c r="AW1047" s="93"/>
      <c r="AX1047" s="93"/>
      <c r="AY1047" s="93"/>
      <c r="AZ1047" s="93"/>
      <c r="BA1047" s="93"/>
      <c r="BB1047" s="93"/>
      <c r="BC1047" s="93"/>
      <c r="BD1047" s="93"/>
      <c r="BE1047" s="93"/>
      <c r="BF1047" s="93"/>
      <c r="BG1047" s="93"/>
      <c r="BH1047" s="93"/>
      <c r="BI1047" s="93"/>
      <c r="BJ1047" s="93"/>
      <c r="BK1047" s="93"/>
      <c r="BL1047" s="93"/>
      <c r="BM1047" s="93"/>
      <c r="BN1047" s="93"/>
      <c r="BO1047" s="93"/>
      <c r="BP1047" s="93"/>
      <c r="BQ1047" s="93"/>
      <c r="BR1047" s="93"/>
      <c r="BS1047" s="93"/>
      <c r="BT1047" s="93"/>
      <c r="BU1047" s="93"/>
      <c r="BV1047" s="93"/>
      <c r="BW1047" s="93"/>
      <c r="BX1047" s="93"/>
      <c r="BY1047" s="93"/>
      <c r="BZ1047" s="93"/>
      <c r="CA1047" s="93"/>
      <c r="CB1047" s="93"/>
      <c r="CC1047" s="93"/>
      <c r="CD1047" s="93"/>
      <c r="CE1047" s="93"/>
      <c r="CF1047" s="93"/>
      <c r="CG1047" s="93"/>
      <c r="CH1047" s="93"/>
      <c r="CI1047" s="93"/>
      <c r="CJ1047" s="93"/>
      <c r="CK1047" s="93"/>
      <c r="CL1047" s="93"/>
      <c r="CM1047" s="93"/>
      <c r="CN1047" s="93"/>
      <c r="CO1047" s="93"/>
      <c r="CP1047" s="93"/>
      <c r="CQ1047" s="93"/>
      <c r="CR1047" s="93"/>
      <c r="CS1047" s="93"/>
      <c r="CT1047" s="93"/>
      <c r="CU1047" s="93"/>
      <c r="CV1047" s="93"/>
      <c r="CW1047" s="93"/>
      <c r="CX1047" s="93"/>
      <c r="CY1047" s="93"/>
      <c r="CZ1047" s="93"/>
      <c r="DA1047" s="93"/>
      <c r="DB1047" s="93"/>
      <c r="DC1047" s="93"/>
      <c r="DD1047" s="93"/>
      <c r="DE1047" s="93"/>
      <c r="DF1047" s="93"/>
      <c r="DG1047" s="93"/>
      <c r="DH1047" s="93"/>
      <c r="DI1047" s="93"/>
      <c r="DJ1047" s="93"/>
      <c r="DK1047" s="93"/>
      <c r="DL1047" s="93"/>
      <c r="DM1047" s="93"/>
      <c r="DN1047" s="93"/>
      <c r="DO1047" s="93"/>
      <c r="DP1047" s="93"/>
      <c r="DQ1047" s="93"/>
      <c r="DR1047" s="93"/>
      <c r="DS1047" s="93"/>
      <c r="DT1047" s="93"/>
      <c r="DU1047" s="93"/>
      <c r="DV1047" s="93"/>
      <c r="DW1047" s="93"/>
      <c r="DX1047" s="93"/>
      <c r="DY1047" s="93"/>
      <c r="DZ1047" s="93"/>
      <c r="EA1047" s="93"/>
      <c r="EB1047" s="93"/>
      <c r="EC1047" s="93"/>
      <c r="ED1047" s="93"/>
      <c r="EE1047" s="93"/>
      <c r="EF1047" s="93"/>
      <c r="EG1047" s="93"/>
      <c r="EH1047" s="93"/>
      <c r="EI1047" s="93"/>
      <c r="EJ1047" s="93"/>
      <c r="EK1047" s="93"/>
      <c r="EL1047" s="93"/>
      <c r="EM1047" s="93"/>
      <c r="EN1047" s="93"/>
      <c r="EO1047" s="93"/>
      <c r="EP1047" s="93"/>
      <c r="EQ1047" s="93"/>
      <c r="ER1047" s="93"/>
      <c r="ES1047" s="93"/>
      <c r="ET1047" s="93"/>
      <c r="EU1047" s="93"/>
      <c r="EV1047" s="93"/>
      <c r="EW1047" s="93"/>
      <c r="EX1047" s="93"/>
      <c r="EY1047" s="93"/>
      <c r="EZ1047" s="93"/>
      <c r="FA1047" s="93"/>
      <c r="FB1047" s="93"/>
      <c r="FC1047" s="93"/>
      <c r="FD1047" s="93"/>
      <c r="FE1047" s="93"/>
      <c r="FF1047" s="93"/>
      <c r="FG1047" s="93"/>
      <c r="FH1047" s="93"/>
      <c r="FI1047" s="93"/>
      <c r="FJ1047" s="93"/>
      <c r="FK1047" s="93"/>
      <c r="FL1047" s="93"/>
      <c r="FM1047" s="93"/>
      <c r="FN1047" s="93"/>
      <c r="FO1047" s="93"/>
      <c r="FP1047" s="93"/>
      <c r="FQ1047" s="93"/>
      <c r="FR1047" s="93"/>
      <c r="FS1047" s="93"/>
      <c r="FT1047" s="93"/>
      <c r="FU1047" s="93"/>
      <c r="FV1047" s="93"/>
      <c r="FW1047" s="93"/>
      <c r="FX1047" s="93"/>
      <c r="FY1047" s="93"/>
      <c r="FZ1047" s="93"/>
      <c r="GA1047" s="93"/>
      <c r="GB1047" s="93"/>
      <c r="GC1047" s="93"/>
      <c r="GD1047" s="93"/>
      <c r="GE1047" s="93"/>
      <c r="GF1047" s="93"/>
      <c r="GG1047" s="93"/>
      <c r="GH1047" s="93"/>
      <c r="GI1047" s="93"/>
      <c r="GJ1047" s="93"/>
      <c r="GK1047" s="93"/>
      <c r="GL1047" s="93"/>
      <c r="GM1047" s="93"/>
      <c r="GN1047" s="93"/>
      <c r="GO1047" s="93"/>
      <c r="GP1047" s="93"/>
      <c r="GQ1047" s="93"/>
      <c r="GR1047" s="93"/>
      <c r="GS1047" s="93"/>
      <c r="GT1047" s="93"/>
      <c r="GU1047" s="93"/>
      <c r="GV1047" s="93"/>
      <c r="GW1047" s="93"/>
      <c r="GX1047" s="93"/>
      <c r="GY1047" s="93"/>
      <c r="GZ1047" s="93"/>
      <c r="HA1047" s="93"/>
      <c r="HB1047" s="93"/>
      <c r="HC1047" s="93"/>
      <c r="HD1047" s="93"/>
      <c r="HE1047" s="93"/>
      <c r="HF1047" s="93"/>
      <c r="HG1047" s="93"/>
      <c r="HH1047" s="93"/>
      <c r="HI1047" s="93"/>
      <c r="HJ1047" s="93"/>
      <c r="HK1047" s="93"/>
      <c r="HL1047" s="93"/>
      <c r="HM1047" s="93"/>
      <c r="HN1047" s="93"/>
      <c r="HO1047" s="93"/>
      <c r="HP1047" s="93"/>
      <c r="HQ1047" s="93"/>
      <c r="HR1047" s="93"/>
      <c r="HS1047" s="93"/>
      <c r="HT1047" s="93"/>
      <c r="HU1047" s="93"/>
      <c r="HV1047" s="93"/>
      <c r="HW1047" s="93"/>
      <c r="HX1047" s="93"/>
      <c r="HY1047" s="93"/>
      <c r="HZ1047" s="93"/>
      <c r="IA1047" s="93"/>
      <c r="IB1047" s="93"/>
      <c r="IC1047" s="93"/>
      <c r="ID1047" s="93"/>
      <c r="IE1047" s="93"/>
      <c r="IF1047" s="93"/>
      <c r="IG1047" s="93"/>
      <c r="IH1047" s="93"/>
      <c r="II1047" s="93"/>
      <c r="IJ1047" s="93"/>
      <c r="IK1047" s="93"/>
      <c r="IL1047" s="93"/>
      <c r="IM1047" s="93"/>
      <c r="IN1047" s="93"/>
      <c r="IO1047" s="93"/>
      <c r="IP1047" s="93"/>
      <c r="IQ1047" s="93"/>
      <c r="IR1047" s="93"/>
      <c r="IS1047" s="93"/>
      <c r="IT1047" s="93"/>
      <c r="IU1047" s="93"/>
      <c r="IV1047" s="93"/>
      <c r="IW1047" s="93"/>
      <c r="IX1047" s="93"/>
      <c r="IY1047" s="93"/>
      <c r="IZ1047" s="93"/>
      <c r="JA1047" s="93"/>
    </row>
    <row r="1048" spans="1:261" x14ac:dyDescent="0.2">
      <c r="A1048" s="192">
        <v>39990</v>
      </c>
      <c r="B1048" s="183" t="s">
        <v>753</v>
      </c>
      <c r="C1048" s="183" t="s">
        <v>263</v>
      </c>
      <c r="D1048" s="183" t="s">
        <v>140</v>
      </c>
      <c r="E1048" s="183" t="s">
        <v>143</v>
      </c>
      <c r="F1048" s="184">
        <v>39767</v>
      </c>
      <c r="G1048" s="176">
        <v>2008</v>
      </c>
      <c r="H1048" s="170" t="s">
        <v>25</v>
      </c>
      <c r="I1048" s="170" t="str">
        <f t="shared" si="73"/>
        <v>CO</v>
      </c>
      <c r="J1048" s="170" t="str">
        <f t="shared" si="74"/>
        <v>CO</v>
      </c>
      <c r="K1048" s="170" t="str">
        <f t="shared" si="75"/>
        <v>Mountain</v>
      </c>
      <c r="L1048" s="170" t="str">
        <f>INDEX('State '!$A$1:$C$62,MATCH($I1048,'State '!$B:$B,0),3)</f>
        <v>Mountain</v>
      </c>
      <c r="M1048" s="170" t="str">
        <f>INDEX('State '!$A$1:$C$62,MATCH($J1048,'State '!$B:$B,0),3)</f>
        <v>Mountain</v>
      </c>
      <c r="N1048" s="170"/>
      <c r="O1048" s="177">
        <v>58</v>
      </c>
      <c r="P1048" s="177">
        <v>5.88</v>
      </c>
      <c r="Q1048" s="177">
        <v>2565</v>
      </c>
      <c r="R1048" s="176">
        <v>30</v>
      </c>
      <c r="S1048" s="170" t="s">
        <v>135</v>
      </c>
      <c r="T1048" s="170" t="s">
        <v>381</v>
      </c>
      <c r="U1048" s="170" t="s">
        <v>754</v>
      </c>
      <c r="V1048" s="170"/>
      <c r="W1048" s="175"/>
      <c r="X1048" s="169"/>
      <c r="Y1048" s="169"/>
      <c r="Z1048" s="93"/>
      <c r="AA1048" s="93"/>
      <c r="AB1048" s="93"/>
    </row>
    <row r="1049" spans="1:261" ht="25.5" x14ac:dyDescent="0.2">
      <c r="A1049" s="102">
        <v>44217</v>
      </c>
      <c r="B1049" s="222" t="s">
        <v>2932</v>
      </c>
      <c r="C1049" s="222" t="s">
        <v>2933</v>
      </c>
      <c r="D1049" s="222" t="s">
        <v>140</v>
      </c>
      <c r="E1049" s="222" t="s">
        <v>143</v>
      </c>
      <c r="F1049" s="63">
        <v>44027</v>
      </c>
      <c r="G1049" s="104">
        <v>2020</v>
      </c>
      <c r="H1049" s="224" t="s">
        <v>33</v>
      </c>
      <c r="I1049" s="224" t="str">
        <f t="shared" ref="I1049:I1082" si="76">LEFT($H1049,2)</f>
        <v>WV</v>
      </c>
      <c r="J1049" s="224" t="str">
        <f t="shared" ref="J1049:J1082" si="77">RIGHT($H1049,2)</f>
        <v>WV</v>
      </c>
      <c r="K1049" s="230" t="str">
        <f t="shared" ref="K1049:K1080" si="78">IF($L1049=$M1049,L1049,CONCATENATE($L1049,", ",IF(ISBLANK(N1049),"",CONCATENATE(N1049,", ")),$M1049))</f>
        <v>Northeast</v>
      </c>
      <c r="L1049" s="224" t="str">
        <f>INDEX('State '!$A$1:$C$62,MATCH($I1049,'State '!$B:$B,0),3)</f>
        <v>Northeast</v>
      </c>
      <c r="M1049" s="224" t="str">
        <f>INDEX('State '!$A$1:$C$62,MATCH($J1049,'State '!$B:$B,0),3)</f>
        <v>Northeast</v>
      </c>
      <c r="N1049" s="224"/>
      <c r="O1049" s="177">
        <v>4.9000000000000004</v>
      </c>
      <c r="P1049" s="177"/>
      <c r="Q1049" s="164">
        <v>300</v>
      </c>
      <c r="R1049" s="104"/>
      <c r="S1049" s="224" t="s">
        <v>135</v>
      </c>
      <c r="T1049" s="224" t="s">
        <v>381</v>
      </c>
      <c r="U1049" s="224" t="s">
        <v>2930</v>
      </c>
      <c r="V1049" s="224" t="s">
        <v>2177</v>
      </c>
      <c r="W1049" s="222" t="s">
        <v>2934</v>
      </c>
      <c r="X1049" s="222"/>
      <c r="Y1049" s="225"/>
      <c r="Z1049" s="105"/>
      <c r="AA1049" s="93"/>
      <c r="AB1049" s="93"/>
    </row>
    <row r="1050" spans="1:261" s="19" customFormat="1" x14ac:dyDescent="0.2">
      <c r="A1050" s="192">
        <v>40381</v>
      </c>
      <c r="B1050" s="171" t="s">
        <v>689</v>
      </c>
      <c r="C1050" s="171" t="s">
        <v>247</v>
      </c>
      <c r="D1050" s="171" t="s">
        <v>140</v>
      </c>
      <c r="E1050" s="172" t="s">
        <v>143</v>
      </c>
      <c r="F1050" s="173">
        <v>39994</v>
      </c>
      <c r="G1050" s="180">
        <v>2009</v>
      </c>
      <c r="H1050" s="170" t="s">
        <v>690</v>
      </c>
      <c r="I1050" s="170" t="str">
        <f t="shared" si="76"/>
        <v>WY</v>
      </c>
      <c r="J1050" s="170" t="str">
        <f t="shared" si="77"/>
        <v>CO</v>
      </c>
      <c r="K1050" s="170" t="str">
        <f t="shared" si="78"/>
        <v>Mountain</v>
      </c>
      <c r="L1050" s="170" t="str">
        <f>INDEX('State '!$A$1:$C$62,MATCH($I1050,'State '!$B:$B,0),3)</f>
        <v>Mountain</v>
      </c>
      <c r="M1050" s="170" t="str">
        <f>INDEX('State '!$A$1:$C$62,MATCH($J1050,'State '!$B:$B,0),3)</f>
        <v>Mountain</v>
      </c>
      <c r="N1050" s="170"/>
      <c r="O1050" s="177">
        <v>0.25</v>
      </c>
      <c r="P1050" s="176"/>
      <c r="Q1050" s="176">
        <v>55</v>
      </c>
      <c r="R1050" s="177"/>
      <c r="S1050" s="178" t="s">
        <v>135</v>
      </c>
      <c r="T1050" s="175" t="s">
        <v>381</v>
      </c>
      <c r="U1050" s="179" t="s">
        <v>691</v>
      </c>
      <c r="V1050" s="170"/>
      <c r="W1050" s="205"/>
      <c r="X1050" s="205"/>
      <c r="Y1050" s="169"/>
    </row>
    <row r="1051" spans="1:261" s="19" customFormat="1" x14ac:dyDescent="0.2">
      <c r="A1051" s="192">
        <v>39990</v>
      </c>
      <c r="B1051" s="183" t="s">
        <v>1864</v>
      </c>
      <c r="C1051" s="183" t="s">
        <v>247</v>
      </c>
      <c r="D1051" s="183" t="s">
        <v>140</v>
      </c>
      <c r="E1051" s="183" t="s">
        <v>143</v>
      </c>
      <c r="F1051" s="184">
        <v>35643</v>
      </c>
      <c r="G1051" s="176">
        <v>1997</v>
      </c>
      <c r="H1051" s="170" t="s">
        <v>690</v>
      </c>
      <c r="I1051" s="170" t="str">
        <f t="shared" si="76"/>
        <v>WY</v>
      </c>
      <c r="J1051" s="170" t="str">
        <f t="shared" si="77"/>
        <v>CO</v>
      </c>
      <c r="K1051" s="170" t="str">
        <f t="shared" si="78"/>
        <v>Mountain</v>
      </c>
      <c r="L1051" s="170" t="str">
        <f>INDEX('State '!$A$1:$C$62,MATCH($I1051,'State '!$B:$B,0),3)</f>
        <v>Mountain</v>
      </c>
      <c r="M1051" s="170" t="str">
        <f>INDEX('State '!$A$1:$C$62,MATCH($J1051,'State '!$B:$B,0),3)</f>
        <v>Mountain</v>
      </c>
      <c r="N1051" s="170"/>
      <c r="O1051" s="177">
        <v>39.9</v>
      </c>
      <c r="P1051" s="177"/>
      <c r="Q1051" s="177">
        <v>192</v>
      </c>
      <c r="R1051" s="176">
        <v>36</v>
      </c>
      <c r="S1051" s="170" t="s">
        <v>135</v>
      </c>
      <c r="T1051" s="170" t="s">
        <v>381</v>
      </c>
      <c r="U1051" s="170" t="s">
        <v>1660</v>
      </c>
      <c r="V1051" s="170"/>
      <c r="W1051" s="169"/>
      <c r="X1051" s="169"/>
      <c r="Y1051" s="169"/>
    </row>
    <row r="1052" spans="1:261" s="19" customFormat="1" x14ac:dyDescent="0.2">
      <c r="A1052" s="192">
        <v>39990</v>
      </c>
      <c r="B1052" s="183" t="s">
        <v>1110</v>
      </c>
      <c r="C1052" s="183" t="s">
        <v>247</v>
      </c>
      <c r="D1052" s="183" t="s">
        <v>134</v>
      </c>
      <c r="E1052" s="183" t="s">
        <v>143</v>
      </c>
      <c r="F1052" s="184">
        <v>38292</v>
      </c>
      <c r="G1052" s="176">
        <v>2004</v>
      </c>
      <c r="H1052" s="170" t="s">
        <v>29</v>
      </c>
      <c r="I1052" s="170" t="str">
        <f t="shared" si="76"/>
        <v>WY</v>
      </c>
      <c r="J1052" s="170" t="str">
        <f t="shared" si="77"/>
        <v>WY</v>
      </c>
      <c r="K1052" s="170" t="str">
        <f t="shared" si="78"/>
        <v>Mountain</v>
      </c>
      <c r="L1052" s="170" t="str">
        <f>INDEX('State '!$A$1:$C$62,MATCH($I1052,'State '!$B:$B,0),3)</f>
        <v>Mountain</v>
      </c>
      <c r="M1052" s="170" t="str">
        <f>INDEX('State '!$A$1:$C$62,MATCH($J1052,'State '!$B:$B,0),3)</f>
        <v>Mountain</v>
      </c>
      <c r="N1052" s="170"/>
      <c r="O1052" s="177">
        <v>11.56</v>
      </c>
      <c r="P1052" s="177">
        <v>5.25</v>
      </c>
      <c r="Q1052" s="177">
        <v>110</v>
      </c>
      <c r="R1052" s="176">
        <v>16</v>
      </c>
      <c r="S1052" s="170" t="s">
        <v>135</v>
      </c>
      <c r="T1052" s="170" t="s">
        <v>381</v>
      </c>
      <c r="U1052" s="170" t="s">
        <v>1111</v>
      </c>
      <c r="V1052" s="170"/>
      <c r="W1052" s="233"/>
      <c r="X1052" s="233"/>
      <c r="Y1052" s="175"/>
    </row>
    <row r="1053" spans="1:261" s="19" customFormat="1" x14ac:dyDescent="0.2">
      <c r="A1053" s="192">
        <v>39990</v>
      </c>
      <c r="B1053" s="183" t="s">
        <v>908</v>
      </c>
      <c r="C1053" s="183" t="s">
        <v>247</v>
      </c>
      <c r="D1053" s="183" t="s">
        <v>140</v>
      </c>
      <c r="E1053" s="183" t="s">
        <v>143</v>
      </c>
      <c r="F1053" s="184">
        <v>39417</v>
      </c>
      <c r="G1053" s="176">
        <v>2007</v>
      </c>
      <c r="H1053" s="170" t="s">
        <v>404</v>
      </c>
      <c r="I1053" s="170" t="str">
        <f t="shared" si="76"/>
        <v>UT</v>
      </c>
      <c r="J1053" s="170" t="str">
        <f t="shared" si="77"/>
        <v>WY</v>
      </c>
      <c r="K1053" s="170" t="str">
        <f t="shared" si="78"/>
        <v>Mountain</v>
      </c>
      <c r="L1053" s="170" t="str">
        <f>INDEX('State '!$A$1:$C$62,MATCH($I1053,'State '!$B:$B,0),3)</f>
        <v>Mountain</v>
      </c>
      <c r="M1053" s="170" t="str">
        <f>INDEX('State '!$A$1:$C$62,MATCH($J1053,'State '!$B:$B,0),3)</f>
        <v>Mountain</v>
      </c>
      <c r="N1053" s="170"/>
      <c r="O1053" s="177">
        <v>61</v>
      </c>
      <c r="P1053" s="177">
        <v>51.5</v>
      </c>
      <c r="Q1053" s="177">
        <v>406</v>
      </c>
      <c r="R1053" s="176">
        <v>24</v>
      </c>
      <c r="S1053" s="170" t="s">
        <v>135</v>
      </c>
      <c r="T1053" s="170" t="s">
        <v>381</v>
      </c>
      <c r="U1053" s="170" t="s">
        <v>857</v>
      </c>
      <c r="V1053" s="170"/>
      <c r="W1053" s="233"/>
      <c r="X1053" s="233"/>
      <c r="Y1053" s="233"/>
    </row>
    <row r="1054" spans="1:261" x14ac:dyDescent="0.2">
      <c r="A1054" s="192">
        <v>39990</v>
      </c>
      <c r="B1054" s="183" t="s">
        <v>907</v>
      </c>
      <c r="C1054" s="183" t="s">
        <v>247</v>
      </c>
      <c r="D1054" s="183" t="s">
        <v>140</v>
      </c>
      <c r="E1054" s="183" t="s">
        <v>143</v>
      </c>
      <c r="F1054" s="184">
        <v>39442</v>
      </c>
      <c r="G1054" s="176">
        <v>2007</v>
      </c>
      <c r="H1054" s="170" t="s">
        <v>404</v>
      </c>
      <c r="I1054" s="170" t="str">
        <f t="shared" si="76"/>
        <v>UT</v>
      </c>
      <c r="J1054" s="170" t="str">
        <f t="shared" si="77"/>
        <v>WY</v>
      </c>
      <c r="K1054" s="170" t="str">
        <f t="shared" si="78"/>
        <v>Mountain</v>
      </c>
      <c r="L1054" s="170" t="str">
        <f>INDEX('State '!$A$1:$C$62,MATCH($I1054,'State '!$B:$B,0),3)</f>
        <v>Mountain</v>
      </c>
      <c r="M1054" s="170" t="str">
        <f>INDEX('State '!$A$1:$C$62,MATCH($J1054,'State '!$B:$B,0),3)</f>
        <v>Mountain</v>
      </c>
      <c r="N1054" s="170"/>
      <c r="O1054" s="177">
        <v>60</v>
      </c>
      <c r="P1054" s="177">
        <v>71.5</v>
      </c>
      <c r="Q1054" s="177"/>
      <c r="R1054" s="176">
        <v>24</v>
      </c>
      <c r="S1054" s="170" t="s">
        <v>135</v>
      </c>
      <c r="T1054" s="170" t="s">
        <v>381</v>
      </c>
      <c r="U1054" s="170" t="s">
        <v>857</v>
      </c>
      <c r="V1054" s="170"/>
      <c r="W1054" s="175"/>
      <c r="X1054" s="169"/>
      <c r="Y1054" s="169"/>
      <c r="Z1054" s="105"/>
      <c r="AA1054" s="93"/>
      <c r="AB1054" s="93"/>
    </row>
    <row r="1055" spans="1:261" x14ac:dyDescent="0.2">
      <c r="A1055" s="192">
        <v>39990</v>
      </c>
      <c r="B1055" s="183" t="s">
        <v>1556</v>
      </c>
      <c r="C1055" s="183" t="s">
        <v>247</v>
      </c>
      <c r="D1055" s="183" t="s">
        <v>140</v>
      </c>
      <c r="E1055" s="183" t="s">
        <v>143</v>
      </c>
      <c r="F1055" s="184">
        <v>36080</v>
      </c>
      <c r="G1055" s="176">
        <v>1998</v>
      </c>
      <c r="H1055" s="170" t="s">
        <v>29</v>
      </c>
      <c r="I1055" s="170" t="str">
        <f t="shared" si="76"/>
        <v>WY</v>
      </c>
      <c r="J1055" s="170" t="str">
        <f t="shared" si="77"/>
        <v>WY</v>
      </c>
      <c r="K1055" s="170" t="str">
        <f t="shared" si="78"/>
        <v>Mountain</v>
      </c>
      <c r="L1055" s="170" t="str">
        <f>INDEX('State '!$A$1:$C$62,MATCH($I1055,'State '!$B:$B,0),3)</f>
        <v>Mountain</v>
      </c>
      <c r="M1055" s="170" t="str">
        <f>INDEX('State '!$A$1:$C$62,MATCH($J1055,'State '!$B:$B,0),3)</f>
        <v>Mountain</v>
      </c>
      <c r="N1055" s="170"/>
      <c r="O1055" s="177">
        <v>14.9</v>
      </c>
      <c r="P1055" s="177"/>
      <c r="Q1055" s="177">
        <v>52</v>
      </c>
      <c r="R1055" s="176"/>
      <c r="S1055" s="170" t="s">
        <v>135</v>
      </c>
      <c r="T1055" s="170" t="s">
        <v>381</v>
      </c>
      <c r="U1055" s="170" t="s">
        <v>1557</v>
      </c>
      <c r="V1055" s="170"/>
      <c r="W1055" s="169"/>
      <c r="X1055" s="169"/>
      <c r="Y1055" s="169"/>
      <c r="Z1055" s="105"/>
      <c r="AA1055" s="93"/>
      <c r="AB1055" s="93"/>
    </row>
    <row r="1056" spans="1:261" s="19" customFormat="1" x14ac:dyDescent="0.2">
      <c r="A1056" s="192">
        <v>39990</v>
      </c>
      <c r="B1056" s="171" t="s">
        <v>856</v>
      </c>
      <c r="C1056" s="171" t="s">
        <v>247</v>
      </c>
      <c r="D1056" s="171" t="s">
        <v>140</v>
      </c>
      <c r="E1056" s="172" t="s">
        <v>143</v>
      </c>
      <c r="F1056" s="173">
        <v>39483</v>
      </c>
      <c r="G1056" s="180">
        <v>2008</v>
      </c>
      <c r="H1056" s="170" t="s">
        <v>29</v>
      </c>
      <c r="I1056" s="170" t="str">
        <f t="shared" si="76"/>
        <v>WY</v>
      </c>
      <c r="J1056" s="170" t="str">
        <f t="shared" si="77"/>
        <v>WY</v>
      </c>
      <c r="K1056" s="170" t="str">
        <f t="shared" si="78"/>
        <v>Mountain</v>
      </c>
      <c r="L1056" s="170" t="str">
        <f>INDEX('State '!$A$1:$C$62,MATCH($I1056,'State '!$B:$B,0),3)</f>
        <v>Mountain</v>
      </c>
      <c r="M1056" s="170" t="str">
        <f>INDEX('State '!$A$1:$C$62,MATCH($J1056,'State '!$B:$B,0),3)</f>
        <v>Mountain</v>
      </c>
      <c r="N1056" s="170"/>
      <c r="O1056" s="177">
        <v>22.2</v>
      </c>
      <c r="P1056" s="176"/>
      <c r="Q1056" s="176">
        <v>150</v>
      </c>
      <c r="R1056" s="177"/>
      <c r="S1056" s="178" t="s">
        <v>135</v>
      </c>
      <c r="T1056" s="175" t="s">
        <v>381</v>
      </c>
      <c r="U1056" s="179" t="s">
        <v>857</v>
      </c>
      <c r="V1056" s="170"/>
      <c r="W1056" s="169"/>
      <c r="X1056" s="169"/>
      <c r="Y1056" s="155" t="s">
        <v>2509</v>
      </c>
      <c r="Z1056" s="105"/>
      <c r="AA1056" s="93"/>
      <c r="AB1056" s="93"/>
      <c r="AC1056" s="93"/>
      <c r="AD1056" s="93"/>
      <c r="AE1056" s="93"/>
      <c r="AF1056" s="93"/>
      <c r="AG1056" s="93"/>
      <c r="AH1056" s="93"/>
      <c r="AI1056" s="93"/>
      <c r="AJ1056" s="93"/>
      <c r="AK1056" s="93"/>
      <c r="AL1056" s="93"/>
      <c r="AM1056" s="93"/>
      <c r="AN1056" s="93"/>
      <c r="AO1056" s="93"/>
      <c r="AP1056" s="93"/>
      <c r="AQ1056" s="93"/>
      <c r="AR1056" s="93"/>
      <c r="AS1056" s="93"/>
      <c r="AT1056" s="93"/>
      <c r="AU1056" s="93"/>
      <c r="AV1056" s="93"/>
      <c r="AW1056" s="93"/>
      <c r="AX1056" s="93"/>
      <c r="AY1056" s="93"/>
      <c r="AZ1056" s="93"/>
      <c r="BA1056" s="93"/>
      <c r="BB1056" s="93"/>
      <c r="BC1056" s="93"/>
      <c r="BD1056" s="93"/>
      <c r="BE1056" s="93"/>
      <c r="BF1056" s="93"/>
      <c r="BG1056" s="93"/>
      <c r="BH1056" s="93"/>
      <c r="BI1056" s="93"/>
      <c r="BJ1056" s="93"/>
      <c r="BK1056" s="93"/>
      <c r="BL1056" s="93"/>
      <c r="BM1056" s="93"/>
      <c r="BN1056" s="93"/>
      <c r="BO1056" s="93"/>
      <c r="BP1056" s="93"/>
      <c r="BQ1056" s="93"/>
      <c r="BR1056" s="93"/>
      <c r="BS1056" s="93"/>
      <c r="BT1056" s="93"/>
      <c r="BU1056" s="93"/>
      <c r="BV1056" s="93"/>
      <c r="BW1056" s="93"/>
      <c r="BX1056" s="93"/>
      <c r="BY1056" s="93"/>
      <c r="BZ1056" s="93"/>
      <c r="CA1056" s="93"/>
      <c r="CB1056" s="93"/>
      <c r="CC1056" s="93"/>
      <c r="CD1056" s="93"/>
      <c r="CE1056" s="93"/>
      <c r="CF1056" s="93"/>
      <c r="CG1056" s="93"/>
      <c r="CH1056" s="93"/>
      <c r="CI1056" s="93"/>
      <c r="CJ1056" s="93"/>
      <c r="CK1056" s="93"/>
      <c r="CL1056" s="93"/>
      <c r="CM1056" s="93"/>
      <c r="CN1056" s="93"/>
      <c r="CO1056" s="93"/>
      <c r="CP1056" s="93"/>
      <c r="CQ1056" s="93"/>
      <c r="CR1056" s="93"/>
      <c r="CS1056" s="93"/>
      <c r="CT1056" s="93"/>
      <c r="CU1056" s="93"/>
      <c r="CV1056" s="93"/>
      <c r="CW1056" s="93"/>
      <c r="CX1056" s="93"/>
      <c r="CY1056" s="93"/>
      <c r="CZ1056" s="93"/>
      <c r="DA1056" s="93"/>
      <c r="DB1056" s="93"/>
      <c r="DC1056" s="93"/>
      <c r="DD1056" s="93"/>
      <c r="DE1056" s="93"/>
      <c r="DF1056" s="93"/>
      <c r="DG1056" s="93"/>
      <c r="DH1056" s="93"/>
      <c r="DI1056" s="93"/>
      <c r="DJ1056" s="93"/>
      <c r="DK1056" s="93"/>
      <c r="DL1056" s="93"/>
      <c r="DM1056" s="93"/>
      <c r="DN1056" s="93"/>
      <c r="DO1056" s="93"/>
      <c r="DP1056" s="93"/>
      <c r="DQ1056" s="93"/>
      <c r="DR1056" s="93"/>
      <c r="DS1056" s="93"/>
      <c r="DT1056" s="93"/>
      <c r="DU1056" s="93"/>
      <c r="DV1056" s="93"/>
      <c r="DW1056" s="93"/>
      <c r="DX1056" s="93"/>
      <c r="DY1056" s="93"/>
      <c r="DZ1056" s="93"/>
      <c r="EA1056" s="93"/>
      <c r="EB1056" s="93"/>
      <c r="EC1056" s="93"/>
      <c r="ED1056" s="93"/>
      <c r="EE1056" s="93"/>
      <c r="EF1056" s="93"/>
      <c r="EG1056" s="93"/>
      <c r="EH1056" s="93"/>
      <c r="EI1056" s="93"/>
      <c r="EJ1056" s="93"/>
      <c r="EK1056" s="93"/>
      <c r="EL1056" s="93"/>
      <c r="EM1056" s="93"/>
      <c r="EN1056" s="93"/>
      <c r="EO1056" s="93"/>
      <c r="EP1056" s="93"/>
      <c r="EQ1056" s="93"/>
      <c r="ER1056" s="93"/>
      <c r="ES1056" s="93"/>
      <c r="ET1056" s="93"/>
      <c r="EU1056" s="93"/>
      <c r="EV1056" s="93"/>
      <c r="EW1056" s="93"/>
      <c r="EX1056" s="93"/>
      <c r="EY1056" s="93"/>
      <c r="EZ1056" s="93"/>
      <c r="FA1056" s="93"/>
      <c r="FB1056" s="93"/>
      <c r="FC1056" s="93"/>
      <c r="FD1056" s="93"/>
      <c r="FE1056" s="93"/>
      <c r="FF1056" s="93"/>
      <c r="FG1056" s="93"/>
      <c r="FH1056" s="93"/>
      <c r="FI1056" s="93"/>
      <c r="FJ1056" s="93"/>
      <c r="FK1056" s="93"/>
      <c r="FL1056" s="93"/>
      <c r="FM1056" s="93"/>
      <c r="FN1056" s="93"/>
      <c r="FO1056" s="93"/>
      <c r="FP1056" s="93"/>
      <c r="FQ1056" s="93"/>
      <c r="FR1056" s="93"/>
      <c r="FS1056" s="93"/>
      <c r="FT1056" s="93"/>
      <c r="FU1056" s="93"/>
      <c r="FV1056" s="93"/>
      <c r="FW1056" s="93"/>
      <c r="FX1056" s="93"/>
      <c r="FY1056" s="93"/>
      <c r="FZ1056" s="93"/>
      <c r="GA1056" s="93"/>
      <c r="GB1056" s="93"/>
      <c r="GC1056" s="93"/>
      <c r="GD1056" s="93"/>
      <c r="GE1056" s="93"/>
      <c r="GF1056" s="93"/>
      <c r="GG1056" s="93"/>
      <c r="GH1056" s="93"/>
      <c r="GI1056" s="93"/>
      <c r="GJ1056" s="93"/>
      <c r="GK1056" s="93"/>
      <c r="GL1056" s="93"/>
      <c r="GM1056" s="93"/>
      <c r="GN1056" s="93"/>
      <c r="GO1056" s="93"/>
      <c r="GP1056" s="93"/>
      <c r="GQ1056" s="93"/>
      <c r="GR1056" s="93"/>
      <c r="GS1056" s="93"/>
      <c r="GT1056" s="93"/>
      <c r="GU1056" s="93"/>
      <c r="GV1056" s="93"/>
      <c r="GW1056" s="93"/>
      <c r="GX1056" s="93"/>
      <c r="GY1056" s="93"/>
      <c r="GZ1056" s="93"/>
      <c r="HA1056" s="93"/>
      <c r="HB1056" s="93"/>
      <c r="HC1056" s="93"/>
      <c r="HD1056" s="93"/>
      <c r="HE1056" s="93"/>
      <c r="HF1056" s="93"/>
      <c r="HG1056" s="93"/>
      <c r="HH1056" s="93"/>
      <c r="HI1056" s="93"/>
      <c r="HJ1056" s="93"/>
      <c r="HK1056" s="93"/>
      <c r="HL1056" s="93"/>
      <c r="HM1056" s="93"/>
      <c r="HN1056" s="93"/>
      <c r="HO1056" s="93"/>
      <c r="HP1056" s="93"/>
      <c r="HQ1056" s="93"/>
      <c r="HR1056" s="93"/>
      <c r="HS1056" s="93"/>
      <c r="HT1056" s="93"/>
      <c r="HU1056" s="93"/>
      <c r="HV1056" s="93"/>
      <c r="HW1056" s="93"/>
      <c r="HX1056" s="93"/>
      <c r="HY1056" s="93"/>
      <c r="HZ1056" s="93"/>
      <c r="IA1056" s="93"/>
      <c r="IB1056" s="93"/>
      <c r="IC1056" s="93"/>
      <c r="ID1056" s="93"/>
      <c r="IE1056" s="93"/>
      <c r="IF1056" s="93"/>
      <c r="IG1056" s="93"/>
      <c r="IH1056" s="93"/>
      <c r="II1056" s="93"/>
      <c r="IJ1056" s="93"/>
      <c r="IK1056" s="93"/>
      <c r="IL1056" s="93"/>
      <c r="IM1056" s="93"/>
      <c r="IN1056" s="93"/>
      <c r="IO1056" s="93"/>
      <c r="IP1056" s="93"/>
      <c r="IQ1056" s="93"/>
      <c r="IR1056" s="93"/>
      <c r="IS1056" s="93"/>
      <c r="IT1056" s="93"/>
      <c r="IU1056" s="93"/>
      <c r="IV1056" s="93"/>
      <c r="IW1056" s="93"/>
      <c r="IX1056" s="93"/>
      <c r="IY1056" s="93"/>
      <c r="IZ1056" s="93"/>
      <c r="JA1056" s="93"/>
    </row>
    <row r="1057" spans="1:261" x14ac:dyDescent="0.2">
      <c r="A1057" s="192">
        <v>39990</v>
      </c>
      <c r="B1057" s="183" t="s">
        <v>1460</v>
      </c>
      <c r="C1057" s="183" t="s">
        <v>247</v>
      </c>
      <c r="D1057" s="183" t="s">
        <v>140</v>
      </c>
      <c r="E1057" s="183" t="s">
        <v>143</v>
      </c>
      <c r="F1057" s="184">
        <v>36586</v>
      </c>
      <c r="G1057" s="176">
        <v>2000</v>
      </c>
      <c r="H1057" s="170" t="s">
        <v>690</v>
      </c>
      <c r="I1057" s="170" t="str">
        <f t="shared" si="76"/>
        <v>WY</v>
      </c>
      <c r="J1057" s="170" t="str">
        <f t="shared" si="77"/>
        <v>CO</v>
      </c>
      <c r="K1057" s="170" t="str">
        <f t="shared" si="78"/>
        <v>Mountain</v>
      </c>
      <c r="L1057" s="170" t="str">
        <f>INDEX('State '!$A$1:$C$62,MATCH($I1057,'State '!$B:$B,0),3)</f>
        <v>Mountain</v>
      </c>
      <c r="M1057" s="170" t="str">
        <f>INDEX('State '!$A$1:$C$62,MATCH($J1057,'State '!$B:$B,0),3)</f>
        <v>Mountain</v>
      </c>
      <c r="N1057" s="170"/>
      <c r="O1057" s="177">
        <v>12.1</v>
      </c>
      <c r="P1057" s="177">
        <v>5.6</v>
      </c>
      <c r="Q1057" s="177">
        <v>120</v>
      </c>
      <c r="R1057" s="176">
        <v>24</v>
      </c>
      <c r="S1057" s="170" t="s">
        <v>135</v>
      </c>
      <c r="T1057" s="170" t="s">
        <v>381</v>
      </c>
      <c r="U1057" s="170" t="s">
        <v>1461</v>
      </c>
      <c r="V1057" s="170"/>
      <c r="W1057" s="169"/>
      <c r="X1057" s="169"/>
      <c r="Y1057" s="205"/>
      <c r="Z1057" s="93"/>
      <c r="AA1057" s="93"/>
      <c r="AB1057" s="93"/>
    </row>
    <row r="1058" spans="1:261" x14ac:dyDescent="0.2">
      <c r="A1058" s="192">
        <v>39990</v>
      </c>
      <c r="B1058" s="171" t="s">
        <v>854</v>
      </c>
      <c r="C1058" s="171" t="s">
        <v>247</v>
      </c>
      <c r="D1058" s="171" t="s">
        <v>140</v>
      </c>
      <c r="E1058" s="172" t="s">
        <v>143</v>
      </c>
      <c r="F1058" s="173">
        <v>39750</v>
      </c>
      <c r="G1058" s="180">
        <v>2008</v>
      </c>
      <c r="H1058" s="170" t="s">
        <v>690</v>
      </c>
      <c r="I1058" s="170" t="str">
        <f t="shared" si="76"/>
        <v>WY</v>
      </c>
      <c r="J1058" s="170" t="str">
        <f t="shared" si="77"/>
        <v>CO</v>
      </c>
      <c r="K1058" s="170" t="str">
        <f t="shared" si="78"/>
        <v>Mountain</v>
      </c>
      <c r="L1058" s="170" t="str">
        <f>INDEX('State '!$A$1:$C$62,MATCH($I1058,'State '!$B:$B,0),3)</f>
        <v>Mountain</v>
      </c>
      <c r="M1058" s="170" t="str">
        <f>INDEX('State '!$A$1:$C$62,MATCH($J1058,'State '!$B:$B,0),3)</f>
        <v>Mountain</v>
      </c>
      <c r="N1058" s="170"/>
      <c r="O1058" s="177">
        <v>32</v>
      </c>
      <c r="P1058" s="176"/>
      <c r="Q1058" s="176">
        <v>330</v>
      </c>
      <c r="R1058" s="177"/>
      <c r="S1058" s="178" t="s">
        <v>135</v>
      </c>
      <c r="T1058" s="175" t="s">
        <v>381</v>
      </c>
      <c r="U1058" s="179" t="s">
        <v>855</v>
      </c>
      <c r="V1058" s="170"/>
      <c r="W1058" s="180"/>
      <c r="X1058" s="180"/>
      <c r="Y1058" s="172"/>
      <c r="Z1058" s="105"/>
      <c r="AA1058" s="93"/>
      <c r="AB1058" s="93"/>
    </row>
    <row r="1059" spans="1:261" x14ac:dyDescent="0.2">
      <c r="A1059" s="192">
        <v>39990</v>
      </c>
      <c r="B1059" s="183" t="s">
        <v>1516</v>
      </c>
      <c r="C1059" s="183" t="s">
        <v>247</v>
      </c>
      <c r="D1059" s="183" t="s">
        <v>140</v>
      </c>
      <c r="E1059" s="183" t="s">
        <v>143</v>
      </c>
      <c r="F1059" s="184">
        <v>36489</v>
      </c>
      <c r="G1059" s="176">
        <v>1999</v>
      </c>
      <c r="H1059" s="170" t="s">
        <v>690</v>
      </c>
      <c r="I1059" s="170" t="str">
        <f t="shared" si="76"/>
        <v>WY</v>
      </c>
      <c r="J1059" s="170" t="str">
        <f t="shared" si="77"/>
        <v>CO</v>
      </c>
      <c r="K1059" s="170" t="str">
        <f t="shared" si="78"/>
        <v>Mountain</v>
      </c>
      <c r="L1059" s="170" t="str">
        <f>INDEX('State '!$A$1:$C$62,MATCH($I1059,'State '!$B:$B,0),3)</f>
        <v>Mountain</v>
      </c>
      <c r="M1059" s="170" t="str">
        <f>INDEX('State '!$A$1:$C$62,MATCH($J1059,'State '!$B:$B,0),3)</f>
        <v>Mountain</v>
      </c>
      <c r="N1059" s="170"/>
      <c r="O1059" s="177">
        <v>78</v>
      </c>
      <c r="P1059" s="177">
        <v>149</v>
      </c>
      <c r="Q1059" s="177">
        <v>275</v>
      </c>
      <c r="R1059" s="176">
        <v>24</v>
      </c>
      <c r="S1059" s="170" t="s">
        <v>135</v>
      </c>
      <c r="T1059" s="170" t="s">
        <v>381</v>
      </c>
      <c r="U1059" s="170" t="s">
        <v>1517</v>
      </c>
      <c r="V1059" s="170"/>
      <c r="W1059" s="169"/>
      <c r="X1059" s="169"/>
      <c r="Y1059" s="205"/>
      <c r="Z1059" s="105"/>
      <c r="AA1059" s="93"/>
      <c r="AB1059" s="93"/>
    </row>
    <row r="1060" spans="1:261" x14ac:dyDescent="0.2">
      <c r="A1060" s="192">
        <v>39990</v>
      </c>
      <c r="B1060" s="183" t="s">
        <v>1421</v>
      </c>
      <c r="C1060" s="183" t="s">
        <v>247</v>
      </c>
      <c r="D1060" s="183" t="s">
        <v>140</v>
      </c>
      <c r="E1060" s="183" t="s">
        <v>143</v>
      </c>
      <c r="F1060" s="184">
        <v>37226</v>
      </c>
      <c r="G1060" s="176">
        <v>2001</v>
      </c>
      <c r="H1060" s="170" t="s">
        <v>690</v>
      </c>
      <c r="I1060" s="170" t="str">
        <f t="shared" si="76"/>
        <v>WY</v>
      </c>
      <c r="J1060" s="170" t="str">
        <f t="shared" si="77"/>
        <v>CO</v>
      </c>
      <c r="K1060" s="170" t="str">
        <f t="shared" si="78"/>
        <v>Mountain</v>
      </c>
      <c r="L1060" s="170" t="str">
        <f>INDEX('State '!$A$1:$C$62,MATCH($I1060,'State '!$B:$B,0),3)</f>
        <v>Mountain</v>
      </c>
      <c r="M1060" s="170" t="str">
        <f>INDEX('State '!$A$1:$C$62,MATCH($J1060,'State '!$B:$B,0),3)</f>
        <v>Mountain</v>
      </c>
      <c r="N1060" s="170"/>
      <c r="O1060" s="177">
        <v>159.58000000000001</v>
      </c>
      <c r="P1060" s="177">
        <v>155</v>
      </c>
      <c r="Q1060" s="177">
        <v>675</v>
      </c>
      <c r="R1060" s="176">
        <v>36</v>
      </c>
      <c r="S1060" s="170" t="s">
        <v>135</v>
      </c>
      <c r="T1060" s="170" t="s">
        <v>381</v>
      </c>
      <c r="U1060" s="170" t="s">
        <v>1422</v>
      </c>
      <c r="V1060" s="170"/>
      <c r="W1060" s="169"/>
      <c r="X1060" s="169"/>
      <c r="Y1060" s="205"/>
      <c r="Z1060" s="19"/>
      <c r="AA1060" s="19"/>
      <c r="AB1060" s="19"/>
      <c r="AC1060" s="19"/>
      <c r="AD1060" s="19"/>
      <c r="AE1060" s="19"/>
      <c r="AF1060" s="19"/>
      <c r="AG1060" s="19"/>
      <c r="AH1060" s="19"/>
      <c r="AI1060" s="19"/>
      <c r="AJ1060" s="19"/>
      <c r="AK1060" s="19"/>
      <c r="AL1060" s="19"/>
      <c r="AM1060" s="19"/>
      <c r="AN1060" s="19"/>
      <c r="AO1060" s="19"/>
      <c r="AP1060" s="19"/>
      <c r="AQ1060" s="19"/>
      <c r="AR1060" s="19"/>
      <c r="AS1060" s="19"/>
      <c r="AT1060" s="19"/>
      <c r="AU1060" s="19"/>
      <c r="AV1060" s="19"/>
      <c r="AW1060" s="19"/>
      <c r="AX1060" s="19"/>
      <c r="AY1060" s="19"/>
      <c r="AZ1060" s="19"/>
      <c r="BA1060" s="19"/>
      <c r="BB1060" s="19"/>
      <c r="BC1060" s="19"/>
      <c r="BD1060" s="19"/>
      <c r="BE1060" s="19"/>
      <c r="BF1060" s="19"/>
      <c r="BG1060" s="19"/>
      <c r="BH1060" s="19"/>
      <c r="BI1060" s="19"/>
      <c r="BJ1060" s="19"/>
      <c r="BK1060" s="19"/>
      <c r="BL1060" s="19"/>
      <c r="BM1060" s="19"/>
      <c r="BN1060" s="19"/>
      <c r="BO1060" s="19"/>
      <c r="BP1060" s="19"/>
      <c r="BQ1060" s="19"/>
      <c r="BR1060" s="19"/>
      <c r="BS1060" s="19"/>
      <c r="BT1060" s="19"/>
      <c r="BU1060" s="19"/>
      <c r="BV1060" s="19"/>
      <c r="BW1060" s="19"/>
      <c r="BX1060" s="19"/>
      <c r="BY1060" s="19"/>
      <c r="BZ1060" s="19"/>
      <c r="CA1060" s="19"/>
      <c r="CB1060" s="19"/>
      <c r="CC1060" s="19"/>
      <c r="CD1060" s="19"/>
      <c r="CE1060" s="19"/>
      <c r="CF1060" s="19"/>
      <c r="CG1060" s="19"/>
      <c r="CH1060" s="19"/>
      <c r="CI1060" s="19"/>
      <c r="CJ1060" s="19"/>
      <c r="CK1060" s="19"/>
      <c r="CL1060" s="19"/>
      <c r="CM1060" s="19"/>
      <c r="CN1060" s="19"/>
      <c r="CO1060" s="19"/>
      <c r="CP1060" s="19"/>
      <c r="CQ1060" s="19"/>
      <c r="CR1060" s="19"/>
      <c r="CS1060" s="19"/>
      <c r="CT1060" s="19"/>
      <c r="CU1060" s="19"/>
      <c r="CV1060" s="19"/>
      <c r="CW1060" s="19"/>
      <c r="CX1060" s="19"/>
      <c r="CY1060" s="19"/>
      <c r="CZ1060" s="19"/>
      <c r="DA1060" s="19"/>
      <c r="DB1060" s="19"/>
      <c r="DC1060" s="19"/>
      <c r="DD1060" s="19"/>
      <c r="DE1060" s="19"/>
      <c r="DF1060" s="19"/>
      <c r="DG1060" s="19"/>
      <c r="DH1060" s="19"/>
      <c r="DI1060" s="19"/>
      <c r="DJ1060" s="19"/>
      <c r="DK1060" s="19"/>
      <c r="DL1060" s="19"/>
      <c r="DM1060" s="19"/>
      <c r="DN1060" s="19"/>
      <c r="DO1060" s="19"/>
      <c r="DP1060" s="19"/>
      <c r="DQ1060" s="19"/>
      <c r="DR1060" s="19"/>
      <c r="DS1060" s="19"/>
      <c r="DT1060" s="19"/>
      <c r="DU1060" s="19"/>
      <c r="DV1060" s="19"/>
      <c r="DW1060" s="19"/>
      <c r="DX1060" s="19"/>
      <c r="DY1060" s="19"/>
      <c r="DZ1060" s="19"/>
      <c r="EA1060" s="19"/>
      <c r="EB1060" s="19"/>
      <c r="EC1060" s="19"/>
      <c r="ED1060" s="19"/>
      <c r="EE1060" s="19"/>
      <c r="EF1060" s="19"/>
      <c r="EG1060" s="19"/>
      <c r="EH1060" s="19"/>
      <c r="EI1060" s="19"/>
      <c r="EJ1060" s="19"/>
      <c r="EK1060" s="19"/>
      <c r="EL1060" s="19"/>
      <c r="EM1060" s="19"/>
      <c r="EN1060" s="19"/>
      <c r="EO1060" s="19"/>
      <c r="EP1060" s="19"/>
      <c r="EQ1060" s="19"/>
      <c r="ER1060" s="19"/>
      <c r="ES1060" s="19"/>
      <c r="ET1060" s="19"/>
      <c r="EU1060" s="19"/>
      <c r="EV1060" s="19"/>
      <c r="EW1060" s="19"/>
      <c r="EX1060" s="19"/>
      <c r="EY1060" s="19"/>
      <c r="EZ1060" s="19"/>
      <c r="FA1060" s="19"/>
      <c r="FB1060" s="19"/>
      <c r="FC1060" s="19"/>
      <c r="FD1060" s="19"/>
      <c r="FE1060" s="19"/>
      <c r="FF1060" s="19"/>
      <c r="FG1060" s="19"/>
      <c r="FH1060" s="19"/>
      <c r="FI1060" s="19"/>
      <c r="FJ1060" s="19"/>
      <c r="FK1060" s="19"/>
      <c r="FL1060" s="19"/>
      <c r="FM1060" s="19"/>
      <c r="FN1060" s="19"/>
      <c r="FO1060" s="19"/>
      <c r="FP1060" s="19"/>
      <c r="FQ1060" s="19"/>
      <c r="FR1060" s="19"/>
      <c r="FS1060" s="19"/>
      <c r="FT1060" s="19"/>
      <c r="FU1060" s="19"/>
      <c r="FV1060" s="19"/>
      <c r="FW1060" s="19"/>
      <c r="FX1060" s="19"/>
      <c r="FY1060" s="19"/>
      <c r="FZ1060" s="19"/>
      <c r="GA1060" s="19"/>
      <c r="GB1060" s="19"/>
      <c r="GC1060" s="19"/>
      <c r="GD1060" s="19"/>
      <c r="GE1060" s="19"/>
      <c r="GF1060" s="19"/>
      <c r="GG1060" s="19"/>
      <c r="GH1060" s="19"/>
      <c r="GI1060" s="19"/>
      <c r="GJ1060" s="19"/>
      <c r="GK1060" s="19"/>
      <c r="GL1060" s="19"/>
      <c r="GM1060" s="19"/>
      <c r="GN1060" s="19"/>
      <c r="GO1060" s="19"/>
      <c r="GP1060" s="19"/>
      <c r="GQ1060" s="19"/>
      <c r="GR1060" s="19"/>
      <c r="GS1060" s="19"/>
      <c r="GT1060" s="19"/>
      <c r="GU1060" s="19"/>
      <c r="GV1060" s="19"/>
      <c r="GW1060" s="19"/>
      <c r="GX1060" s="19"/>
      <c r="GY1060" s="19"/>
      <c r="GZ1060" s="19"/>
      <c r="HA1060" s="19"/>
      <c r="HB1060" s="19"/>
      <c r="HC1060" s="19"/>
      <c r="HD1060" s="19"/>
      <c r="HE1060" s="19"/>
      <c r="HF1060" s="19"/>
      <c r="HG1060" s="19"/>
      <c r="HH1060" s="19"/>
      <c r="HI1060" s="19"/>
      <c r="HJ1060" s="19"/>
      <c r="HK1060" s="19"/>
      <c r="HL1060" s="19"/>
      <c r="HM1060" s="19"/>
      <c r="HN1060" s="19"/>
      <c r="HO1060" s="19"/>
      <c r="HP1060" s="19"/>
      <c r="HQ1060" s="19"/>
      <c r="HR1060" s="19"/>
      <c r="HS1060" s="19"/>
      <c r="HT1060" s="19"/>
      <c r="HU1060" s="19"/>
      <c r="HV1060" s="19"/>
      <c r="HW1060" s="19"/>
      <c r="HX1060" s="19"/>
      <c r="HY1060" s="19"/>
      <c r="HZ1060" s="19"/>
      <c r="IA1060" s="19"/>
      <c r="IB1060" s="19"/>
      <c r="IC1060" s="19"/>
      <c r="ID1060" s="19"/>
      <c r="IE1060" s="19"/>
      <c r="IF1060" s="19"/>
      <c r="IG1060" s="19"/>
      <c r="IH1060" s="19"/>
      <c r="II1060" s="19"/>
      <c r="IJ1060" s="19"/>
      <c r="IK1060" s="19"/>
      <c r="IL1060" s="19"/>
      <c r="IM1060" s="19"/>
      <c r="IN1060" s="19"/>
      <c r="IO1060" s="19"/>
      <c r="IP1060" s="19"/>
      <c r="IQ1060" s="19"/>
      <c r="IR1060" s="19"/>
      <c r="IS1060" s="19"/>
      <c r="IT1060" s="19"/>
      <c r="IU1060" s="19"/>
      <c r="IV1060" s="19"/>
      <c r="IW1060" s="19"/>
      <c r="IX1060" s="19"/>
      <c r="IY1060" s="19"/>
      <c r="IZ1060" s="19"/>
      <c r="JA1060" s="19"/>
    </row>
    <row r="1061" spans="1:261" s="19" customFormat="1" x14ac:dyDescent="0.2">
      <c r="A1061" s="192">
        <v>40367</v>
      </c>
      <c r="B1061" s="171" t="s">
        <v>1865</v>
      </c>
      <c r="C1061" s="171" t="s">
        <v>247</v>
      </c>
      <c r="D1061" s="171" t="s">
        <v>140</v>
      </c>
      <c r="E1061" s="172" t="s">
        <v>143</v>
      </c>
      <c r="F1061" s="173">
        <v>39806</v>
      </c>
      <c r="G1061" s="180">
        <v>2008</v>
      </c>
      <c r="H1061" s="170" t="s">
        <v>25</v>
      </c>
      <c r="I1061" s="170" t="str">
        <f t="shared" si="76"/>
        <v>CO</v>
      </c>
      <c r="J1061" s="170" t="str">
        <f t="shared" si="77"/>
        <v>CO</v>
      </c>
      <c r="K1061" s="170" t="str">
        <f t="shared" si="78"/>
        <v>Mountain</v>
      </c>
      <c r="L1061" s="170" t="str">
        <f>INDEX('State '!$A$1:$C$62,MATCH($I1061,'State '!$B:$B,0),3)</f>
        <v>Mountain</v>
      </c>
      <c r="M1061" s="170" t="str">
        <f>INDEX('State '!$A$1:$C$62,MATCH($J1061,'State '!$B:$B,0),3)</f>
        <v>Mountain</v>
      </c>
      <c r="N1061" s="170"/>
      <c r="O1061" s="177">
        <v>45.6</v>
      </c>
      <c r="P1061" s="176"/>
      <c r="Q1061" s="176">
        <v>50</v>
      </c>
      <c r="R1061" s="177"/>
      <c r="S1061" s="178" t="s">
        <v>135</v>
      </c>
      <c r="T1061" s="175" t="s">
        <v>381</v>
      </c>
      <c r="U1061" s="179" t="s">
        <v>661</v>
      </c>
      <c r="V1061" s="170"/>
      <c r="W1061" s="169"/>
      <c r="X1061" s="169"/>
      <c r="Y1061" s="169"/>
    </row>
    <row r="1062" spans="1:261" s="19" customFormat="1" x14ac:dyDescent="0.2">
      <c r="A1062" s="192">
        <v>40367</v>
      </c>
      <c r="B1062" s="171" t="s">
        <v>1866</v>
      </c>
      <c r="C1062" s="171" t="s">
        <v>247</v>
      </c>
      <c r="D1062" s="171" t="s">
        <v>140</v>
      </c>
      <c r="E1062" s="172" t="s">
        <v>143</v>
      </c>
      <c r="F1062" s="173">
        <v>40086</v>
      </c>
      <c r="G1062" s="180">
        <v>2009</v>
      </c>
      <c r="H1062" s="170" t="s">
        <v>25</v>
      </c>
      <c r="I1062" s="170" t="str">
        <f t="shared" si="76"/>
        <v>CO</v>
      </c>
      <c r="J1062" s="170" t="str">
        <f t="shared" si="77"/>
        <v>CO</v>
      </c>
      <c r="K1062" s="170" t="str">
        <f t="shared" si="78"/>
        <v>Mountain</v>
      </c>
      <c r="L1062" s="170" t="str">
        <f>INDEX('State '!$A$1:$C$62,MATCH($I1062,'State '!$B:$B,0),3)</f>
        <v>Mountain</v>
      </c>
      <c r="M1062" s="170" t="str">
        <f>INDEX('State '!$A$1:$C$62,MATCH($J1062,'State '!$B:$B,0),3)</f>
        <v>Mountain</v>
      </c>
      <c r="N1062" s="170"/>
      <c r="O1062" s="177">
        <v>42</v>
      </c>
      <c r="P1062" s="176">
        <v>45.6</v>
      </c>
      <c r="Q1062" s="176">
        <v>179.5</v>
      </c>
      <c r="R1062" s="177"/>
      <c r="S1062" s="178" t="s">
        <v>135</v>
      </c>
      <c r="T1062" s="175" t="s">
        <v>381</v>
      </c>
      <c r="U1062" s="179" t="s">
        <v>661</v>
      </c>
      <c r="V1062" s="170"/>
      <c r="W1062" s="169"/>
      <c r="X1062" s="169"/>
      <c r="Y1062" s="169"/>
    </row>
    <row r="1063" spans="1:261" x14ac:dyDescent="0.2">
      <c r="A1063" s="192">
        <v>39990</v>
      </c>
      <c r="B1063" s="171" t="s">
        <v>1028</v>
      </c>
      <c r="C1063" s="171" t="s">
        <v>247</v>
      </c>
      <c r="D1063" s="171" t="s">
        <v>140</v>
      </c>
      <c r="E1063" s="172" t="s">
        <v>143</v>
      </c>
      <c r="F1063" s="173">
        <v>38835</v>
      </c>
      <c r="G1063" s="180">
        <v>2006</v>
      </c>
      <c r="H1063" s="170" t="s">
        <v>566</v>
      </c>
      <c r="I1063" s="170" t="str">
        <f t="shared" si="76"/>
        <v>CO</v>
      </c>
      <c r="J1063" s="170" t="str">
        <f t="shared" si="77"/>
        <v>WY</v>
      </c>
      <c r="K1063" s="170" t="str">
        <f t="shared" si="78"/>
        <v>Mountain</v>
      </c>
      <c r="L1063" s="170" t="str">
        <f>INDEX('State '!$A$1:$C$62,MATCH($I1063,'State '!$B:$B,0),3)</f>
        <v>Mountain</v>
      </c>
      <c r="M1063" s="170" t="str">
        <f>INDEX('State '!$A$1:$C$62,MATCH($J1063,'State '!$B:$B,0),3)</f>
        <v>Mountain</v>
      </c>
      <c r="N1063" s="170"/>
      <c r="O1063" s="177">
        <v>136.41999999999999</v>
      </c>
      <c r="P1063" s="176">
        <v>142</v>
      </c>
      <c r="Q1063" s="176">
        <v>350</v>
      </c>
      <c r="R1063" s="177">
        <v>24</v>
      </c>
      <c r="S1063" s="178" t="s">
        <v>135</v>
      </c>
      <c r="T1063" s="175" t="s">
        <v>381</v>
      </c>
      <c r="U1063" s="179" t="s">
        <v>1029</v>
      </c>
      <c r="V1063" s="170"/>
      <c r="W1063" s="180"/>
      <c r="X1063" s="180"/>
      <c r="Y1063" s="172"/>
      <c r="Z1063" s="19"/>
      <c r="AA1063" s="19"/>
      <c r="AB1063" s="19"/>
      <c r="AC1063" s="19"/>
      <c r="AD1063" s="19"/>
      <c r="AE1063" s="19"/>
      <c r="AF1063" s="19"/>
      <c r="AG1063" s="19"/>
      <c r="AH1063" s="19"/>
      <c r="AI1063" s="19"/>
      <c r="AJ1063" s="19"/>
      <c r="AK1063" s="19"/>
      <c r="AL1063" s="19"/>
      <c r="AM1063" s="19"/>
      <c r="AN1063" s="19"/>
      <c r="AO1063" s="19"/>
      <c r="AP1063" s="19"/>
      <c r="AQ1063" s="19"/>
      <c r="AR1063" s="19"/>
      <c r="AS1063" s="19"/>
      <c r="AT1063" s="19"/>
      <c r="AU1063" s="19"/>
      <c r="AV1063" s="19"/>
      <c r="AW1063" s="19"/>
      <c r="AX1063" s="19"/>
      <c r="AY1063" s="19"/>
      <c r="AZ1063" s="19"/>
      <c r="BA1063" s="19"/>
      <c r="BB1063" s="19"/>
      <c r="BC1063" s="19"/>
      <c r="BD1063" s="19"/>
      <c r="BE1063" s="19"/>
      <c r="BF1063" s="19"/>
      <c r="BG1063" s="19"/>
      <c r="BH1063" s="19"/>
      <c r="BI1063" s="19"/>
      <c r="BJ1063" s="19"/>
      <c r="BK1063" s="19"/>
      <c r="BL1063" s="19"/>
      <c r="BM1063" s="19"/>
      <c r="BN1063" s="19"/>
      <c r="BO1063" s="19"/>
      <c r="BP1063" s="19"/>
      <c r="BQ1063" s="19"/>
      <c r="BR1063" s="19"/>
      <c r="BS1063" s="19"/>
      <c r="BT1063" s="19"/>
      <c r="BU1063" s="19"/>
      <c r="BV1063" s="19"/>
      <c r="BW1063" s="19"/>
      <c r="BX1063" s="19"/>
      <c r="BY1063" s="19"/>
      <c r="BZ1063" s="19"/>
      <c r="CA1063" s="19"/>
      <c r="CB1063" s="19"/>
      <c r="CC1063" s="19"/>
      <c r="CD1063" s="19"/>
      <c r="CE1063" s="19"/>
      <c r="CF1063" s="19"/>
      <c r="CG1063" s="19"/>
      <c r="CH1063" s="19"/>
      <c r="CI1063" s="19"/>
      <c r="CJ1063" s="19"/>
      <c r="CK1063" s="19"/>
      <c r="CL1063" s="19"/>
      <c r="CM1063" s="19"/>
      <c r="CN1063" s="19"/>
      <c r="CO1063" s="19"/>
      <c r="CP1063" s="19"/>
      <c r="CQ1063" s="19"/>
      <c r="CR1063" s="19"/>
      <c r="CS1063" s="19"/>
      <c r="CT1063" s="19"/>
      <c r="CU1063" s="19"/>
      <c r="CV1063" s="19"/>
      <c r="CW1063" s="19"/>
      <c r="CX1063" s="19"/>
      <c r="CY1063" s="19"/>
      <c r="CZ1063" s="19"/>
      <c r="DA1063" s="19"/>
      <c r="DB1063" s="19"/>
      <c r="DC1063" s="19"/>
      <c r="DD1063" s="19"/>
      <c r="DE1063" s="19"/>
      <c r="DF1063" s="19"/>
      <c r="DG1063" s="19"/>
      <c r="DH1063" s="19"/>
      <c r="DI1063" s="19"/>
      <c r="DJ1063" s="19"/>
      <c r="DK1063" s="19"/>
      <c r="DL1063" s="19"/>
      <c r="DM1063" s="19"/>
      <c r="DN1063" s="19"/>
      <c r="DO1063" s="19"/>
      <c r="DP1063" s="19"/>
      <c r="DQ1063" s="19"/>
      <c r="DR1063" s="19"/>
      <c r="DS1063" s="19"/>
      <c r="DT1063" s="19"/>
      <c r="DU1063" s="19"/>
      <c r="DV1063" s="19"/>
      <c r="DW1063" s="19"/>
      <c r="DX1063" s="19"/>
      <c r="DY1063" s="19"/>
      <c r="DZ1063" s="19"/>
      <c r="EA1063" s="19"/>
      <c r="EB1063" s="19"/>
      <c r="EC1063" s="19"/>
      <c r="ED1063" s="19"/>
      <c r="EE1063" s="19"/>
      <c r="EF1063" s="19"/>
      <c r="EG1063" s="19"/>
      <c r="EH1063" s="19"/>
      <c r="EI1063" s="19"/>
      <c r="EJ1063" s="19"/>
      <c r="EK1063" s="19"/>
      <c r="EL1063" s="19"/>
      <c r="EM1063" s="19"/>
      <c r="EN1063" s="19"/>
      <c r="EO1063" s="19"/>
      <c r="EP1063" s="19"/>
      <c r="EQ1063" s="19"/>
      <c r="ER1063" s="19"/>
      <c r="ES1063" s="19"/>
      <c r="ET1063" s="19"/>
      <c r="EU1063" s="19"/>
      <c r="EV1063" s="19"/>
      <c r="EW1063" s="19"/>
      <c r="EX1063" s="19"/>
      <c r="EY1063" s="19"/>
      <c r="EZ1063" s="19"/>
      <c r="FA1063" s="19"/>
      <c r="FB1063" s="19"/>
      <c r="FC1063" s="19"/>
      <c r="FD1063" s="19"/>
      <c r="FE1063" s="19"/>
      <c r="FF1063" s="19"/>
      <c r="FG1063" s="19"/>
      <c r="FH1063" s="19"/>
      <c r="FI1063" s="19"/>
      <c r="FJ1063" s="19"/>
      <c r="FK1063" s="19"/>
      <c r="FL1063" s="19"/>
      <c r="FM1063" s="19"/>
      <c r="FN1063" s="19"/>
      <c r="FO1063" s="19"/>
      <c r="FP1063" s="19"/>
      <c r="FQ1063" s="19"/>
      <c r="FR1063" s="19"/>
      <c r="FS1063" s="19"/>
      <c r="FT1063" s="19"/>
      <c r="FU1063" s="19"/>
      <c r="FV1063" s="19"/>
      <c r="FW1063" s="19"/>
      <c r="FX1063" s="19"/>
      <c r="FY1063" s="19"/>
      <c r="FZ1063" s="19"/>
      <c r="GA1063" s="19"/>
      <c r="GB1063" s="19"/>
      <c r="GC1063" s="19"/>
      <c r="GD1063" s="19"/>
      <c r="GE1063" s="19"/>
      <c r="GF1063" s="19"/>
      <c r="GG1063" s="19"/>
      <c r="GH1063" s="19"/>
      <c r="GI1063" s="19"/>
      <c r="GJ1063" s="19"/>
      <c r="GK1063" s="19"/>
      <c r="GL1063" s="19"/>
      <c r="GM1063" s="19"/>
      <c r="GN1063" s="19"/>
      <c r="GO1063" s="19"/>
      <c r="GP1063" s="19"/>
      <c r="GQ1063" s="19"/>
      <c r="GR1063" s="19"/>
      <c r="GS1063" s="19"/>
      <c r="GT1063" s="19"/>
      <c r="GU1063" s="19"/>
      <c r="GV1063" s="19"/>
      <c r="GW1063" s="19"/>
      <c r="GX1063" s="19"/>
      <c r="GY1063" s="19"/>
      <c r="GZ1063" s="19"/>
      <c r="HA1063" s="19"/>
      <c r="HB1063" s="19"/>
      <c r="HC1063" s="19"/>
      <c r="HD1063" s="19"/>
      <c r="HE1063" s="19"/>
      <c r="HF1063" s="19"/>
      <c r="HG1063" s="19"/>
      <c r="HH1063" s="19"/>
      <c r="HI1063" s="19"/>
      <c r="HJ1063" s="19"/>
      <c r="HK1063" s="19"/>
      <c r="HL1063" s="19"/>
      <c r="HM1063" s="19"/>
      <c r="HN1063" s="19"/>
      <c r="HO1063" s="19"/>
      <c r="HP1063" s="19"/>
      <c r="HQ1063" s="19"/>
      <c r="HR1063" s="19"/>
      <c r="HS1063" s="19"/>
      <c r="HT1063" s="19"/>
      <c r="HU1063" s="19"/>
      <c r="HV1063" s="19"/>
      <c r="HW1063" s="19"/>
      <c r="HX1063" s="19"/>
      <c r="HY1063" s="19"/>
      <c r="HZ1063" s="19"/>
      <c r="IA1063" s="19"/>
      <c r="IB1063" s="19"/>
      <c r="IC1063" s="19"/>
      <c r="ID1063" s="19"/>
      <c r="IE1063" s="19"/>
      <c r="IF1063" s="19"/>
      <c r="IG1063" s="19"/>
      <c r="IH1063" s="19"/>
      <c r="II1063" s="19"/>
      <c r="IJ1063" s="19"/>
      <c r="IK1063" s="19"/>
      <c r="IL1063" s="19"/>
      <c r="IM1063" s="19"/>
      <c r="IN1063" s="19"/>
      <c r="IO1063" s="19"/>
      <c r="IP1063" s="19"/>
      <c r="IQ1063" s="19"/>
      <c r="IR1063" s="19"/>
      <c r="IS1063" s="19"/>
      <c r="IT1063" s="19"/>
      <c r="IU1063" s="19"/>
      <c r="IV1063" s="19"/>
      <c r="IW1063" s="19"/>
      <c r="IX1063" s="19"/>
      <c r="IY1063" s="19"/>
      <c r="IZ1063" s="19"/>
      <c r="JA1063" s="19"/>
    </row>
    <row r="1064" spans="1:261" s="19" customFormat="1" x14ac:dyDescent="0.2">
      <c r="A1064" s="192">
        <v>39990</v>
      </c>
      <c r="B1064" s="183" t="s">
        <v>1239</v>
      </c>
      <c r="C1064" s="183" t="s">
        <v>342</v>
      </c>
      <c r="D1064" s="183" t="s">
        <v>134</v>
      </c>
      <c r="E1064" s="183" t="s">
        <v>143</v>
      </c>
      <c r="F1064" s="184">
        <v>37945</v>
      </c>
      <c r="G1064" s="176">
        <v>2003</v>
      </c>
      <c r="H1064" s="170" t="s">
        <v>13</v>
      </c>
      <c r="I1064" s="170" t="str">
        <f t="shared" si="76"/>
        <v>CA</v>
      </c>
      <c r="J1064" s="170" t="str">
        <f t="shared" si="77"/>
        <v>CA</v>
      </c>
      <c r="K1064" s="170" t="str">
        <f t="shared" si="78"/>
        <v>Pacific</v>
      </c>
      <c r="L1064" s="170" t="str">
        <f>INDEX('State '!$A$1:$C$62,MATCH($I1064,'State '!$B:$B,0),3)</f>
        <v>Pacific</v>
      </c>
      <c r="M1064" s="170" t="str">
        <f>INDEX('State '!$A$1:$C$62,MATCH($J1064,'State '!$B:$B,0),3)</f>
        <v>Pacific</v>
      </c>
      <c r="N1064" s="170"/>
      <c r="O1064" s="177">
        <v>20</v>
      </c>
      <c r="P1064" s="177">
        <v>25</v>
      </c>
      <c r="Q1064" s="177">
        <v>700</v>
      </c>
      <c r="R1064" s="176">
        <v>30</v>
      </c>
      <c r="S1064" s="170" t="s">
        <v>138</v>
      </c>
      <c r="T1064" s="170" t="s">
        <v>187</v>
      </c>
      <c r="U1064" s="170" t="s">
        <v>382</v>
      </c>
      <c r="V1064" s="170"/>
      <c r="W1064" s="169"/>
      <c r="X1064" s="169"/>
      <c r="Y1064" s="169"/>
      <c r="Z1064" s="105"/>
      <c r="AA1064" s="93"/>
      <c r="AB1064" s="93"/>
      <c r="AC1064" s="93"/>
      <c r="AD1064" s="93"/>
      <c r="AE1064" s="93"/>
      <c r="AF1064" s="93"/>
      <c r="AG1064" s="93"/>
      <c r="AH1064" s="93"/>
      <c r="AI1064" s="93"/>
      <c r="AJ1064" s="93"/>
      <c r="AK1064" s="93"/>
      <c r="AL1064" s="93"/>
      <c r="AM1064" s="93"/>
      <c r="AN1064" s="93"/>
      <c r="AO1064" s="93"/>
      <c r="AP1064" s="93"/>
      <c r="AQ1064" s="93"/>
      <c r="AR1064" s="93"/>
      <c r="AS1064" s="93"/>
      <c r="AT1064" s="93"/>
      <c r="AU1064" s="93"/>
      <c r="AV1064" s="93"/>
      <c r="AW1064" s="93"/>
      <c r="AX1064" s="93"/>
      <c r="AY1064" s="93"/>
      <c r="AZ1064" s="93"/>
      <c r="BA1064" s="93"/>
      <c r="BB1064" s="93"/>
      <c r="BC1064" s="93"/>
      <c r="BD1064" s="93"/>
      <c r="BE1064" s="93"/>
      <c r="BF1064" s="93"/>
      <c r="BG1064" s="93"/>
      <c r="BH1064" s="93"/>
      <c r="BI1064" s="93"/>
      <c r="BJ1064" s="93"/>
      <c r="BK1064" s="93"/>
      <c r="BL1064" s="93"/>
      <c r="BM1064" s="93"/>
      <c r="BN1064" s="93"/>
      <c r="BO1064" s="93"/>
      <c r="BP1064" s="93"/>
      <c r="BQ1064" s="93"/>
      <c r="BR1064" s="93"/>
      <c r="BS1064" s="93"/>
      <c r="BT1064" s="93"/>
      <c r="BU1064" s="93"/>
      <c r="BV1064" s="93"/>
      <c r="BW1064" s="93"/>
      <c r="BX1064" s="93"/>
      <c r="BY1064" s="93"/>
      <c r="BZ1064" s="93"/>
      <c r="CA1064" s="93"/>
      <c r="CB1064" s="93"/>
      <c r="CC1064" s="93"/>
      <c r="CD1064" s="93"/>
      <c r="CE1064" s="93"/>
      <c r="CF1064" s="93"/>
      <c r="CG1064" s="93"/>
      <c r="CH1064" s="93"/>
      <c r="CI1064" s="93"/>
      <c r="CJ1064" s="93"/>
      <c r="CK1064" s="93"/>
      <c r="CL1064" s="93"/>
      <c r="CM1064" s="93"/>
      <c r="CN1064" s="93"/>
      <c r="CO1064" s="93"/>
      <c r="CP1064" s="93"/>
      <c r="CQ1064" s="93"/>
      <c r="CR1064" s="93"/>
      <c r="CS1064" s="93"/>
      <c r="CT1064" s="93"/>
      <c r="CU1064" s="93"/>
      <c r="CV1064" s="93"/>
      <c r="CW1064" s="93"/>
      <c r="CX1064" s="93"/>
      <c r="CY1064" s="93"/>
      <c r="CZ1064" s="93"/>
      <c r="DA1064" s="93"/>
      <c r="DB1064" s="93"/>
      <c r="DC1064" s="93"/>
      <c r="DD1064" s="93"/>
      <c r="DE1064" s="93"/>
      <c r="DF1064" s="93"/>
      <c r="DG1064" s="93"/>
      <c r="DH1064" s="93"/>
      <c r="DI1064" s="93"/>
      <c r="DJ1064" s="93"/>
      <c r="DK1064" s="93"/>
      <c r="DL1064" s="93"/>
      <c r="DM1064" s="93"/>
      <c r="DN1064" s="93"/>
      <c r="DO1064" s="93"/>
      <c r="DP1064" s="93"/>
      <c r="DQ1064" s="93"/>
      <c r="DR1064" s="93"/>
      <c r="DS1064" s="93"/>
      <c r="DT1064" s="93"/>
      <c r="DU1064" s="93"/>
      <c r="DV1064" s="93"/>
      <c r="DW1064" s="93"/>
      <c r="DX1064" s="93"/>
      <c r="DY1064" s="93"/>
      <c r="DZ1064" s="93"/>
      <c r="EA1064" s="93"/>
      <c r="EB1064" s="93"/>
      <c r="EC1064" s="93"/>
      <c r="ED1064" s="93"/>
      <c r="EE1064" s="93"/>
      <c r="EF1064" s="93"/>
      <c r="EG1064" s="93"/>
      <c r="EH1064" s="93"/>
      <c r="EI1064" s="93"/>
      <c r="EJ1064" s="93"/>
      <c r="EK1064" s="93"/>
      <c r="EL1064" s="93"/>
      <c r="EM1064" s="93"/>
      <c r="EN1064" s="93"/>
      <c r="EO1064" s="93"/>
      <c r="EP1064" s="93"/>
      <c r="EQ1064" s="93"/>
      <c r="ER1064" s="93"/>
      <c r="ES1064" s="93"/>
      <c r="ET1064" s="93"/>
      <c r="EU1064" s="93"/>
      <c r="EV1064" s="93"/>
      <c r="EW1064" s="93"/>
      <c r="EX1064" s="93"/>
      <c r="EY1064" s="93"/>
      <c r="EZ1064" s="93"/>
      <c r="FA1064" s="93"/>
      <c r="FB1064" s="93"/>
      <c r="FC1064" s="93"/>
      <c r="FD1064" s="93"/>
      <c r="FE1064" s="93"/>
      <c r="FF1064" s="93"/>
      <c r="FG1064" s="93"/>
      <c r="FH1064" s="93"/>
      <c r="FI1064" s="93"/>
      <c r="FJ1064" s="93"/>
      <c r="FK1064" s="93"/>
      <c r="FL1064" s="93"/>
      <c r="FM1064" s="93"/>
      <c r="FN1064" s="93"/>
      <c r="FO1064" s="93"/>
      <c r="FP1064" s="93"/>
      <c r="FQ1064" s="93"/>
      <c r="FR1064" s="93"/>
      <c r="FS1064" s="93"/>
      <c r="FT1064" s="93"/>
      <c r="FU1064" s="93"/>
      <c r="FV1064" s="93"/>
      <c r="FW1064" s="93"/>
      <c r="FX1064" s="93"/>
      <c r="FY1064" s="93"/>
      <c r="FZ1064" s="93"/>
      <c r="GA1064" s="93"/>
      <c r="GB1064" s="93"/>
      <c r="GC1064" s="93"/>
      <c r="GD1064" s="93"/>
      <c r="GE1064" s="93"/>
      <c r="GF1064" s="93"/>
      <c r="GG1064" s="93"/>
      <c r="GH1064" s="93"/>
      <c r="GI1064" s="93"/>
      <c r="GJ1064" s="93"/>
      <c r="GK1064" s="93"/>
      <c r="GL1064" s="93"/>
      <c r="GM1064" s="93"/>
      <c r="GN1064" s="93"/>
      <c r="GO1064" s="93"/>
      <c r="GP1064" s="93"/>
      <c r="GQ1064" s="93"/>
      <c r="GR1064" s="93"/>
      <c r="GS1064" s="93"/>
      <c r="GT1064" s="93"/>
      <c r="GU1064" s="93"/>
      <c r="GV1064" s="93"/>
      <c r="GW1064" s="93"/>
      <c r="GX1064" s="93"/>
      <c r="GY1064" s="93"/>
      <c r="GZ1064" s="93"/>
      <c r="HA1064" s="93"/>
      <c r="HB1064" s="93"/>
      <c r="HC1064" s="93"/>
      <c r="HD1064" s="93"/>
      <c r="HE1064" s="93"/>
      <c r="HF1064" s="93"/>
      <c r="HG1064" s="93"/>
      <c r="HH1064" s="93"/>
      <c r="HI1064" s="93"/>
      <c r="HJ1064" s="93"/>
      <c r="HK1064" s="93"/>
      <c r="HL1064" s="93"/>
      <c r="HM1064" s="93"/>
      <c r="HN1064" s="93"/>
      <c r="HO1064" s="93"/>
      <c r="HP1064" s="93"/>
      <c r="HQ1064" s="93"/>
      <c r="HR1064" s="93"/>
      <c r="HS1064" s="93"/>
      <c r="HT1064" s="93"/>
      <c r="HU1064" s="93"/>
      <c r="HV1064" s="93"/>
      <c r="HW1064" s="93"/>
      <c r="HX1064" s="93"/>
      <c r="HY1064" s="93"/>
      <c r="HZ1064" s="93"/>
      <c r="IA1064" s="93"/>
      <c r="IB1064" s="93"/>
      <c r="IC1064" s="93"/>
      <c r="ID1064" s="93"/>
      <c r="IE1064" s="93"/>
      <c r="IF1064" s="93"/>
      <c r="IG1064" s="93"/>
      <c r="IH1064" s="93"/>
      <c r="II1064" s="93"/>
      <c r="IJ1064" s="93"/>
      <c r="IK1064" s="93"/>
      <c r="IL1064" s="93"/>
      <c r="IM1064" s="93"/>
      <c r="IN1064" s="93"/>
      <c r="IO1064" s="93"/>
      <c r="IP1064" s="93"/>
      <c r="IQ1064" s="93"/>
      <c r="IR1064" s="93"/>
      <c r="IS1064" s="93"/>
      <c r="IT1064" s="93"/>
      <c r="IU1064" s="93"/>
      <c r="IV1064" s="93"/>
      <c r="IW1064" s="93"/>
      <c r="IX1064" s="93"/>
      <c r="IY1064" s="93"/>
      <c r="IZ1064" s="93"/>
      <c r="JA1064" s="93"/>
    </row>
    <row r="1065" spans="1:261" s="19" customFormat="1" x14ac:dyDescent="0.2">
      <c r="A1065" s="192">
        <v>41524</v>
      </c>
      <c r="B1065" s="171" t="s">
        <v>407</v>
      </c>
      <c r="C1065" s="171" t="s">
        <v>1718</v>
      </c>
      <c r="D1065" s="171" t="s">
        <v>134</v>
      </c>
      <c r="E1065" s="172" t="s">
        <v>143</v>
      </c>
      <c r="F1065" s="173">
        <v>41360</v>
      </c>
      <c r="G1065" s="180">
        <v>2013</v>
      </c>
      <c r="H1065" s="170" t="s">
        <v>1276</v>
      </c>
      <c r="I1065" s="170" t="str">
        <f t="shared" si="76"/>
        <v>AZ</v>
      </c>
      <c r="J1065" s="170" t="str">
        <f t="shared" si="77"/>
        <v>MX</v>
      </c>
      <c r="K1065" s="170" t="str">
        <f t="shared" si="78"/>
        <v>Mountain, Mexico</v>
      </c>
      <c r="L1065" s="170" t="str">
        <f>INDEX('State '!$A$1:$C$62,MATCH($I1065,'State '!$B:$B,0),3)</f>
        <v>Mountain</v>
      </c>
      <c r="M1065" s="170" t="str">
        <f>INDEX('State '!$A$1:$C$62,MATCH($J1065,'State '!$B:$B,0),3)</f>
        <v>Mexico</v>
      </c>
      <c r="N1065" s="170"/>
      <c r="O1065" s="177">
        <v>23.1</v>
      </c>
      <c r="P1065" s="176">
        <v>0.1</v>
      </c>
      <c r="Q1065" s="176">
        <v>185</v>
      </c>
      <c r="R1065" s="177"/>
      <c r="S1065" s="178" t="s">
        <v>135</v>
      </c>
      <c r="T1065" s="175" t="s">
        <v>381</v>
      </c>
      <c r="U1065" s="179" t="s">
        <v>409</v>
      </c>
      <c r="V1065" s="170"/>
      <c r="W1065" s="169"/>
      <c r="X1065" s="169"/>
      <c r="Y1065" s="169"/>
    </row>
    <row r="1066" spans="1:261" x14ac:dyDescent="0.2">
      <c r="A1066" s="192">
        <v>39990</v>
      </c>
      <c r="B1066" s="183" t="s">
        <v>1408</v>
      </c>
      <c r="C1066" s="183" t="s">
        <v>358</v>
      </c>
      <c r="D1066" s="183" t="s">
        <v>134</v>
      </c>
      <c r="E1066" s="183" t="s">
        <v>143</v>
      </c>
      <c r="F1066" s="184">
        <v>37196</v>
      </c>
      <c r="G1066" s="176">
        <v>2001</v>
      </c>
      <c r="H1066" s="170" t="s">
        <v>1156</v>
      </c>
      <c r="I1066" s="170" t="str">
        <f t="shared" si="76"/>
        <v>KS</v>
      </c>
      <c r="J1066" s="170" t="str">
        <f t="shared" si="77"/>
        <v>MO</v>
      </c>
      <c r="K1066" s="170" t="str">
        <f t="shared" si="78"/>
        <v>South Central, Midwest</v>
      </c>
      <c r="L1066" s="170" t="str">
        <f>INDEX('State '!$A$1:$C$62,MATCH($I1066,'State '!$B:$B,0),3)</f>
        <v>South Central</v>
      </c>
      <c r="M1066" s="170" t="str">
        <f>INDEX('State '!$A$1:$C$62,MATCH($J1066,'State '!$B:$B,0),3)</f>
        <v>Midwest</v>
      </c>
      <c r="N1066" s="170"/>
      <c r="O1066" s="177">
        <v>19.7</v>
      </c>
      <c r="P1066" s="177">
        <v>36.799999999999997</v>
      </c>
      <c r="Q1066" s="177">
        <v>55</v>
      </c>
      <c r="R1066" s="176" t="s">
        <v>1096</v>
      </c>
      <c r="S1066" s="170" t="s">
        <v>135</v>
      </c>
      <c r="T1066" s="170" t="s">
        <v>381</v>
      </c>
      <c r="U1066" s="170" t="s">
        <v>1409</v>
      </c>
      <c r="V1066" s="170"/>
      <c r="W1066" s="175"/>
      <c r="X1066" s="169"/>
      <c r="Y1066" s="169"/>
      <c r="Z1066" s="105"/>
      <c r="AA1066" s="93"/>
      <c r="AB1066" s="93"/>
    </row>
    <row r="1067" spans="1:261" s="19" customFormat="1" x14ac:dyDescent="0.2">
      <c r="A1067" s="192">
        <v>39990</v>
      </c>
      <c r="B1067" s="183" t="s">
        <v>1640</v>
      </c>
      <c r="C1067" s="183" t="s">
        <v>358</v>
      </c>
      <c r="D1067" s="183" t="s">
        <v>140</v>
      </c>
      <c r="E1067" s="183" t="s">
        <v>143</v>
      </c>
      <c r="F1067" s="184">
        <v>35735</v>
      </c>
      <c r="G1067" s="176">
        <v>1997</v>
      </c>
      <c r="H1067" s="170" t="s">
        <v>1156</v>
      </c>
      <c r="I1067" s="170" t="str">
        <f t="shared" si="76"/>
        <v>KS</v>
      </c>
      <c r="J1067" s="170" t="str">
        <f t="shared" si="77"/>
        <v>MO</v>
      </c>
      <c r="K1067" s="170" t="str">
        <f t="shared" si="78"/>
        <v>South Central, Midwest</v>
      </c>
      <c r="L1067" s="170" t="str">
        <f>INDEX('State '!$A$1:$C$62,MATCH($I1067,'State '!$B:$B,0),3)</f>
        <v>South Central</v>
      </c>
      <c r="M1067" s="170" t="str">
        <f>INDEX('State '!$A$1:$C$62,MATCH($J1067,'State '!$B:$B,0),3)</f>
        <v>Midwest</v>
      </c>
      <c r="N1067" s="170"/>
      <c r="O1067" s="177">
        <v>6.1</v>
      </c>
      <c r="P1067" s="177">
        <v>12.5</v>
      </c>
      <c r="Q1067" s="177">
        <v>21.3</v>
      </c>
      <c r="R1067" s="176">
        <v>20</v>
      </c>
      <c r="S1067" s="170" t="s">
        <v>135</v>
      </c>
      <c r="T1067" s="170" t="s">
        <v>381</v>
      </c>
      <c r="U1067" s="170" t="s">
        <v>1641</v>
      </c>
      <c r="V1067" s="170"/>
      <c r="W1067" s="169"/>
      <c r="X1067" s="169"/>
      <c r="Y1067" s="169"/>
      <c r="Z1067" s="105"/>
      <c r="AA1067" s="93"/>
      <c r="AB1067" s="93"/>
      <c r="AC1067" s="93"/>
      <c r="AD1067" s="93"/>
      <c r="AE1067" s="93"/>
      <c r="AF1067" s="93"/>
      <c r="AG1067" s="93"/>
      <c r="AH1067" s="93"/>
      <c r="AI1067" s="93"/>
      <c r="AJ1067" s="93"/>
      <c r="AK1067" s="93"/>
      <c r="AL1067" s="93"/>
      <c r="AM1067" s="93"/>
      <c r="AN1067" s="93"/>
      <c r="AO1067" s="93"/>
      <c r="AP1067" s="93"/>
      <c r="AQ1067" s="93"/>
      <c r="AR1067" s="93"/>
      <c r="AS1067" s="93"/>
      <c r="AT1067" s="93"/>
      <c r="AU1067" s="93"/>
      <c r="AV1067" s="93"/>
      <c r="AW1067" s="93"/>
      <c r="AX1067" s="93"/>
      <c r="AY1067" s="93"/>
      <c r="AZ1067" s="93"/>
      <c r="BA1067" s="93"/>
      <c r="BB1067" s="93"/>
      <c r="BC1067" s="93"/>
      <c r="BD1067" s="93"/>
      <c r="BE1067" s="93"/>
      <c r="BF1067" s="93"/>
      <c r="BG1067" s="93"/>
      <c r="BH1067" s="93"/>
      <c r="BI1067" s="93"/>
      <c r="BJ1067" s="93"/>
      <c r="BK1067" s="93"/>
      <c r="BL1067" s="93"/>
      <c r="BM1067" s="93"/>
      <c r="BN1067" s="93"/>
      <c r="BO1067" s="93"/>
      <c r="BP1067" s="93"/>
      <c r="BQ1067" s="93"/>
      <c r="BR1067" s="93"/>
      <c r="BS1067" s="93"/>
      <c r="BT1067" s="93"/>
      <c r="BU1067" s="93"/>
      <c r="BV1067" s="93"/>
      <c r="BW1067" s="93"/>
      <c r="BX1067" s="93"/>
      <c r="BY1067" s="93"/>
      <c r="BZ1067" s="93"/>
      <c r="CA1067" s="93"/>
      <c r="CB1067" s="93"/>
      <c r="CC1067" s="93"/>
      <c r="CD1067" s="93"/>
      <c r="CE1067" s="93"/>
      <c r="CF1067" s="93"/>
      <c r="CG1067" s="93"/>
      <c r="CH1067" s="93"/>
      <c r="CI1067" s="93"/>
      <c r="CJ1067" s="93"/>
      <c r="CK1067" s="93"/>
      <c r="CL1067" s="93"/>
      <c r="CM1067" s="93"/>
      <c r="CN1067" s="93"/>
      <c r="CO1067" s="93"/>
      <c r="CP1067" s="93"/>
      <c r="CQ1067" s="93"/>
      <c r="CR1067" s="93"/>
      <c r="CS1067" s="93"/>
      <c r="CT1067" s="93"/>
      <c r="CU1067" s="93"/>
      <c r="CV1067" s="93"/>
      <c r="CW1067" s="93"/>
      <c r="CX1067" s="93"/>
      <c r="CY1067" s="93"/>
      <c r="CZ1067" s="93"/>
      <c r="DA1067" s="93"/>
      <c r="DB1067" s="93"/>
      <c r="DC1067" s="93"/>
      <c r="DD1067" s="93"/>
      <c r="DE1067" s="93"/>
      <c r="DF1067" s="93"/>
      <c r="DG1067" s="93"/>
      <c r="DH1067" s="93"/>
      <c r="DI1067" s="93"/>
      <c r="DJ1067" s="93"/>
      <c r="DK1067" s="93"/>
      <c r="DL1067" s="93"/>
      <c r="DM1067" s="93"/>
      <c r="DN1067" s="93"/>
      <c r="DO1067" s="93"/>
      <c r="DP1067" s="93"/>
      <c r="DQ1067" s="93"/>
      <c r="DR1067" s="93"/>
      <c r="DS1067" s="93"/>
      <c r="DT1067" s="93"/>
      <c r="DU1067" s="93"/>
      <c r="DV1067" s="93"/>
      <c r="DW1067" s="93"/>
      <c r="DX1067" s="93"/>
      <c r="DY1067" s="93"/>
      <c r="DZ1067" s="93"/>
      <c r="EA1067" s="93"/>
      <c r="EB1067" s="93"/>
      <c r="EC1067" s="93"/>
      <c r="ED1067" s="93"/>
      <c r="EE1067" s="93"/>
      <c r="EF1067" s="93"/>
      <c r="EG1067" s="93"/>
      <c r="EH1067" s="93"/>
      <c r="EI1067" s="93"/>
      <c r="EJ1067" s="93"/>
      <c r="EK1067" s="93"/>
      <c r="EL1067" s="93"/>
      <c r="EM1067" s="93"/>
      <c r="EN1067" s="93"/>
      <c r="EO1067" s="93"/>
      <c r="EP1067" s="93"/>
      <c r="EQ1067" s="93"/>
      <c r="ER1067" s="93"/>
      <c r="ES1067" s="93"/>
      <c r="ET1067" s="93"/>
      <c r="EU1067" s="93"/>
      <c r="EV1067" s="93"/>
      <c r="EW1067" s="93"/>
      <c r="EX1067" s="93"/>
      <c r="EY1067" s="93"/>
      <c r="EZ1067" s="93"/>
      <c r="FA1067" s="93"/>
      <c r="FB1067" s="93"/>
      <c r="FC1067" s="93"/>
      <c r="FD1067" s="93"/>
      <c r="FE1067" s="93"/>
      <c r="FF1067" s="93"/>
      <c r="FG1067" s="93"/>
      <c r="FH1067" s="93"/>
      <c r="FI1067" s="93"/>
      <c r="FJ1067" s="93"/>
      <c r="FK1067" s="93"/>
      <c r="FL1067" s="93"/>
      <c r="FM1067" s="93"/>
      <c r="FN1067" s="93"/>
      <c r="FO1067" s="93"/>
      <c r="FP1067" s="93"/>
      <c r="FQ1067" s="93"/>
      <c r="FR1067" s="93"/>
      <c r="FS1067" s="93"/>
      <c r="FT1067" s="93"/>
      <c r="FU1067" s="93"/>
      <c r="FV1067" s="93"/>
      <c r="FW1067" s="93"/>
      <c r="FX1067" s="93"/>
      <c r="FY1067" s="93"/>
      <c r="FZ1067" s="93"/>
      <c r="GA1067" s="93"/>
      <c r="GB1067" s="93"/>
      <c r="GC1067" s="93"/>
      <c r="GD1067" s="93"/>
      <c r="GE1067" s="93"/>
      <c r="GF1067" s="93"/>
      <c r="GG1067" s="93"/>
      <c r="GH1067" s="93"/>
      <c r="GI1067" s="93"/>
      <c r="GJ1067" s="93"/>
      <c r="GK1067" s="93"/>
      <c r="GL1067" s="93"/>
      <c r="GM1067" s="93"/>
      <c r="GN1067" s="93"/>
      <c r="GO1067" s="93"/>
      <c r="GP1067" s="93"/>
      <c r="GQ1067" s="93"/>
      <c r="GR1067" s="93"/>
      <c r="GS1067" s="93"/>
      <c r="GT1067" s="93"/>
      <c r="GU1067" s="93"/>
      <c r="GV1067" s="93"/>
      <c r="GW1067" s="93"/>
      <c r="GX1067" s="93"/>
      <c r="GY1067" s="93"/>
      <c r="GZ1067" s="93"/>
      <c r="HA1067" s="93"/>
      <c r="HB1067" s="93"/>
      <c r="HC1067" s="93"/>
      <c r="HD1067" s="93"/>
      <c r="HE1067" s="93"/>
      <c r="HF1067" s="93"/>
      <c r="HG1067" s="93"/>
      <c r="HH1067" s="93"/>
      <c r="HI1067" s="93"/>
      <c r="HJ1067" s="93"/>
      <c r="HK1067" s="93"/>
      <c r="HL1067" s="93"/>
      <c r="HM1067" s="93"/>
      <c r="HN1067" s="93"/>
      <c r="HO1067" s="93"/>
      <c r="HP1067" s="93"/>
      <c r="HQ1067" s="93"/>
      <c r="HR1067" s="93"/>
      <c r="HS1067" s="93"/>
      <c r="HT1067" s="93"/>
      <c r="HU1067" s="93"/>
      <c r="HV1067" s="93"/>
      <c r="HW1067" s="93"/>
      <c r="HX1067" s="93"/>
      <c r="HY1067" s="93"/>
      <c r="HZ1067" s="93"/>
      <c r="IA1067" s="93"/>
      <c r="IB1067" s="93"/>
      <c r="IC1067" s="93"/>
      <c r="ID1067" s="93"/>
      <c r="IE1067" s="93"/>
      <c r="IF1067" s="93"/>
      <c r="IG1067" s="93"/>
      <c r="IH1067" s="93"/>
      <c r="II1067" s="93"/>
      <c r="IJ1067" s="93"/>
      <c r="IK1067" s="93"/>
      <c r="IL1067" s="93"/>
      <c r="IM1067" s="93"/>
      <c r="IN1067" s="93"/>
      <c r="IO1067" s="93"/>
      <c r="IP1067" s="93"/>
      <c r="IQ1067" s="93"/>
      <c r="IR1067" s="93"/>
      <c r="IS1067" s="93"/>
      <c r="IT1067" s="93"/>
      <c r="IU1067" s="93"/>
      <c r="IV1067" s="93"/>
      <c r="IW1067" s="93"/>
      <c r="IX1067" s="93"/>
      <c r="IY1067" s="93"/>
      <c r="IZ1067" s="93"/>
      <c r="JA1067" s="93"/>
    </row>
    <row r="1068" spans="1:261" s="19" customFormat="1" x14ac:dyDescent="0.2">
      <c r="A1068" s="192">
        <v>39990</v>
      </c>
      <c r="B1068" s="183" t="s">
        <v>1789</v>
      </c>
      <c r="C1068" s="183" t="s">
        <v>358</v>
      </c>
      <c r="D1068" s="183" t="s">
        <v>140</v>
      </c>
      <c r="E1068" s="183" t="s">
        <v>143</v>
      </c>
      <c r="F1068" s="184">
        <v>35370</v>
      </c>
      <c r="G1068" s="176">
        <v>1996</v>
      </c>
      <c r="H1068" s="170" t="s">
        <v>39</v>
      </c>
      <c r="I1068" s="170" t="str">
        <f t="shared" si="76"/>
        <v>MO</v>
      </c>
      <c r="J1068" s="170" t="str">
        <f t="shared" si="77"/>
        <v>MO</v>
      </c>
      <c r="K1068" s="170" t="str">
        <f t="shared" si="78"/>
        <v>Midwest</v>
      </c>
      <c r="L1068" s="170" t="str">
        <f>INDEX('State '!$A$1:$C$62,MATCH($I1068,'State '!$B:$B,0),3)</f>
        <v>Midwest</v>
      </c>
      <c r="M1068" s="170" t="str">
        <f>INDEX('State '!$A$1:$C$62,MATCH($J1068,'State '!$B:$B,0),3)</f>
        <v>Midwest</v>
      </c>
      <c r="N1068" s="170"/>
      <c r="O1068" s="177">
        <v>13.7</v>
      </c>
      <c r="P1068" s="177">
        <v>28.2</v>
      </c>
      <c r="Q1068" s="177">
        <v>23</v>
      </c>
      <c r="R1068" s="176">
        <v>20</v>
      </c>
      <c r="S1068" s="170" t="s">
        <v>135</v>
      </c>
      <c r="T1068" s="170" t="s">
        <v>381</v>
      </c>
      <c r="U1068" s="170" t="s">
        <v>1790</v>
      </c>
      <c r="V1068" s="170"/>
      <c r="W1068" s="169"/>
      <c r="X1068" s="207"/>
      <c r="Y1068" s="207"/>
    </row>
    <row r="1069" spans="1:261" s="19" customFormat="1" x14ac:dyDescent="0.2">
      <c r="A1069" s="192">
        <v>39990</v>
      </c>
      <c r="B1069" s="183" t="s">
        <v>1642</v>
      </c>
      <c r="C1069" s="183" t="s">
        <v>358</v>
      </c>
      <c r="D1069" s="183" t="s">
        <v>140</v>
      </c>
      <c r="E1069" s="183" t="s">
        <v>143</v>
      </c>
      <c r="F1069" s="184">
        <v>35779</v>
      </c>
      <c r="G1069" s="176">
        <v>1997</v>
      </c>
      <c r="H1069" s="170" t="s">
        <v>1643</v>
      </c>
      <c r="I1069" s="170" t="str">
        <f t="shared" si="76"/>
        <v>WY</v>
      </c>
      <c r="J1069" s="170" t="str">
        <f t="shared" si="77"/>
        <v>KS</v>
      </c>
      <c r="K1069" s="170" t="str">
        <f t="shared" si="78"/>
        <v>Mountain, South Central</v>
      </c>
      <c r="L1069" s="170" t="str">
        <f>INDEX('State '!$A$1:$C$62,MATCH($I1069,'State '!$B:$B,0),3)</f>
        <v>Mountain</v>
      </c>
      <c r="M1069" s="170" t="str">
        <f>INDEX('State '!$A$1:$C$62,MATCH($J1069,'State '!$B:$B,0),3)</f>
        <v>South Central</v>
      </c>
      <c r="N1069" s="170"/>
      <c r="O1069" s="177">
        <v>9.1999999999999993</v>
      </c>
      <c r="P1069" s="177"/>
      <c r="Q1069" s="177">
        <v>30</v>
      </c>
      <c r="R1069" s="176">
        <v>20</v>
      </c>
      <c r="S1069" s="170" t="s">
        <v>135</v>
      </c>
      <c r="T1069" s="170" t="s">
        <v>381</v>
      </c>
      <c r="U1069" s="170" t="s">
        <v>1644</v>
      </c>
      <c r="V1069" s="170"/>
      <c r="W1069" s="169"/>
      <c r="X1069" s="205"/>
      <c r="Y1069" s="205"/>
    </row>
    <row r="1070" spans="1:261" x14ac:dyDescent="0.2">
      <c r="A1070" s="250">
        <v>39990</v>
      </c>
      <c r="B1070" s="251" t="s">
        <v>1426</v>
      </c>
      <c r="C1070" s="251" t="s">
        <v>358</v>
      </c>
      <c r="D1070" s="251" t="s">
        <v>140</v>
      </c>
      <c r="E1070" s="251" t="s">
        <v>143</v>
      </c>
      <c r="F1070" s="252">
        <v>37040</v>
      </c>
      <c r="G1070" s="253">
        <v>2001</v>
      </c>
      <c r="H1070" s="250" t="s">
        <v>1156</v>
      </c>
      <c r="I1070" s="250" t="str">
        <f t="shared" si="76"/>
        <v>KS</v>
      </c>
      <c r="J1070" s="250" t="str">
        <f t="shared" si="77"/>
        <v>MO</v>
      </c>
      <c r="K1070" s="250" t="str">
        <f t="shared" si="78"/>
        <v>South Central, Midwest</v>
      </c>
      <c r="L1070" s="250" t="str">
        <f>INDEX('State '!$A$1:$C$62,MATCH($I1070,'State '!$B:$B,0),3)</f>
        <v>South Central</v>
      </c>
      <c r="M1070" s="250" t="str">
        <f>INDEX('State '!$A$1:$C$62,MATCH($J1070,'State '!$B:$B,0),3)</f>
        <v>Midwest</v>
      </c>
      <c r="N1070" s="250"/>
      <c r="O1070" s="177"/>
      <c r="P1070" s="177">
        <v>1.5</v>
      </c>
      <c r="Q1070" s="245">
        <v>88.2</v>
      </c>
      <c r="R1070" s="253">
        <v>24</v>
      </c>
      <c r="S1070" s="250" t="s">
        <v>135</v>
      </c>
      <c r="T1070" s="250" t="s">
        <v>381</v>
      </c>
      <c r="U1070" s="250" t="s">
        <v>1427</v>
      </c>
      <c r="V1070" s="250"/>
      <c r="W1070" s="207"/>
      <c r="X1070" s="207"/>
      <c r="Y1070" s="207"/>
      <c r="Z1070" s="105"/>
      <c r="AA1070" s="93"/>
      <c r="AB1070" s="93"/>
    </row>
    <row r="1071" spans="1:261" s="19" customFormat="1" x14ac:dyDescent="0.2">
      <c r="A1071" s="192">
        <v>39990</v>
      </c>
      <c r="B1071" s="254" t="s">
        <v>1551</v>
      </c>
      <c r="C1071" s="254" t="s">
        <v>358</v>
      </c>
      <c r="D1071" s="254" t="s">
        <v>141</v>
      </c>
      <c r="E1071" s="254" t="s">
        <v>143</v>
      </c>
      <c r="F1071" s="255">
        <v>36100</v>
      </c>
      <c r="G1071" s="256">
        <v>1998</v>
      </c>
      <c r="H1071" s="195" t="s">
        <v>39</v>
      </c>
      <c r="I1071" s="195" t="str">
        <f t="shared" si="76"/>
        <v>MO</v>
      </c>
      <c r="J1071" s="195" t="str">
        <f t="shared" si="77"/>
        <v>MO</v>
      </c>
      <c r="K1071" s="195" t="str">
        <f t="shared" si="78"/>
        <v>Midwest</v>
      </c>
      <c r="L1071" s="195" t="str">
        <f>INDEX('State '!$A$1:$C$62,MATCH($I1071,'State '!$B:$B,0),3)</f>
        <v>Midwest</v>
      </c>
      <c r="M1071" s="195" t="str">
        <f>INDEX('State '!$A$1:$C$62,MATCH($J1071,'State '!$B:$B,0),3)</f>
        <v>Midwest</v>
      </c>
      <c r="N1071" s="195"/>
      <c r="O1071" s="177">
        <v>21</v>
      </c>
      <c r="P1071" s="177">
        <v>200</v>
      </c>
      <c r="Q1071" s="244">
        <v>28</v>
      </c>
      <c r="R1071" s="256">
        <v>8</v>
      </c>
      <c r="S1071" s="195" t="s">
        <v>138</v>
      </c>
      <c r="T1071" s="195" t="s">
        <v>187</v>
      </c>
      <c r="U1071" s="195" t="s">
        <v>382</v>
      </c>
      <c r="V1071" s="195"/>
      <c r="W1071" s="205"/>
      <c r="X1071" s="205"/>
      <c r="Y1071" s="205"/>
      <c r="Z1071" s="105"/>
      <c r="AA1071" s="93"/>
      <c r="AB1071" s="93"/>
      <c r="AC1071" s="93"/>
      <c r="AD1071" s="93"/>
      <c r="AE1071" s="93"/>
      <c r="AF1071" s="93"/>
      <c r="AG1071" s="93"/>
      <c r="AH1071" s="93"/>
      <c r="AI1071" s="93"/>
      <c r="AJ1071" s="93"/>
      <c r="AK1071" s="93"/>
      <c r="AL1071" s="93"/>
      <c r="AM1071" s="93"/>
      <c r="AN1071" s="93"/>
      <c r="AO1071" s="93"/>
      <c r="AP1071" s="93"/>
      <c r="AQ1071" s="93"/>
      <c r="AR1071" s="93"/>
      <c r="AS1071" s="93"/>
      <c r="AT1071" s="93"/>
      <c r="AU1071" s="93"/>
      <c r="AV1071" s="93"/>
      <c r="AW1071" s="93"/>
      <c r="AX1071" s="93"/>
      <c r="AY1071" s="93"/>
      <c r="AZ1071" s="93"/>
      <c r="BA1071" s="93"/>
      <c r="BB1071" s="93"/>
      <c r="BC1071" s="93"/>
      <c r="BD1071" s="93"/>
      <c r="BE1071" s="93"/>
      <c r="BF1071" s="93"/>
      <c r="BG1071" s="93"/>
      <c r="BH1071" s="93"/>
      <c r="BI1071" s="93"/>
      <c r="BJ1071" s="93"/>
      <c r="BK1071" s="93"/>
      <c r="BL1071" s="93"/>
      <c r="BM1071" s="93"/>
      <c r="BN1071" s="93"/>
      <c r="BO1071" s="93"/>
      <c r="BP1071" s="93"/>
      <c r="BQ1071" s="93"/>
      <c r="BR1071" s="93"/>
      <c r="BS1071" s="93"/>
      <c r="BT1071" s="93"/>
      <c r="BU1071" s="93"/>
      <c r="BV1071" s="93"/>
      <c r="BW1071" s="93"/>
      <c r="BX1071" s="93"/>
      <c r="BY1071" s="93"/>
      <c r="BZ1071" s="93"/>
      <c r="CA1071" s="93"/>
      <c r="CB1071" s="93"/>
      <c r="CC1071" s="93"/>
      <c r="CD1071" s="93"/>
      <c r="CE1071" s="93"/>
      <c r="CF1071" s="93"/>
      <c r="CG1071" s="93"/>
      <c r="CH1071" s="93"/>
      <c r="CI1071" s="93"/>
      <c r="CJ1071" s="93"/>
      <c r="CK1071" s="93"/>
      <c r="CL1071" s="93"/>
      <c r="CM1071" s="93"/>
      <c r="CN1071" s="93"/>
      <c r="CO1071" s="93"/>
      <c r="CP1071" s="93"/>
      <c r="CQ1071" s="93"/>
      <c r="CR1071" s="93"/>
      <c r="CS1071" s="93"/>
      <c r="CT1071" s="93"/>
      <c r="CU1071" s="93"/>
      <c r="CV1071" s="93"/>
      <c r="CW1071" s="93"/>
      <c r="CX1071" s="93"/>
      <c r="CY1071" s="93"/>
      <c r="CZ1071" s="93"/>
      <c r="DA1071" s="93"/>
      <c r="DB1071" s="93"/>
      <c r="DC1071" s="93"/>
      <c r="DD1071" s="93"/>
      <c r="DE1071" s="93"/>
      <c r="DF1071" s="93"/>
      <c r="DG1071" s="93"/>
      <c r="DH1071" s="93"/>
      <c r="DI1071" s="93"/>
      <c r="DJ1071" s="93"/>
      <c r="DK1071" s="93"/>
      <c r="DL1071" s="93"/>
      <c r="DM1071" s="93"/>
      <c r="DN1071" s="93"/>
      <c r="DO1071" s="93"/>
      <c r="DP1071" s="93"/>
      <c r="DQ1071" s="93"/>
      <c r="DR1071" s="93"/>
      <c r="DS1071" s="93"/>
      <c r="DT1071" s="93"/>
      <c r="DU1071" s="93"/>
      <c r="DV1071" s="93"/>
      <c r="DW1071" s="93"/>
      <c r="DX1071" s="93"/>
      <c r="DY1071" s="93"/>
      <c r="DZ1071" s="93"/>
      <c r="EA1071" s="93"/>
      <c r="EB1071" s="93"/>
      <c r="EC1071" s="93"/>
      <c r="ED1071" s="93"/>
      <c r="EE1071" s="93"/>
      <c r="EF1071" s="93"/>
      <c r="EG1071" s="93"/>
      <c r="EH1071" s="93"/>
      <c r="EI1071" s="93"/>
      <c r="EJ1071" s="93"/>
      <c r="EK1071" s="93"/>
      <c r="EL1071" s="93"/>
      <c r="EM1071" s="93"/>
      <c r="EN1071" s="93"/>
      <c r="EO1071" s="93"/>
      <c r="EP1071" s="93"/>
      <c r="EQ1071" s="93"/>
      <c r="ER1071" s="93"/>
      <c r="ES1071" s="93"/>
      <c r="ET1071" s="93"/>
      <c r="EU1071" s="93"/>
      <c r="EV1071" s="93"/>
      <c r="EW1071" s="93"/>
      <c r="EX1071" s="93"/>
      <c r="EY1071" s="93"/>
      <c r="EZ1071" s="93"/>
      <c r="FA1071" s="93"/>
      <c r="FB1071" s="93"/>
      <c r="FC1071" s="93"/>
      <c r="FD1071" s="93"/>
      <c r="FE1071" s="93"/>
      <c r="FF1071" s="93"/>
      <c r="FG1071" s="93"/>
      <c r="FH1071" s="93"/>
      <c r="FI1071" s="93"/>
      <c r="FJ1071" s="93"/>
      <c r="FK1071" s="93"/>
      <c r="FL1071" s="93"/>
      <c r="FM1071" s="93"/>
      <c r="FN1071" s="93"/>
      <c r="FO1071" s="93"/>
      <c r="FP1071" s="93"/>
      <c r="FQ1071" s="93"/>
      <c r="FR1071" s="93"/>
      <c r="FS1071" s="93"/>
      <c r="FT1071" s="93"/>
      <c r="FU1071" s="93"/>
      <c r="FV1071" s="93"/>
      <c r="FW1071" s="93"/>
      <c r="FX1071" s="93"/>
      <c r="FY1071" s="93"/>
      <c r="FZ1071" s="93"/>
      <c r="GA1071" s="93"/>
      <c r="GB1071" s="93"/>
      <c r="GC1071" s="93"/>
      <c r="GD1071" s="93"/>
      <c r="GE1071" s="93"/>
      <c r="GF1071" s="93"/>
      <c r="GG1071" s="93"/>
      <c r="GH1071" s="93"/>
      <c r="GI1071" s="93"/>
      <c r="GJ1071" s="93"/>
      <c r="GK1071" s="93"/>
      <c r="GL1071" s="93"/>
      <c r="GM1071" s="93"/>
      <c r="GN1071" s="93"/>
      <c r="GO1071" s="93"/>
      <c r="GP1071" s="93"/>
      <c r="GQ1071" s="93"/>
      <c r="GR1071" s="93"/>
      <c r="GS1071" s="93"/>
      <c r="GT1071" s="93"/>
      <c r="GU1071" s="93"/>
      <c r="GV1071" s="93"/>
      <c r="GW1071" s="93"/>
      <c r="GX1071" s="93"/>
      <c r="GY1071" s="93"/>
      <c r="GZ1071" s="93"/>
      <c r="HA1071" s="93"/>
      <c r="HB1071" s="93"/>
      <c r="HC1071" s="93"/>
      <c r="HD1071" s="93"/>
      <c r="HE1071" s="93"/>
      <c r="HF1071" s="93"/>
      <c r="HG1071" s="93"/>
      <c r="HH1071" s="93"/>
      <c r="HI1071" s="93"/>
      <c r="HJ1071" s="93"/>
      <c r="HK1071" s="93"/>
      <c r="HL1071" s="93"/>
      <c r="HM1071" s="93"/>
      <c r="HN1071" s="93"/>
      <c r="HO1071" s="93"/>
      <c r="HP1071" s="93"/>
      <c r="HQ1071" s="93"/>
      <c r="HR1071" s="93"/>
      <c r="HS1071" s="93"/>
      <c r="HT1071" s="93"/>
      <c r="HU1071" s="93"/>
      <c r="HV1071" s="93"/>
      <c r="HW1071" s="93"/>
      <c r="HX1071" s="93"/>
      <c r="HY1071" s="93"/>
      <c r="HZ1071" s="93"/>
      <c r="IA1071" s="93"/>
      <c r="IB1071" s="93"/>
      <c r="IC1071" s="93"/>
      <c r="ID1071" s="93"/>
      <c r="IE1071" s="93"/>
      <c r="IF1071" s="93"/>
      <c r="IG1071" s="93"/>
      <c r="IH1071" s="93"/>
      <c r="II1071" s="93"/>
      <c r="IJ1071" s="93"/>
      <c r="IK1071" s="93"/>
      <c r="IL1071" s="93"/>
      <c r="IM1071" s="93"/>
      <c r="IN1071" s="93"/>
      <c r="IO1071" s="93"/>
      <c r="IP1071" s="93"/>
      <c r="IQ1071" s="93"/>
      <c r="IR1071" s="93"/>
      <c r="IS1071" s="93"/>
      <c r="IT1071" s="93"/>
      <c r="IU1071" s="93"/>
      <c r="IV1071" s="93"/>
      <c r="IW1071" s="93"/>
      <c r="IX1071" s="93"/>
      <c r="IY1071" s="93"/>
      <c r="IZ1071" s="93"/>
      <c r="JA1071" s="93"/>
    </row>
    <row r="1072" spans="1:261" x14ac:dyDescent="0.2">
      <c r="A1072" s="102">
        <v>43978</v>
      </c>
      <c r="B1072" s="83" t="s">
        <v>2636</v>
      </c>
      <c r="C1072" s="83" t="s">
        <v>239</v>
      </c>
      <c r="D1072" s="83" t="s">
        <v>134</v>
      </c>
      <c r="E1072" s="111" t="s">
        <v>143</v>
      </c>
      <c r="F1072" s="65">
        <v>43980</v>
      </c>
      <c r="G1072" s="121">
        <v>2020</v>
      </c>
      <c r="H1072" s="224" t="s">
        <v>6</v>
      </c>
      <c r="I1072" s="224" t="str">
        <f t="shared" si="76"/>
        <v>TX</v>
      </c>
      <c r="J1072" s="224" t="str">
        <f t="shared" si="77"/>
        <v>TX</v>
      </c>
      <c r="K1072" s="230" t="str">
        <f t="shared" si="78"/>
        <v>South Central</v>
      </c>
      <c r="L1072" s="224" t="str">
        <f>INDEX('State '!$A$1:$C$62,MATCH($I1072,'State '!$B:$B,0),3)</f>
        <v>South Central</v>
      </c>
      <c r="M1072" s="224" t="str">
        <f>INDEX('State '!$A$1:$C$62,MATCH($J1072,'State '!$B:$B,0),3)</f>
        <v>South Central</v>
      </c>
      <c r="N1072" s="224"/>
      <c r="O1072" s="177">
        <v>96.177999999999997</v>
      </c>
      <c r="P1072" s="177">
        <v>19</v>
      </c>
      <c r="Q1072" s="117">
        <v>200</v>
      </c>
      <c r="R1072" s="66">
        <v>24</v>
      </c>
      <c r="S1072" s="112" t="s">
        <v>135</v>
      </c>
      <c r="T1072" s="113" t="s">
        <v>381</v>
      </c>
      <c r="U1072" s="114" t="s">
        <v>2638</v>
      </c>
      <c r="V1072" s="224" t="s">
        <v>2177</v>
      </c>
      <c r="W1072" s="222" t="s">
        <v>2637</v>
      </c>
      <c r="X1072" s="222" t="s">
        <v>2841</v>
      </c>
      <c r="Y1072" s="225"/>
      <c r="Z1072" s="105"/>
      <c r="AA1072" s="93"/>
      <c r="AB1072" s="93"/>
    </row>
    <row r="1073" spans="1:261" s="19" customFormat="1" x14ac:dyDescent="0.2">
      <c r="A1073" s="192">
        <v>39990</v>
      </c>
      <c r="B1073" s="171" t="s">
        <v>1018</v>
      </c>
      <c r="C1073" s="171" t="s">
        <v>315</v>
      </c>
      <c r="D1073" s="171" t="s">
        <v>134</v>
      </c>
      <c r="E1073" s="172" t="s">
        <v>143</v>
      </c>
      <c r="F1073" s="173">
        <v>38899</v>
      </c>
      <c r="G1073" s="180">
        <v>2006</v>
      </c>
      <c r="H1073" s="170" t="s">
        <v>29</v>
      </c>
      <c r="I1073" s="170" t="str">
        <f t="shared" si="76"/>
        <v>WY</v>
      </c>
      <c r="J1073" s="170" t="str">
        <f t="shared" si="77"/>
        <v>WY</v>
      </c>
      <c r="K1073" s="170" t="str">
        <f t="shared" si="78"/>
        <v>Mountain</v>
      </c>
      <c r="L1073" s="170" t="str">
        <f>INDEX('State '!$A$1:$C$62,MATCH($I1073,'State '!$B:$B,0),3)</f>
        <v>Mountain</v>
      </c>
      <c r="M1073" s="170" t="str">
        <f>INDEX('State '!$A$1:$C$62,MATCH($J1073,'State '!$B:$B,0),3)</f>
        <v>Mountain</v>
      </c>
      <c r="N1073" s="170"/>
      <c r="O1073" s="177">
        <v>20</v>
      </c>
      <c r="P1073" s="176">
        <v>21</v>
      </c>
      <c r="Q1073" s="176">
        <v>300</v>
      </c>
      <c r="R1073" s="177">
        <v>10</v>
      </c>
      <c r="S1073" s="178" t="s">
        <v>138</v>
      </c>
      <c r="T1073" s="175" t="s">
        <v>187</v>
      </c>
      <c r="U1073" s="179" t="s">
        <v>382</v>
      </c>
      <c r="V1073" s="170"/>
      <c r="W1073" s="180"/>
      <c r="X1073" s="180"/>
      <c r="Y1073" s="241"/>
    </row>
    <row r="1074" spans="1:261" s="19" customFormat="1" x14ac:dyDescent="0.2">
      <c r="A1074" s="192">
        <v>43417</v>
      </c>
      <c r="B1074" s="183" t="s">
        <v>2289</v>
      </c>
      <c r="C1074" s="183" t="s">
        <v>1725</v>
      </c>
      <c r="D1074" s="183" t="s">
        <v>140</v>
      </c>
      <c r="E1074" s="183" t="s">
        <v>143</v>
      </c>
      <c r="F1074" s="184">
        <v>43415</v>
      </c>
      <c r="G1074" s="176">
        <v>2018</v>
      </c>
      <c r="H1074" s="170" t="s">
        <v>1295</v>
      </c>
      <c r="I1074" s="170" t="str">
        <f t="shared" si="76"/>
        <v>IL</v>
      </c>
      <c r="J1074" s="170" t="str">
        <f t="shared" si="77"/>
        <v>WI</v>
      </c>
      <c r="K1074" s="175" t="str">
        <f t="shared" si="78"/>
        <v>Midwest</v>
      </c>
      <c r="L1074" s="170" t="str">
        <f>INDEX('State '!$A$1:$C$62,MATCH($I1074,'State '!$B:$B,0),3)</f>
        <v>Midwest</v>
      </c>
      <c r="M1074" s="170" t="str">
        <f>INDEX('State '!$A$1:$C$62,MATCH($J1074,'State '!$B:$B,0),3)</f>
        <v>Midwest</v>
      </c>
      <c r="N1074" s="170"/>
      <c r="O1074" s="177">
        <v>57.7</v>
      </c>
      <c r="P1074" s="177">
        <v>0.5</v>
      </c>
      <c r="Q1074" s="177">
        <v>231</v>
      </c>
      <c r="R1074" s="176">
        <v>24</v>
      </c>
      <c r="S1074" s="178" t="s">
        <v>135</v>
      </c>
      <c r="T1074" s="175" t="s">
        <v>381</v>
      </c>
      <c r="U1074" s="170" t="s">
        <v>2290</v>
      </c>
      <c r="V1074" s="170" t="s">
        <v>2286</v>
      </c>
      <c r="W1074" s="180"/>
      <c r="X1074" s="169"/>
      <c r="Y1074" s="169"/>
      <c r="Z1074" s="105"/>
      <c r="AA1074" s="93"/>
      <c r="AB1074" s="93"/>
      <c r="AC1074" s="93"/>
      <c r="AD1074" s="93"/>
      <c r="AE1074" s="93"/>
      <c r="AF1074" s="93"/>
      <c r="AG1074" s="93"/>
      <c r="AH1074" s="93"/>
      <c r="AI1074" s="93"/>
      <c r="AJ1074" s="93"/>
      <c r="AK1074" s="93"/>
      <c r="AL1074" s="93"/>
      <c r="AM1074" s="93"/>
      <c r="AN1074" s="93"/>
      <c r="AO1074" s="93"/>
      <c r="AP1074" s="93"/>
      <c r="AQ1074" s="93"/>
      <c r="AR1074" s="93"/>
      <c r="AS1074" s="93"/>
      <c r="AT1074" s="93"/>
      <c r="AU1074" s="93"/>
      <c r="AV1074" s="93"/>
      <c r="AW1074" s="93"/>
      <c r="AX1074" s="93"/>
      <c r="AY1074" s="93"/>
      <c r="AZ1074" s="93"/>
      <c r="BA1074" s="93"/>
      <c r="BB1074" s="93"/>
      <c r="BC1074" s="93"/>
      <c r="BD1074" s="93"/>
      <c r="BE1074" s="93"/>
      <c r="BF1074" s="93"/>
      <c r="BG1074" s="93"/>
      <c r="BH1074" s="93"/>
      <c r="BI1074" s="93"/>
      <c r="BJ1074" s="93"/>
      <c r="BK1074" s="93"/>
      <c r="BL1074" s="93"/>
      <c r="BM1074" s="93"/>
      <c r="BN1074" s="93"/>
      <c r="BO1074" s="93"/>
      <c r="BP1074" s="93"/>
      <c r="BQ1074" s="93"/>
      <c r="BR1074" s="93"/>
      <c r="BS1074" s="93"/>
      <c r="BT1074" s="93"/>
      <c r="BU1074" s="93"/>
      <c r="BV1074" s="93"/>
      <c r="BW1074" s="93"/>
      <c r="BX1074" s="93"/>
      <c r="BY1074" s="93"/>
      <c r="BZ1074" s="93"/>
      <c r="CA1074" s="93"/>
      <c r="CB1074" s="93"/>
      <c r="CC1074" s="93"/>
      <c r="CD1074" s="93"/>
      <c r="CE1074" s="93"/>
      <c r="CF1074" s="93"/>
      <c r="CG1074" s="93"/>
      <c r="CH1074" s="93"/>
      <c r="CI1074" s="93"/>
      <c r="CJ1074" s="93"/>
      <c r="CK1074" s="93"/>
      <c r="CL1074" s="93"/>
      <c r="CM1074" s="93"/>
      <c r="CN1074" s="93"/>
      <c r="CO1074" s="93"/>
      <c r="CP1074" s="93"/>
      <c r="CQ1074" s="93"/>
      <c r="CR1074" s="93"/>
      <c r="CS1074" s="93"/>
      <c r="CT1074" s="93"/>
      <c r="CU1074" s="93"/>
      <c r="CV1074" s="93"/>
      <c r="CW1074" s="93"/>
      <c r="CX1074" s="93"/>
      <c r="CY1074" s="93"/>
      <c r="CZ1074" s="93"/>
      <c r="DA1074" s="93"/>
      <c r="DB1074" s="93"/>
      <c r="DC1074" s="93"/>
      <c r="DD1074" s="93"/>
      <c r="DE1074" s="93"/>
      <c r="DF1074" s="93"/>
      <c r="DG1074" s="93"/>
      <c r="DH1074" s="93"/>
      <c r="DI1074" s="93"/>
      <c r="DJ1074" s="93"/>
      <c r="DK1074" s="93"/>
      <c r="DL1074" s="93"/>
      <c r="DM1074" s="93"/>
      <c r="DN1074" s="93"/>
      <c r="DO1074" s="93"/>
      <c r="DP1074" s="93"/>
      <c r="DQ1074" s="93"/>
      <c r="DR1074" s="93"/>
      <c r="DS1074" s="93"/>
      <c r="DT1074" s="93"/>
      <c r="DU1074" s="93"/>
      <c r="DV1074" s="93"/>
      <c r="DW1074" s="93"/>
      <c r="DX1074" s="93"/>
      <c r="DY1074" s="93"/>
      <c r="DZ1074" s="93"/>
      <c r="EA1074" s="93"/>
      <c r="EB1074" s="93"/>
      <c r="EC1074" s="93"/>
      <c r="ED1074" s="93"/>
      <c r="EE1074" s="93"/>
      <c r="EF1074" s="93"/>
      <c r="EG1074" s="93"/>
      <c r="EH1074" s="93"/>
      <c r="EI1074" s="93"/>
      <c r="EJ1074" s="93"/>
      <c r="EK1074" s="93"/>
      <c r="EL1074" s="93"/>
      <c r="EM1074" s="93"/>
      <c r="EN1074" s="93"/>
      <c r="EO1074" s="93"/>
      <c r="EP1074" s="93"/>
      <c r="EQ1074" s="93"/>
      <c r="ER1074" s="93"/>
      <c r="ES1074" s="93"/>
      <c r="ET1074" s="93"/>
      <c r="EU1074" s="93"/>
      <c r="EV1074" s="93"/>
      <c r="EW1074" s="93"/>
      <c r="EX1074" s="93"/>
      <c r="EY1074" s="93"/>
      <c r="EZ1074" s="93"/>
      <c r="FA1074" s="93"/>
      <c r="FB1074" s="93"/>
      <c r="FC1074" s="93"/>
      <c r="FD1074" s="93"/>
      <c r="FE1074" s="93"/>
      <c r="FF1074" s="93"/>
      <c r="FG1074" s="93"/>
      <c r="FH1074" s="93"/>
      <c r="FI1074" s="93"/>
      <c r="FJ1074" s="93"/>
      <c r="FK1074" s="93"/>
      <c r="FL1074" s="93"/>
      <c r="FM1074" s="93"/>
      <c r="FN1074" s="93"/>
      <c r="FO1074" s="93"/>
      <c r="FP1074" s="93"/>
      <c r="FQ1074" s="93"/>
      <c r="FR1074" s="93"/>
      <c r="FS1074" s="93"/>
      <c r="FT1074" s="93"/>
      <c r="FU1074" s="93"/>
      <c r="FV1074" s="93"/>
      <c r="FW1074" s="93"/>
      <c r="FX1074" s="93"/>
      <c r="FY1074" s="93"/>
      <c r="FZ1074" s="93"/>
      <c r="GA1074" s="93"/>
      <c r="GB1074" s="93"/>
      <c r="GC1074" s="93"/>
      <c r="GD1074" s="93"/>
      <c r="GE1074" s="93"/>
      <c r="GF1074" s="93"/>
      <c r="GG1074" s="93"/>
      <c r="GH1074" s="93"/>
      <c r="GI1074" s="93"/>
      <c r="GJ1074" s="93"/>
      <c r="GK1074" s="93"/>
      <c r="GL1074" s="93"/>
      <c r="GM1074" s="93"/>
      <c r="GN1074" s="93"/>
      <c r="GO1074" s="93"/>
      <c r="GP1074" s="93"/>
      <c r="GQ1074" s="93"/>
      <c r="GR1074" s="93"/>
      <c r="GS1074" s="93"/>
      <c r="GT1074" s="93"/>
      <c r="GU1074" s="93"/>
      <c r="GV1074" s="93"/>
      <c r="GW1074" s="93"/>
      <c r="GX1074" s="93"/>
      <c r="GY1074" s="93"/>
      <c r="GZ1074" s="93"/>
      <c r="HA1074" s="93"/>
      <c r="HB1074" s="93"/>
      <c r="HC1074" s="93"/>
      <c r="HD1074" s="93"/>
      <c r="HE1074" s="93"/>
      <c r="HF1074" s="93"/>
      <c r="HG1074" s="93"/>
      <c r="HH1074" s="93"/>
      <c r="HI1074" s="93"/>
      <c r="HJ1074" s="93"/>
      <c r="HK1074" s="93"/>
      <c r="HL1074" s="93"/>
      <c r="HM1074" s="93"/>
      <c r="HN1074" s="93"/>
      <c r="HO1074" s="93"/>
      <c r="HP1074" s="93"/>
      <c r="HQ1074" s="93"/>
      <c r="HR1074" s="93"/>
      <c r="HS1074" s="93"/>
      <c r="HT1074" s="93"/>
      <c r="HU1074" s="93"/>
      <c r="HV1074" s="93"/>
      <c r="HW1074" s="93"/>
      <c r="HX1074" s="93"/>
      <c r="HY1074" s="93"/>
      <c r="HZ1074" s="93"/>
      <c r="IA1074" s="93"/>
      <c r="IB1074" s="93"/>
      <c r="IC1074" s="93"/>
      <c r="ID1074" s="93"/>
      <c r="IE1074" s="93"/>
      <c r="IF1074" s="93"/>
      <c r="IG1074" s="93"/>
      <c r="IH1074" s="93"/>
      <c r="II1074" s="93"/>
      <c r="IJ1074" s="93"/>
      <c r="IK1074" s="93"/>
      <c r="IL1074" s="93"/>
      <c r="IM1074" s="93"/>
      <c r="IN1074" s="93"/>
      <c r="IO1074" s="93"/>
      <c r="IP1074" s="93"/>
      <c r="IQ1074" s="93"/>
      <c r="IR1074" s="93"/>
      <c r="IS1074" s="93"/>
      <c r="IT1074" s="93"/>
      <c r="IU1074" s="93"/>
      <c r="IV1074" s="93"/>
      <c r="IW1074" s="93"/>
      <c r="IX1074" s="93"/>
      <c r="IY1074" s="93"/>
      <c r="IZ1074" s="93"/>
      <c r="JA1074" s="93"/>
    </row>
    <row r="1075" spans="1:261" s="19" customFormat="1" x14ac:dyDescent="0.2">
      <c r="A1075" s="192">
        <v>42158</v>
      </c>
      <c r="B1075" s="183" t="s">
        <v>1949</v>
      </c>
      <c r="C1075" s="183" t="s">
        <v>1875</v>
      </c>
      <c r="D1075" s="183" t="s">
        <v>134</v>
      </c>
      <c r="E1075" s="183" t="s">
        <v>143</v>
      </c>
      <c r="F1075" s="184">
        <v>42089</v>
      </c>
      <c r="G1075" s="176">
        <v>2015</v>
      </c>
      <c r="H1075" s="170" t="s">
        <v>20</v>
      </c>
      <c r="I1075" s="170" t="str">
        <f t="shared" si="76"/>
        <v>NJ</v>
      </c>
      <c r="J1075" s="170" t="str">
        <f t="shared" si="77"/>
        <v>NJ</v>
      </c>
      <c r="K1075" s="170" t="str">
        <f t="shared" si="78"/>
        <v>Northeast</v>
      </c>
      <c r="L1075" s="170" t="str">
        <f>INDEX('State '!$A$1:$C$62,MATCH($I1075,'State '!$B:$B,0),3)</f>
        <v>Northeast</v>
      </c>
      <c r="M1075" s="170" t="str">
        <f>INDEX('State '!$A$1:$C$62,MATCH($J1075,'State '!$B:$B,0),3)</f>
        <v>Northeast</v>
      </c>
      <c r="N1075" s="170"/>
      <c r="O1075" s="177">
        <v>32</v>
      </c>
      <c r="P1075" s="177">
        <v>2.4</v>
      </c>
      <c r="Q1075" s="177">
        <v>264</v>
      </c>
      <c r="R1075" s="176">
        <v>20</v>
      </c>
      <c r="S1075" s="170" t="s">
        <v>135</v>
      </c>
      <c r="T1075" s="170" t="s">
        <v>381</v>
      </c>
      <c r="U1075" s="170" t="s">
        <v>1950</v>
      </c>
      <c r="V1075" s="170" t="s">
        <v>2177</v>
      </c>
      <c r="W1075" s="169"/>
      <c r="X1075" s="169"/>
      <c r="Y1075" s="205"/>
      <c r="Z1075" s="105"/>
      <c r="AA1075" s="93"/>
      <c r="AB1075" s="93"/>
      <c r="AC1075" s="93"/>
      <c r="AD1075" s="93"/>
      <c r="AE1075" s="93"/>
      <c r="AF1075" s="93"/>
      <c r="AG1075" s="93"/>
      <c r="AH1075" s="93"/>
      <c r="AI1075" s="93"/>
      <c r="AJ1075" s="93"/>
      <c r="AK1075" s="93"/>
      <c r="AL1075" s="93"/>
      <c r="AM1075" s="93"/>
      <c r="AN1075" s="93"/>
      <c r="AO1075" s="93"/>
      <c r="AP1075" s="93"/>
      <c r="AQ1075" s="93"/>
      <c r="AR1075" s="93"/>
      <c r="AS1075" s="93"/>
      <c r="AT1075" s="93"/>
      <c r="AU1075" s="93"/>
      <c r="AV1075" s="93"/>
      <c r="AW1075" s="93"/>
      <c r="AX1075" s="93"/>
      <c r="AY1075" s="93"/>
      <c r="AZ1075" s="93"/>
      <c r="BA1075" s="93"/>
      <c r="BB1075" s="93"/>
      <c r="BC1075" s="93"/>
      <c r="BD1075" s="93"/>
      <c r="BE1075" s="93"/>
      <c r="BF1075" s="93"/>
      <c r="BG1075" s="93"/>
      <c r="BH1075" s="93"/>
      <c r="BI1075" s="93"/>
      <c r="BJ1075" s="93"/>
      <c r="BK1075" s="93"/>
      <c r="BL1075" s="93"/>
      <c r="BM1075" s="93"/>
      <c r="BN1075" s="93"/>
      <c r="BO1075" s="93"/>
      <c r="BP1075" s="93"/>
      <c r="BQ1075" s="93"/>
      <c r="BR1075" s="93"/>
      <c r="BS1075" s="93"/>
      <c r="BT1075" s="93"/>
      <c r="BU1075" s="93"/>
      <c r="BV1075" s="93"/>
      <c r="BW1075" s="93"/>
      <c r="BX1075" s="93"/>
      <c r="BY1075" s="93"/>
      <c r="BZ1075" s="93"/>
      <c r="CA1075" s="93"/>
      <c r="CB1075" s="93"/>
      <c r="CC1075" s="93"/>
      <c r="CD1075" s="93"/>
      <c r="CE1075" s="93"/>
      <c r="CF1075" s="93"/>
      <c r="CG1075" s="93"/>
      <c r="CH1075" s="93"/>
      <c r="CI1075" s="93"/>
      <c r="CJ1075" s="93"/>
      <c r="CK1075" s="93"/>
      <c r="CL1075" s="93"/>
      <c r="CM1075" s="93"/>
      <c r="CN1075" s="93"/>
      <c r="CO1075" s="93"/>
      <c r="CP1075" s="93"/>
      <c r="CQ1075" s="93"/>
      <c r="CR1075" s="93"/>
      <c r="CS1075" s="93"/>
      <c r="CT1075" s="93"/>
      <c r="CU1075" s="93"/>
      <c r="CV1075" s="93"/>
      <c r="CW1075" s="93"/>
      <c r="CX1075" s="93"/>
      <c r="CY1075" s="93"/>
      <c r="CZ1075" s="93"/>
      <c r="DA1075" s="93"/>
      <c r="DB1075" s="93"/>
      <c r="DC1075" s="93"/>
      <c r="DD1075" s="93"/>
      <c r="DE1075" s="93"/>
      <c r="DF1075" s="93"/>
      <c r="DG1075" s="93"/>
      <c r="DH1075" s="93"/>
      <c r="DI1075" s="93"/>
      <c r="DJ1075" s="93"/>
      <c r="DK1075" s="93"/>
      <c r="DL1075" s="93"/>
      <c r="DM1075" s="93"/>
      <c r="DN1075" s="93"/>
      <c r="DO1075" s="93"/>
      <c r="DP1075" s="93"/>
      <c r="DQ1075" s="93"/>
      <c r="DR1075" s="93"/>
      <c r="DS1075" s="93"/>
      <c r="DT1075" s="93"/>
      <c r="DU1075" s="93"/>
      <c r="DV1075" s="93"/>
      <c r="DW1075" s="93"/>
      <c r="DX1075" s="93"/>
      <c r="DY1075" s="93"/>
      <c r="DZ1075" s="93"/>
      <c r="EA1075" s="93"/>
      <c r="EB1075" s="93"/>
      <c r="EC1075" s="93"/>
      <c r="ED1075" s="93"/>
      <c r="EE1075" s="93"/>
      <c r="EF1075" s="93"/>
      <c r="EG1075" s="93"/>
      <c r="EH1075" s="93"/>
      <c r="EI1075" s="93"/>
      <c r="EJ1075" s="93"/>
      <c r="EK1075" s="93"/>
      <c r="EL1075" s="93"/>
      <c r="EM1075" s="93"/>
      <c r="EN1075" s="93"/>
      <c r="EO1075" s="93"/>
      <c r="EP1075" s="93"/>
      <c r="EQ1075" s="93"/>
      <c r="ER1075" s="93"/>
      <c r="ES1075" s="93"/>
      <c r="ET1075" s="93"/>
      <c r="EU1075" s="93"/>
      <c r="EV1075" s="93"/>
      <c r="EW1075" s="93"/>
      <c r="EX1075" s="93"/>
      <c r="EY1075" s="93"/>
      <c r="EZ1075" s="93"/>
      <c r="FA1075" s="93"/>
      <c r="FB1075" s="93"/>
      <c r="FC1075" s="93"/>
      <c r="FD1075" s="93"/>
      <c r="FE1075" s="93"/>
      <c r="FF1075" s="93"/>
      <c r="FG1075" s="93"/>
      <c r="FH1075" s="93"/>
      <c r="FI1075" s="93"/>
      <c r="FJ1075" s="93"/>
      <c r="FK1075" s="93"/>
      <c r="FL1075" s="93"/>
      <c r="FM1075" s="93"/>
      <c r="FN1075" s="93"/>
      <c r="FO1075" s="93"/>
      <c r="FP1075" s="93"/>
      <c r="FQ1075" s="93"/>
      <c r="FR1075" s="93"/>
      <c r="FS1075" s="93"/>
      <c r="FT1075" s="93"/>
      <c r="FU1075" s="93"/>
      <c r="FV1075" s="93"/>
      <c r="FW1075" s="93"/>
      <c r="FX1075" s="93"/>
      <c r="FY1075" s="93"/>
      <c r="FZ1075" s="93"/>
      <c r="GA1075" s="93"/>
      <c r="GB1075" s="93"/>
      <c r="GC1075" s="93"/>
      <c r="GD1075" s="93"/>
      <c r="GE1075" s="93"/>
      <c r="GF1075" s="93"/>
      <c r="GG1075" s="93"/>
      <c r="GH1075" s="93"/>
      <c r="GI1075" s="93"/>
      <c r="GJ1075" s="93"/>
      <c r="GK1075" s="93"/>
      <c r="GL1075" s="93"/>
      <c r="GM1075" s="93"/>
      <c r="GN1075" s="93"/>
      <c r="GO1075" s="93"/>
      <c r="GP1075" s="93"/>
      <c r="GQ1075" s="93"/>
      <c r="GR1075" s="93"/>
      <c r="GS1075" s="93"/>
      <c r="GT1075" s="93"/>
      <c r="GU1075" s="93"/>
      <c r="GV1075" s="93"/>
      <c r="GW1075" s="93"/>
      <c r="GX1075" s="93"/>
      <c r="GY1075" s="93"/>
      <c r="GZ1075" s="93"/>
      <c r="HA1075" s="93"/>
      <c r="HB1075" s="93"/>
      <c r="HC1075" s="93"/>
      <c r="HD1075" s="93"/>
      <c r="HE1075" s="93"/>
      <c r="HF1075" s="93"/>
      <c r="HG1075" s="93"/>
      <c r="HH1075" s="93"/>
      <c r="HI1075" s="93"/>
      <c r="HJ1075" s="93"/>
      <c r="HK1075" s="93"/>
      <c r="HL1075" s="93"/>
      <c r="HM1075" s="93"/>
      <c r="HN1075" s="93"/>
      <c r="HO1075" s="93"/>
      <c r="HP1075" s="93"/>
      <c r="HQ1075" s="93"/>
      <c r="HR1075" s="93"/>
      <c r="HS1075" s="93"/>
      <c r="HT1075" s="93"/>
      <c r="HU1075" s="93"/>
      <c r="HV1075" s="93"/>
      <c r="HW1075" s="93"/>
      <c r="HX1075" s="93"/>
      <c r="HY1075" s="93"/>
      <c r="HZ1075" s="93"/>
      <c r="IA1075" s="93"/>
      <c r="IB1075" s="93"/>
      <c r="IC1075" s="93"/>
      <c r="ID1075" s="93"/>
      <c r="IE1075" s="93"/>
      <c r="IF1075" s="93"/>
      <c r="IG1075" s="93"/>
      <c r="IH1075" s="93"/>
      <c r="II1075" s="93"/>
      <c r="IJ1075" s="93"/>
      <c r="IK1075" s="93"/>
      <c r="IL1075" s="93"/>
      <c r="IM1075" s="93"/>
      <c r="IN1075" s="93"/>
      <c r="IO1075" s="93"/>
      <c r="IP1075" s="93"/>
      <c r="IQ1075" s="93"/>
      <c r="IR1075" s="93"/>
      <c r="IS1075" s="93"/>
      <c r="IT1075" s="93"/>
      <c r="IU1075" s="93"/>
      <c r="IV1075" s="93"/>
      <c r="IW1075" s="93"/>
      <c r="IX1075" s="93"/>
      <c r="IY1075" s="93"/>
      <c r="IZ1075" s="93"/>
      <c r="JA1075" s="93"/>
    </row>
    <row r="1076" spans="1:261" s="19" customFormat="1" x14ac:dyDescent="0.2">
      <c r="A1076" s="192">
        <v>40246</v>
      </c>
      <c r="B1076" s="171" t="s">
        <v>866</v>
      </c>
      <c r="C1076" s="171" t="s">
        <v>296</v>
      </c>
      <c r="D1076" s="171" t="s">
        <v>134</v>
      </c>
      <c r="E1076" s="172" t="s">
        <v>143</v>
      </c>
      <c r="F1076" s="173">
        <v>39753</v>
      </c>
      <c r="G1076" s="180">
        <v>2008</v>
      </c>
      <c r="H1076" s="170" t="s">
        <v>34</v>
      </c>
      <c r="I1076" s="170" t="str">
        <f t="shared" si="76"/>
        <v>WI</v>
      </c>
      <c r="J1076" s="170" t="str">
        <f t="shared" si="77"/>
        <v>WI</v>
      </c>
      <c r="K1076" s="170" t="str">
        <f t="shared" si="78"/>
        <v>Midwest</v>
      </c>
      <c r="L1076" s="170" t="str">
        <f>INDEX('State '!$A$1:$C$62,MATCH($I1076,'State '!$B:$B,0),3)</f>
        <v>Midwest</v>
      </c>
      <c r="M1076" s="170" t="str">
        <f>INDEX('State '!$A$1:$C$62,MATCH($J1076,'State '!$B:$B,0),3)</f>
        <v>Midwest</v>
      </c>
      <c r="N1076" s="170"/>
      <c r="O1076" s="177">
        <v>1</v>
      </c>
      <c r="P1076" s="176">
        <v>1</v>
      </c>
      <c r="Q1076" s="176">
        <v>49.99</v>
      </c>
      <c r="R1076" s="177">
        <v>4</v>
      </c>
      <c r="S1076" s="178" t="s">
        <v>138</v>
      </c>
      <c r="T1076" s="175" t="s">
        <v>187</v>
      </c>
      <c r="U1076" s="179" t="s">
        <v>382</v>
      </c>
      <c r="V1076" s="170"/>
      <c r="W1076" s="169"/>
      <c r="X1076" s="169"/>
      <c r="Y1076" s="207"/>
    </row>
    <row r="1077" spans="1:261" x14ac:dyDescent="0.2">
      <c r="A1077" s="192">
        <v>39990</v>
      </c>
      <c r="B1077" s="171" t="s">
        <v>865</v>
      </c>
      <c r="C1077" s="171" t="s">
        <v>296</v>
      </c>
      <c r="D1077" s="171" t="s">
        <v>134</v>
      </c>
      <c r="E1077" s="172" t="s">
        <v>143</v>
      </c>
      <c r="F1077" s="173">
        <v>39753</v>
      </c>
      <c r="G1077" s="180">
        <v>2008</v>
      </c>
      <c r="H1077" s="170" t="s">
        <v>34</v>
      </c>
      <c r="I1077" s="170" t="str">
        <f t="shared" si="76"/>
        <v>WI</v>
      </c>
      <c r="J1077" s="170" t="str">
        <f t="shared" si="77"/>
        <v>WI</v>
      </c>
      <c r="K1077" s="170" t="str">
        <f t="shared" si="78"/>
        <v>Midwest</v>
      </c>
      <c r="L1077" s="170" t="str">
        <f>INDEX('State '!$A$1:$C$62,MATCH($I1077,'State '!$B:$B,0),3)</f>
        <v>Midwest</v>
      </c>
      <c r="M1077" s="170" t="str">
        <f>INDEX('State '!$A$1:$C$62,MATCH($J1077,'State '!$B:$B,0),3)</f>
        <v>Midwest</v>
      </c>
      <c r="N1077" s="170"/>
      <c r="O1077" s="177">
        <v>15</v>
      </c>
      <c r="P1077" s="176">
        <v>14</v>
      </c>
      <c r="Q1077" s="176">
        <v>99.99</v>
      </c>
      <c r="R1077" s="177">
        <v>12</v>
      </c>
      <c r="S1077" s="178" t="s">
        <v>138</v>
      </c>
      <c r="T1077" s="175" t="s">
        <v>187</v>
      </c>
      <c r="U1077" s="179" t="s">
        <v>382</v>
      </c>
      <c r="V1077" s="170"/>
      <c r="W1077" s="180"/>
      <c r="X1077" s="169"/>
      <c r="Y1077" s="205"/>
      <c r="Z1077" s="93"/>
      <c r="AA1077" s="93"/>
      <c r="AB1077" s="93"/>
    </row>
    <row r="1078" spans="1:261" s="19" customFormat="1" x14ac:dyDescent="0.2">
      <c r="A1078" s="192">
        <v>40381</v>
      </c>
      <c r="B1078" s="183" t="s">
        <v>851</v>
      </c>
      <c r="C1078" s="183" t="s">
        <v>296</v>
      </c>
      <c r="D1078" s="183" t="s">
        <v>134</v>
      </c>
      <c r="E1078" s="183" t="s">
        <v>143</v>
      </c>
      <c r="F1078" s="184">
        <v>39722</v>
      </c>
      <c r="G1078" s="176">
        <v>2008</v>
      </c>
      <c r="H1078" s="170" t="s">
        <v>34</v>
      </c>
      <c r="I1078" s="170" t="str">
        <f t="shared" si="76"/>
        <v>WI</v>
      </c>
      <c r="J1078" s="170" t="str">
        <f t="shared" si="77"/>
        <v>WI</v>
      </c>
      <c r="K1078" s="170" t="str">
        <f t="shared" si="78"/>
        <v>Midwest</v>
      </c>
      <c r="L1078" s="170" t="str">
        <f>INDEX('State '!$A$1:$C$62,MATCH($I1078,'State '!$B:$B,0),3)</f>
        <v>Midwest</v>
      </c>
      <c r="M1078" s="170" t="str">
        <f>INDEX('State '!$A$1:$C$62,MATCH($J1078,'State '!$B:$B,0),3)</f>
        <v>Midwest</v>
      </c>
      <c r="N1078" s="170"/>
      <c r="O1078" s="177">
        <v>30</v>
      </c>
      <c r="P1078" s="177">
        <v>32</v>
      </c>
      <c r="Q1078" s="177">
        <v>99.99</v>
      </c>
      <c r="R1078" s="176" t="s">
        <v>719</v>
      </c>
      <c r="S1078" s="170" t="s">
        <v>138</v>
      </c>
      <c r="T1078" s="170" t="s">
        <v>187</v>
      </c>
      <c r="U1078" s="170" t="s">
        <v>382</v>
      </c>
      <c r="V1078" s="170"/>
      <c r="W1078" s="169"/>
      <c r="X1078" s="169"/>
      <c r="Y1078" s="169"/>
    </row>
    <row r="1079" spans="1:261" s="19" customFormat="1" x14ac:dyDescent="0.2">
      <c r="A1079" s="192">
        <v>39990</v>
      </c>
      <c r="B1079" s="183" t="s">
        <v>1787</v>
      </c>
      <c r="C1079" s="183" t="s">
        <v>1788</v>
      </c>
      <c r="D1079" s="183" t="s">
        <v>140</v>
      </c>
      <c r="E1079" s="183" t="s">
        <v>143</v>
      </c>
      <c r="F1079" s="184">
        <v>35430</v>
      </c>
      <c r="G1079" s="176">
        <v>1996</v>
      </c>
      <c r="H1079" s="170" t="s">
        <v>46</v>
      </c>
      <c r="I1079" s="170" t="str">
        <f t="shared" si="76"/>
        <v>KS</v>
      </c>
      <c r="J1079" s="170" t="str">
        <f t="shared" si="77"/>
        <v>KS</v>
      </c>
      <c r="K1079" s="170" t="str">
        <f t="shared" si="78"/>
        <v>South Central</v>
      </c>
      <c r="L1079" s="170" t="str">
        <f>INDEX('State '!$A$1:$C$62,MATCH($I1079,'State '!$B:$B,0),3)</f>
        <v>South Central</v>
      </c>
      <c r="M1079" s="170" t="str">
        <f>INDEX('State '!$A$1:$C$62,MATCH($J1079,'State '!$B:$B,0),3)</f>
        <v>South Central</v>
      </c>
      <c r="N1079" s="170"/>
      <c r="O1079" s="177">
        <v>10</v>
      </c>
      <c r="P1079" s="177">
        <v>9.1999999999999993</v>
      </c>
      <c r="Q1079" s="177">
        <v>55</v>
      </c>
      <c r="R1079" s="176">
        <v>16</v>
      </c>
      <c r="S1079" s="170" t="s">
        <v>135</v>
      </c>
      <c r="T1079" s="170" t="s">
        <v>381</v>
      </c>
      <c r="U1079" s="170" t="s">
        <v>382</v>
      </c>
      <c r="V1079" s="170"/>
      <c r="W1079" s="169"/>
      <c r="X1079" s="169"/>
      <c r="Y1079" s="207"/>
    </row>
    <row r="1080" spans="1:261" x14ac:dyDescent="0.2">
      <c r="A1080" s="102">
        <v>43922</v>
      </c>
      <c r="B1080" s="83" t="s">
        <v>1918</v>
      </c>
      <c r="C1080" s="83" t="s">
        <v>205</v>
      </c>
      <c r="D1080" s="83" t="s">
        <v>140</v>
      </c>
      <c r="E1080" s="111" t="s">
        <v>2377</v>
      </c>
      <c r="F1080" s="65"/>
      <c r="G1080" s="121" t="s">
        <v>382</v>
      </c>
      <c r="H1080" s="224" t="s">
        <v>10</v>
      </c>
      <c r="I1080" s="224" t="str">
        <f t="shared" si="76"/>
        <v>NY</v>
      </c>
      <c r="J1080" s="224" t="str">
        <f t="shared" si="77"/>
        <v>NY</v>
      </c>
      <c r="K1080" s="230" t="str">
        <f t="shared" si="78"/>
        <v>Northeast</v>
      </c>
      <c r="L1080" s="224" t="str">
        <f>INDEX('State '!$A$1:$C$62,MATCH($I1080,'State '!$B:$B,0),3)</f>
        <v>Northeast</v>
      </c>
      <c r="M1080" s="224" t="str">
        <f>INDEX('State '!$A$1:$C$62,MATCH($J1080,'State '!$B:$B,0),3)</f>
        <v>Northeast</v>
      </c>
      <c r="N1080" s="224"/>
      <c r="O1080" s="177">
        <v>75</v>
      </c>
      <c r="P1080" s="199"/>
      <c r="Q1080" s="117">
        <v>650</v>
      </c>
      <c r="R1080" s="66"/>
      <c r="S1080" s="112" t="s">
        <v>135</v>
      </c>
      <c r="T1080" s="113" t="s">
        <v>381</v>
      </c>
      <c r="U1080" s="114" t="s">
        <v>1919</v>
      </c>
      <c r="V1080" s="224" t="s">
        <v>2177</v>
      </c>
      <c r="W1080" s="222" t="s">
        <v>2441</v>
      </c>
      <c r="X1080" s="222"/>
      <c r="Y1080" s="155" t="s">
        <v>2519</v>
      </c>
      <c r="Z1080" s="19"/>
      <c r="AA1080" s="19"/>
      <c r="AB1080" s="19"/>
      <c r="AC1080" s="19"/>
      <c r="AD1080" s="19"/>
      <c r="AE1080" s="19"/>
      <c r="AF1080" s="19"/>
      <c r="AG1080" s="19"/>
      <c r="AH1080" s="19"/>
      <c r="AI1080" s="19"/>
      <c r="AJ1080" s="19"/>
      <c r="AK1080" s="19"/>
      <c r="AL1080" s="19"/>
      <c r="AM1080" s="19"/>
      <c r="AN1080" s="19"/>
      <c r="AO1080" s="19"/>
      <c r="AP1080" s="19"/>
      <c r="AQ1080" s="19"/>
      <c r="AR1080" s="19"/>
      <c r="AS1080" s="19"/>
      <c r="AT1080" s="19"/>
      <c r="AU1080" s="19"/>
      <c r="AV1080" s="19"/>
      <c r="AW1080" s="19"/>
      <c r="AX1080" s="19"/>
      <c r="AY1080" s="19"/>
      <c r="AZ1080" s="19"/>
      <c r="BA1080" s="19"/>
      <c r="BB1080" s="19"/>
      <c r="BC1080" s="19"/>
      <c r="BD1080" s="19"/>
      <c r="BE1080" s="19"/>
      <c r="BF1080" s="19"/>
      <c r="BG1080" s="19"/>
      <c r="BH1080" s="19"/>
      <c r="BI1080" s="19"/>
      <c r="BJ1080" s="19"/>
      <c r="BK1080" s="19"/>
      <c r="BL1080" s="19"/>
      <c r="BM1080" s="19"/>
      <c r="BN1080" s="19"/>
      <c r="BO1080" s="19"/>
      <c r="BP1080" s="19"/>
      <c r="BQ1080" s="19"/>
      <c r="BR1080" s="19"/>
      <c r="BS1080" s="19"/>
      <c r="BT1080" s="19"/>
      <c r="BU1080" s="19"/>
      <c r="BV1080" s="19"/>
      <c r="BW1080" s="19"/>
      <c r="BX1080" s="19"/>
      <c r="BY1080" s="19"/>
      <c r="BZ1080" s="19"/>
      <c r="CA1080" s="19"/>
      <c r="CB1080" s="19"/>
      <c r="CC1080" s="19"/>
      <c r="CD1080" s="19"/>
      <c r="CE1080" s="19"/>
      <c r="CF1080" s="19"/>
      <c r="CG1080" s="19"/>
      <c r="CH1080" s="19"/>
      <c r="CI1080" s="19"/>
      <c r="CJ1080" s="19"/>
      <c r="CK1080" s="19"/>
      <c r="CL1080" s="19"/>
      <c r="CM1080" s="19"/>
      <c r="CN1080" s="19"/>
      <c r="CO1080" s="19"/>
      <c r="CP1080" s="19"/>
      <c r="CQ1080" s="19"/>
      <c r="CR1080" s="19"/>
      <c r="CS1080" s="19"/>
      <c r="CT1080" s="19"/>
      <c r="CU1080" s="19"/>
      <c r="CV1080" s="19"/>
      <c r="CW1080" s="19"/>
      <c r="CX1080" s="19"/>
      <c r="CY1080" s="19"/>
      <c r="CZ1080" s="19"/>
      <c r="DA1080" s="19"/>
      <c r="DB1080" s="19"/>
      <c r="DC1080" s="19"/>
      <c r="DD1080" s="19"/>
      <c r="DE1080" s="19"/>
      <c r="DF1080" s="19"/>
      <c r="DG1080" s="19"/>
      <c r="DH1080" s="19"/>
      <c r="DI1080" s="19"/>
      <c r="DJ1080" s="19"/>
      <c r="DK1080" s="19"/>
      <c r="DL1080" s="19"/>
      <c r="DM1080" s="19"/>
      <c r="DN1080" s="19"/>
      <c r="DO1080" s="19"/>
      <c r="DP1080" s="19"/>
      <c r="DQ1080" s="19"/>
      <c r="DR1080" s="19"/>
      <c r="DS1080" s="19"/>
      <c r="DT1080" s="19"/>
      <c r="DU1080" s="19"/>
      <c r="DV1080" s="19"/>
      <c r="DW1080" s="19"/>
      <c r="DX1080" s="19"/>
      <c r="DY1080" s="19"/>
      <c r="DZ1080" s="19"/>
      <c r="EA1080" s="19"/>
      <c r="EB1080" s="19"/>
      <c r="EC1080" s="19"/>
      <c r="ED1080" s="19"/>
      <c r="EE1080" s="19"/>
      <c r="EF1080" s="19"/>
      <c r="EG1080" s="19"/>
      <c r="EH1080" s="19"/>
      <c r="EI1080" s="19"/>
      <c r="EJ1080" s="19"/>
      <c r="EK1080" s="19"/>
      <c r="EL1080" s="19"/>
      <c r="EM1080" s="19"/>
      <c r="EN1080" s="19"/>
      <c r="EO1080" s="19"/>
      <c r="EP1080" s="19"/>
      <c r="EQ1080" s="19"/>
      <c r="ER1080" s="19"/>
      <c r="ES1080" s="19"/>
      <c r="ET1080" s="19"/>
      <c r="EU1080" s="19"/>
      <c r="EV1080" s="19"/>
      <c r="EW1080" s="19"/>
      <c r="EX1080" s="19"/>
      <c r="EY1080" s="19"/>
      <c r="EZ1080" s="19"/>
      <c r="FA1080" s="19"/>
      <c r="FB1080" s="19"/>
      <c r="FC1080" s="19"/>
      <c r="FD1080" s="19"/>
      <c r="FE1080" s="19"/>
      <c r="FF1080" s="19"/>
      <c r="FG1080" s="19"/>
      <c r="FH1080" s="19"/>
      <c r="FI1080" s="19"/>
      <c r="FJ1080" s="19"/>
      <c r="FK1080" s="19"/>
      <c r="FL1080" s="19"/>
      <c r="FM1080" s="19"/>
      <c r="FN1080" s="19"/>
      <c r="FO1080" s="19"/>
      <c r="FP1080" s="19"/>
      <c r="FQ1080" s="19"/>
      <c r="FR1080" s="19"/>
      <c r="FS1080" s="19"/>
      <c r="FT1080" s="19"/>
      <c r="FU1080" s="19"/>
      <c r="FV1080" s="19"/>
      <c r="FW1080" s="19"/>
      <c r="FX1080" s="19"/>
      <c r="FY1080" s="19"/>
      <c r="FZ1080" s="19"/>
      <c r="GA1080" s="19"/>
      <c r="GB1080" s="19"/>
      <c r="GC1080" s="19"/>
      <c r="GD1080" s="19"/>
      <c r="GE1080" s="19"/>
      <c r="GF1080" s="19"/>
      <c r="GG1080" s="19"/>
      <c r="GH1080" s="19"/>
      <c r="GI1080" s="19"/>
      <c r="GJ1080" s="19"/>
      <c r="GK1080" s="19"/>
      <c r="GL1080" s="19"/>
      <c r="GM1080" s="19"/>
      <c r="GN1080" s="19"/>
      <c r="GO1080" s="19"/>
      <c r="GP1080" s="19"/>
      <c r="GQ1080" s="19"/>
      <c r="GR1080" s="19"/>
      <c r="GS1080" s="19"/>
      <c r="GT1080" s="19"/>
      <c r="GU1080" s="19"/>
      <c r="GV1080" s="19"/>
      <c r="GW1080" s="19"/>
      <c r="GX1080" s="19"/>
      <c r="GY1080" s="19"/>
      <c r="GZ1080" s="19"/>
      <c r="HA1080" s="19"/>
      <c r="HB1080" s="19"/>
      <c r="HC1080" s="19"/>
      <c r="HD1080" s="19"/>
      <c r="HE1080" s="19"/>
      <c r="HF1080" s="19"/>
      <c r="HG1080" s="19"/>
      <c r="HH1080" s="19"/>
      <c r="HI1080" s="19"/>
      <c r="HJ1080" s="19"/>
      <c r="HK1080" s="19"/>
      <c r="HL1080" s="19"/>
      <c r="HM1080" s="19"/>
      <c r="HN1080" s="19"/>
      <c r="HO1080" s="19"/>
      <c r="HP1080" s="19"/>
      <c r="HQ1080" s="19"/>
      <c r="HR1080" s="19"/>
      <c r="HS1080" s="19"/>
      <c r="HT1080" s="19"/>
      <c r="HU1080" s="19"/>
      <c r="HV1080" s="19"/>
      <c r="HW1080" s="19"/>
      <c r="HX1080" s="19"/>
      <c r="HY1080" s="19"/>
      <c r="HZ1080" s="19"/>
      <c r="IA1080" s="19"/>
      <c r="IB1080" s="19"/>
      <c r="IC1080" s="19"/>
      <c r="ID1080" s="19"/>
      <c r="IE1080" s="19"/>
      <c r="IF1080" s="19"/>
      <c r="IG1080" s="19"/>
      <c r="IH1080" s="19"/>
      <c r="II1080" s="19"/>
      <c r="IJ1080" s="19"/>
      <c r="IK1080" s="19"/>
      <c r="IL1080" s="19"/>
      <c r="IM1080" s="19"/>
      <c r="IN1080" s="19"/>
      <c r="IO1080" s="19"/>
      <c r="IP1080" s="19"/>
      <c r="IQ1080" s="19"/>
      <c r="IR1080" s="19"/>
      <c r="IS1080" s="19"/>
      <c r="IT1080" s="19"/>
      <c r="IU1080" s="19"/>
      <c r="IV1080" s="19"/>
      <c r="IW1080" s="19"/>
      <c r="IX1080" s="19"/>
      <c r="IY1080" s="19"/>
      <c r="IZ1080" s="19"/>
      <c r="JA1080" s="19"/>
    </row>
    <row r="1081" spans="1:261" s="19" customFormat="1" x14ac:dyDescent="0.2">
      <c r="A1081" s="192">
        <v>42251</v>
      </c>
      <c r="B1081" s="171" t="s">
        <v>2062</v>
      </c>
      <c r="C1081" s="171" t="s">
        <v>246</v>
      </c>
      <c r="D1081" s="171" t="s">
        <v>1878</v>
      </c>
      <c r="E1081" s="172" t="s">
        <v>143</v>
      </c>
      <c r="F1081" s="173">
        <v>42248</v>
      </c>
      <c r="G1081" s="180">
        <v>2015</v>
      </c>
      <c r="H1081" s="170" t="s">
        <v>2011</v>
      </c>
      <c r="I1081" s="170" t="str">
        <f t="shared" si="76"/>
        <v>OH</v>
      </c>
      <c r="J1081" s="170" t="str">
        <f t="shared" si="77"/>
        <v>IL</v>
      </c>
      <c r="K1081" s="170" t="str">
        <f t="shared" ref="K1081:K1112" si="79">IF($L1081=$M1081,L1081,CONCATENATE($L1081,", ",IF(ISBLANK(N1081),"",CONCATENATE(N1081,", ")),$M1081))</f>
        <v>Northeast, Midwest</v>
      </c>
      <c r="L1081" s="170" t="str">
        <f>INDEX('State '!$A$1:$C$62,MATCH($I1081,'State '!$B:$B,0),3)</f>
        <v>Northeast</v>
      </c>
      <c r="M1081" s="170" t="str">
        <f>INDEX('State '!$A$1:$C$62,MATCH($J1081,'State '!$B:$B,0),3)</f>
        <v>Midwest</v>
      </c>
      <c r="N1081" s="170"/>
      <c r="O1081" s="177">
        <v>79</v>
      </c>
      <c r="P1081" s="177"/>
      <c r="Q1081" s="176">
        <v>1200</v>
      </c>
      <c r="R1081" s="177"/>
      <c r="S1081" s="178" t="s">
        <v>135</v>
      </c>
      <c r="T1081" s="175" t="s">
        <v>381</v>
      </c>
      <c r="U1081" s="179" t="s">
        <v>1895</v>
      </c>
      <c r="V1081" s="170" t="s">
        <v>2180</v>
      </c>
      <c r="W1081" s="205"/>
      <c r="X1081" s="205"/>
      <c r="Y1081" s="169"/>
      <c r="Z1081" s="93"/>
      <c r="AA1081" s="93"/>
      <c r="AB1081" s="93"/>
      <c r="AC1081" s="93"/>
      <c r="AD1081" s="93"/>
      <c r="AE1081" s="93"/>
      <c r="AF1081" s="93"/>
      <c r="AG1081" s="93"/>
      <c r="AH1081" s="93"/>
      <c r="AI1081" s="93"/>
      <c r="AJ1081" s="93"/>
      <c r="AK1081" s="93"/>
      <c r="AL1081" s="93"/>
      <c r="AM1081" s="93"/>
      <c r="AN1081" s="93"/>
      <c r="AO1081" s="93"/>
      <c r="AP1081" s="93"/>
      <c r="AQ1081" s="93"/>
      <c r="AR1081" s="93"/>
      <c r="AS1081" s="93"/>
      <c r="AT1081" s="93"/>
      <c r="AU1081" s="93"/>
      <c r="AV1081" s="93"/>
      <c r="AW1081" s="93"/>
      <c r="AX1081" s="93"/>
      <c r="AY1081" s="93"/>
      <c r="AZ1081" s="93"/>
      <c r="BA1081" s="93"/>
      <c r="BB1081" s="93"/>
      <c r="BC1081" s="93"/>
      <c r="BD1081" s="93"/>
      <c r="BE1081" s="93"/>
      <c r="BF1081" s="93"/>
      <c r="BG1081" s="93"/>
      <c r="BH1081" s="93"/>
      <c r="BI1081" s="93"/>
      <c r="BJ1081" s="93"/>
      <c r="BK1081" s="93"/>
      <c r="BL1081" s="93"/>
      <c r="BM1081" s="93"/>
      <c r="BN1081" s="93"/>
      <c r="BO1081" s="93"/>
      <c r="BP1081" s="93"/>
      <c r="BQ1081" s="93"/>
      <c r="BR1081" s="93"/>
      <c r="BS1081" s="93"/>
      <c r="BT1081" s="93"/>
      <c r="BU1081" s="93"/>
      <c r="BV1081" s="93"/>
      <c r="BW1081" s="93"/>
      <c r="BX1081" s="93"/>
      <c r="BY1081" s="93"/>
      <c r="BZ1081" s="93"/>
      <c r="CA1081" s="93"/>
      <c r="CB1081" s="93"/>
      <c r="CC1081" s="93"/>
      <c r="CD1081" s="93"/>
      <c r="CE1081" s="93"/>
      <c r="CF1081" s="93"/>
      <c r="CG1081" s="93"/>
      <c r="CH1081" s="93"/>
      <c r="CI1081" s="93"/>
      <c r="CJ1081" s="93"/>
      <c r="CK1081" s="93"/>
      <c r="CL1081" s="93"/>
      <c r="CM1081" s="93"/>
      <c r="CN1081" s="93"/>
      <c r="CO1081" s="93"/>
      <c r="CP1081" s="93"/>
      <c r="CQ1081" s="93"/>
      <c r="CR1081" s="93"/>
      <c r="CS1081" s="93"/>
      <c r="CT1081" s="93"/>
      <c r="CU1081" s="93"/>
      <c r="CV1081" s="93"/>
      <c r="CW1081" s="93"/>
      <c r="CX1081" s="93"/>
      <c r="CY1081" s="93"/>
      <c r="CZ1081" s="93"/>
      <c r="DA1081" s="93"/>
      <c r="DB1081" s="93"/>
      <c r="DC1081" s="93"/>
      <c r="DD1081" s="93"/>
      <c r="DE1081" s="93"/>
      <c r="DF1081" s="93"/>
      <c r="DG1081" s="93"/>
      <c r="DH1081" s="93"/>
      <c r="DI1081" s="93"/>
      <c r="DJ1081" s="93"/>
      <c r="DK1081" s="93"/>
      <c r="DL1081" s="93"/>
      <c r="DM1081" s="93"/>
      <c r="DN1081" s="93"/>
      <c r="DO1081" s="93"/>
      <c r="DP1081" s="93"/>
      <c r="DQ1081" s="93"/>
      <c r="DR1081" s="93"/>
      <c r="DS1081" s="93"/>
      <c r="DT1081" s="93"/>
      <c r="DU1081" s="93"/>
      <c r="DV1081" s="93"/>
      <c r="DW1081" s="93"/>
      <c r="DX1081" s="93"/>
      <c r="DY1081" s="93"/>
      <c r="DZ1081" s="93"/>
      <c r="EA1081" s="93"/>
      <c r="EB1081" s="93"/>
      <c r="EC1081" s="93"/>
      <c r="ED1081" s="93"/>
      <c r="EE1081" s="93"/>
      <c r="EF1081" s="93"/>
      <c r="EG1081" s="93"/>
      <c r="EH1081" s="93"/>
      <c r="EI1081" s="93"/>
      <c r="EJ1081" s="93"/>
      <c r="EK1081" s="93"/>
      <c r="EL1081" s="93"/>
      <c r="EM1081" s="93"/>
      <c r="EN1081" s="93"/>
      <c r="EO1081" s="93"/>
      <c r="EP1081" s="93"/>
      <c r="EQ1081" s="93"/>
      <c r="ER1081" s="93"/>
      <c r="ES1081" s="93"/>
      <c r="ET1081" s="93"/>
      <c r="EU1081" s="93"/>
      <c r="EV1081" s="93"/>
      <c r="EW1081" s="93"/>
      <c r="EX1081" s="93"/>
      <c r="EY1081" s="93"/>
      <c r="EZ1081" s="93"/>
      <c r="FA1081" s="93"/>
      <c r="FB1081" s="93"/>
      <c r="FC1081" s="93"/>
      <c r="FD1081" s="93"/>
      <c r="FE1081" s="93"/>
      <c r="FF1081" s="93"/>
      <c r="FG1081" s="93"/>
      <c r="FH1081" s="93"/>
      <c r="FI1081" s="93"/>
      <c r="FJ1081" s="93"/>
      <c r="FK1081" s="93"/>
      <c r="FL1081" s="93"/>
      <c r="FM1081" s="93"/>
      <c r="FN1081" s="93"/>
      <c r="FO1081" s="93"/>
      <c r="FP1081" s="93"/>
      <c r="FQ1081" s="93"/>
      <c r="FR1081" s="93"/>
      <c r="FS1081" s="93"/>
      <c r="FT1081" s="93"/>
      <c r="FU1081" s="93"/>
      <c r="FV1081" s="93"/>
      <c r="FW1081" s="93"/>
      <c r="FX1081" s="93"/>
      <c r="FY1081" s="93"/>
      <c r="FZ1081" s="93"/>
      <c r="GA1081" s="93"/>
      <c r="GB1081" s="93"/>
      <c r="GC1081" s="93"/>
      <c r="GD1081" s="93"/>
      <c r="GE1081" s="93"/>
      <c r="GF1081" s="93"/>
      <c r="GG1081" s="93"/>
      <c r="GH1081" s="93"/>
      <c r="GI1081" s="93"/>
      <c r="GJ1081" s="93"/>
      <c r="GK1081" s="93"/>
      <c r="GL1081" s="93"/>
      <c r="GM1081" s="93"/>
      <c r="GN1081" s="93"/>
      <c r="GO1081" s="93"/>
      <c r="GP1081" s="93"/>
      <c r="GQ1081" s="93"/>
      <c r="GR1081" s="93"/>
      <c r="GS1081" s="93"/>
      <c r="GT1081" s="93"/>
      <c r="GU1081" s="93"/>
      <c r="GV1081" s="93"/>
      <c r="GW1081" s="93"/>
      <c r="GX1081" s="93"/>
      <c r="GY1081" s="93"/>
      <c r="GZ1081" s="93"/>
      <c r="HA1081" s="93"/>
      <c r="HB1081" s="93"/>
      <c r="HC1081" s="93"/>
      <c r="HD1081" s="93"/>
      <c r="HE1081" s="93"/>
      <c r="HF1081" s="93"/>
      <c r="HG1081" s="93"/>
      <c r="HH1081" s="93"/>
      <c r="HI1081" s="93"/>
      <c r="HJ1081" s="93"/>
      <c r="HK1081" s="93"/>
      <c r="HL1081" s="93"/>
      <c r="HM1081" s="93"/>
      <c r="HN1081" s="93"/>
      <c r="HO1081" s="93"/>
      <c r="HP1081" s="93"/>
      <c r="HQ1081" s="93"/>
      <c r="HR1081" s="93"/>
      <c r="HS1081" s="93"/>
      <c r="HT1081" s="93"/>
      <c r="HU1081" s="93"/>
      <c r="HV1081" s="93"/>
      <c r="HW1081" s="93"/>
      <c r="HX1081" s="93"/>
      <c r="HY1081" s="93"/>
      <c r="HZ1081" s="93"/>
      <c r="IA1081" s="93"/>
      <c r="IB1081" s="93"/>
      <c r="IC1081" s="93"/>
      <c r="ID1081" s="93"/>
      <c r="IE1081" s="93"/>
      <c r="IF1081" s="93"/>
      <c r="IG1081" s="93"/>
      <c r="IH1081" s="93"/>
      <c r="II1081" s="93"/>
      <c r="IJ1081" s="93"/>
      <c r="IK1081" s="93"/>
      <c r="IL1081" s="93"/>
      <c r="IM1081" s="93"/>
      <c r="IN1081" s="93"/>
      <c r="IO1081" s="93"/>
      <c r="IP1081" s="93"/>
      <c r="IQ1081" s="93"/>
      <c r="IR1081" s="93"/>
      <c r="IS1081" s="93"/>
      <c r="IT1081" s="93"/>
      <c r="IU1081" s="93"/>
      <c r="IV1081" s="93"/>
      <c r="IW1081" s="93"/>
      <c r="IX1081" s="93"/>
      <c r="IY1081" s="93"/>
      <c r="IZ1081" s="93"/>
      <c r="JA1081" s="93"/>
    </row>
    <row r="1082" spans="1:261" x14ac:dyDescent="0.2">
      <c r="A1082" s="192">
        <v>42619</v>
      </c>
      <c r="B1082" s="171" t="s">
        <v>2216</v>
      </c>
      <c r="C1082" s="171" t="s">
        <v>215</v>
      </c>
      <c r="D1082" s="171" t="s">
        <v>140</v>
      </c>
      <c r="E1082" s="172" t="s">
        <v>143</v>
      </c>
      <c r="F1082" s="173">
        <v>42615</v>
      </c>
      <c r="G1082" s="180">
        <v>2016</v>
      </c>
      <c r="H1082" s="170" t="s">
        <v>957</v>
      </c>
      <c r="I1082" s="170" t="str">
        <f t="shared" si="76"/>
        <v>GA</v>
      </c>
      <c r="J1082" s="170" t="str">
        <f t="shared" si="77"/>
        <v>FL</v>
      </c>
      <c r="K1082" s="170" t="str">
        <f t="shared" si="79"/>
        <v>Southeast</v>
      </c>
      <c r="L1082" s="170" t="str">
        <f>INDEX('State '!$A$1:$C$62,MATCH($I1082,'State '!$B:$B,0),3)</f>
        <v>Southeast</v>
      </c>
      <c r="M1082" s="170" t="str">
        <f>INDEX('State '!$A$1:$C$62,MATCH($J1082,'State '!$B:$B,0),3)</f>
        <v>Southeast</v>
      </c>
      <c r="N1082" s="170"/>
      <c r="O1082" s="177">
        <v>300</v>
      </c>
      <c r="P1082" s="177"/>
      <c r="Q1082" s="176">
        <v>235</v>
      </c>
      <c r="R1082" s="177"/>
      <c r="S1082" s="178" t="s">
        <v>135</v>
      </c>
      <c r="T1082" s="175" t="s">
        <v>381</v>
      </c>
      <c r="U1082" s="179" t="s">
        <v>2250</v>
      </c>
      <c r="V1082" s="170" t="s">
        <v>2180</v>
      </c>
      <c r="W1082" s="169"/>
      <c r="X1082" s="169"/>
      <c r="Y1082" s="155"/>
      <c r="Z1082" s="19"/>
      <c r="AA1082" s="19"/>
      <c r="AB1082" s="19"/>
      <c r="AC1082" s="19"/>
      <c r="AD1082" s="19"/>
      <c r="AE1082" s="19"/>
      <c r="AF1082" s="19"/>
      <c r="AG1082" s="19"/>
      <c r="AH1082" s="19"/>
      <c r="AI1082" s="19"/>
      <c r="AJ1082" s="19"/>
      <c r="AK1082" s="19"/>
      <c r="AL1082" s="19"/>
      <c r="AM1082" s="19"/>
      <c r="AN1082" s="19"/>
      <c r="AO1082" s="19"/>
      <c r="AP1082" s="19"/>
      <c r="AQ1082" s="19"/>
      <c r="AR1082" s="19"/>
      <c r="AS1082" s="19"/>
      <c r="AT1082" s="19"/>
      <c r="AU1082" s="19"/>
      <c r="AV1082" s="19"/>
      <c r="AW1082" s="19"/>
      <c r="AX1082" s="19"/>
      <c r="AY1082" s="19"/>
      <c r="AZ1082" s="19"/>
      <c r="BA1082" s="19"/>
      <c r="BB1082" s="19"/>
      <c r="BC1082" s="19"/>
      <c r="BD1082" s="19"/>
      <c r="BE1082" s="19"/>
      <c r="BF1082" s="19"/>
      <c r="BG1082" s="19"/>
      <c r="BH1082" s="19"/>
      <c r="BI1082" s="19"/>
      <c r="BJ1082" s="19"/>
      <c r="BK1082" s="19"/>
      <c r="BL1082" s="19"/>
      <c r="BM1082" s="19"/>
      <c r="BN1082" s="19"/>
      <c r="BO1082" s="19"/>
      <c r="BP1082" s="19"/>
      <c r="BQ1082" s="19"/>
      <c r="BR1082" s="19"/>
      <c r="BS1082" s="19"/>
      <c r="BT1082" s="19"/>
      <c r="BU1082" s="19"/>
      <c r="BV1082" s="19"/>
      <c r="BW1082" s="19"/>
      <c r="BX1082" s="19"/>
      <c r="BY1082" s="19"/>
      <c r="BZ1082" s="19"/>
      <c r="CA1082" s="19"/>
      <c r="CB1082" s="19"/>
      <c r="CC1082" s="19"/>
      <c r="CD1082" s="19"/>
      <c r="CE1082" s="19"/>
      <c r="CF1082" s="19"/>
      <c r="CG1082" s="19"/>
      <c r="CH1082" s="19"/>
      <c r="CI1082" s="19"/>
      <c r="CJ1082" s="19"/>
      <c r="CK1082" s="19"/>
      <c r="CL1082" s="19"/>
      <c r="CM1082" s="19"/>
      <c r="CN1082" s="19"/>
      <c r="CO1082" s="19"/>
      <c r="CP1082" s="19"/>
      <c r="CQ1082" s="19"/>
      <c r="CR1082" s="19"/>
      <c r="CS1082" s="19"/>
      <c r="CT1082" s="19"/>
      <c r="CU1082" s="19"/>
      <c r="CV1082" s="19"/>
      <c r="CW1082" s="19"/>
      <c r="CX1082" s="19"/>
      <c r="CY1082" s="19"/>
      <c r="CZ1082" s="19"/>
      <c r="DA1082" s="19"/>
      <c r="DB1082" s="19"/>
      <c r="DC1082" s="19"/>
      <c r="DD1082" s="19"/>
      <c r="DE1082" s="19"/>
      <c r="DF1082" s="19"/>
      <c r="DG1082" s="19"/>
      <c r="DH1082" s="19"/>
      <c r="DI1082" s="19"/>
      <c r="DJ1082" s="19"/>
      <c r="DK1082" s="19"/>
      <c r="DL1082" s="19"/>
      <c r="DM1082" s="19"/>
      <c r="DN1082" s="19"/>
      <c r="DO1082" s="19"/>
      <c r="DP1082" s="19"/>
      <c r="DQ1082" s="19"/>
      <c r="DR1082" s="19"/>
      <c r="DS1082" s="19"/>
      <c r="DT1082" s="19"/>
      <c r="DU1082" s="19"/>
      <c r="DV1082" s="19"/>
      <c r="DW1082" s="19"/>
      <c r="DX1082" s="19"/>
      <c r="DY1082" s="19"/>
      <c r="DZ1082" s="19"/>
      <c r="EA1082" s="19"/>
      <c r="EB1082" s="19"/>
      <c r="EC1082" s="19"/>
      <c r="ED1082" s="19"/>
      <c r="EE1082" s="19"/>
      <c r="EF1082" s="19"/>
      <c r="EG1082" s="19"/>
      <c r="EH1082" s="19"/>
      <c r="EI1082" s="19"/>
      <c r="EJ1082" s="19"/>
      <c r="EK1082" s="19"/>
      <c r="EL1082" s="19"/>
      <c r="EM1082" s="19"/>
      <c r="EN1082" s="19"/>
      <c r="EO1082" s="19"/>
      <c r="EP1082" s="19"/>
      <c r="EQ1082" s="19"/>
      <c r="ER1082" s="19"/>
      <c r="ES1082" s="19"/>
      <c r="ET1082" s="19"/>
      <c r="EU1082" s="19"/>
      <c r="EV1082" s="19"/>
      <c r="EW1082" s="19"/>
      <c r="EX1082" s="19"/>
      <c r="EY1082" s="19"/>
      <c r="EZ1082" s="19"/>
      <c r="FA1082" s="19"/>
      <c r="FB1082" s="19"/>
      <c r="FC1082" s="19"/>
      <c r="FD1082" s="19"/>
      <c r="FE1082" s="19"/>
      <c r="FF1082" s="19"/>
      <c r="FG1082" s="19"/>
      <c r="FH1082" s="19"/>
      <c r="FI1082" s="19"/>
      <c r="FJ1082" s="19"/>
      <c r="FK1082" s="19"/>
      <c r="FL1082" s="19"/>
      <c r="FM1082" s="19"/>
      <c r="FN1082" s="19"/>
      <c r="FO1082" s="19"/>
      <c r="FP1082" s="19"/>
      <c r="FQ1082" s="19"/>
      <c r="FR1082" s="19"/>
      <c r="FS1082" s="19"/>
      <c r="FT1082" s="19"/>
      <c r="FU1082" s="19"/>
      <c r="FV1082" s="19"/>
      <c r="FW1082" s="19"/>
      <c r="FX1082" s="19"/>
      <c r="FY1082" s="19"/>
      <c r="FZ1082" s="19"/>
      <c r="GA1082" s="19"/>
      <c r="GB1082" s="19"/>
      <c r="GC1082" s="19"/>
      <c r="GD1082" s="19"/>
      <c r="GE1082" s="19"/>
      <c r="GF1082" s="19"/>
      <c r="GG1082" s="19"/>
      <c r="GH1082" s="19"/>
      <c r="GI1082" s="19"/>
      <c r="GJ1082" s="19"/>
      <c r="GK1082" s="19"/>
      <c r="GL1082" s="19"/>
      <c r="GM1082" s="19"/>
      <c r="GN1082" s="19"/>
      <c r="GO1082" s="19"/>
      <c r="GP1082" s="19"/>
      <c r="GQ1082" s="19"/>
      <c r="GR1082" s="19"/>
      <c r="GS1082" s="19"/>
      <c r="GT1082" s="19"/>
      <c r="GU1082" s="19"/>
      <c r="GV1082" s="19"/>
      <c r="GW1082" s="19"/>
      <c r="GX1082" s="19"/>
      <c r="GY1082" s="19"/>
      <c r="GZ1082" s="19"/>
      <c r="HA1082" s="19"/>
      <c r="HB1082" s="19"/>
      <c r="HC1082" s="19"/>
      <c r="HD1082" s="19"/>
      <c r="HE1082" s="19"/>
      <c r="HF1082" s="19"/>
      <c r="HG1082" s="19"/>
      <c r="HH1082" s="19"/>
      <c r="HI1082" s="19"/>
      <c r="HJ1082" s="19"/>
      <c r="HK1082" s="19"/>
      <c r="HL1082" s="19"/>
      <c r="HM1082" s="19"/>
      <c r="HN1082" s="19"/>
      <c r="HO1082" s="19"/>
      <c r="HP1082" s="19"/>
      <c r="HQ1082" s="19"/>
      <c r="HR1082" s="19"/>
      <c r="HS1082" s="19"/>
      <c r="HT1082" s="19"/>
      <c r="HU1082" s="19"/>
      <c r="HV1082" s="19"/>
      <c r="HW1082" s="19"/>
      <c r="HX1082" s="19"/>
      <c r="HY1082" s="19"/>
      <c r="HZ1082" s="19"/>
      <c r="IA1082" s="19"/>
      <c r="IB1082" s="19"/>
      <c r="IC1082" s="19"/>
      <c r="ID1082" s="19"/>
      <c r="IE1082" s="19"/>
      <c r="IF1082" s="19"/>
      <c r="IG1082" s="19"/>
      <c r="IH1082" s="19"/>
      <c r="II1082" s="19"/>
      <c r="IJ1082" s="19"/>
      <c r="IK1082" s="19"/>
      <c r="IL1082" s="19"/>
      <c r="IM1082" s="19"/>
      <c r="IN1082" s="19"/>
      <c r="IO1082" s="19"/>
      <c r="IP1082" s="19"/>
      <c r="IQ1082" s="19"/>
      <c r="IR1082" s="19"/>
      <c r="IS1082" s="19"/>
      <c r="IT1082" s="19"/>
      <c r="IU1082" s="19"/>
      <c r="IV1082" s="19"/>
      <c r="IW1082" s="19"/>
      <c r="IX1082" s="19"/>
      <c r="IY1082" s="19"/>
      <c r="IZ1082" s="19"/>
      <c r="JA1082" s="19"/>
    </row>
  </sheetData>
  <autoFilter ref="A2:Y1082">
    <sortState ref="A3:Y1082">
      <sortCondition ref="B2:B1082"/>
    </sortState>
  </autoFilter>
  <sortState ref="A3:R945">
    <sortCondition descending="1" ref="G3:G945"/>
    <sortCondition descending="1" ref="F3:F945"/>
  </sortState>
  <hyperlinks>
    <hyperlink ref="Y706" r:id="rId1"/>
    <hyperlink ref="Y19" r:id="rId2"/>
    <hyperlink ref="Y66" r:id="rId3"/>
    <hyperlink ref="Y200" r:id="rId4"/>
    <hyperlink ref="Y837" r:id="rId5"/>
    <hyperlink ref="Y158" r:id="rId6"/>
    <hyperlink ref="Y738" r:id="rId7"/>
    <hyperlink ref="Y712" r:id="rId8"/>
    <hyperlink ref="Y93" r:id="rId9"/>
    <hyperlink ref="Y68" r:id="rId10"/>
    <hyperlink ref="Y81" r:id="rId11"/>
    <hyperlink ref="Y480" r:id="rId12"/>
    <hyperlink ref="Y1056" r:id="rId13"/>
    <hyperlink ref="Y687" r:id="rId14"/>
    <hyperlink ref="Y713" r:id="rId15"/>
    <hyperlink ref="Y821" r:id="rId16"/>
    <hyperlink ref="Y832" r:id="rId17"/>
    <hyperlink ref="Y60" r:id="rId18"/>
    <hyperlink ref="Y670" r:id="rId19"/>
    <hyperlink ref="Y102" r:id="rId20"/>
    <hyperlink ref="Y500" r:id="rId21"/>
    <hyperlink ref="Y678" r:id="rId22"/>
    <hyperlink ref="Y823" r:id="rId23"/>
    <hyperlink ref="Y61" r:id="rId24"/>
    <hyperlink ref="Y268" r:id="rId25"/>
    <hyperlink ref="Y302" r:id="rId26"/>
    <hyperlink ref="Y390" r:id="rId27"/>
    <hyperlink ref="Y556" r:id="rId28"/>
    <hyperlink ref="Y624" r:id="rId29"/>
    <hyperlink ref="Y714" r:id="rId30"/>
    <hyperlink ref="Y383" r:id="rId31"/>
    <hyperlink ref="Y672" r:id="rId32"/>
    <hyperlink ref="Y384" r:id="rId33"/>
    <hyperlink ref="Y737" r:id="rId34"/>
    <hyperlink ref="Y671" r:id="rId35"/>
    <hyperlink ref="Y673" r:id="rId36"/>
    <hyperlink ref="Y750" r:id="rId37"/>
    <hyperlink ref="Y253" r:id="rId38"/>
    <hyperlink ref="Y830" r:id="rId39"/>
    <hyperlink ref="Y1037" r:id="rId40"/>
    <hyperlink ref="Y555" r:id="rId41"/>
    <hyperlink ref="Y845" r:id="rId42"/>
    <hyperlink ref="Y627" r:id="rId43"/>
    <hyperlink ref="Y560" r:id="rId44"/>
    <hyperlink ref="Y649" r:id="rId45"/>
    <hyperlink ref="Y95" r:id="rId46"/>
    <hyperlink ref="Y291" r:id="rId47"/>
    <hyperlink ref="Y715" r:id="rId48"/>
    <hyperlink ref="Y693" r:id="rId49"/>
    <hyperlink ref="Y1040" r:id="rId50"/>
    <hyperlink ref="Y762" r:id="rId51"/>
    <hyperlink ref="Y148" r:id="rId52"/>
    <hyperlink ref="Y768" r:id="rId53"/>
    <hyperlink ref="Y966" r:id="rId54"/>
    <hyperlink ref="Y399" r:id="rId55"/>
    <hyperlink ref="Y477" r:id="rId56"/>
    <hyperlink ref="Y65" r:id="rId57"/>
    <hyperlink ref="Y1080" r:id="rId58"/>
    <hyperlink ref="Y9" r:id="rId59"/>
    <hyperlink ref="Y182" r:id="rId60"/>
    <hyperlink ref="Y691" r:id="rId61"/>
    <hyperlink ref="Y774" r:id="rId62" display="https://www.nmgco.com/userfiles/files/5 4 20 Santa Fe Loop.pdf"/>
    <hyperlink ref="Y920" r:id="rId63" location=".WxFgBfkvyJA "/>
    <hyperlink ref="Y1034" r:id="rId64"/>
    <hyperlink ref="Y975" r:id="rId65"/>
    <hyperlink ref="Y1038" r:id="rId66"/>
    <hyperlink ref="Y1039" r:id="rId67"/>
    <hyperlink ref="Y63" r:id="rId68"/>
    <hyperlink ref="Y64" r:id="rId69"/>
  </hyperlinks>
  <pageMargins left="0.7" right="0.7" top="0.25" bottom="0.25" header="0" footer="0"/>
  <pageSetup paperSize="5" scale="10" orientation="landscape" r:id="rId70"/>
  <legacyDrawing r:id="rId7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D16391"/>
  <sheetViews>
    <sheetView showGridLines="0" zoomScaleNormal="100" workbookViewId="0">
      <pane ySplit="1" topLeftCell="A2" activePane="bottomLeft" state="frozen"/>
      <selection pane="bottomLeft" activeCell="C16" sqref="C16"/>
    </sheetView>
  </sheetViews>
  <sheetFormatPr defaultRowHeight="12.75" x14ac:dyDescent="0.2"/>
  <cols>
    <col min="1" max="1" width="27.5703125" style="3" customWidth="1"/>
    <col min="2" max="2" width="18.140625" customWidth="1"/>
    <col min="3" max="3" width="104.42578125" customWidth="1"/>
  </cols>
  <sheetData>
    <row r="1" spans="1:4" s="33" customFormat="1" ht="13.5" thickBot="1" x14ac:dyDescent="0.25">
      <c r="A1" s="31" t="s">
        <v>191</v>
      </c>
      <c r="B1" s="31" t="s">
        <v>190</v>
      </c>
      <c r="C1" s="32" t="s">
        <v>189</v>
      </c>
    </row>
    <row r="2" spans="1:4" x14ac:dyDescent="0.2">
      <c r="A2" s="20" t="s">
        <v>121</v>
      </c>
      <c r="B2" s="21"/>
      <c r="C2" s="21" t="s">
        <v>158</v>
      </c>
      <c r="D2" s="34"/>
    </row>
    <row r="3" spans="1:4" x14ac:dyDescent="0.2">
      <c r="A3" s="22" t="s">
        <v>122</v>
      </c>
      <c r="B3" s="23"/>
      <c r="C3" s="23" t="s">
        <v>163</v>
      </c>
      <c r="D3" s="34"/>
    </row>
    <row r="4" spans="1:4" x14ac:dyDescent="0.2">
      <c r="A4" s="22" t="s">
        <v>123</v>
      </c>
      <c r="B4" s="23"/>
      <c r="C4" s="23" t="s">
        <v>2232</v>
      </c>
      <c r="D4" s="34"/>
    </row>
    <row r="5" spans="1:4" x14ac:dyDescent="0.2">
      <c r="A5" s="22" t="s">
        <v>124</v>
      </c>
      <c r="B5" s="23"/>
      <c r="C5" s="24"/>
      <c r="D5" s="34"/>
    </row>
    <row r="6" spans="1:4" x14ac:dyDescent="0.2">
      <c r="A6" s="22"/>
      <c r="B6" s="23" t="s">
        <v>141</v>
      </c>
      <c r="C6" s="24" t="s">
        <v>2231</v>
      </c>
      <c r="D6" s="34"/>
    </row>
    <row r="7" spans="1:4" x14ac:dyDescent="0.2">
      <c r="A7" s="22"/>
      <c r="B7" s="23" t="s">
        <v>140</v>
      </c>
      <c r="C7" s="24" t="s">
        <v>2237</v>
      </c>
      <c r="D7" s="34"/>
    </row>
    <row r="8" spans="1:4" ht="25.5" x14ac:dyDescent="0.2">
      <c r="A8" s="22"/>
      <c r="B8" s="23" t="s">
        <v>134</v>
      </c>
      <c r="C8" s="24" t="s">
        <v>2230</v>
      </c>
      <c r="D8" s="34"/>
    </row>
    <row r="9" spans="1:4" x14ac:dyDescent="0.2">
      <c r="A9" s="22"/>
      <c r="B9" s="23" t="s">
        <v>136</v>
      </c>
      <c r="C9" s="24" t="s">
        <v>182</v>
      </c>
      <c r="D9" s="34"/>
    </row>
    <row r="10" spans="1:4" x14ac:dyDescent="0.2">
      <c r="A10" s="22"/>
      <c r="B10" s="23" t="s">
        <v>2142</v>
      </c>
      <c r="C10" s="24" t="s">
        <v>2143</v>
      </c>
      <c r="D10" s="34"/>
    </row>
    <row r="11" spans="1:4" x14ac:dyDescent="0.2">
      <c r="A11" s="22"/>
      <c r="B11" s="23" t="s">
        <v>1878</v>
      </c>
      <c r="C11" s="24" t="s">
        <v>2235</v>
      </c>
      <c r="D11" s="34"/>
    </row>
    <row r="12" spans="1:4" x14ac:dyDescent="0.2">
      <c r="A12" s="22"/>
      <c r="B12" s="23" t="s">
        <v>142</v>
      </c>
      <c r="C12" s="24" t="s">
        <v>2234</v>
      </c>
      <c r="D12" s="34"/>
    </row>
    <row r="13" spans="1:4" x14ac:dyDescent="0.2">
      <c r="A13" s="22" t="s">
        <v>125</v>
      </c>
      <c r="B13" s="23"/>
      <c r="C13" s="23"/>
      <c r="D13" s="34"/>
    </row>
    <row r="14" spans="1:4" x14ac:dyDescent="0.2">
      <c r="A14" s="25"/>
      <c r="B14" s="23" t="s">
        <v>135</v>
      </c>
      <c r="C14" s="24" t="s">
        <v>164</v>
      </c>
      <c r="D14" s="34"/>
    </row>
    <row r="15" spans="1:4" x14ac:dyDescent="0.2">
      <c r="A15" s="25"/>
      <c r="B15" s="23" t="s">
        <v>138</v>
      </c>
      <c r="C15" s="24" t="s">
        <v>2236</v>
      </c>
      <c r="D15" s="34"/>
    </row>
    <row r="16" spans="1:4" x14ac:dyDescent="0.2">
      <c r="A16" s="22" t="s">
        <v>126</v>
      </c>
      <c r="B16" s="23"/>
      <c r="C16" s="23" t="s">
        <v>2240</v>
      </c>
      <c r="D16" s="34"/>
    </row>
    <row r="17" spans="1:4" x14ac:dyDescent="0.2">
      <c r="A17" s="60"/>
      <c r="B17" s="23"/>
      <c r="C17" s="23"/>
      <c r="D17" s="34"/>
    </row>
    <row r="18" spans="1:4" x14ac:dyDescent="0.2">
      <c r="A18" s="22" t="s">
        <v>127</v>
      </c>
      <c r="B18" s="23" t="s">
        <v>139</v>
      </c>
      <c r="C18" s="23" t="s">
        <v>2239</v>
      </c>
      <c r="D18" s="34"/>
    </row>
    <row r="19" spans="1:4" x14ac:dyDescent="0.2">
      <c r="A19" s="25"/>
      <c r="B19" s="23" t="s">
        <v>159</v>
      </c>
      <c r="C19" s="23" t="s">
        <v>161</v>
      </c>
      <c r="D19" s="34"/>
    </row>
    <row r="20" spans="1:4" x14ac:dyDescent="0.2">
      <c r="A20" s="25"/>
      <c r="B20" s="23" t="s">
        <v>137</v>
      </c>
      <c r="C20" s="23" t="s">
        <v>168</v>
      </c>
      <c r="D20" s="34"/>
    </row>
    <row r="21" spans="1:4" x14ac:dyDescent="0.2">
      <c r="A21" s="25"/>
      <c r="B21" s="23" t="s">
        <v>160</v>
      </c>
      <c r="C21" s="23" t="s">
        <v>2238</v>
      </c>
      <c r="D21" s="34"/>
    </row>
    <row r="22" spans="1:4" x14ac:dyDescent="0.2">
      <c r="A22" s="25"/>
      <c r="B22" s="23" t="s">
        <v>419</v>
      </c>
      <c r="C22" s="23" t="s">
        <v>2233</v>
      </c>
      <c r="D22" s="34"/>
    </row>
    <row r="23" spans="1:4" x14ac:dyDescent="0.2">
      <c r="A23" s="25"/>
      <c r="B23" s="23" t="s">
        <v>2693</v>
      </c>
      <c r="C23" s="23" t="s">
        <v>2722</v>
      </c>
      <c r="D23" s="34"/>
    </row>
    <row r="24" spans="1:4" x14ac:dyDescent="0.2">
      <c r="A24" s="25"/>
      <c r="B24" s="23" t="s">
        <v>2645</v>
      </c>
      <c r="C24" s="23" t="s">
        <v>3063</v>
      </c>
      <c r="D24" s="34"/>
    </row>
    <row r="25" spans="1:4" x14ac:dyDescent="0.2">
      <c r="A25" s="25"/>
      <c r="B25" s="23" t="s">
        <v>143</v>
      </c>
      <c r="C25" s="23" t="s">
        <v>162</v>
      </c>
      <c r="D25" s="34"/>
    </row>
    <row r="26" spans="1:4" x14ac:dyDescent="0.2">
      <c r="A26" s="25"/>
      <c r="B26" s="23" t="s">
        <v>2223</v>
      </c>
      <c r="C26" s="23" t="s">
        <v>2224</v>
      </c>
      <c r="D26" s="34"/>
    </row>
    <row r="27" spans="1:4" x14ac:dyDescent="0.2">
      <c r="A27" s="25"/>
      <c r="B27" s="23" t="s">
        <v>2900</v>
      </c>
      <c r="C27" s="23" t="s">
        <v>2909</v>
      </c>
      <c r="D27" s="34"/>
    </row>
    <row r="28" spans="1:4" x14ac:dyDescent="0.2">
      <c r="A28" s="25"/>
      <c r="B28" s="23" t="s">
        <v>2377</v>
      </c>
      <c r="C28" s="23" t="s">
        <v>2721</v>
      </c>
      <c r="D28" s="34"/>
    </row>
    <row r="29" spans="1:4" x14ac:dyDescent="0.2">
      <c r="A29" s="22" t="s">
        <v>128</v>
      </c>
      <c r="B29" s="23"/>
      <c r="C29" s="23" t="s">
        <v>165</v>
      </c>
      <c r="D29" s="34"/>
    </row>
    <row r="30" spans="1:4" x14ac:dyDescent="0.2">
      <c r="A30" s="22" t="s">
        <v>129</v>
      </c>
      <c r="B30" s="23"/>
      <c r="C30" s="23" t="s">
        <v>169</v>
      </c>
      <c r="D30" s="34"/>
    </row>
    <row r="31" spans="1:4" x14ac:dyDescent="0.2">
      <c r="A31" s="22" t="s">
        <v>130</v>
      </c>
      <c r="B31" s="23"/>
      <c r="C31" s="29" t="s">
        <v>170</v>
      </c>
      <c r="D31" s="34"/>
    </row>
    <row r="32" spans="1:4" x14ac:dyDescent="0.2">
      <c r="A32" s="22" t="s">
        <v>131</v>
      </c>
      <c r="B32" s="23"/>
      <c r="C32" s="23" t="s">
        <v>171</v>
      </c>
      <c r="D32" s="209"/>
    </row>
    <row r="33" spans="1:4" x14ac:dyDescent="0.2">
      <c r="A33" s="22" t="s">
        <v>132</v>
      </c>
      <c r="B33" s="23"/>
      <c r="C33" s="23" t="s">
        <v>172</v>
      </c>
      <c r="D33" s="209"/>
    </row>
    <row r="34" spans="1:4" x14ac:dyDescent="0.2">
      <c r="A34" s="22" t="s">
        <v>133</v>
      </c>
      <c r="B34" s="23"/>
      <c r="C34" s="210" t="s">
        <v>173</v>
      </c>
      <c r="D34" s="209"/>
    </row>
    <row r="35" spans="1:4" x14ac:dyDescent="0.2">
      <c r="A35" s="22" t="s">
        <v>194</v>
      </c>
      <c r="B35" s="23"/>
      <c r="C35" s="23" t="s">
        <v>174</v>
      </c>
      <c r="D35" s="209"/>
    </row>
    <row r="36" spans="1:4" x14ac:dyDescent="0.2">
      <c r="A36" s="22" t="s">
        <v>195</v>
      </c>
      <c r="B36" s="23"/>
      <c r="C36" s="210" t="s">
        <v>175</v>
      </c>
      <c r="D36" s="209"/>
    </row>
    <row r="37" spans="1:4" x14ac:dyDescent="0.2">
      <c r="A37" s="22" t="s">
        <v>2971</v>
      </c>
      <c r="B37" s="23"/>
      <c r="C37" s="23" t="s">
        <v>2972</v>
      </c>
      <c r="D37" s="209"/>
    </row>
    <row r="38" spans="1:4" x14ac:dyDescent="0.2">
      <c r="A38" s="25"/>
      <c r="B38" s="23" t="s">
        <v>2841</v>
      </c>
      <c r="C38" s="206" t="s">
        <v>2973</v>
      </c>
      <c r="D38" s="209"/>
    </row>
    <row r="39" spans="1:4" x14ac:dyDescent="0.2">
      <c r="A39" s="25"/>
      <c r="B39" s="23" t="s">
        <v>2839</v>
      </c>
      <c r="C39" s="23" t="s">
        <v>2976</v>
      </c>
      <c r="D39" s="209"/>
    </row>
    <row r="40" spans="1:4" x14ac:dyDescent="0.2">
      <c r="A40" s="25"/>
      <c r="B40" s="23" t="s">
        <v>2843</v>
      </c>
      <c r="C40" s="23" t="s">
        <v>2974</v>
      </c>
      <c r="D40" s="34"/>
    </row>
    <row r="41" spans="1:4" x14ac:dyDescent="0.2">
      <c r="A41" s="22"/>
      <c r="B41" s="23" t="s">
        <v>2840</v>
      </c>
      <c r="C41" s="23" t="s">
        <v>2975</v>
      </c>
    </row>
    <row r="42" spans="1:4" x14ac:dyDescent="0.2">
      <c r="A42" s="26"/>
      <c r="B42" s="23"/>
      <c r="C42" s="23"/>
    </row>
    <row r="43" spans="1:4" x14ac:dyDescent="0.2">
      <c r="A43" s="25" t="s">
        <v>184</v>
      </c>
      <c r="B43" s="23"/>
      <c r="C43" s="27" t="s">
        <v>178</v>
      </c>
    </row>
    <row r="44" spans="1:4" x14ac:dyDescent="0.2">
      <c r="A44" s="28"/>
      <c r="B44" s="29"/>
      <c r="C44" s="30" t="s">
        <v>183</v>
      </c>
    </row>
    <row r="45" spans="1:4" x14ac:dyDescent="0.2">
      <c r="A45" s="6"/>
      <c r="B45" s="5"/>
      <c r="C45" s="5"/>
    </row>
    <row r="46" spans="1:4" x14ac:dyDescent="0.2">
      <c r="A46" s="6"/>
      <c r="B46" s="5"/>
      <c r="C46" s="5"/>
    </row>
    <row r="47" spans="1:4" x14ac:dyDescent="0.2">
      <c r="A47" s="6"/>
      <c r="B47" s="5"/>
      <c r="C47" s="5"/>
    </row>
    <row r="48" spans="1:4" x14ac:dyDescent="0.2">
      <c r="A48" s="2"/>
    </row>
    <row r="49" spans="1:1" x14ac:dyDescent="0.2">
      <c r="A49" s="2"/>
    </row>
    <row r="50" spans="1:1" x14ac:dyDescent="0.2">
      <c r="A50" s="2"/>
    </row>
    <row r="51" spans="1:1" x14ac:dyDescent="0.2">
      <c r="A51" s="2"/>
    </row>
    <row r="52" spans="1:1" x14ac:dyDescent="0.2">
      <c r="A52" s="2"/>
    </row>
    <row r="53" spans="1:1" x14ac:dyDescent="0.2">
      <c r="A53" s="2"/>
    </row>
    <row r="54" spans="1:1" x14ac:dyDescent="0.2">
      <c r="A54" s="2"/>
    </row>
    <row r="55" spans="1:1" x14ac:dyDescent="0.2">
      <c r="A55" s="2"/>
    </row>
    <row r="56" spans="1:1" x14ac:dyDescent="0.2">
      <c r="A56" s="2"/>
    </row>
    <row r="57" spans="1:1" x14ac:dyDescent="0.2">
      <c r="A57" s="2"/>
    </row>
    <row r="58" spans="1:1" x14ac:dyDescent="0.2">
      <c r="A58" s="2"/>
    </row>
    <row r="59" spans="1:1" x14ac:dyDescent="0.2">
      <c r="A59" s="2"/>
    </row>
    <row r="60" spans="1:1" x14ac:dyDescent="0.2">
      <c r="A60" s="2"/>
    </row>
    <row r="61" spans="1:1" x14ac:dyDescent="0.2">
      <c r="A61" s="2"/>
    </row>
    <row r="62" spans="1:1" x14ac:dyDescent="0.2">
      <c r="A62" s="2"/>
    </row>
    <row r="63" spans="1:1" x14ac:dyDescent="0.2">
      <c r="A63" s="2"/>
    </row>
    <row r="64" spans="1:1" x14ac:dyDescent="0.2">
      <c r="A64" s="2"/>
    </row>
    <row r="65" spans="1:1" x14ac:dyDescent="0.2">
      <c r="A65" s="2"/>
    </row>
    <row r="66" spans="1:1" x14ac:dyDescent="0.2">
      <c r="A66" s="2"/>
    </row>
    <row r="67" spans="1:1" x14ac:dyDescent="0.2">
      <c r="A67" s="2"/>
    </row>
    <row r="68" spans="1:1" x14ac:dyDescent="0.2">
      <c r="A68" s="2"/>
    </row>
    <row r="69" spans="1:1" x14ac:dyDescent="0.2">
      <c r="A69" s="2"/>
    </row>
    <row r="70" spans="1:1" x14ac:dyDescent="0.2">
      <c r="A70" s="2"/>
    </row>
    <row r="71" spans="1:1" x14ac:dyDescent="0.2">
      <c r="A71" s="2"/>
    </row>
    <row r="72" spans="1:1" x14ac:dyDescent="0.2">
      <c r="A72" s="2"/>
    </row>
    <row r="73" spans="1:1" x14ac:dyDescent="0.2">
      <c r="A73" s="2"/>
    </row>
    <row r="74" spans="1:1" x14ac:dyDescent="0.2">
      <c r="A74" s="2"/>
    </row>
    <row r="75" spans="1:1" x14ac:dyDescent="0.2">
      <c r="A75" s="2"/>
    </row>
    <row r="76" spans="1:1" x14ac:dyDescent="0.2">
      <c r="A76" s="2"/>
    </row>
    <row r="77" spans="1:1" x14ac:dyDescent="0.2">
      <c r="A77" s="2"/>
    </row>
    <row r="78" spans="1:1" x14ac:dyDescent="0.2">
      <c r="A78" s="2"/>
    </row>
    <row r="79" spans="1:1" x14ac:dyDescent="0.2">
      <c r="A79" s="2"/>
    </row>
    <row r="80" spans="1:1" x14ac:dyDescent="0.2">
      <c r="A80" s="2"/>
    </row>
    <row r="81" spans="1:1" x14ac:dyDescent="0.2">
      <c r="A81" s="2"/>
    </row>
    <row r="82" spans="1:1" x14ac:dyDescent="0.2">
      <c r="A82" s="2"/>
    </row>
    <row r="83" spans="1:1" x14ac:dyDescent="0.2">
      <c r="A83" s="2"/>
    </row>
    <row r="84" spans="1:1" x14ac:dyDescent="0.2">
      <c r="A84" s="2"/>
    </row>
    <row r="85" spans="1:1" x14ac:dyDescent="0.2">
      <c r="A85" s="2"/>
    </row>
    <row r="86" spans="1:1" x14ac:dyDescent="0.2">
      <c r="A86" s="2"/>
    </row>
    <row r="87" spans="1:1" x14ac:dyDescent="0.2">
      <c r="A87" s="2"/>
    </row>
    <row r="88" spans="1:1" x14ac:dyDescent="0.2">
      <c r="A88" s="2"/>
    </row>
    <row r="89" spans="1:1" x14ac:dyDescent="0.2">
      <c r="A89" s="2"/>
    </row>
    <row r="90" spans="1:1" x14ac:dyDescent="0.2">
      <c r="A90" s="2"/>
    </row>
    <row r="91" spans="1:1" x14ac:dyDescent="0.2">
      <c r="A91" s="2"/>
    </row>
    <row r="92" spans="1:1" x14ac:dyDescent="0.2">
      <c r="A92" s="2"/>
    </row>
    <row r="93" spans="1:1" x14ac:dyDescent="0.2">
      <c r="A93" s="2"/>
    </row>
    <row r="94" spans="1:1" x14ac:dyDescent="0.2">
      <c r="A94" s="2"/>
    </row>
    <row r="95" spans="1:1" x14ac:dyDescent="0.2">
      <c r="A95" s="2"/>
    </row>
    <row r="96" spans="1:1" x14ac:dyDescent="0.2">
      <c r="A96" s="2"/>
    </row>
    <row r="97" spans="1:1" x14ac:dyDescent="0.2">
      <c r="A97" s="2"/>
    </row>
    <row r="98" spans="1:1" x14ac:dyDescent="0.2">
      <c r="A98" s="2"/>
    </row>
    <row r="99" spans="1:1" x14ac:dyDescent="0.2">
      <c r="A99" s="2"/>
    </row>
    <row r="100" spans="1:1" x14ac:dyDescent="0.2">
      <c r="A100" s="2"/>
    </row>
    <row r="101" spans="1:1" x14ac:dyDescent="0.2">
      <c r="A101" s="2"/>
    </row>
    <row r="102" spans="1:1" x14ac:dyDescent="0.2">
      <c r="A102" s="2"/>
    </row>
    <row r="103" spans="1:1" x14ac:dyDescent="0.2">
      <c r="A103" s="2"/>
    </row>
    <row r="104" spans="1:1" x14ac:dyDescent="0.2">
      <c r="A104" s="2"/>
    </row>
    <row r="105" spans="1:1" x14ac:dyDescent="0.2">
      <c r="A105" s="2"/>
    </row>
    <row r="106" spans="1:1" x14ac:dyDescent="0.2">
      <c r="A106" s="2"/>
    </row>
    <row r="107" spans="1:1" x14ac:dyDescent="0.2">
      <c r="A107" s="2"/>
    </row>
    <row r="108" spans="1:1" x14ac:dyDescent="0.2">
      <c r="A108" s="2"/>
    </row>
    <row r="109" spans="1:1" x14ac:dyDescent="0.2">
      <c r="A109" s="2"/>
    </row>
    <row r="110" spans="1:1" x14ac:dyDescent="0.2">
      <c r="A110" s="2"/>
    </row>
    <row r="111" spans="1:1" x14ac:dyDescent="0.2">
      <c r="A111" s="2"/>
    </row>
    <row r="112" spans="1:1" x14ac:dyDescent="0.2">
      <c r="A112" s="2"/>
    </row>
    <row r="113" spans="1:1" x14ac:dyDescent="0.2">
      <c r="A113" s="2"/>
    </row>
    <row r="114" spans="1:1" x14ac:dyDescent="0.2">
      <c r="A114" s="2"/>
    </row>
    <row r="115" spans="1:1" x14ac:dyDescent="0.2">
      <c r="A115" s="2"/>
    </row>
    <row r="116" spans="1:1" x14ac:dyDescent="0.2">
      <c r="A116" s="2"/>
    </row>
    <row r="117" spans="1:1" x14ac:dyDescent="0.2">
      <c r="A117" s="2"/>
    </row>
    <row r="118" spans="1:1" x14ac:dyDescent="0.2">
      <c r="A118" s="2"/>
    </row>
    <row r="119" spans="1:1" x14ac:dyDescent="0.2">
      <c r="A119" s="2"/>
    </row>
    <row r="120" spans="1:1" x14ac:dyDescent="0.2">
      <c r="A120" s="2"/>
    </row>
    <row r="121" spans="1:1" x14ac:dyDescent="0.2">
      <c r="A121" s="2"/>
    </row>
    <row r="122" spans="1:1" x14ac:dyDescent="0.2">
      <c r="A122" s="2"/>
    </row>
    <row r="123" spans="1:1" x14ac:dyDescent="0.2">
      <c r="A123" s="2"/>
    </row>
    <row r="124" spans="1:1" x14ac:dyDescent="0.2">
      <c r="A124" s="2"/>
    </row>
    <row r="125" spans="1:1" x14ac:dyDescent="0.2">
      <c r="A125" s="2"/>
    </row>
    <row r="126" spans="1:1" x14ac:dyDescent="0.2">
      <c r="A126" s="2"/>
    </row>
    <row r="127" spans="1:1" x14ac:dyDescent="0.2">
      <c r="A127" s="2"/>
    </row>
    <row r="128" spans="1:1" x14ac:dyDescent="0.2">
      <c r="A128" s="2"/>
    </row>
    <row r="129" spans="1:1" x14ac:dyDescent="0.2">
      <c r="A129" s="2"/>
    </row>
    <row r="130" spans="1:1" x14ac:dyDescent="0.2">
      <c r="A130" s="2"/>
    </row>
    <row r="131" spans="1:1" x14ac:dyDescent="0.2">
      <c r="A131" s="2"/>
    </row>
    <row r="132" spans="1:1" x14ac:dyDescent="0.2">
      <c r="A132" s="2"/>
    </row>
    <row r="133" spans="1:1" x14ac:dyDescent="0.2">
      <c r="A133" s="2"/>
    </row>
    <row r="134" spans="1:1" x14ac:dyDescent="0.2">
      <c r="A134" s="2"/>
    </row>
    <row r="135" spans="1:1" x14ac:dyDescent="0.2">
      <c r="A135" s="2"/>
    </row>
    <row r="136" spans="1:1" x14ac:dyDescent="0.2">
      <c r="A136" s="2"/>
    </row>
    <row r="137" spans="1:1" x14ac:dyDescent="0.2">
      <c r="A137" s="2"/>
    </row>
    <row r="138" spans="1:1" x14ac:dyDescent="0.2">
      <c r="A138" s="2"/>
    </row>
    <row r="139" spans="1:1" x14ac:dyDescent="0.2">
      <c r="A139" s="2"/>
    </row>
    <row r="140" spans="1:1" x14ac:dyDescent="0.2">
      <c r="A140" s="2"/>
    </row>
    <row r="141" spans="1:1" x14ac:dyDescent="0.2">
      <c r="A141" s="2"/>
    </row>
    <row r="142" spans="1:1" x14ac:dyDescent="0.2">
      <c r="A142" s="2"/>
    </row>
    <row r="143" spans="1:1" x14ac:dyDescent="0.2">
      <c r="A143" s="2"/>
    </row>
    <row r="144" spans="1:1" x14ac:dyDescent="0.2">
      <c r="A144" s="2"/>
    </row>
    <row r="145" spans="1:1" x14ac:dyDescent="0.2">
      <c r="A145" s="2"/>
    </row>
    <row r="146" spans="1:1" x14ac:dyDescent="0.2">
      <c r="A146" s="2"/>
    </row>
    <row r="147" spans="1:1" x14ac:dyDescent="0.2">
      <c r="A147" s="2"/>
    </row>
    <row r="148" spans="1:1" x14ac:dyDescent="0.2">
      <c r="A148" s="2"/>
    </row>
    <row r="149" spans="1:1" x14ac:dyDescent="0.2">
      <c r="A149" s="2"/>
    </row>
    <row r="150" spans="1:1" x14ac:dyDescent="0.2">
      <c r="A150" s="2"/>
    </row>
    <row r="151" spans="1:1" x14ac:dyDescent="0.2">
      <c r="A151" s="2"/>
    </row>
    <row r="152" spans="1:1" x14ac:dyDescent="0.2">
      <c r="A152" s="2"/>
    </row>
    <row r="153" spans="1:1" x14ac:dyDescent="0.2">
      <c r="A153" s="2"/>
    </row>
    <row r="154" spans="1:1" x14ac:dyDescent="0.2">
      <c r="A154" s="2"/>
    </row>
    <row r="155" spans="1:1" x14ac:dyDescent="0.2">
      <c r="A155" s="2"/>
    </row>
    <row r="156" spans="1:1" x14ac:dyDescent="0.2">
      <c r="A156" s="2"/>
    </row>
    <row r="157" spans="1:1" x14ac:dyDescent="0.2">
      <c r="A157" s="2"/>
    </row>
    <row r="158" spans="1:1" x14ac:dyDescent="0.2">
      <c r="A158" s="2"/>
    </row>
    <row r="159" spans="1:1" x14ac:dyDescent="0.2">
      <c r="A159" s="2"/>
    </row>
    <row r="160" spans="1:1" x14ac:dyDescent="0.2">
      <c r="A160" s="2"/>
    </row>
    <row r="161" spans="1:1" x14ac:dyDescent="0.2">
      <c r="A161" s="2"/>
    </row>
    <row r="162" spans="1:1" x14ac:dyDescent="0.2">
      <c r="A162" s="2"/>
    </row>
    <row r="163" spans="1:1" x14ac:dyDescent="0.2">
      <c r="A163" s="2"/>
    </row>
    <row r="164" spans="1:1" x14ac:dyDescent="0.2">
      <c r="A164" s="2"/>
    </row>
    <row r="165" spans="1:1" x14ac:dyDescent="0.2">
      <c r="A165" s="2"/>
    </row>
    <row r="166" spans="1:1" x14ac:dyDescent="0.2">
      <c r="A166" s="2"/>
    </row>
    <row r="167" spans="1:1" x14ac:dyDescent="0.2">
      <c r="A167" s="2"/>
    </row>
    <row r="168" spans="1:1" x14ac:dyDescent="0.2">
      <c r="A168" s="2"/>
    </row>
    <row r="169" spans="1:1" x14ac:dyDescent="0.2">
      <c r="A169" s="2"/>
    </row>
    <row r="170" spans="1:1" x14ac:dyDescent="0.2">
      <c r="A170" s="2"/>
    </row>
    <row r="171" spans="1:1" x14ac:dyDescent="0.2">
      <c r="A171" s="2"/>
    </row>
    <row r="172" spans="1:1" x14ac:dyDescent="0.2">
      <c r="A172" s="2"/>
    </row>
    <row r="173" spans="1:1" x14ac:dyDescent="0.2">
      <c r="A173" s="2"/>
    </row>
    <row r="174" spans="1:1" x14ac:dyDescent="0.2">
      <c r="A174" s="2"/>
    </row>
    <row r="175" spans="1:1" x14ac:dyDescent="0.2">
      <c r="A175" s="2"/>
    </row>
    <row r="176" spans="1:1" x14ac:dyDescent="0.2">
      <c r="A176" s="2"/>
    </row>
    <row r="177" spans="1:1" x14ac:dyDescent="0.2">
      <c r="A177" s="2"/>
    </row>
    <row r="178" spans="1:1" x14ac:dyDescent="0.2">
      <c r="A178" s="2"/>
    </row>
    <row r="179" spans="1:1" x14ac:dyDescent="0.2">
      <c r="A179" s="2"/>
    </row>
    <row r="180" spans="1:1" x14ac:dyDescent="0.2">
      <c r="A180" s="2"/>
    </row>
    <row r="181" spans="1:1" x14ac:dyDescent="0.2">
      <c r="A181" s="2"/>
    </row>
    <row r="182" spans="1:1" x14ac:dyDescent="0.2">
      <c r="A182" s="2"/>
    </row>
    <row r="183" spans="1:1" x14ac:dyDescent="0.2">
      <c r="A183" s="2"/>
    </row>
    <row r="184" spans="1:1" x14ac:dyDescent="0.2">
      <c r="A184" s="2"/>
    </row>
    <row r="185" spans="1:1" x14ac:dyDescent="0.2">
      <c r="A185" s="2"/>
    </row>
    <row r="186" spans="1:1" x14ac:dyDescent="0.2">
      <c r="A186" s="2"/>
    </row>
    <row r="187" spans="1:1" x14ac:dyDescent="0.2">
      <c r="A187" s="2"/>
    </row>
    <row r="188" spans="1:1" x14ac:dyDescent="0.2">
      <c r="A188" s="2"/>
    </row>
    <row r="189" spans="1:1" x14ac:dyDescent="0.2">
      <c r="A189" s="2"/>
    </row>
    <row r="190" spans="1:1" x14ac:dyDescent="0.2">
      <c r="A190" s="2"/>
    </row>
    <row r="191" spans="1:1" x14ac:dyDescent="0.2">
      <c r="A191" s="2"/>
    </row>
    <row r="192" spans="1:1" x14ac:dyDescent="0.2">
      <c r="A192" s="2"/>
    </row>
    <row r="193" spans="1:1" x14ac:dyDescent="0.2">
      <c r="A193" s="2"/>
    </row>
    <row r="194" spans="1:1" x14ac:dyDescent="0.2">
      <c r="A194" s="2"/>
    </row>
    <row r="195" spans="1:1" x14ac:dyDescent="0.2">
      <c r="A195" s="2"/>
    </row>
    <row r="196" spans="1:1" x14ac:dyDescent="0.2">
      <c r="A196" s="2"/>
    </row>
    <row r="197" spans="1:1" x14ac:dyDescent="0.2">
      <c r="A197" s="2"/>
    </row>
    <row r="198" spans="1:1" x14ac:dyDescent="0.2">
      <c r="A198" s="2"/>
    </row>
    <row r="199" spans="1:1" x14ac:dyDescent="0.2">
      <c r="A199" s="2"/>
    </row>
    <row r="200" spans="1:1" x14ac:dyDescent="0.2">
      <c r="A200" s="2"/>
    </row>
    <row r="201" spans="1:1" x14ac:dyDescent="0.2">
      <c r="A201" s="2"/>
    </row>
    <row r="202" spans="1:1" x14ac:dyDescent="0.2">
      <c r="A202" s="2"/>
    </row>
    <row r="203" spans="1:1" x14ac:dyDescent="0.2">
      <c r="A203" s="2"/>
    </row>
    <row r="204" spans="1:1" x14ac:dyDescent="0.2">
      <c r="A204" s="2"/>
    </row>
    <row r="205" spans="1:1" x14ac:dyDescent="0.2">
      <c r="A205" s="2"/>
    </row>
    <row r="206" spans="1:1" x14ac:dyDescent="0.2">
      <c r="A206" s="2"/>
    </row>
    <row r="207" spans="1:1" x14ac:dyDescent="0.2">
      <c r="A207" s="2"/>
    </row>
    <row r="208" spans="1:1" x14ac:dyDescent="0.2">
      <c r="A208" s="2"/>
    </row>
    <row r="209" spans="1:1" x14ac:dyDescent="0.2">
      <c r="A209" s="2"/>
    </row>
    <row r="210" spans="1:1" x14ac:dyDescent="0.2">
      <c r="A210" s="2"/>
    </row>
    <row r="211" spans="1:1" x14ac:dyDescent="0.2">
      <c r="A211" s="2"/>
    </row>
    <row r="212" spans="1:1" x14ac:dyDescent="0.2">
      <c r="A212" s="2"/>
    </row>
    <row r="213" spans="1:1" x14ac:dyDescent="0.2">
      <c r="A213" s="2"/>
    </row>
    <row r="214" spans="1:1" x14ac:dyDescent="0.2">
      <c r="A214" s="2"/>
    </row>
    <row r="215" spans="1:1" x14ac:dyDescent="0.2">
      <c r="A215" s="2"/>
    </row>
    <row r="216" spans="1:1" x14ac:dyDescent="0.2">
      <c r="A216" s="2"/>
    </row>
    <row r="217" spans="1:1" x14ac:dyDescent="0.2">
      <c r="A217" s="2"/>
    </row>
    <row r="218" spans="1:1" x14ac:dyDescent="0.2">
      <c r="A218" s="2"/>
    </row>
    <row r="219" spans="1:1" x14ac:dyDescent="0.2">
      <c r="A219" s="2"/>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row r="449" spans="1:1" x14ac:dyDescent="0.2">
      <c r="A449" s="2"/>
    </row>
    <row r="450" spans="1:1" x14ac:dyDescent="0.2">
      <c r="A450" s="2"/>
    </row>
    <row r="451" spans="1:1" x14ac:dyDescent="0.2">
      <c r="A451" s="2"/>
    </row>
    <row r="452" spans="1:1" x14ac:dyDescent="0.2">
      <c r="A452" s="2"/>
    </row>
    <row r="453" spans="1:1" x14ac:dyDescent="0.2">
      <c r="A453" s="2"/>
    </row>
    <row r="454" spans="1:1" x14ac:dyDescent="0.2">
      <c r="A454" s="2"/>
    </row>
    <row r="455" spans="1:1" x14ac:dyDescent="0.2">
      <c r="A455" s="2"/>
    </row>
    <row r="456" spans="1:1" x14ac:dyDescent="0.2">
      <c r="A456" s="2"/>
    </row>
    <row r="457" spans="1:1" x14ac:dyDescent="0.2">
      <c r="A457" s="2"/>
    </row>
    <row r="458" spans="1:1" x14ac:dyDescent="0.2">
      <c r="A458" s="2"/>
    </row>
    <row r="459" spans="1:1" x14ac:dyDescent="0.2">
      <c r="A459" s="2"/>
    </row>
    <row r="460" spans="1:1" x14ac:dyDescent="0.2">
      <c r="A460" s="2"/>
    </row>
    <row r="461" spans="1:1" x14ac:dyDescent="0.2">
      <c r="A461" s="2"/>
    </row>
    <row r="462" spans="1:1" x14ac:dyDescent="0.2">
      <c r="A462" s="2"/>
    </row>
    <row r="463" spans="1:1" x14ac:dyDescent="0.2">
      <c r="A463" s="2"/>
    </row>
    <row r="464" spans="1:1" x14ac:dyDescent="0.2">
      <c r="A464" s="2"/>
    </row>
    <row r="465" spans="1:1" x14ac:dyDescent="0.2">
      <c r="A465" s="2"/>
    </row>
    <row r="466" spans="1:1" x14ac:dyDescent="0.2">
      <c r="A466" s="2"/>
    </row>
    <row r="467" spans="1:1" x14ac:dyDescent="0.2">
      <c r="A467" s="2"/>
    </row>
    <row r="468" spans="1:1" x14ac:dyDescent="0.2">
      <c r="A468" s="2"/>
    </row>
    <row r="469" spans="1:1" x14ac:dyDescent="0.2">
      <c r="A469" s="2"/>
    </row>
    <row r="470" spans="1:1" x14ac:dyDescent="0.2">
      <c r="A470" s="2"/>
    </row>
    <row r="471" spans="1:1" x14ac:dyDescent="0.2">
      <c r="A471" s="2"/>
    </row>
    <row r="472" spans="1:1" x14ac:dyDescent="0.2">
      <c r="A472" s="2"/>
    </row>
    <row r="473" spans="1:1" x14ac:dyDescent="0.2">
      <c r="A473" s="2"/>
    </row>
    <row r="474" spans="1:1" x14ac:dyDescent="0.2">
      <c r="A474" s="2"/>
    </row>
    <row r="475" spans="1:1" x14ac:dyDescent="0.2">
      <c r="A475" s="2"/>
    </row>
    <row r="476" spans="1:1" x14ac:dyDescent="0.2">
      <c r="A476" s="2"/>
    </row>
    <row r="477" spans="1:1" x14ac:dyDescent="0.2">
      <c r="A477" s="2"/>
    </row>
    <row r="478" spans="1:1" x14ac:dyDescent="0.2">
      <c r="A478" s="2"/>
    </row>
    <row r="479" spans="1:1" x14ac:dyDescent="0.2">
      <c r="A479" s="2"/>
    </row>
    <row r="480" spans="1:1" x14ac:dyDescent="0.2">
      <c r="A480" s="2"/>
    </row>
    <row r="481" spans="1:1" x14ac:dyDescent="0.2">
      <c r="A481" s="2"/>
    </row>
    <row r="482" spans="1:1" x14ac:dyDescent="0.2">
      <c r="A482" s="2"/>
    </row>
    <row r="483" spans="1:1" x14ac:dyDescent="0.2">
      <c r="A483" s="2"/>
    </row>
    <row r="484" spans="1:1" x14ac:dyDescent="0.2">
      <c r="A484" s="2"/>
    </row>
    <row r="485" spans="1:1" x14ac:dyDescent="0.2">
      <c r="A485" s="2"/>
    </row>
    <row r="486" spans="1:1" x14ac:dyDescent="0.2">
      <c r="A486" s="2"/>
    </row>
    <row r="487" spans="1:1" x14ac:dyDescent="0.2">
      <c r="A487" s="2"/>
    </row>
    <row r="488" spans="1:1" x14ac:dyDescent="0.2">
      <c r="A488" s="2"/>
    </row>
    <row r="489" spans="1:1" x14ac:dyDescent="0.2">
      <c r="A489" s="2"/>
    </row>
    <row r="490" spans="1:1" x14ac:dyDescent="0.2">
      <c r="A490" s="2"/>
    </row>
    <row r="491" spans="1:1" x14ac:dyDescent="0.2">
      <c r="A491" s="2"/>
    </row>
    <row r="492" spans="1:1" x14ac:dyDescent="0.2">
      <c r="A492" s="2"/>
    </row>
    <row r="493" spans="1:1" x14ac:dyDescent="0.2">
      <c r="A493" s="2"/>
    </row>
    <row r="494" spans="1:1" x14ac:dyDescent="0.2">
      <c r="A494" s="2"/>
    </row>
    <row r="495" spans="1:1" x14ac:dyDescent="0.2">
      <c r="A495" s="2"/>
    </row>
    <row r="496" spans="1:1" x14ac:dyDescent="0.2">
      <c r="A496" s="2"/>
    </row>
    <row r="497" spans="1:1" x14ac:dyDescent="0.2">
      <c r="A497" s="2"/>
    </row>
    <row r="498" spans="1:1" x14ac:dyDescent="0.2">
      <c r="A498" s="2"/>
    </row>
    <row r="499" spans="1:1" x14ac:dyDescent="0.2">
      <c r="A499" s="2"/>
    </row>
    <row r="500" spans="1:1" x14ac:dyDescent="0.2">
      <c r="A500" s="2"/>
    </row>
    <row r="501" spans="1:1" x14ac:dyDescent="0.2">
      <c r="A501" s="2"/>
    </row>
    <row r="502" spans="1:1" x14ac:dyDescent="0.2">
      <c r="A502" s="2"/>
    </row>
    <row r="503" spans="1:1" x14ac:dyDescent="0.2">
      <c r="A503" s="2"/>
    </row>
    <row r="504" spans="1:1" x14ac:dyDescent="0.2">
      <c r="A504" s="2"/>
    </row>
    <row r="505" spans="1:1" x14ac:dyDescent="0.2">
      <c r="A505" s="2"/>
    </row>
    <row r="506" spans="1:1" x14ac:dyDescent="0.2">
      <c r="A506" s="2"/>
    </row>
    <row r="507" spans="1:1" x14ac:dyDescent="0.2">
      <c r="A507" s="2"/>
    </row>
    <row r="508" spans="1:1" x14ac:dyDescent="0.2">
      <c r="A508" s="2"/>
    </row>
    <row r="509" spans="1:1" x14ac:dyDescent="0.2">
      <c r="A509" s="2"/>
    </row>
    <row r="510" spans="1:1" x14ac:dyDescent="0.2">
      <c r="A510" s="2"/>
    </row>
    <row r="511" spans="1:1" x14ac:dyDescent="0.2">
      <c r="A511" s="2"/>
    </row>
    <row r="512" spans="1:1" x14ac:dyDescent="0.2">
      <c r="A512" s="2"/>
    </row>
    <row r="513" spans="1:1" x14ac:dyDescent="0.2">
      <c r="A513" s="2"/>
    </row>
    <row r="514" spans="1:1" x14ac:dyDescent="0.2">
      <c r="A514" s="2"/>
    </row>
    <row r="515" spans="1:1" x14ac:dyDescent="0.2">
      <c r="A515" s="2"/>
    </row>
    <row r="516" spans="1:1" x14ac:dyDescent="0.2">
      <c r="A516" s="2"/>
    </row>
    <row r="517" spans="1:1" x14ac:dyDescent="0.2">
      <c r="A517" s="2"/>
    </row>
    <row r="518" spans="1:1" x14ac:dyDescent="0.2">
      <c r="A518" s="2"/>
    </row>
    <row r="519" spans="1:1" x14ac:dyDescent="0.2">
      <c r="A519" s="2"/>
    </row>
    <row r="520" spans="1:1" x14ac:dyDescent="0.2">
      <c r="A520" s="2"/>
    </row>
    <row r="521" spans="1:1" x14ac:dyDescent="0.2">
      <c r="A521" s="2"/>
    </row>
    <row r="522" spans="1:1" x14ac:dyDescent="0.2">
      <c r="A522" s="2"/>
    </row>
    <row r="523" spans="1:1" x14ac:dyDescent="0.2">
      <c r="A523" s="2"/>
    </row>
    <row r="524" spans="1:1" x14ac:dyDescent="0.2">
      <c r="A524" s="2"/>
    </row>
    <row r="525" spans="1:1" x14ac:dyDescent="0.2">
      <c r="A525" s="2"/>
    </row>
    <row r="526" spans="1:1" x14ac:dyDescent="0.2">
      <c r="A526" s="2"/>
    </row>
    <row r="527" spans="1:1" x14ac:dyDescent="0.2">
      <c r="A527" s="2"/>
    </row>
    <row r="528" spans="1:1" x14ac:dyDescent="0.2">
      <c r="A528" s="2"/>
    </row>
    <row r="529" spans="1:1" x14ac:dyDescent="0.2">
      <c r="A529" s="2"/>
    </row>
    <row r="530" spans="1:1" x14ac:dyDescent="0.2">
      <c r="A530" s="2"/>
    </row>
    <row r="531" spans="1:1" x14ac:dyDescent="0.2">
      <c r="A531" s="2"/>
    </row>
    <row r="532" spans="1:1" x14ac:dyDescent="0.2">
      <c r="A532" s="2"/>
    </row>
    <row r="533" spans="1:1" x14ac:dyDescent="0.2">
      <c r="A533" s="2"/>
    </row>
    <row r="534" spans="1:1" x14ac:dyDescent="0.2">
      <c r="A534" s="2"/>
    </row>
    <row r="535" spans="1:1" x14ac:dyDescent="0.2">
      <c r="A535" s="2"/>
    </row>
    <row r="536" spans="1:1" x14ac:dyDescent="0.2">
      <c r="A536" s="2"/>
    </row>
    <row r="537" spans="1:1" x14ac:dyDescent="0.2">
      <c r="A537" s="2"/>
    </row>
    <row r="538" spans="1:1" x14ac:dyDescent="0.2">
      <c r="A538" s="2"/>
    </row>
    <row r="539" spans="1:1" x14ac:dyDescent="0.2">
      <c r="A539" s="2"/>
    </row>
    <row r="540" spans="1:1" x14ac:dyDescent="0.2">
      <c r="A540" s="2"/>
    </row>
    <row r="541" spans="1:1" x14ac:dyDescent="0.2">
      <c r="A541" s="2"/>
    </row>
    <row r="542" spans="1:1" x14ac:dyDescent="0.2">
      <c r="A542" s="2"/>
    </row>
    <row r="543" spans="1:1" x14ac:dyDescent="0.2">
      <c r="A543" s="2"/>
    </row>
    <row r="544" spans="1:1" x14ac:dyDescent="0.2">
      <c r="A544" s="2"/>
    </row>
    <row r="545" spans="1:1" x14ac:dyDescent="0.2">
      <c r="A545" s="2"/>
    </row>
    <row r="546" spans="1:1" x14ac:dyDescent="0.2">
      <c r="A546" s="2"/>
    </row>
    <row r="547" spans="1:1" x14ac:dyDescent="0.2">
      <c r="A547" s="2"/>
    </row>
    <row r="548" spans="1:1" x14ac:dyDescent="0.2">
      <c r="A548" s="2"/>
    </row>
    <row r="549" spans="1:1" x14ac:dyDescent="0.2">
      <c r="A549" s="2"/>
    </row>
    <row r="550" spans="1:1" x14ac:dyDescent="0.2">
      <c r="A550" s="2"/>
    </row>
    <row r="551" spans="1:1" x14ac:dyDescent="0.2">
      <c r="A551" s="2"/>
    </row>
    <row r="552" spans="1:1" x14ac:dyDescent="0.2">
      <c r="A552" s="2"/>
    </row>
    <row r="553" spans="1:1" x14ac:dyDescent="0.2">
      <c r="A553" s="2"/>
    </row>
    <row r="554" spans="1:1" x14ac:dyDescent="0.2">
      <c r="A554" s="2"/>
    </row>
    <row r="555" spans="1:1" x14ac:dyDescent="0.2">
      <c r="A555" s="2"/>
    </row>
    <row r="556" spans="1:1" x14ac:dyDescent="0.2">
      <c r="A556" s="2"/>
    </row>
    <row r="557" spans="1:1" x14ac:dyDescent="0.2">
      <c r="A557" s="2"/>
    </row>
    <row r="558" spans="1:1" x14ac:dyDescent="0.2">
      <c r="A558" s="2"/>
    </row>
    <row r="559" spans="1:1" x14ac:dyDescent="0.2">
      <c r="A559" s="2"/>
    </row>
    <row r="560" spans="1:1" x14ac:dyDescent="0.2">
      <c r="A560" s="2"/>
    </row>
    <row r="561" spans="1:1" x14ac:dyDescent="0.2">
      <c r="A561" s="2"/>
    </row>
    <row r="562" spans="1:1" x14ac:dyDescent="0.2">
      <c r="A562" s="2"/>
    </row>
    <row r="563" spans="1:1" x14ac:dyDescent="0.2">
      <c r="A563" s="2"/>
    </row>
    <row r="564" spans="1:1" x14ac:dyDescent="0.2">
      <c r="A564" s="2"/>
    </row>
    <row r="565" spans="1:1" x14ac:dyDescent="0.2">
      <c r="A565" s="2"/>
    </row>
    <row r="566" spans="1:1" x14ac:dyDescent="0.2">
      <c r="A566" s="2"/>
    </row>
    <row r="567" spans="1:1" x14ac:dyDescent="0.2">
      <c r="A567" s="2"/>
    </row>
    <row r="568" spans="1:1" x14ac:dyDescent="0.2">
      <c r="A568" s="2"/>
    </row>
    <row r="569" spans="1:1" x14ac:dyDescent="0.2">
      <c r="A569" s="2"/>
    </row>
    <row r="570" spans="1:1" x14ac:dyDescent="0.2">
      <c r="A570" s="2"/>
    </row>
    <row r="571" spans="1:1" x14ac:dyDescent="0.2">
      <c r="A571" s="2"/>
    </row>
    <row r="572" spans="1:1" x14ac:dyDescent="0.2">
      <c r="A572" s="2"/>
    </row>
    <row r="573" spans="1:1" x14ac:dyDescent="0.2">
      <c r="A573" s="2"/>
    </row>
    <row r="574" spans="1:1" x14ac:dyDescent="0.2">
      <c r="A574" s="2"/>
    </row>
    <row r="575" spans="1:1" x14ac:dyDescent="0.2">
      <c r="A575" s="2"/>
    </row>
    <row r="576" spans="1:1" x14ac:dyDescent="0.2">
      <c r="A576" s="2"/>
    </row>
    <row r="577" spans="1:1" x14ac:dyDescent="0.2">
      <c r="A577" s="2"/>
    </row>
    <row r="578" spans="1:1" x14ac:dyDescent="0.2">
      <c r="A578" s="2"/>
    </row>
    <row r="579" spans="1:1" x14ac:dyDescent="0.2">
      <c r="A579" s="2"/>
    </row>
    <row r="580" spans="1:1" x14ac:dyDescent="0.2">
      <c r="A580" s="2"/>
    </row>
    <row r="581" spans="1:1" x14ac:dyDescent="0.2">
      <c r="A581" s="2"/>
    </row>
    <row r="582" spans="1:1" x14ac:dyDescent="0.2">
      <c r="A582" s="2"/>
    </row>
    <row r="583" spans="1:1" x14ac:dyDescent="0.2">
      <c r="A583" s="2"/>
    </row>
    <row r="584" spans="1:1" x14ac:dyDescent="0.2">
      <c r="A584" s="2"/>
    </row>
    <row r="585" spans="1:1" x14ac:dyDescent="0.2">
      <c r="A585" s="2"/>
    </row>
    <row r="586" spans="1:1" x14ac:dyDescent="0.2">
      <c r="A586" s="2"/>
    </row>
    <row r="587" spans="1:1" x14ac:dyDescent="0.2">
      <c r="A587" s="2"/>
    </row>
    <row r="588" spans="1:1" x14ac:dyDescent="0.2">
      <c r="A588" s="2"/>
    </row>
    <row r="589" spans="1:1" x14ac:dyDescent="0.2">
      <c r="A589" s="2"/>
    </row>
    <row r="590" spans="1:1" x14ac:dyDescent="0.2">
      <c r="A590" s="2"/>
    </row>
    <row r="591" spans="1:1" x14ac:dyDescent="0.2">
      <c r="A591" s="2"/>
    </row>
    <row r="592" spans="1:1" x14ac:dyDescent="0.2">
      <c r="A592" s="2"/>
    </row>
    <row r="593" spans="1:1" x14ac:dyDescent="0.2">
      <c r="A593" s="2"/>
    </row>
    <row r="594" spans="1:1" x14ac:dyDescent="0.2">
      <c r="A594" s="2"/>
    </row>
    <row r="595" spans="1:1" x14ac:dyDescent="0.2">
      <c r="A595" s="2"/>
    </row>
    <row r="596" spans="1:1" x14ac:dyDescent="0.2">
      <c r="A596" s="2"/>
    </row>
    <row r="597" spans="1:1" x14ac:dyDescent="0.2">
      <c r="A597" s="2"/>
    </row>
    <row r="598" spans="1:1" x14ac:dyDescent="0.2">
      <c r="A598" s="2"/>
    </row>
    <row r="599" spans="1:1" x14ac:dyDescent="0.2">
      <c r="A599" s="2"/>
    </row>
    <row r="600" spans="1:1" x14ac:dyDescent="0.2">
      <c r="A600" s="2"/>
    </row>
    <row r="601" spans="1:1" x14ac:dyDescent="0.2">
      <c r="A601" s="2"/>
    </row>
    <row r="602" spans="1:1" x14ac:dyDescent="0.2">
      <c r="A602" s="2"/>
    </row>
    <row r="603" spans="1:1" x14ac:dyDescent="0.2">
      <c r="A603" s="2"/>
    </row>
    <row r="604" spans="1:1" x14ac:dyDescent="0.2">
      <c r="A604" s="2"/>
    </row>
    <row r="605" spans="1:1" x14ac:dyDescent="0.2">
      <c r="A605" s="2"/>
    </row>
    <row r="606" spans="1:1" x14ac:dyDescent="0.2">
      <c r="A606" s="2"/>
    </row>
    <row r="607" spans="1:1" x14ac:dyDescent="0.2">
      <c r="A607" s="2"/>
    </row>
    <row r="608" spans="1:1" x14ac:dyDescent="0.2">
      <c r="A608" s="2"/>
    </row>
    <row r="609" spans="1:1" x14ac:dyDescent="0.2">
      <c r="A609" s="2"/>
    </row>
    <row r="610" spans="1:1" x14ac:dyDescent="0.2">
      <c r="A610" s="2"/>
    </row>
    <row r="611" spans="1:1" x14ac:dyDescent="0.2">
      <c r="A611" s="2"/>
    </row>
    <row r="612" spans="1:1" x14ac:dyDescent="0.2">
      <c r="A612" s="2"/>
    </row>
    <row r="613" spans="1:1" x14ac:dyDescent="0.2">
      <c r="A613" s="2"/>
    </row>
    <row r="614" spans="1:1" x14ac:dyDescent="0.2">
      <c r="A614" s="2"/>
    </row>
    <row r="615" spans="1:1" x14ac:dyDescent="0.2">
      <c r="A615" s="2"/>
    </row>
    <row r="616" spans="1:1" x14ac:dyDescent="0.2">
      <c r="A616" s="2"/>
    </row>
    <row r="617" spans="1:1" x14ac:dyDescent="0.2">
      <c r="A617" s="2"/>
    </row>
    <row r="618" spans="1:1" x14ac:dyDescent="0.2">
      <c r="A618" s="2"/>
    </row>
    <row r="619" spans="1:1" x14ac:dyDescent="0.2">
      <c r="A619" s="2"/>
    </row>
    <row r="620" spans="1:1" x14ac:dyDescent="0.2">
      <c r="A620" s="2"/>
    </row>
    <row r="621" spans="1:1" x14ac:dyDescent="0.2">
      <c r="A621" s="2"/>
    </row>
    <row r="622" spans="1:1" x14ac:dyDescent="0.2">
      <c r="A622" s="2"/>
    </row>
    <row r="623" spans="1:1" x14ac:dyDescent="0.2">
      <c r="A623" s="2"/>
    </row>
    <row r="624" spans="1:1" x14ac:dyDescent="0.2">
      <c r="A624" s="2"/>
    </row>
    <row r="625" spans="1:1" x14ac:dyDescent="0.2">
      <c r="A625" s="2"/>
    </row>
    <row r="626" spans="1:1" x14ac:dyDescent="0.2">
      <c r="A626" s="2"/>
    </row>
    <row r="627" spans="1:1" x14ac:dyDescent="0.2">
      <c r="A627" s="2"/>
    </row>
    <row r="628" spans="1:1" x14ac:dyDescent="0.2">
      <c r="A628" s="2"/>
    </row>
    <row r="629" spans="1:1" x14ac:dyDescent="0.2">
      <c r="A629" s="2"/>
    </row>
    <row r="630" spans="1:1" x14ac:dyDescent="0.2">
      <c r="A630" s="2"/>
    </row>
    <row r="631" spans="1:1" x14ac:dyDescent="0.2">
      <c r="A631" s="2"/>
    </row>
    <row r="632" spans="1:1" x14ac:dyDescent="0.2">
      <c r="A632" s="2"/>
    </row>
    <row r="633" spans="1:1" x14ac:dyDescent="0.2">
      <c r="A633" s="2"/>
    </row>
    <row r="634" spans="1:1" x14ac:dyDescent="0.2">
      <c r="A634" s="2"/>
    </row>
    <row r="635" spans="1:1" x14ac:dyDescent="0.2">
      <c r="A635" s="2"/>
    </row>
    <row r="636" spans="1:1" x14ac:dyDescent="0.2">
      <c r="A636" s="2"/>
    </row>
    <row r="637" spans="1:1" x14ac:dyDescent="0.2">
      <c r="A637" s="2"/>
    </row>
    <row r="638" spans="1:1" x14ac:dyDescent="0.2">
      <c r="A638" s="2"/>
    </row>
    <row r="639" spans="1:1" x14ac:dyDescent="0.2">
      <c r="A639" s="2"/>
    </row>
    <row r="640" spans="1:1" x14ac:dyDescent="0.2">
      <c r="A640" s="2"/>
    </row>
    <row r="641" spans="1:1" x14ac:dyDescent="0.2">
      <c r="A641" s="2"/>
    </row>
    <row r="642" spans="1:1" x14ac:dyDescent="0.2">
      <c r="A642" s="2"/>
    </row>
    <row r="643" spans="1:1" x14ac:dyDescent="0.2">
      <c r="A643" s="2"/>
    </row>
    <row r="644" spans="1:1" x14ac:dyDescent="0.2">
      <c r="A644" s="2"/>
    </row>
    <row r="645" spans="1:1" x14ac:dyDescent="0.2">
      <c r="A645" s="2"/>
    </row>
    <row r="646" spans="1:1" x14ac:dyDescent="0.2">
      <c r="A646" s="2"/>
    </row>
    <row r="647" spans="1:1" x14ac:dyDescent="0.2">
      <c r="A647" s="2"/>
    </row>
    <row r="648" spans="1:1" x14ac:dyDescent="0.2">
      <c r="A648" s="2"/>
    </row>
    <row r="649" spans="1:1" x14ac:dyDescent="0.2">
      <c r="A649" s="2"/>
    </row>
    <row r="650" spans="1:1" x14ac:dyDescent="0.2">
      <c r="A650" s="2"/>
    </row>
    <row r="651" spans="1:1" x14ac:dyDescent="0.2">
      <c r="A651" s="2"/>
    </row>
    <row r="652" spans="1:1" x14ac:dyDescent="0.2">
      <c r="A652" s="2"/>
    </row>
    <row r="653" spans="1:1" x14ac:dyDescent="0.2">
      <c r="A653" s="2"/>
    </row>
    <row r="654" spans="1:1" x14ac:dyDescent="0.2">
      <c r="A654" s="2"/>
    </row>
    <row r="655" spans="1:1" x14ac:dyDescent="0.2">
      <c r="A655" s="2"/>
    </row>
    <row r="656" spans="1:1" x14ac:dyDescent="0.2">
      <c r="A656" s="2"/>
    </row>
    <row r="657" spans="1:1" x14ac:dyDescent="0.2">
      <c r="A657" s="2"/>
    </row>
    <row r="658" spans="1:1" x14ac:dyDescent="0.2">
      <c r="A658" s="2"/>
    </row>
    <row r="659" spans="1:1" x14ac:dyDescent="0.2">
      <c r="A659" s="2"/>
    </row>
    <row r="660" spans="1:1" x14ac:dyDescent="0.2">
      <c r="A660" s="2"/>
    </row>
    <row r="661" spans="1:1" x14ac:dyDescent="0.2">
      <c r="A661" s="2"/>
    </row>
    <row r="662" spans="1:1" x14ac:dyDescent="0.2">
      <c r="A662" s="2"/>
    </row>
    <row r="663" spans="1:1" x14ac:dyDescent="0.2">
      <c r="A663" s="2"/>
    </row>
    <row r="664" spans="1:1" x14ac:dyDescent="0.2">
      <c r="A664" s="2"/>
    </row>
    <row r="665" spans="1:1" x14ac:dyDescent="0.2">
      <c r="A665" s="2"/>
    </row>
    <row r="666" spans="1:1" x14ac:dyDescent="0.2">
      <c r="A666" s="2"/>
    </row>
    <row r="667" spans="1:1" x14ac:dyDescent="0.2">
      <c r="A667" s="2"/>
    </row>
    <row r="668" spans="1:1" x14ac:dyDescent="0.2">
      <c r="A668" s="2"/>
    </row>
    <row r="669" spans="1:1" x14ac:dyDescent="0.2">
      <c r="A669" s="2"/>
    </row>
    <row r="670" spans="1:1" x14ac:dyDescent="0.2">
      <c r="A670" s="2"/>
    </row>
    <row r="671" spans="1:1" x14ac:dyDescent="0.2">
      <c r="A671" s="2"/>
    </row>
    <row r="672" spans="1:1" x14ac:dyDescent="0.2">
      <c r="A672" s="2"/>
    </row>
    <row r="673" spans="1:1" x14ac:dyDescent="0.2">
      <c r="A673" s="2"/>
    </row>
    <row r="674" spans="1:1" x14ac:dyDescent="0.2">
      <c r="A674" s="2"/>
    </row>
    <row r="675" spans="1:1" x14ac:dyDescent="0.2">
      <c r="A675" s="2"/>
    </row>
    <row r="676" spans="1:1" x14ac:dyDescent="0.2">
      <c r="A676" s="2"/>
    </row>
    <row r="677" spans="1:1" x14ac:dyDescent="0.2">
      <c r="A677" s="2"/>
    </row>
    <row r="678" spans="1:1" x14ac:dyDescent="0.2">
      <c r="A678" s="2"/>
    </row>
    <row r="679" spans="1:1" x14ac:dyDescent="0.2">
      <c r="A679" s="2"/>
    </row>
    <row r="680" spans="1:1" x14ac:dyDescent="0.2">
      <c r="A680" s="2"/>
    </row>
    <row r="681" spans="1:1" x14ac:dyDescent="0.2">
      <c r="A681" s="2"/>
    </row>
    <row r="682" spans="1:1" x14ac:dyDescent="0.2">
      <c r="A682" s="2"/>
    </row>
    <row r="683" spans="1:1" x14ac:dyDescent="0.2">
      <c r="A683" s="2"/>
    </row>
    <row r="684" spans="1:1" x14ac:dyDescent="0.2">
      <c r="A684" s="2"/>
    </row>
    <row r="685" spans="1:1" x14ac:dyDescent="0.2">
      <c r="A685" s="2"/>
    </row>
    <row r="686" spans="1:1" x14ac:dyDescent="0.2">
      <c r="A686" s="2"/>
    </row>
    <row r="687" spans="1:1" x14ac:dyDescent="0.2">
      <c r="A687" s="2"/>
    </row>
    <row r="688" spans="1:1" x14ac:dyDescent="0.2">
      <c r="A688" s="2"/>
    </row>
    <row r="689" spans="1:1" x14ac:dyDescent="0.2">
      <c r="A689" s="2"/>
    </row>
    <row r="690" spans="1:1" x14ac:dyDescent="0.2">
      <c r="A690" s="2"/>
    </row>
    <row r="691" spans="1:1" x14ac:dyDescent="0.2">
      <c r="A691" s="2"/>
    </row>
    <row r="692" spans="1:1" x14ac:dyDescent="0.2">
      <c r="A692" s="2"/>
    </row>
    <row r="693" spans="1:1" x14ac:dyDescent="0.2">
      <c r="A693" s="2"/>
    </row>
    <row r="694" spans="1:1" x14ac:dyDescent="0.2">
      <c r="A694" s="2"/>
    </row>
    <row r="695" spans="1:1" x14ac:dyDescent="0.2">
      <c r="A695" s="2"/>
    </row>
    <row r="696" spans="1:1" x14ac:dyDescent="0.2">
      <c r="A696" s="2"/>
    </row>
    <row r="697" spans="1:1" x14ac:dyDescent="0.2">
      <c r="A697" s="2"/>
    </row>
    <row r="698" spans="1:1" x14ac:dyDescent="0.2">
      <c r="A698" s="2"/>
    </row>
    <row r="699" spans="1:1" x14ac:dyDescent="0.2">
      <c r="A699" s="2"/>
    </row>
    <row r="700" spans="1:1" x14ac:dyDescent="0.2">
      <c r="A700" s="2"/>
    </row>
    <row r="701" spans="1:1" x14ac:dyDescent="0.2">
      <c r="A701" s="2"/>
    </row>
    <row r="702" spans="1:1" x14ac:dyDescent="0.2">
      <c r="A702" s="2"/>
    </row>
    <row r="703" spans="1:1" x14ac:dyDescent="0.2">
      <c r="A703" s="2"/>
    </row>
    <row r="704" spans="1:1" x14ac:dyDescent="0.2">
      <c r="A704" s="2"/>
    </row>
    <row r="705" spans="1:1" x14ac:dyDescent="0.2">
      <c r="A705" s="2"/>
    </row>
    <row r="706" spans="1:1" x14ac:dyDescent="0.2">
      <c r="A706" s="2"/>
    </row>
    <row r="707" spans="1:1" x14ac:dyDescent="0.2">
      <c r="A707" s="2"/>
    </row>
    <row r="708" spans="1:1" x14ac:dyDescent="0.2">
      <c r="A708" s="2"/>
    </row>
    <row r="709" spans="1:1" x14ac:dyDescent="0.2">
      <c r="A709" s="2"/>
    </row>
    <row r="710" spans="1:1" x14ac:dyDescent="0.2">
      <c r="A710" s="2"/>
    </row>
    <row r="711" spans="1:1" x14ac:dyDescent="0.2">
      <c r="A711" s="2"/>
    </row>
    <row r="712" spans="1:1" x14ac:dyDescent="0.2">
      <c r="A712" s="2"/>
    </row>
    <row r="713" spans="1:1" x14ac:dyDescent="0.2">
      <c r="A713" s="2"/>
    </row>
    <row r="714" spans="1:1" x14ac:dyDescent="0.2">
      <c r="A714" s="2"/>
    </row>
    <row r="715" spans="1:1" x14ac:dyDescent="0.2">
      <c r="A715" s="2"/>
    </row>
    <row r="716" spans="1:1" x14ac:dyDescent="0.2">
      <c r="A716" s="2"/>
    </row>
    <row r="717" spans="1:1" x14ac:dyDescent="0.2">
      <c r="A717" s="2"/>
    </row>
    <row r="718" spans="1:1" x14ac:dyDescent="0.2">
      <c r="A718" s="2"/>
    </row>
    <row r="719" spans="1:1" x14ac:dyDescent="0.2">
      <c r="A719" s="2"/>
    </row>
    <row r="720" spans="1:1" x14ac:dyDescent="0.2">
      <c r="A720" s="2"/>
    </row>
    <row r="721" spans="1:1" x14ac:dyDescent="0.2">
      <c r="A721" s="2"/>
    </row>
    <row r="722" spans="1:1" x14ac:dyDescent="0.2">
      <c r="A722" s="2"/>
    </row>
    <row r="723" spans="1:1" x14ac:dyDescent="0.2">
      <c r="A723" s="2"/>
    </row>
    <row r="724" spans="1:1" x14ac:dyDescent="0.2">
      <c r="A724" s="2"/>
    </row>
    <row r="725" spans="1:1" x14ac:dyDescent="0.2">
      <c r="A725" s="2"/>
    </row>
    <row r="726" spans="1:1" x14ac:dyDescent="0.2">
      <c r="A726" s="2"/>
    </row>
    <row r="727" spans="1:1" x14ac:dyDescent="0.2">
      <c r="A727" s="2"/>
    </row>
    <row r="728" spans="1:1" x14ac:dyDescent="0.2">
      <c r="A728" s="2"/>
    </row>
    <row r="729" spans="1:1" x14ac:dyDescent="0.2">
      <c r="A729" s="2"/>
    </row>
    <row r="730" spans="1:1" x14ac:dyDescent="0.2">
      <c r="A730" s="2"/>
    </row>
    <row r="731" spans="1:1" x14ac:dyDescent="0.2">
      <c r="A731" s="2"/>
    </row>
    <row r="732" spans="1:1" x14ac:dyDescent="0.2">
      <c r="A732" s="2"/>
    </row>
    <row r="733" spans="1:1" x14ac:dyDescent="0.2">
      <c r="A733" s="2"/>
    </row>
    <row r="734" spans="1:1" x14ac:dyDescent="0.2">
      <c r="A734" s="2"/>
    </row>
    <row r="735" spans="1:1" x14ac:dyDescent="0.2">
      <c r="A735" s="2"/>
    </row>
    <row r="736" spans="1:1" x14ac:dyDescent="0.2">
      <c r="A736" s="2"/>
    </row>
    <row r="737" spans="1:1" x14ac:dyDescent="0.2">
      <c r="A737" s="2"/>
    </row>
    <row r="738" spans="1:1" x14ac:dyDescent="0.2">
      <c r="A738" s="2"/>
    </row>
    <row r="739" spans="1:1" x14ac:dyDescent="0.2">
      <c r="A739" s="2"/>
    </row>
    <row r="740" spans="1:1" x14ac:dyDescent="0.2">
      <c r="A740" s="2"/>
    </row>
    <row r="741" spans="1:1" x14ac:dyDescent="0.2">
      <c r="A741" s="2"/>
    </row>
    <row r="742" spans="1:1" x14ac:dyDescent="0.2">
      <c r="A742" s="2"/>
    </row>
    <row r="743" spans="1:1" x14ac:dyDescent="0.2">
      <c r="A743" s="2"/>
    </row>
    <row r="744" spans="1:1" x14ac:dyDescent="0.2">
      <c r="A744" s="2"/>
    </row>
    <row r="745" spans="1:1" x14ac:dyDescent="0.2">
      <c r="A745" s="2"/>
    </row>
    <row r="746" spans="1:1" x14ac:dyDescent="0.2">
      <c r="A746" s="2"/>
    </row>
    <row r="747" spans="1:1" x14ac:dyDescent="0.2">
      <c r="A747" s="2"/>
    </row>
    <row r="748" spans="1:1" x14ac:dyDescent="0.2">
      <c r="A748" s="2"/>
    </row>
    <row r="749" spans="1:1" x14ac:dyDescent="0.2">
      <c r="A749" s="2"/>
    </row>
    <row r="750" spans="1:1" x14ac:dyDescent="0.2">
      <c r="A750" s="2"/>
    </row>
    <row r="751" spans="1:1" x14ac:dyDescent="0.2">
      <c r="A751" s="2"/>
    </row>
    <row r="752" spans="1:1" x14ac:dyDescent="0.2">
      <c r="A752" s="2"/>
    </row>
    <row r="753" spans="1:1" x14ac:dyDescent="0.2">
      <c r="A753" s="2"/>
    </row>
    <row r="754" spans="1:1" x14ac:dyDescent="0.2">
      <c r="A754" s="2"/>
    </row>
    <row r="755" spans="1:1" x14ac:dyDescent="0.2">
      <c r="A755" s="2"/>
    </row>
    <row r="756" spans="1:1" x14ac:dyDescent="0.2">
      <c r="A756" s="2"/>
    </row>
    <row r="757" spans="1:1" x14ac:dyDescent="0.2">
      <c r="A757" s="2"/>
    </row>
    <row r="758" spans="1:1" x14ac:dyDescent="0.2">
      <c r="A758" s="2"/>
    </row>
    <row r="759" spans="1:1" x14ac:dyDescent="0.2">
      <c r="A759" s="2"/>
    </row>
    <row r="760" spans="1:1" x14ac:dyDescent="0.2">
      <c r="A760" s="2"/>
    </row>
    <row r="761" spans="1:1" x14ac:dyDescent="0.2">
      <c r="A761" s="2"/>
    </row>
    <row r="762" spans="1:1" x14ac:dyDescent="0.2">
      <c r="A762" s="2"/>
    </row>
    <row r="763" spans="1:1" x14ac:dyDescent="0.2">
      <c r="A763" s="2"/>
    </row>
    <row r="764" spans="1:1" x14ac:dyDescent="0.2">
      <c r="A764" s="2"/>
    </row>
    <row r="765" spans="1:1" x14ac:dyDescent="0.2">
      <c r="A765" s="2"/>
    </row>
    <row r="766" spans="1:1" x14ac:dyDescent="0.2">
      <c r="A766" s="2"/>
    </row>
    <row r="767" spans="1:1" x14ac:dyDescent="0.2">
      <c r="A767" s="2"/>
    </row>
    <row r="768" spans="1:1" x14ac:dyDescent="0.2">
      <c r="A768" s="2"/>
    </row>
    <row r="769" spans="1:1" x14ac:dyDescent="0.2">
      <c r="A769" s="2"/>
    </row>
    <row r="770" spans="1:1" x14ac:dyDescent="0.2">
      <c r="A770" s="2"/>
    </row>
    <row r="771" spans="1:1" x14ac:dyDescent="0.2">
      <c r="A771" s="2"/>
    </row>
    <row r="772" spans="1:1" x14ac:dyDescent="0.2">
      <c r="A772" s="2"/>
    </row>
    <row r="773" spans="1:1" x14ac:dyDescent="0.2">
      <c r="A773" s="2"/>
    </row>
    <row r="774" spans="1:1" x14ac:dyDescent="0.2">
      <c r="A774" s="2"/>
    </row>
    <row r="775" spans="1:1" x14ac:dyDescent="0.2">
      <c r="A775" s="2"/>
    </row>
    <row r="776" spans="1:1" x14ac:dyDescent="0.2">
      <c r="A776" s="2"/>
    </row>
    <row r="777" spans="1:1" x14ac:dyDescent="0.2">
      <c r="A777" s="2"/>
    </row>
    <row r="778" spans="1:1" x14ac:dyDescent="0.2">
      <c r="A778" s="2"/>
    </row>
    <row r="779" spans="1:1" x14ac:dyDescent="0.2">
      <c r="A779" s="2"/>
    </row>
    <row r="780" spans="1:1" x14ac:dyDescent="0.2">
      <c r="A780" s="2"/>
    </row>
    <row r="781" spans="1:1" x14ac:dyDescent="0.2">
      <c r="A781" s="2"/>
    </row>
    <row r="782" spans="1:1" x14ac:dyDescent="0.2">
      <c r="A782" s="2"/>
    </row>
    <row r="783" spans="1:1" x14ac:dyDescent="0.2">
      <c r="A783" s="2"/>
    </row>
    <row r="784" spans="1:1" x14ac:dyDescent="0.2">
      <c r="A784" s="2"/>
    </row>
    <row r="785" spans="1:1" x14ac:dyDescent="0.2">
      <c r="A785" s="2"/>
    </row>
    <row r="786" spans="1:1" x14ac:dyDescent="0.2">
      <c r="A786" s="2"/>
    </row>
    <row r="787" spans="1:1" x14ac:dyDescent="0.2">
      <c r="A787" s="2"/>
    </row>
    <row r="788" spans="1:1" x14ac:dyDescent="0.2">
      <c r="A788" s="2"/>
    </row>
    <row r="789" spans="1:1" x14ac:dyDescent="0.2">
      <c r="A789" s="2"/>
    </row>
    <row r="790" spans="1:1" x14ac:dyDescent="0.2">
      <c r="A790" s="2"/>
    </row>
    <row r="791" spans="1:1" x14ac:dyDescent="0.2">
      <c r="A791" s="2"/>
    </row>
    <row r="792" spans="1:1" x14ac:dyDescent="0.2">
      <c r="A792" s="2"/>
    </row>
    <row r="793" spans="1:1" x14ac:dyDescent="0.2">
      <c r="A793" s="2"/>
    </row>
    <row r="794" spans="1:1" x14ac:dyDescent="0.2">
      <c r="A794" s="2"/>
    </row>
    <row r="795" spans="1:1" x14ac:dyDescent="0.2">
      <c r="A795" s="2"/>
    </row>
    <row r="796" spans="1:1" x14ac:dyDescent="0.2">
      <c r="A796" s="2"/>
    </row>
    <row r="797" spans="1:1" x14ac:dyDescent="0.2">
      <c r="A797" s="2"/>
    </row>
    <row r="798" spans="1:1" x14ac:dyDescent="0.2">
      <c r="A798" s="2"/>
    </row>
    <row r="799" spans="1:1" x14ac:dyDescent="0.2">
      <c r="A799" s="2"/>
    </row>
    <row r="800" spans="1:1" x14ac:dyDescent="0.2">
      <c r="A800" s="2"/>
    </row>
    <row r="801" spans="1:1" x14ac:dyDescent="0.2">
      <c r="A801" s="2"/>
    </row>
    <row r="802" spans="1:1" x14ac:dyDescent="0.2">
      <c r="A802" s="2"/>
    </row>
    <row r="803" spans="1:1" x14ac:dyDescent="0.2">
      <c r="A803" s="2"/>
    </row>
    <row r="804" spans="1:1" x14ac:dyDescent="0.2">
      <c r="A804" s="2"/>
    </row>
    <row r="805" spans="1:1" x14ac:dyDescent="0.2">
      <c r="A805" s="2"/>
    </row>
    <row r="806" spans="1:1" x14ac:dyDescent="0.2">
      <c r="A806" s="2"/>
    </row>
    <row r="807" spans="1:1" x14ac:dyDescent="0.2">
      <c r="A807" s="2"/>
    </row>
    <row r="808" spans="1:1" x14ac:dyDescent="0.2">
      <c r="A808" s="2"/>
    </row>
    <row r="809" spans="1:1" x14ac:dyDescent="0.2">
      <c r="A809" s="2"/>
    </row>
    <row r="810" spans="1:1" x14ac:dyDescent="0.2">
      <c r="A810" s="2"/>
    </row>
    <row r="811" spans="1:1" x14ac:dyDescent="0.2">
      <c r="A811" s="2"/>
    </row>
    <row r="812" spans="1:1" x14ac:dyDescent="0.2">
      <c r="A812" s="2"/>
    </row>
    <row r="813" spans="1:1" x14ac:dyDescent="0.2">
      <c r="A813" s="2"/>
    </row>
    <row r="814" spans="1:1" x14ac:dyDescent="0.2">
      <c r="A814" s="2"/>
    </row>
    <row r="815" spans="1:1" x14ac:dyDescent="0.2">
      <c r="A815" s="2"/>
    </row>
    <row r="816" spans="1:1" x14ac:dyDescent="0.2">
      <c r="A816" s="2"/>
    </row>
    <row r="817" spans="1:1" x14ac:dyDescent="0.2">
      <c r="A817" s="2"/>
    </row>
    <row r="818" spans="1:1" x14ac:dyDescent="0.2">
      <c r="A818" s="2"/>
    </row>
    <row r="819" spans="1:1" x14ac:dyDescent="0.2">
      <c r="A819" s="2"/>
    </row>
    <row r="820" spans="1:1" x14ac:dyDescent="0.2">
      <c r="A820" s="2"/>
    </row>
    <row r="821" spans="1:1" x14ac:dyDescent="0.2">
      <c r="A821" s="2"/>
    </row>
    <row r="822" spans="1:1" x14ac:dyDescent="0.2">
      <c r="A822" s="2"/>
    </row>
    <row r="823" spans="1:1" x14ac:dyDescent="0.2">
      <c r="A823" s="2"/>
    </row>
    <row r="824" spans="1:1" x14ac:dyDescent="0.2">
      <c r="A824" s="2"/>
    </row>
    <row r="825" spans="1:1" x14ac:dyDescent="0.2">
      <c r="A825" s="2"/>
    </row>
    <row r="826" spans="1:1" x14ac:dyDescent="0.2">
      <c r="A826" s="2"/>
    </row>
    <row r="827" spans="1:1" x14ac:dyDescent="0.2">
      <c r="A827" s="2"/>
    </row>
    <row r="828" spans="1:1" x14ac:dyDescent="0.2">
      <c r="A828" s="2"/>
    </row>
    <row r="829" spans="1:1" x14ac:dyDescent="0.2">
      <c r="A829" s="2"/>
    </row>
    <row r="830" spans="1:1" x14ac:dyDescent="0.2">
      <c r="A830" s="2"/>
    </row>
    <row r="831" spans="1:1" x14ac:dyDescent="0.2">
      <c r="A831" s="2"/>
    </row>
    <row r="832" spans="1:1" x14ac:dyDescent="0.2">
      <c r="A832" s="2"/>
    </row>
    <row r="833" spans="1:1" x14ac:dyDescent="0.2">
      <c r="A833" s="2"/>
    </row>
    <row r="834" spans="1:1" x14ac:dyDescent="0.2">
      <c r="A834" s="2"/>
    </row>
    <row r="835" spans="1:1" x14ac:dyDescent="0.2">
      <c r="A835" s="2"/>
    </row>
    <row r="836" spans="1:1" x14ac:dyDescent="0.2">
      <c r="A836" s="2"/>
    </row>
    <row r="837" spans="1:1" x14ac:dyDescent="0.2">
      <c r="A837" s="2"/>
    </row>
    <row r="838" spans="1:1" x14ac:dyDescent="0.2">
      <c r="A838" s="2"/>
    </row>
    <row r="839" spans="1:1" x14ac:dyDescent="0.2">
      <c r="A839" s="2"/>
    </row>
    <row r="840" spans="1:1" x14ac:dyDescent="0.2">
      <c r="A840" s="2"/>
    </row>
    <row r="841" spans="1:1" x14ac:dyDescent="0.2">
      <c r="A841" s="2"/>
    </row>
    <row r="842" spans="1:1" x14ac:dyDescent="0.2">
      <c r="A842" s="2"/>
    </row>
    <row r="843" spans="1:1" x14ac:dyDescent="0.2">
      <c r="A843" s="2"/>
    </row>
    <row r="844" spans="1:1" x14ac:dyDescent="0.2">
      <c r="A844" s="2"/>
    </row>
    <row r="845" spans="1:1" x14ac:dyDescent="0.2">
      <c r="A845" s="2"/>
    </row>
    <row r="846" spans="1:1" x14ac:dyDescent="0.2">
      <c r="A846" s="2"/>
    </row>
    <row r="847" spans="1:1" x14ac:dyDescent="0.2">
      <c r="A847" s="2"/>
    </row>
    <row r="848" spans="1:1" x14ac:dyDescent="0.2">
      <c r="A848" s="2"/>
    </row>
    <row r="849" spans="1:1" x14ac:dyDescent="0.2">
      <c r="A849" s="2"/>
    </row>
    <row r="850" spans="1:1" x14ac:dyDescent="0.2">
      <c r="A850" s="2"/>
    </row>
    <row r="851" spans="1:1" x14ac:dyDescent="0.2">
      <c r="A851" s="2"/>
    </row>
    <row r="852" spans="1:1" x14ac:dyDescent="0.2">
      <c r="A852" s="2"/>
    </row>
    <row r="853" spans="1:1" x14ac:dyDescent="0.2">
      <c r="A853" s="2"/>
    </row>
    <row r="854" spans="1:1" x14ac:dyDescent="0.2">
      <c r="A854" s="2"/>
    </row>
    <row r="855" spans="1:1" x14ac:dyDescent="0.2">
      <c r="A855" s="2"/>
    </row>
    <row r="856" spans="1:1" x14ac:dyDescent="0.2">
      <c r="A856" s="2"/>
    </row>
    <row r="857" spans="1:1" x14ac:dyDescent="0.2">
      <c r="A857" s="2"/>
    </row>
    <row r="858" spans="1:1" x14ac:dyDescent="0.2">
      <c r="A858" s="2"/>
    </row>
    <row r="859" spans="1:1" x14ac:dyDescent="0.2">
      <c r="A859" s="2"/>
    </row>
    <row r="860" spans="1:1" x14ac:dyDescent="0.2">
      <c r="A860" s="2"/>
    </row>
    <row r="861" spans="1:1" x14ac:dyDescent="0.2">
      <c r="A861" s="2"/>
    </row>
    <row r="862" spans="1:1" x14ac:dyDescent="0.2">
      <c r="A862" s="2"/>
    </row>
    <row r="863" spans="1:1" x14ac:dyDescent="0.2">
      <c r="A863" s="2"/>
    </row>
    <row r="864" spans="1:1" x14ac:dyDescent="0.2">
      <c r="A864" s="2"/>
    </row>
    <row r="865" spans="1:1" x14ac:dyDescent="0.2">
      <c r="A865" s="2"/>
    </row>
    <row r="866" spans="1:1" x14ac:dyDescent="0.2">
      <c r="A866" s="2"/>
    </row>
    <row r="867" spans="1:1" x14ac:dyDescent="0.2">
      <c r="A867" s="2"/>
    </row>
    <row r="868" spans="1:1" x14ac:dyDescent="0.2">
      <c r="A868" s="2"/>
    </row>
    <row r="869" spans="1:1" x14ac:dyDescent="0.2">
      <c r="A869" s="2"/>
    </row>
    <row r="870" spans="1:1" x14ac:dyDescent="0.2">
      <c r="A870" s="2"/>
    </row>
    <row r="871" spans="1:1" x14ac:dyDescent="0.2">
      <c r="A871" s="2"/>
    </row>
    <row r="872" spans="1:1" x14ac:dyDescent="0.2">
      <c r="A872" s="2"/>
    </row>
    <row r="873" spans="1:1" x14ac:dyDescent="0.2">
      <c r="A873" s="2"/>
    </row>
    <row r="874" spans="1:1" x14ac:dyDescent="0.2">
      <c r="A874" s="2"/>
    </row>
    <row r="875" spans="1:1" x14ac:dyDescent="0.2">
      <c r="A875" s="2"/>
    </row>
    <row r="876" spans="1:1" x14ac:dyDescent="0.2">
      <c r="A876" s="2"/>
    </row>
    <row r="877" spans="1:1" x14ac:dyDescent="0.2">
      <c r="A877" s="2"/>
    </row>
    <row r="878" spans="1:1" x14ac:dyDescent="0.2">
      <c r="A878" s="2"/>
    </row>
    <row r="879" spans="1:1" x14ac:dyDescent="0.2">
      <c r="A879" s="2"/>
    </row>
    <row r="880" spans="1:1" x14ac:dyDescent="0.2">
      <c r="A880" s="2"/>
    </row>
    <row r="881" spans="1:1" x14ac:dyDescent="0.2">
      <c r="A881" s="2"/>
    </row>
    <row r="882" spans="1:1" x14ac:dyDescent="0.2">
      <c r="A882" s="2"/>
    </row>
    <row r="883" spans="1:1" x14ac:dyDescent="0.2">
      <c r="A883" s="2"/>
    </row>
    <row r="884" spans="1:1" x14ac:dyDescent="0.2">
      <c r="A884" s="2"/>
    </row>
    <row r="885" spans="1:1" x14ac:dyDescent="0.2">
      <c r="A885" s="2"/>
    </row>
    <row r="886" spans="1:1" x14ac:dyDescent="0.2">
      <c r="A886" s="2"/>
    </row>
    <row r="887" spans="1:1" x14ac:dyDescent="0.2">
      <c r="A887" s="2"/>
    </row>
    <row r="888" spans="1:1" x14ac:dyDescent="0.2">
      <c r="A888" s="2"/>
    </row>
    <row r="889" spans="1:1" x14ac:dyDescent="0.2">
      <c r="A889" s="2"/>
    </row>
    <row r="890" spans="1:1" x14ac:dyDescent="0.2">
      <c r="A890" s="2"/>
    </row>
    <row r="891" spans="1:1" x14ac:dyDescent="0.2">
      <c r="A891" s="2"/>
    </row>
    <row r="892" spans="1:1" x14ac:dyDescent="0.2">
      <c r="A892" s="2"/>
    </row>
    <row r="893" spans="1:1" x14ac:dyDescent="0.2">
      <c r="A893" s="2"/>
    </row>
    <row r="894" spans="1:1" x14ac:dyDescent="0.2">
      <c r="A894" s="2"/>
    </row>
    <row r="895" spans="1:1" x14ac:dyDescent="0.2">
      <c r="A895" s="2"/>
    </row>
    <row r="896" spans="1:1" x14ac:dyDescent="0.2">
      <c r="A896" s="2"/>
    </row>
    <row r="897" spans="1:1" x14ac:dyDescent="0.2">
      <c r="A897" s="2"/>
    </row>
    <row r="898" spans="1:1" x14ac:dyDescent="0.2">
      <c r="A898" s="2"/>
    </row>
    <row r="899" spans="1:1" x14ac:dyDescent="0.2">
      <c r="A899" s="2"/>
    </row>
    <row r="900" spans="1:1" x14ac:dyDescent="0.2">
      <c r="A900" s="2"/>
    </row>
    <row r="901" spans="1:1" x14ac:dyDescent="0.2">
      <c r="A901" s="2"/>
    </row>
    <row r="902" spans="1:1" x14ac:dyDescent="0.2">
      <c r="A902" s="2"/>
    </row>
    <row r="903" spans="1:1" x14ac:dyDescent="0.2">
      <c r="A903" s="2"/>
    </row>
    <row r="904" spans="1:1" x14ac:dyDescent="0.2">
      <c r="A904" s="2"/>
    </row>
    <row r="905" spans="1:1" x14ac:dyDescent="0.2">
      <c r="A905" s="2"/>
    </row>
    <row r="906" spans="1:1" x14ac:dyDescent="0.2">
      <c r="A906" s="2"/>
    </row>
    <row r="907" spans="1:1" x14ac:dyDescent="0.2">
      <c r="A907" s="2"/>
    </row>
    <row r="908" spans="1:1" x14ac:dyDescent="0.2">
      <c r="A908" s="2"/>
    </row>
    <row r="909" spans="1:1" x14ac:dyDescent="0.2">
      <c r="A909" s="2"/>
    </row>
    <row r="910" spans="1:1" x14ac:dyDescent="0.2">
      <c r="A910" s="2"/>
    </row>
    <row r="911" spans="1:1" x14ac:dyDescent="0.2">
      <c r="A911" s="2"/>
    </row>
    <row r="912" spans="1:1" x14ac:dyDescent="0.2">
      <c r="A912" s="2"/>
    </row>
    <row r="913" spans="1:1" x14ac:dyDescent="0.2">
      <c r="A913" s="2"/>
    </row>
    <row r="914" spans="1:1" x14ac:dyDescent="0.2">
      <c r="A914" s="2"/>
    </row>
    <row r="915" spans="1:1" x14ac:dyDescent="0.2">
      <c r="A915" s="2"/>
    </row>
    <row r="916" spans="1:1" x14ac:dyDescent="0.2">
      <c r="A916" s="2"/>
    </row>
    <row r="917" spans="1:1" x14ac:dyDescent="0.2">
      <c r="A917" s="2"/>
    </row>
    <row r="918" spans="1:1" x14ac:dyDescent="0.2">
      <c r="A918" s="2"/>
    </row>
    <row r="919" spans="1:1" x14ac:dyDescent="0.2">
      <c r="A919" s="2"/>
    </row>
    <row r="920" spans="1:1" x14ac:dyDescent="0.2">
      <c r="A920" s="2"/>
    </row>
    <row r="921" spans="1:1" x14ac:dyDescent="0.2">
      <c r="A921" s="2"/>
    </row>
    <row r="922" spans="1:1" x14ac:dyDescent="0.2">
      <c r="A922" s="2"/>
    </row>
    <row r="923" spans="1:1" x14ac:dyDescent="0.2">
      <c r="A923" s="2"/>
    </row>
    <row r="924" spans="1:1" x14ac:dyDescent="0.2">
      <c r="A924" s="2"/>
    </row>
    <row r="925" spans="1:1" x14ac:dyDescent="0.2">
      <c r="A925" s="2"/>
    </row>
    <row r="926" spans="1:1" x14ac:dyDescent="0.2">
      <c r="A926" s="2"/>
    </row>
    <row r="927" spans="1:1" x14ac:dyDescent="0.2">
      <c r="A927" s="2"/>
    </row>
    <row r="928" spans="1:1" x14ac:dyDescent="0.2">
      <c r="A928" s="2"/>
    </row>
    <row r="929" spans="1:1" x14ac:dyDescent="0.2">
      <c r="A929" s="2"/>
    </row>
    <row r="930" spans="1:1" x14ac:dyDescent="0.2">
      <c r="A930" s="2"/>
    </row>
    <row r="931" spans="1:1" x14ac:dyDescent="0.2">
      <c r="A931" s="2"/>
    </row>
    <row r="932" spans="1:1" x14ac:dyDescent="0.2">
      <c r="A932" s="2"/>
    </row>
    <row r="933" spans="1:1" x14ac:dyDescent="0.2">
      <c r="A933" s="2"/>
    </row>
    <row r="934" spans="1:1" x14ac:dyDescent="0.2">
      <c r="A934" s="2"/>
    </row>
    <row r="935" spans="1:1" x14ac:dyDescent="0.2">
      <c r="A935" s="2"/>
    </row>
    <row r="936" spans="1:1" x14ac:dyDescent="0.2">
      <c r="A936" s="2"/>
    </row>
    <row r="937" spans="1:1" x14ac:dyDescent="0.2">
      <c r="A937" s="2"/>
    </row>
    <row r="938" spans="1:1" x14ac:dyDescent="0.2">
      <c r="A938" s="2"/>
    </row>
    <row r="939" spans="1:1" x14ac:dyDescent="0.2">
      <c r="A939" s="2"/>
    </row>
    <row r="940" spans="1:1" x14ac:dyDescent="0.2">
      <c r="A940" s="2"/>
    </row>
    <row r="941" spans="1:1" x14ac:dyDescent="0.2">
      <c r="A941" s="2"/>
    </row>
    <row r="942" spans="1:1" x14ac:dyDescent="0.2">
      <c r="A942" s="2"/>
    </row>
    <row r="943" spans="1:1" x14ac:dyDescent="0.2">
      <c r="A943" s="2"/>
    </row>
    <row r="944" spans="1:1" x14ac:dyDescent="0.2">
      <c r="A944" s="2"/>
    </row>
    <row r="945" spans="1:1" x14ac:dyDescent="0.2">
      <c r="A945" s="2"/>
    </row>
    <row r="946" spans="1:1" x14ac:dyDescent="0.2">
      <c r="A946" s="2"/>
    </row>
    <row r="947" spans="1:1" x14ac:dyDescent="0.2">
      <c r="A947" s="2"/>
    </row>
    <row r="948" spans="1:1" x14ac:dyDescent="0.2">
      <c r="A948" s="2"/>
    </row>
    <row r="949" spans="1:1" x14ac:dyDescent="0.2">
      <c r="A949" s="2"/>
    </row>
    <row r="950" spans="1:1" x14ac:dyDescent="0.2">
      <c r="A950" s="2"/>
    </row>
    <row r="951" spans="1:1" x14ac:dyDescent="0.2">
      <c r="A951" s="2"/>
    </row>
    <row r="952" spans="1:1" x14ac:dyDescent="0.2">
      <c r="A952" s="2"/>
    </row>
    <row r="953" spans="1:1" x14ac:dyDescent="0.2">
      <c r="A953" s="2"/>
    </row>
    <row r="954" spans="1:1" x14ac:dyDescent="0.2">
      <c r="A954" s="2"/>
    </row>
    <row r="955" spans="1:1" x14ac:dyDescent="0.2">
      <c r="A955" s="2"/>
    </row>
    <row r="956" spans="1:1" x14ac:dyDescent="0.2">
      <c r="A956" s="2"/>
    </row>
    <row r="957" spans="1:1" x14ac:dyDescent="0.2">
      <c r="A957" s="2"/>
    </row>
    <row r="958" spans="1:1" x14ac:dyDescent="0.2">
      <c r="A958" s="2"/>
    </row>
    <row r="959" spans="1:1" x14ac:dyDescent="0.2">
      <c r="A959" s="2"/>
    </row>
    <row r="960" spans="1:1" x14ac:dyDescent="0.2">
      <c r="A960" s="2"/>
    </row>
    <row r="961" spans="1:1" x14ac:dyDescent="0.2">
      <c r="A961" s="2"/>
    </row>
    <row r="962" spans="1:1" x14ac:dyDescent="0.2">
      <c r="A962" s="2"/>
    </row>
    <row r="963" spans="1:1" x14ac:dyDescent="0.2">
      <c r="A963" s="2"/>
    </row>
    <row r="964" spans="1:1" x14ac:dyDescent="0.2">
      <c r="A964" s="2"/>
    </row>
    <row r="965" spans="1:1" x14ac:dyDescent="0.2">
      <c r="A965" s="2"/>
    </row>
    <row r="966" spans="1:1" x14ac:dyDescent="0.2">
      <c r="A966" s="2"/>
    </row>
    <row r="967" spans="1:1" x14ac:dyDescent="0.2">
      <c r="A967" s="2"/>
    </row>
    <row r="968" spans="1:1" x14ac:dyDescent="0.2">
      <c r="A968" s="2"/>
    </row>
    <row r="969" spans="1:1" x14ac:dyDescent="0.2">
      <c r="A969" s="2"/>
    </row>
    <row r="970" spans="1:1" x14ac:dyDescent="0.2">
      <c r="A970" s="2"/>
    </row>
    <row r="971" spans="1:1" x14ac:dyDescent="0.2">
      <c r="A971" s="2"/>
    </row>
    <row r="972" spans="1:1" x14ac:dyDescent="0.2">
      <c r="A972" s="2"/>
    </row>
    <row r="973" spans="1:1" x14ac:dyDescent="0.2">
      <c r="A973" s="2"/>
    </row>
    <row r="974" spans="1:1" x14ac:dyDescent="0.2">
      <c r="A974" s="2"/>
    </row>
    <row r="975" spans="1:1" x14ac:dyDescent="0.2">
      <c r="A975" s="2"/>
    </row>
    <row r="976" spans="1:1" x14ac:dyDescent="0.2">
      <c r="A976" s="2"/>
    </row>
    <row r="977" spans="1:1" x14ac:dyDescent="0.2">
      <c r="A977" s="2"/>
    </row>
    <row r="978" spans="1:1" x14ac:dyDescent="0.2">
      <c r="A978" s="2"/>
    </row>
    <row r="979" spans="1:1" x14ac:dyDescent="0.2">
      <c r="A979" s="2"/>
    </row>
    <row r="980" spans="1:1" x14ac:dyDescent="0.2">
      <c r="A980" s="2"/>
    </row>
    <row r="981" spans="1:1" x14ac:dyDescent="0.2">
      <c r="A981" s="2"/>
    </row>
    <row r="982" spans="1:1" x14ac:dyDescent="0.2">
      <c r="A982" s="2"/>
    </row>
    <row r="983" spans="1:1" x14ac:dyDescent="0.2">
      <c r="A983" s="2"/>
    </row>
    <row r="984" spans="1:1" x14ac:dyDescent="0.2">
      <c r="A984" s="2"/>
    </row>
    <row r="985" spans="1:1" x14ac:dyDescent="0.2">
      <c r="A985" s="2"/>
    </row>
    <row r="986" spans="1:1" x14ac:dyDescent="0.2">
      <c r="A986" s="2"/>
    </row>
    <row r="987" spans="1:1" x14ac:dyDescent="0.2">
      <c r="A987" s="2"/>
    </row>
    <row r="988" spans="1:1" x14ac:dyDescent="0.2">
      <c r="A988" s="2"/>
    </row>
    <row r="989" spans="1:1" x14ac:dyDescent="0.2">
      <c r="A989" s="2"/>
    </row>
    <row r="990" spans="1:1" x14ac:dyDescent="0.2">
      <c r="A990" s="2"/>
    </row>
    <row r="991" spans="1:1" x14ac:dyDescent="0.2">
      <c r="A991" s="2"/>
    </row>
    <row r="992" spans="1:1" x14ac:dyDescent="0.2">
      <c r="A992" s="2"/>
    </row>
    <row r="993" spans="1:1" x14ac:dyDescent="0.2">
      <c r="A993" s="2"/>
    </row>
    <row r="994" spans="1:1" x14ac:dyDescent="0.2">
      <c r="A994" s="2"/>
    </row>
    <row r="995" spans="1:1" x14ac:dyDescent="0.2">
      <c r="A995" s="2"/>
    </row>
    <row r="996" spans="1:1" x14ac:dyDescent="0.2">
      <c r="A996" s="2"/>
    </row>
    <row r="997" spans="1:1" x14ac:dyDescent="0.2">
      <c r="A997" s="2"/>
    </row>
    <row r="998" spans="1:1" x14ac:dyDescent="0.2">
      <c r="A998" s="2"/>
    </row>
    <row r="999" spans="1:1" x14ac:dyDescent="0.2">
      <c r="A999" s="2"/>
    </row>
    <row r="1000" spans="1:1" x14ac:dyDescent="0.2">
      <c r="A1000" s="2"/>
    </row>
    <row r="1001" spans="1:1" x14ac:dyDescent="0.2">
      <c r="A1001" s="2"/>
    </row>
    <row r="1002" spans="1:1" x14ac:dyDescent="0.2">
      <c r="A1002" s="2"/>
    </row>
    <row r="1003" spans="1:1" x14ac:dyDescent="0.2">
      <c r="A1003" s="2"/>
    </row>
    <row r="1004" spans="1:1" x14ac:dyDescent="0.2">
      <c r="A1004" s="2"/>
    </row>
    <row r="1005" spans="1:1" x14ac:dyDescent="0.2">
      <c r="A1005" s="2"/>
    </row>
    <row r="1006" spans="1:1" x14ac:dyDescent="0.2">
      <c r="A1006" s="2"/>
    </row>
    <row r="1007" spans="1:1" x14ac:dyDescent="0.2">
      <c r="A1007" s="2"/>
    </row>
    <row r="1008" spans="1:1" x14ac:dyDescent="0.2">
      <c r="A1008" s="2"/>
    </row>
    <row r="1009" spans="1:1" x14ac:dyDescent="0.2">
      <c r="A1009" s="2"/>
    </row>
    <row r="1010" spans="1:1" x14ac:dyDescent="0.2">
      <c r="A1010" s="2"/>
    </row>
    <row r="1011" spans="1:1" x14ac:dyDescent="0.2">
      <c r="A1011" s="2"/>
    </row>
    <row r="1012" spans="1:1" x14ac:dyDescent="0.2">
      <c r="A1012" s="2"/>
    </row>
    <row r="1013" spans="1:1" x14ac:dyDescent="0.2">
      <c r="A1013" s="2"/>
    </row>
    <row r="1014" spans="1:1" x14ac:dyDescent="0.2">
      <c r="A1014" s="2"/>
    </row>
    <row r="1015" spans="1:1" x14ac:dyDescent="0.2">
      <c r="A1015" s="2"/>
    </row>
    <row r="1016" spans="1:1" x14ac:dyDescent="0.2">
      <c r="A1016" s="2"/>
    </row>
    <row r="1017" spans="1:1" x14ac:dyDescent="0.2">
      <c r="A1017" s="2"/>
    </row>
    <row r="1018" spans="1:1" x14ac:dyDescent="0.2">
      <c r="A1018" s="2"/>
    </row>
    <row r="1019" spans="1:1" x14ac:dyDescent="0.2">
      <c r="A1019" s="2"/>
    </row>
    <row r="1020" spans="1:1" x14ac:dyDescent="0.2">
      <c r="A1020" s="2"/>
    </row>
    <row r="1021" spans="1:1" x14ac:dyDescent="0.2">
      <c r="A1021" s="2"/>
    </row>
    <row r="1022" spans="1:1" x14ac:dyDescent="0.2">
      <c r="A1022" s="2"/>
    </row>
    <row r="1023" spans="1:1" x14ac:dyDescent="0.2">
      <c r="A1023" s="2"/>
    </row>
    <row r="1024" spans="1:1" x14ac:dyDescent="0.2">
      <c r="A1024" s="2"/>
    </row>
    <row r="1025" spans="1:1" x14ac:dyDescent="0.2">
      <c r="A1025" s="2"/>
    </row>
    <row r="1026" spans="1:1" x14ac:dyDescent="0.2">
      <c r="A1026" s="2"/>
    </row>
    <row r="1027" spans="1:1" x14ac:dyDescent="0.2">
      <c r="A1027" s="2"/>
    </row>
    <row r="1028" spans="1:1" x14ac:dyDescent="0.2">
      <c r="A1028" s="2"/>
    </row>
    <row r="1029" spans="1:1" x14ac:dyDescent="0.2">
      <c r="A1029" s="2"/>
    </row>
    <row r="1030" spans="1:1" x14ac:dyDescent="0.2">
      <c r="A1030" s="2"/>
    </row>
    <row r="1031" spans="1:1" x14ac:dyDescent="0.2">
      <c r="A1031" s="2"/>
    </row>
    <row r="1032" spans="1:1" x14ac:dyDescent="0.2">
      <c r="A1032" s="2"/>
    </row>
    <row r="1033" spans="1:1" x14ac:dyDescent="0.2">
      <c r="A1033" s="2"/>
    </row>
    <row r="1034" spans="1:1" x14ac:dyDescent="0.2">
      <c r="A1034" s="2"/>
    </row>
    <row r="1035" spans="1:1" x14ac:dyDescent="0.2">
      <c r="A1035" s="2"/>
    </row>
    <row r="1036" spans="1:1" x14ac:dyDescent="0.2">
      <c r="A1036" s="2"/>
    </row>
    <row r="1037" spans="1:1" x14ac:dyDescent="0.2">
      <c r="A1037" s="2"/>
    </row>
    <row r="1038" spans="1:1" x14ac:dyDescent="0.2">
      <c r="A1038" s="2"/>
    </row>
    <row r="1039" spans="1:1" x14ac:dyDescent="0.2">
      <c r="A1039" s="2"/>
    </row>
    <row r="1040" spans="1:1" x14ac:dyDescent="0.2">
      <c r="A1040" s="2"/>
    </row>
    <row r="1041" spans="1:1" x14ac:dyDescent="0.2">
      <c r="A1041" s="2"/>
    </row>
    <row r="1042" spans="1:1" x14ac:dyDescent="0.2">
      <c r="A1042" s="2"/>
    </row>
    <row r="1043" spans="1:1" x14ac:dyDescent="0.2">
      <c r="A1043" s="2"/>
    </row>
    <row r="1044" spans="1:1" x14ac:dyDescent="0.2">
      <c r="A1044" s="2"/>
    </row>
    <row r="1045" spans="1:1" x14ac:dyDescent="0.2">
      <c r="A1045" s="2"/>
    </row>
    <row r="1046" spans="1:1" x14ac:dyDescent="0.2">
      <c r="A1046" s="2"/>
    </row>
    <row r="1047" spans="1:1" x14ac:dyDescent="0.2">
      <c r="A1047" s="2"/>
    </row>
    <row r="1048" spans="1:1" x14ac:dyDescent="0.2">
      <c r="A1048" s="2"/>
    </row>
    <row r="1049" spans="1:1" x14ac:dyDescent="0.2">
      <c r="A1049" s="2"/>
    </row>
    <row r="1050" spans="1:1" x14ac:dyDescent="0.2">
      <c r="A1050" s="2"/>
    </row>
    <row r="1051" spans="1:1" x14ac:dyDescent="0.2">
      <c r="A1051" s="2"/>
    </row>
    <row r="1052" spans="1:1" x14ac:dyDescent="0.2">
      <c r="A1052" s="2"/>
    </row>
    <row r="1053" spans="1:1" x14ac:dyDescent="0.2">
      <c r="A1053" s="2"/>
    </row>
    <row r="1054" spans="1:1" x14ac:dyDescent="0.2">
      <c r="A1054" s="2"/>
    </row>
    <row r="1055" spans="1:1" x14ac:dyDescent="0.2">
      <c r="A1055" s="2"/>
    </row>
    <row r="1056" spans="1:1" x14ac:dyDescent="0.2">
      <c r="A1056" s="2"/>
    </row>
    <row r="1057" spans="1:1" x14ac:dyDescent="0.2">
      <c r="A1057" s="2"/>
    </row>
    <row r="1058" spans="1:1" x14ac:dyDescent="0.2">
      <c r="A1058" s="2"/>
    </row>
    <row r="1059" spans="1:1" x14ac:dyDescent="0.2">
      <c r="A1059" s="2"/>
    </row>
    <row r="1060" spans="1:1" x14ac:dyDescent="0.2">
      <c r="A1060" s="2"/>
    </row>
    <row r="1061" spans="1:1" x14ac:dyDescent="0.2">
      <c r="A1061" s="2"/>
    </row>
    <row r="1062" spans="1:1" x14ac:dyDescent="0.2">
      <c r="A1062" s="2"/>
    </row>
    <row r="1063" spans="1:1" x14ac:dyDescent="0.2">
      <c r="A1063" s="2"/>
    </row>
    <row r="1064" spans="1:1" x14ac:dyDescent="0.2">
      <c r="A1064" s="2"/>
    </row>
    <row r="1065" spans="1:1" x14ac:dyDescent="0.2">
      <c r="A1065" s="2"/>
    </row>
    <row r="1066" spans="1:1" x14ac:dyDescent="0.2">
      <c r="A1066" s="2"/>
    </row>
    <row r="1067" spans="1:1" x14ac:dyDescent="0.2">
      <c r="A1067" s="2"/>
    </row>
    <row r="1068" spans="1:1" x14ac:dyDescent="0.2">
      <c r="A1068" s="2"/>
    </row>
    <row r="1069" spans="1:1" x14ac:dyDescent="0.2">
      <c r="A1069" s="2"/>
    </row>
    <row r="1070" spans="1:1" x14ac:dyDescent="0.2">
      <c r="A1070" s="2"/>
    </row>
    <row r="1071" spans="1:1" x14ac:dyDescent="0.2">
      <c r="A1071" s="2"/>
    </row>
    <row r="1072" spans="1:1" x14ac:dyDescent="0.2">
      <c r="A1072" s="2"/>
    </row>
    <row r="1073" spans="1:1" x14ac:dyDescent="0.2">
      <c r="A1073" s="2"/>
    </row>
    <row r="1074" spans="1:1" x14ac:dyDescent="0.2">
      <c r="A1074" s="2"/>
    </row>
    <row r="1075" spans="1:1" x14ac:dyDescent="0.2">
      <c r="A1075" s="2"/>
    </row>
    <row r="1076" spans="1:1" x14ac:dyDescent="0.2">
      <c r="A1076" s="2"/>
    </row>
    <row r="1077" spans="1:1" x14ac:dyDescent="0.2">
      <c r="A1077" s="2"/>
    </row>
    <row r="1078" spans="1:1" x14ac:dyDescent="0.2">
      <c r="A1078" s="2"/>
    </row>
    <row r="1079" spans="1:1" x14ac:dyDescent="0.2">
      <c r="A1079" s="2"/>
    </row>
    <row r="1080" spans="1:1" x14ac:dyDescent="0.2">
      <c r="A1080" s="2"/>
    </row>
    <row r="1081" spans="1:1" x14ac:dyDescent="0.2">
      <c r="A1081" s="2"/>
    </row>
    <row r="1082" spans="1:1" x14ac:dyDescent="0.2">
      <c r="A1082" s="2"/>
    </row>
    <row r="1083" spans="1:1" x14ac:dyDescent="0.2">
      <c r="A1083" s="2"/>
    </row>
    <row r="1084" spans="1:1" x14ac:dyDescent="0.2">
      <c r="A1084" s="2"/>
    </row>
    <row r="1085" spans="1:1" x14ac:dyDescent="0.2">
      <c r="A1085" s="2"/>
    </row>
    <row r="1086" spans="1:1" x14ac:dyDescent="0.2">
      <c r="A1086" s="2"/>
    </row>
    <row r="1087" spans="1:1" x14ac:dyDescent="0.2">
      <c r="A1087" s="2"/>
    </row>
    <row r="1088" spans="1:1" x14ac:dyDescent="0.2">
      <c r="A1088" s="2"/>
    </row>
    <row r="1089" spans="1:1" x14ac:dyDescent="0.2">
      <c r="A1089" s="2"/>
    </row>
    <row r="1090" spans="1:1" x14ac:dyDescent="0.2">
      <c r="A1090" s="2"/>
    </row>
    <row r="1091" spans="1:1" x14ac:dyDescent="0.2">
      <c r="A1091" s="2"/>
    </row>
    <row r="1092" spans="1:1" x14ac:dyDescent="0.2">
      <c r="A1092" s="2"/>
    </row>
    <row r="1093" spans="1:1" x14ac:dyDescent="0.2">
      <c r="A1093" s="2"/>
    </row>
    <row r="1094" spans="1:1" x14ac:dyDescent="0.2">
      <c r="A1094" s="2"/>
    </row>
    <row r="1095" spans="1:1" x14ac:dyDescent="0.2">
      <c r="A1095" s="2"/>
    </row>
    <row r="1096" spans="1:1" x14ac:dyDescent="0.2">
      <c r="A1096" s="2"/>
    </row>
    <row r="1097" spans="1:1" x14ac:dyDescent="0.2">
      <c r="A1097" s="2"/>
    </row>
    <row r="1098" spans="1:1" x14ac:dyDescent="0.2">
      <c r="A1098" s="2"/>
    </row>
    <row r="1099" spans="1:1" x14ac:dyDescent="0.2">
      <c r="A1099" s="2"/>
    </row>
    <row r="1100" spans="1:1" x14ac:dyDescent="0.2">
      <c r="A1100" s="2"/>
    </row>
    <row r="1101" spans="1:1" x14ac:dyDescent="0.2">
      <c r="A1101" s="2"/>
    </row>
    <row r="1102" spans="1:1" x14ac:dyDescent="0.2">
      <c r="A1102" s="2"/>
    </row>
    <row r="1103" spans="1:1" x14ac:dyDescent="0.2">
      <c r="A1103" s="2"/>
    </row>
    <row r="1104" spans="1:1" x14ac:dyDescent="0.2">
      <c r="A1104" s="2"/>
    </row>
    <row r="1105" spans="1:1" x14ac:dyDescent="0.2">
      <c r="A1105" s="2"/>
    </row>
    <row r="1106" spans="1:1" x14ac:dyDescent="0.2">
      <c r="A1106" s="2"/>
    </row>
    <row r="1107" spans="1:1" x14ac:dyDescent="0.2">
      <c r="A1107" s="2"/>
    </row>
    <row r="1108" spans="1:1" x14ac:dyDescent="0.2">
      <c r="A1108" s="2"/>
    </row>
    <row r="1109" spans="1:1" x14ac:dyDescent="0.2">
      <c r="A1109" s="2"/>
    </row>
    <row r="1110" spans="1:1" x14ac:dyDescent="0.2">
      <c r="A1110" s="2"/>
    </row>
    <row r="1111" spans="1:1" x14ac:dyDescent="0.2">
      <c r="A1111" s="2"/>
    </row>
    <row r="1112" spans="1:1" x14ac:dyDescent="0.2">
      <c r="A1112" s="2"/>
    </row>
    <row r="1113" spans="1:1" x14ac:dyDescent="0.2">
      <c r="A1113" s="2"/>
    </row>
    <row r="1114" spans="1:1" x14ac:dyDescent="0.2">
      <c r="A1114" s="2"/>
    </row>
    <row r="1115" spans="1:1" x14ac:dyDescent="0.2">
      <c r="A1115" s="2"/>
    </row>
    <row r="1116" spans="1:1" x14ac:dyDescent="0.2">
      <c r="A1116" s="2"/>
    </row>
    <row r="1117" spans="1:1" x14ac:dyDescent="0.2">
      <c r="A1117" s="2"/>
    </row>
    <row r="1118" spans="1:1" x14ac:dyDescent="0.2">
      <c r="A1118" s="2"/>
    </row>
    <row r="1119" spans="1:1" x14ac:dyDescent="0.2">
      <c r="A1119" s="2"/>
    </row>
    <row r="1120" spans="1:1" x14ac:dyDescent="0.2">
      <c r="A1120" s="2"/>
    </row>
    <row r="1121" spans="1:1" x14ac:dyDescent="0.2">
      <c r="A1121" s="2"/>
    </row>
    <row r="1122" spans="1:1" x14ac:dyDescent="0.2">
      <c r="A1122" s="2"/>
    </row>
    <row r="1123" spans="1:1" x14ac:dyDescent="0.2">
      <c r="A1123" s="2"/>
    </row>
    <row r="1124" spans="1:1" x14ac:dyDescent="0.2">
      <c r="A1124" s="2"/>
    </row>
    <row r="1125" spans="1:1" x14ac:dyDescent="0.2">
      <c r="A1125" s="2"/>
    </row>
    <row r="1126" spans="1:1" x14ac:dyDescent="0.2">
      <c r="A1126" s="2"/>
    </row>
    <row r="1127" spans="1:1" x14ac:dyDescent="0.2">
      <c r="A1127" s="2"/>
    </row>
    <row r="1128" spans="1:1" x14ac:dyDescent="0.2">
      <c r="A1128" s="2"/>
    </row>
    <row r="1129" spans="1:1" x14ac:dyDescent="0.2">
      <c r="A1129" s="2"/>
    </row>
    <row r="1130" spans="1:1" x14ac:dyDescent="0.2">
      <c r="A1130" s="2"/>
    </row>
    <row r="1131" spans="1:1" x14ac:dyDescent="0.2">
      <c r="A1131" s="2"/>
    </row>
    <row r="1132" spans="1:1" x14ac:dyDescent="0.2">
      <c r="A1132" s="2"/>
    </row>
    <row r="1133" spans="1:1" x14ac:dyDescent="0.2">
      <c r="A1133" s="2"/>
    </row>
    <row r="1134" spans="1:1" x14ac:dyDescent="0.2">
      <c r="A1134" s="2"/>
    </row>
    <row r="1135" spans="1:1" x14ac:dyDescent="0.2">
      <c r="A1135" s="2"/>
    </row>
    <row r="1136" spans="1:1" x14ac:dyDescent="0.2">
      <c r="A1136" s="2"/>
    </row>
    <row r="1137" spans="1:1" x14ac:dyDescent="0.2">
      <c r="A1137" s="2"/>
    </row>
    <row r="1138" spans="1:1" x14ac:dyDescent="0.2">
      <c r="A1138" s="2"/>
    </row>
    <row r="1139" spans="1:1" x14ac:dyDescent="0.2">
      <c r="A1139" s="2"/>
    </row>
    <row r="1140" spans="1:1" x14ac:dyDescent="0.2">
      <c r="A1140" s="2"/>
    </row>
    <row r="1141" spans="1:1" x14ac:dyDescent="0.2">
      <c r="A1141" s="2"/>
    </row>
    <row r="1142" spans="1:1" x14ac:dyDescent="0.2">
      <c r="A1142" s="2"/>
    </row>
    <row r="1143" spans="1:1" x14ac:dyDescent="0.2">
      <c r="A1143" s="2"/>
    </row>
    <row r="1144" spans="1:1" x14ac:dyDescent="0.2">
      <c r="A1144" s="2"/>
    </row>
    <row r="1145" spans="1:1" x14ac:dyDescent="0.2">
      <c r="A1145" s="2"/>
    </row>
    <row r="1146" spans="1:1" x14ac:dyDescent="0.2">
      <c r="A1146" s="2"/>
    </row>
    <row r="1147" spans="1:1" x14ac:dyDescent="0.2">
      <c r="A1147" s="2"/>
    </row>
    <row r="1148" spans="1:1" x14ac:dyDescent="0.2">
      <c r="A1148" s="2"/>
    </row>
    <row r="1149" spans="1:1" x14ac:dyDescent="0.2">
      <c r="A1149" s="2"/>
    </row>
    <row r="1150" spans="1:1" x14ac:dyDescent="0.2">
      <c r="A1150" s="2"/>
    </row>
    <row r="1151" spans="1:1" x14ac:dyDescent="0.2">
      <c r="A1151" s="2"/>
    </row>
    <row r="1152" spans="1:1" x14ac:dyDescent="0.2">
      <c r="A1152" s="2"/>
    </row>
    <row r="1153" spans="1:1" x14ac:dyDescent="0.2">
      <c r="A1153" s="2"/>
    </row>
    <row r="1154" spans="1:1" x14ac:dyDescent="0.2">
      <c r="A1154" s="2"/>
    </row>
    <row r="1155" spans="1:1" x14ac:dyDescent="0.2">
      <c r="A1155" s="2"/>
    </row>
    <row r="1156" spans="1:1" x14ac:dyDescent="0.2">
      <c r="A1156" s="2"/>
    </row>
    <row r="1157" spans="1:1" x14ac:dyDescent="0.2">
      <c r="A1157" s="2"/>
    </row>
    <row r="1158" spans="1:1" x14ac:dyDescent="0.2">
      <c r="A1158" s="2"/>
    </row>
    <row r="1159" spans="1:1" x14ac:dyDescent="0.2">
      <c r="A1159" s="2"/>
    </row>
    <row r="1160" spans="1:1" x14ac:dyDescent="0.2">
      <c r="A1160" s="2"/>
    </row>
    <row r="1161" spans="1:1" x14ac:dyDescent="0.2">
      <c r="A1161" s="2"/>
    </row>
    <row r="1162" spans="1:1" x14ac:dyDescent="0.2">
      <c r="A1162" s="2"/>
    </row>
    <row r="1163" spans="1:1" x14ac:dyDescent="0.2">
      <c r="A1163" s="2"/>
    </row>
    <row r="1164" spans="1:1" x14ac:dyDescent="0.2">
      <c r="A1164" s="2"/>
    </row>
    <row r="1165" spans="1:1" x14ac:dyDescent="0.2">
      <c r="A1165" s="2"/>
    </row>
    <row r="1166" spans="1:1" x14ac:dyDescent="0.2">
      <c r="A1166" s="2"/>
    </row>
    <row r="1167" spans="1:1" x14ac:dyDescent="0.2">
      <c r="A1167" s="2"/>
    </row>
    <row r="1168" spans="1:1" x14ac:dyDescent="0.2">
      <c r="A1168" s="2"/>
    </row>
    <row r="1169" spans="1:1" x14ac:dyDescent="0.2">
      <c r="A1169" s="2"/>
    </row>
    <row r="1170" spans="1:1" x14ac:dyDescent="0.2">
      <c r="A1170" s="2"/>
    </row>
    <row r="1171" spans="1:1" x14ac:dyDescent="0.2">
      <c r="A1171" s="2"/>
    </row>
    <row r="1172" spans="1:1" x14ac:dyDescent="0.2">
      <c r="A1172" s="2"/>
    </row>
    <row r="1173" spans="1:1" x14ac:dyDescent="0.2">
      <c r="A1173" s="2"/>
    </row>
    <row r="1174" spans="1:1" x14ac:dyDescent="0.2">
      <c r="A1174" s="2"/>
    </row>
    <row r="1175" spans="1:1" x14ac:dyDescent="0.2">
      <c r="A1175" s="2"/>
    </row>
    <row r="1176" spans="1:1" x14ac:dyDescent="0.2">
      <c r="A1176" s="2"/>
    </row>
    <row r="1177" spans="1:1" x14ac:dyDescent="0.2">
      <c r="A1177" s="2"/>
    </row>
    <row r="1178" spans="1:1" x14ac:dyDescent="0.2">
      <c r="A1178" s="2"/>
    </row>
    <row r="1179" spans="1:1" x14ac:dyDescent="0.2">
      <c r="A1179" s="2"/>
    </row>
    <row r="1180" spans="1:1" x14ac:dyDescent="0.2">
      <c r="A1180" s="2"/>
    </row>
    <row r="1181" spans="1:1" x14ac:dyDescent="0.2">
      <c r="A1181" s="2"/>
    </row>
    <row r="1182" spans="1:1" x14ac:dyDescent="0.2">
      <c r="A1182" s="2"/>
    </row>
    <row r="1183" spans="1:1" x14ac:dyDescent="0.2">
      <c r="A1183" s="2"/>
    </row>
    <row r="1184" spans="1:1" x14ac:dyDescent="0.2">
      <c r="A1184" s="2"/>
    </row>
    <row r="1185" spans="1:1" x14ac:dyDescent="0.2">
      <c r="A1185" s="2"/>
    </row>
    <row r="1186" spans="1:1" x14ac:dyDescent="0.2">
      <c r="A1186" s="2"/>
    </row>
    <row r="1187" spans="1:1" x14ac:dyDescent="0.2">
      <c r="A1187" s="2"/>
    </row>
    <row r="1188" spans="1:1" x14ac:dyDescent="0.2">
      <c r="A1188" s="2"/>
    </row>
    <row r="1189" spans="1:1" x14ac:dyDescent="0.2">
      <c r="A1189" s="2"/>
    </row>
    <row r="1190" spans="1:1" x14ac:dyDescent="0.2">
      <c r="A1190" s="2"/>
    </row>
    <row r="1191" spans="1:1" x14ac:dyDescent="0.2">
      <c r="A1191" s="2"/>
    </row>
    <row r="1192" spans="1:1" x14ac:dyDescent="0.2">
      <c r="A1192" s="2"/>
    </row>
    <row r="1193" spans="1:1" x14ac:dyDescent="0.2">
      <c r="A1193" s="2"/>
    </row>
    <row r="1194" spans="1:1" x14ac:dyDescent="0.2">
      <c r="A1194" s="2"/>
    </row>
    <row r="1195" spans="1:1" x14ac:dyDescent="0.2">
      <c r="A1195" s="2"/>
    </row>
    <row r="1196" spans="1:1" x14ac:dyDescent="0.2">
      <c r="A1196" s="2"/>
    </row>
    <row r="1197" spans="1:1" x14ac:dyDescent="0.2">
      <c r="A1197" s="2"/>
    </row>
    <row r="1198" spans="1:1" x14ac:dyDescent="0.2">
      <c r="A1198" s="2"/>
    </row>
    <row r="1199" spans="1:1" x14ac:dyDescent="0.2">
      <c r="A1199" s="2"/>
    </row>
    <row r="1200" spans="1:1" x14ac:dyDescent="0.2">
      <c r="A1200" s="2"/>
    </row>
    <row r="1201" spans="1:1" x14ac:dyDescent="0.2">
      <c r="A1201" s="2"/>
    </row>
    <row r="1202" spans="1:1" x14ac:dyDescent="0.2">
      <c r="A1202" s="2"/>
    </row>
    <row r="1203" spans="1:1" x14ac:dyDescent="0.2">
      <c r="A1203" s="2"/>
    </row>
    <row r="1204" spans="1:1" x14ac:dyDescent="0.2">
      <c r="A1204" s="2"/>
    </row>
    <row r="1205" spans="1:1" x14ac:dyDescent="0.2">
      <c r="A1205" s="2"/>
    </row>
    <row r="1206" spans="1:1" x14ac:dyDescent="0.2">
      <c r="A1206" s="2"/>
    </row>
    <row r="1207" spans="1:1" x14ac:dyDescent="0.2">
      <c r="A1207" s="2"/>
    </row>
    <row r="1208" spans="1:1" x14ac:dyDescent="0.2">
      <c r="A1208" s="2"/>
    </row>
    <row r="1209" spans="1:1" x14ac:dyDescent="0.2">
      <c r="A1209" s="2"/>
    </row>
    <row r="1210" spans="1:1" x14ac:dyDescent="0.2">
      <c r="A1210" s="2"/>
    </row>
    <row r="1211" spans="1:1" x14ac:dyDescent="0.2">
      <c r="A1211" s="2"/>
    </row>
    <row r="1212" spans="1:1" x14ac:dyDescent="0.2">
      <c r="A1212" s="2"/>
    </row>
    <row r="1213" spans="1:1" x14ac:dyDescent="0.2">
      <c r="A1213" s="2"/>
    </row>
    <row r="1214" spans="1:1" x14ac:dyDescent="0.2">
      <c r="A1214" s="2"/>
    </row>
    <row r="1215" spans="1:1" x14ac:dyDescent="0.2">
      <c r="A1215" s="2"/>
    </row>
    <row r="1216" spans="1:1" x14ac:dyDescent="0.2">
      <c r="A1216" s="2"/>
    </row>
    <row r="1217" spans="1:1" x14ac:dyDescent="0.2">
      <c r="A1217" s="2"/>
    </row>
    <row r="1218" spans="1:1" x14ac:dyDescent="0.2">
      <c r="A1218" s="2"/>
    </row>
    <row r="1219" spans="1:1" x14ac:dyDescent="0.2">
      <c r="A1219" s="2"/>
    </row>
    <row r="1220" spans="1:1" x14ac:dyDescent="0.2">
      <c r="A1220" s="2"/>
    </row>
    <row r="1221" spans="1:1" x14ac:dyDescent="0.2">
      <c r="A1221" s="2"/>
    </row>
    <row r="1222" spans="1:1" x14ac:dyDescent="0.2">
      <c r="A1222" s="2"/>
    </row>
    <row r="1223" spans="1:1" x14ac:dyDescent="0.2">
      <c r="A1223" s="2"/>
    </row>
    <row r="1224" spans="1:1" x14ac:dyDescent="0.2">
      <c r="A1224" s="2"/>
    </row>
    <row r="1225" spans="1:1" x14ac:dyDescent="0.2">
      <c r="A1225" s="2"/>
    </row>
    <row r="1226" spans="1:1" x14ac:dyDescent="0.2">
      <c r="A1226" s="2"/>
    </row>
    <row r="1227" spans="1:1" x14ac:dyDescent="0.2">
      <c r="A1227" s="2"/>
    </row>
    <row r="1228" spans="1:1" x14ac:dyDescent="0.2">
      <c r="A1228" s="2"/>
    </row>
    <row r="1229" spans="1:1" x14ac:dyDescent="0.2">
      <c r="A1229" s="2"/>
    </row>
    <row r="1230" spans="1:1" x14ac:dyDescent="0.2">
      <c r="A1230" s="2"/>
    </row>
    <row r="1231" spans="1:1" x14ac:dyDescent="0.2">
      <c r="A1231" s="2"/>
    </row>
    <row r="1232" spans="1:1" x14ac:dyDescent="0.2">
      <c r="A1232" s="2"/>
    </row>
    <row r="1233" spans="1:1" x14ac:dyDescent="0.2">
      <c r="A1233" s="2"/>
    </row>
    <row r="1234" spans="1:1" x14ac:dyDescent="0.2">
      <c r="A1234" s="2"/>
    </row>
    <row r="1235" spans="1:1" x14ac:dyDescent="0.2">
      <c r="A1235" s="2"/>
    </row>
    <row r="1236" spans="1:1" x14ac:dyDescent="0.2">
      <c r="A1236" s="2"/>
    </row>
    <row r="1237" spans="1:1" x14ac:dyDescent="0.2">
      <c r="A1237" s="2"/>
    </row>
    <row r="1238" spans="1:1" x14ac:dyDescent="0.2">
      <c r="A1238" s="2"/>
    </row>
    <row r="1239" spans="1:1" x14ac:dyDescent="0.2">
      <c r="A1239" s="2"/>
    </row>
    <row r="1240" spans="1:1" x14ac:dyDescent="0.2">
      <c r="A1240" s="2"/>
    </row>
    <row r="1241" spans="1:1" x14ac:dyDescent="0.2">
      <c r="A1241" s="2"/>
    </row>
    <row r="1242" spans="1:1" x14ac:dyDescent="0.2">
      <c r="A1242" s="2"/>
    </row>
    <row r="1243" spans="1:1" x14ac:dyDescent="0.2">
      <c r="A1243" s="2"/>
    </row>
    <row r="1244" spans="1:1" x14ac:dyDescent="0.2">
      <c r="A1244" s="2"/>
    </row>
    <row r="1245" spans="1:1" x14ac:dyDescent="0.2">
      <c r="A1245" s="2"/>
    </row>
    <row r="1246" spans="1:1" x14ac:dyDescent="0.2">
      <c r="A1246" s="2"/>
    </row>
    <row r="1247" spans="1:1" x14ac:dyDescent="0.2">
      <c r="A1247" s="2"/>
    </row>
    <row r="1248" spans="1:1" x14ac:dyDescent="0.2">
      <c r="A1248" s="2"/>
    </row>
    <row r="1249" spans="1:1" x14ac:dyDescent="0.2">
      <c r="A1249" s="2"/>
    </row>
    <row r="1250" spans="1:1" x14ac:dyDescent="0.2">
      <c r="A1250" s="2"/>
    </row>
    <row r="1251" spans="1:1" x14ac:dyDescent="0.2">
      <c r="A1251" s="2"/>
    </row>
    <row r="1252" spans="1:1" x14ac:dyDescent="0.2">
      <c r="A1252" s="2"/>
    </row>
    <row r="1253" spans="1:1" x14ac:dyDescent="0.2">
      <c r="A1253" s="2"/>
    </row>
    <row r="1254" spans="1:1" x14ac:dyDescent="0.2">
      <c r="A1254" s="2"/>
    </row>
    <row r="1255" spans="1:1" x14ac:dyDescent="0.2">
      <c r="A1255" s="2"/>
    </row>
    <row r="1256" spans="1:1" x14ac:dyDescent="0.2">
      <c r="A1256" s="2"/>
    </row>
    <row r="1257" spans="1:1" x14ac:dyDescent="0.2">
      <c r="A1257" s="2"/>
    </row>
    <row r="1258" spans="1:1" x14ac:dyDescent="0.2">
      <c r="A1258" s="2"/>
    </row>
    <row r="1259" spans="1:1" x14ac:dyDescent="0.2">
      <c r="A1259" s="2"/>
    </row>
    <row r="1260" spans="1:1" x14ac:dyDescent="0.2">
      <c r="A1260" s="2"/>
    </row>
    <row r="1261" spans="1:1" x14ac:dyDescent="0.2">
      <c r="A1261" s="2"/>
    </row>
    <row r="1262" spans="1:1" x14ac:dyDescent="0.2">
      <c r="A1262" s="2"/>
    </row>
    <row r="1263" spans="1:1" x14ac:dyDescent="0.2">
      <c r="A1263" s="2"/>
    </row>
    <row r="1264" spans="1:1" x14ac:dyDescent="0.2">
      <c r="A1264" s="2"/>
    </row>
    <row r="1265" spans="1:1" x14ac:dyDescent="0.2">
      <c r="A1265" s="2"/>
    </row>
    <row r="1266" spans="1:1" x14ac:dyDescent="0.2">
      <c r="A1266" s="2"/>
    </row>
    <row r="1267" spans="1:1" x14ac:dyDescent="0.2">
      <c r="A1267" s="2"/>
    </row>
    <row r="1268" spans="1:1" x14ac:dyDescent="0.2">
      <c r="A1268" s="2"/>
    </row>
    <row r="1269" spans="1:1" x14ac:dyDescent="0.2">
      <c r="A1269" s="2"/>
    </row>
    <row r="1270" spans="1:1" x14ac:dyDescent="0.2">
      <c r="A1270" s="2"/>
    </row>
    <row r="1271" spans="1:1" x14ac:dyDescent="0.2">
      <c r="A1271" s="2"/>
    </row>
    <row r="1272" spans="1:1" x14ac:dyDescent="0.2">
      <c r="A1272" s="2"/>
    </row>
    <row r="1273" spans="1:1" x14ac:dyDescent="0.2">
      <c r="A1273" s="2"/>
    </row>
    <row r="1274" spans="1:1" x14ac:dyDescent="0.2">
      <c r="A1274" s="2"/>
    </row>
    <row r="1275" spans="1:1" x14ac:dyDescent="0.2">
      <c r="A1275" s="2"/>
    </row>
    <row r="1276" spans="1:1" x14ac:dyDescent="0.2">
      <c r="A1276" s="2"/>
    </row>
    <row r="1277" spans="1:1" x14ac:dyDescent="0.2">
      <c r="A1277" s="2"/>
    </row>
    <row r="1278" spans="1:1" x14ac:dyDescent="0.2">
      <c r="A1278" s="2"/>
    </row>
    <row r="1279" spans="1:1" x14ac:dyDescent="0.2">
      <c r="A1279" s="2"/>
    </row>
    <row r="1280" spans="1:1" x14ac:dyDescent="0.2">
      <c r="A1280" s="2"/>
    </row>
    <row r="1281" spans="1:1" x14ac:dyDescent="0.2">
      <c r="A1281" s="2"/>
    </row>
    <row r="1282" spans="1:1" x14ac:dyDescent="0.2">
      <c r="A1282" s="2"/>
    </row>
    <row r="1283" spans="1:1" x14ac:dyDescent="0.2">
      <c r="A1283" s="2"/>
    </row>
    <row r="1284" spans="1:1" x14ac:dyDescent="0.2">
      <c r="A1284" s="2"/>
    </row>
    <row r="1285" spans="1:1" x14ac:dyDescent="0.2">
      <c r="A1285" s="2"/>
    </row>
    <row r="1286" spans="1:1" x14ac:dyDescent="0.2">
      <c r="A1286" s="2"/>
    </row>
    <row r="1287" spans="1:1" x14ac:dyDescent="0.2">
      <c r="A1287" s="2"/>
    </row>
    <row r="1288" spans="1:1" x14ac:dyDescent="0.2">
      <c r="A1288" s="2"/>
    </row>
    <row r="1289" spans="1:1" x14ac:dyDescent="0.2">
      <c r="A1289" s="2"/>
    </row>
    <row r="1290" spans="1:1" x14ac:dyDescent="0.2">
      <c r="A1290" s="2"/>
    </row>
    <row r="1291" spans="1:1" x14ac:dyDescent="0.2">
      <c r="A1291" s="2"/>
    </row>
    <row r="1292" spans="1:1" x14ac:dyDescent="0.2">
      <c r="A1292" s="2"/>
    </row>
    <row r="1293" spans="1:1" x14ac:dyDescent="0.2">
      <c r="A1293" s="2"/>
    </row>
    <row r="1294" spans="1:1" x14ac:dyDescent="0.2">
      <c r="A1294" s="2"/>
    </row>
    <row r="1295" spans="1:1" x14ac:dyDescent="0.2">
      <c r="A1295" s="2"/>
    </row>
    <row r="1296" spans="1:1" x14ac:dyDescent="0.2">
      <c r="A1296" s="2"/>
    </row>
    <row r="1297" spans="1:1" x14ac:dyDescent="0.2">
      <c r="A1297" s="2"/>
    </row>
    <row r="1298" spans="1:1" x14ac:dyDescent="0.2">
      <c r="A1298" s="2"/>
    </row>
    <row r="1299" spans="1:1" x14ac:dyDescent="0.2">
      <c r="A1299" s="2"/>
    </row>
    <row r="1300" spans="1:1" x14ac:dyDescent="0.2">
      <c r="A1300" s="2"/>
    </row>
    <row r="1301" spans="1:1" x14ac:dyDescent="0.2">
      <c r="A1301" s="2"/>
    </row>
    <row r="1302" spans="1:1" x14ac:dyDescent="0.2">
      <c r="A1302" s="2"/>
    </row>
    <row r="1303" spans="1:1" x14ac:dyDescent="0.2">
      <c r="A1303" s="2"/>
    </row>
    <row r="1304" spans="1:1" x14ac:dyDescent="0.2">
      <c r="A1304" s="2"/>
    </row>
    <row r="1305" spans="1:1" x14ac:dyDescent="0.2">
      <c r="A1305" s="2"/>
    </row>
    <row r="1306" spans="1:1" x14ac:dyDescent="0.2">
      <c r="A1306" s="2"/>
    </row>
    <row r="1307" spans="1:1" x14ac:dyDescent="0.2">
      <c r="A1307" s="2"/>
    </row>
    <row r="1308" spans="1:1" x14ac:dyDescent="0.2">
      <c r="A1308" s="2"/>
    </row>
    <row r="1309" spans="1:1" x14ac:dyDescent="0.2">
      <c r="A1309" s="2"/>
    </row>
    <row r="1310" spans="1:1" x14ac:dyDescent="0.2">
      <c r="A1310" s="2"/>
    </row>
    <row r="1311" spans="1:1" x14ac:dyDescent="0.2">
      <c r="A1311" s="2"/>
    </row>
    <row r="1312" spans="1:1" x14ac:dyDescent="0.2">
      <c r="A1312" s="2"/>
    </row>
    <row r="1313" spans="1:1" x14ac:dyDescent="0.2">
      <c r="A1313" s="2"/>
    </row>
    <row r="1314" spans="1:1" x14ac:dyDescent="0.2">
      <c r="A1314" s="2"/>
    </row>
    <row r="1315" spans="1:1" x14ac:dyDescent="0.2">
      <c r="A1315" s="2"/>
    </row>
    <row r="1316" spans="1:1" x14ac:dyDescent="0.2">
      <c r="A1316" s="2"/>
    </row>
    <row r="1317" spans="1:1" x14ac:dyDescent="0.2">
      <c r="A1317" s="2"/>
    </row>
    <row r="1318" spans="1:1" x14ac:dyDescent="0.2">
      <c r="A1318" s="2"/>
    </row>
    <row r="1319" spans="1:1" x14ac:dyDescent="0.2">
      <c r="A1319" s="2"/>
    </row>
    <row r="1320" spans="1:1" x14ac:dyDescent="0.2">
      <c r="A1320" s="2"/>
    </row>
    <row r="1321" spans="1:1" x14ac:dyDescent="0.2">
      <c r="A1321" s="2"/>
    </row>
    <row r="1322" spans="1:1" x14ac:dyDescent="0.2">
      <c r="A1322" s="2"/>
    </row>
    <row r="1323" spans="1:1" x14ac:dyDescent="0.2">
      <c r="A1323" s="2"/>
    </row>
    <row r="1324" spans="1:1" x14ac:dyDescent="0.2">
      <c r="A1324" s="2"/>
    </row>
    <row r="1325" spans="1:1" x14ac:dyDescent="0.2">
      <c r="A1325" s="2"/>
    </row>
    <row r="1326" spans="1:1" x14ac:dyDescent="0.2">
      <c r="A1326" s="2"/>
    </row>
    <row r="1327" spans="1:1" x14ac:dyDescent="0.2">
      <c r="A1327" s="2"/>
    </row>
    <row r="1328" spans="1:1" x14ac:dyDescent="0.2">
      <c r="A1328" s="2"/>
    </row>
    <row r="1329" spans="1:1" x14ac:dyDescent="0.2">
      <c r="A1329" s="2"/>
    </row>
    <row r="1330" spans="1:1" x14ac:dyDescent="0.2">
      <c r="A1330" s="2"/>
    </row>
    <row r="1331" spans="1:1" x14ac:dyDescent="0.2">
      <c r="A1331" s="2"/>
    </row>
    <row r="1332" spans="1:1" x14ac:dyDescent="0.2">
      <c r="A1332" s="2"/>
    </row>
    <row r="1333" spans="1:1" x14ac:dyDescent="0.2">
      <c r="A1333" s="2"/>
    </row>
    <row r="1334" spans="1:1" x14ac:dyDescent="0.2">
      <c r="A1334" s="2"/>
    </row>
    <row r="1335" spans="1:1" x14ac:dyDescent="0.2">
      <c r="A1335" s="2"/>
    </row>
    <row r="1336" spans="1:1" x14ac:dyDescent="0.2">
      <c r="A1336" s="2"/>
    </row>
    <row r="1337" spans="1:1" x14ac:dyDescent="0.2">
      <c r="A1337" s="2"/>
    </row>
    <row r="1338" spans="1:1" x14ac:dyDescent="0.2">
      <c r="A1338" s="2"/>
    </row>
    <row r="1339" spans="1:1" x14ac:dyDescent="0.2">
      <c r="A1339" s="2"/>
    </row>
    <row r="1340" spans="1:1" x14ac:dyDescent="0.2">
      <c r="A1340" s="2"/>
    </row>
    <row r="1341" spans="1:1" x14ac:dyDescent="0.2">
      <c r="A1341" s="2"/>
    </row>
    <row r="1342" spans="1:1" x14ac:dyDescent="0.2">
      <c r="A1342" s="2"/>
    </row>
    <row r="1343" spans="1:1" x14ac:dyDescent="0.2">
      <c r="A1343" s="2"/>
    </row>
    <row r="1344" spans="1:1" x14ac:dyDescent="0.2">
      <c r="A1344" s="2"/>
    </row>
    <row r="1345" spans="1:1" x14ac:dyDescent="0.2">
      <c r="A1345" s="2"/>
    </row>
    <row r="1346" spans="1:1" x14ac:dyDescent="0.2">
      <c r="A1346" s="2"/>
    </row>
    <row r="1347" spans="1:1" x14ac:dyDescent="0.2">
      <c r="A1347" s="2"/>
    </row>
    <row r="1348" spans="1:1" x14ac:dyDescent="0.2">
      <c r="A1348" s="2"/>
    </row>
    <row r="1349" spans="1:1" x14ac:dyDescent="0.2">
      <c r="A1349" s="2"/>
    </row>
    <row r="1350" spans="1:1" x14ac:dyDescent="0.2">
      <c r="A1350" s="2"/>
    </row>
    <row r="1351" spans="1:1" x14ac:dyDescent="0.2">
      <c r="A1351" s="2"/>
    </row>
    <row r="1352" spans="1:1" x14ac:dyDescent="0.2">
      <c r="A1352" s="2"/>
    </row>
    <row r="1353" spans="1:1" x14ac:dyDescent="0.2">
      <c r="A1353" s="2"/>
    </row>
    <row r="1354" spans="1:1" x14ac:dyDescent="0.2">
      <c r="A1354" s="2"/>
    </row>
    <row r="1355" spans="1:1" x14ac:dyDescent="0.2">
      <c r="A1355" s="2"/>
    </row>
    <row r="1356" spans="1:1" x14ac:dyDescent="0.2">
      <c r="A1356" s="2"/>
    </row>
    <row r="1357" spans="1:1" x14ac:dyDescent="0.2">
      <c r="A1357" s="2"/>
    </row>
    <row r="1358" spans="1:1" x14ac:dyDescent="0.2">
      <c r="A1358" s="2"/>
    </row>
    <row r="1359" spans="1:1" x14ac:dyDescent="0.2">
      <c r="A1359" s="2"/>
    </row>
    <row r="1360" spans="1:1" x14ac:dyDescent="0.2">
      <c r="A1360" s="2"/>
    </row>
    <row r="1361" spans="1:1" x14ac:dyDescent="0.2">
      <c r="A1361" s="2"/>
    </row>
    <row r="1362" spans="1:1" x14ac:dyDescent="0.2">
      <c r="A1362" s="2"/>
    </row>
    <row r="1363" spans="1:1" x14ac:dyDescent="0.2">
      <c r="A1363" s="2"/>
    </row>
    <row r="1364" spans="1:1" x14ac:dyDescent="0.2">
      <c r="A1364" s="2"/>
    </row>
    <row r="1365" spans="1:1" x14ac:dyDescent="0.2">
      <c r="A1365" s="2"/>
    </row>
    <row r="1366" spans="1:1" x14ac:dyDescent="0.2">
      <c r="A1366" s="2"/>
    </row>
    <row r="1367" spans="1:1" x14ac:dyDescent="0.2">
      <c r="A1367" s="2"/>
    </row>
    <row r="1368" spans="1:1" x14ac:dyDescent="0.2">
      <c r="A1368" s="2"/>
    </row>
    <row r="1369" spans="1:1" x14ac:dyDescent="0.2">
      <c r="A1369" s="2"/>
    </row>
    <row r="1370" spans="1:1" x14ac:dyDescent="0.2">
      <c r="A1370" s="2"/>
    </row>
    <row r="1371" spans="1:1" x14ac:dyDescent="0.2">
      <c r="A1371" s="2"/>
    </row>
    <row r="1372" spans="1:1" x14ac:dyDescent="0.2">
      <c r="A1372" s="2"/>
    </row>
    <row r="1373" spans="1:1" x14ac:dyDescent="0.2">
      <c r="A1373" s="2"/>
    </row>
    <row r="1374" spans="1:1" x14ac:dyDescent="0.2">
      <c r="A1374" s="2"/>
    </row>
    <row r="1375" spans="1:1" x14ac:dyDescent="0.2">
      <c r="A1375" s="2"/>
    </row>
    <row r="1376" spans="1:1" x14ac:dyDescent="0.2">
      <c r="A1376" s="2"/>
    </row>
    <row r="1377" spans="1:1" x14ac:dyDescent="0.2">
      <c r="A1377" s="2"/>
    </row>
    <row r="1378" spans="1:1" x14ac:dyDescent="0.2">
      <c r="A1378" s="2"/>
    </row>
    <row r="1379" spans="1:1" x14ac:dyDescent="0.2">
      <c r="A1379" s="2"/>
    </row>
    <row r="1380" spans="1:1" x14ac:dyDescent="0.2">
      <c r="A1380" s="2"/>
    </row>
    <row r="1381" spans="1:1" x14ac:dyDescent="0.2">
      <c r="A1381" s="2"/>
    </row>
    <row r="1382" spans="1:1" x14ac:dyDescent="0.2">
      <c r="A1382" s="2"/>
    </row>
    <row r="1383" spans="1:1" x14ac:dyDescent="0.2">
      <c r="A1383" s="2"/>
    </row>
    <row r="1384" spans="1:1" x14ac:dyDescent="0.2">
      <c r="A1384" s="2"/>
    </row>
    <row r="1385" spans="1:1" x14ac:dyDescent="0.2">
      <c r="A1385" s="2"/>
    </row>
    <row r="1386" spans="1:1" x14ac:dyDescent="0.2">
      <c r="A1386" s="2"/>
    </row>
    <row r="1387" spans="1:1" x14ac:dyDescent="0.2">
      <c r="A1387" s="2"/>
    </row>
    <row r="1388" spans="1:1" x14ac:dyDescent="0.2">
      <c r="A1388" s="2"/>
    </row>
    <row r="1389" spans="1:1" x14ac:dyDescent="0.2">
      <c r="A1389" s="2"/>
    </row>
    <row r="1390" spans="1:1" x14ac:dyDescent="0.2">
      <c r="A1390" s="2"/>
    </row>
    <row r="1391" spans="1:1" x14ac:dyDescent="0.2">
      <c r="A1391" s="2"/>
    </row>
    <row r="1392" spans="1:1" x14ac:dyDescent="0.2">
      <c r="A1392" s="2"/>
    </row>
    <row r="1393" spans="1:1" x14ac:dyDescent="0.2">
      <c r="A1393" s="2"/>
    </row>
    <row r="1394" spans="1:1" x14ac:dyDescent="0.2">
      <c r="A1394" s="2"/>
    </row>
    <row r="1395" spans="1:1" x14ac:dyDescent="0.2">
      <c r="A1395" s="2"/>
    </row>
    <row r="1396" spans="1:1" x14ac:dyDescent="0.2">
      <c r="A1396" s="2"/>
    </row>
    <row r="1397" spans="1:1" x14ac:dyDescent="0.2">
      <c r="A1397" s="2"/>
    </row>
    <row r="1398" spans="1:1" x14ac:dyDescent="0.2">
      <c r="A1398" s="2"/>
    </row>
    <row r="1399" spans="1:1" x14ac:dyDescent="0.2">
      <c r="A1399" s="2"/>
    </row>
    <row r="1400" spans="1:1" x14ac:dyDescent="0.2">
      <c r="A1400" s="2"/>
    </row>
    <row r="1401" spans="1:1" x14ac:dyDescent="0.2">
      <c r="A1401" s="2"/>
    </row>
    <row r="1402" spans="1:1" x14ac:dyDescent="0.2">
      <c r="A1402" s="2"/>
    </row>
    <row r="1403" spans="1:1" x14ac:dyDescent="0.2">
      <c r="A1403" s="2"/>
    </row>
    <row r="1404" spans="1:1" x14ac:dyDescent="0.2">
      <c r="A1404" s="2"/>
    </row>
    <row r="1405" spans="1:1" x14ac:dyDescent="0.2">
      <c r="A1405" s="2"/>
    </row>
    <row r="1406" spans="1:1" x14ac:dyDescent="0.2">
      <c r="A1406" s="2"/>
    </row>
    <row r="1407" spans="1:1" x14ac:dyDescent="0.2">
      <c r="A1407" s="2"/>
    </row>
    <row r="1408" spans="1:1" x14ac:dyDescent="0.2">
      <c r="A1408" s="2"/>
    </row>
    <row r="1409" spans="1:1" x14ac:dyDescent="0.2">
      <c r="A1409" s="2"/>
    </row>
    <row r="1410" spans="1:1" x14ac:dyDescent="0.2">
      <c r="A1410" s="2"/>
    </row>
    <row r="1411" spans="1:1" x14ac:dyDescent="0.2">
      <c r="A1411" s="2"/>
    </row>
    <row r="1412" spans="1:1" x14ac:dyDescent="0.2">
      <c r="A1412" s="2"/>
    </row>
    <row r="1413" spans="1:1" x14ac:dyDescent="0.2">
      <c r="A1413" s="2"/>
    </row>
    <row r="1414" spans="1:1" x14ac:dyDescent="0.2">
      <c r="A1414" s="2"/>
    </row>
    <row r="1415" spans="1:1" x14ac:dyDescent="0.2">
      <c r="A1415" s="2"/>
    </row>
    <row r="1416" spans="1:1" x14ac:dyDescent="0.2">
      <c r="A1416" s="2"/>
    </row>
    <row r="1417" spans="1:1" x14ac:dyDescent="0.2">
      <c r="A1417" s="2"/>
    </row>
    <row r="1418" spans="1:1" x14ac:dyDescent="0.2">
      <c r="A1418" s="2"/>
    </row>
    <row r="1419" spans="1:1" x14ac:dyDescent="0.2">
      <c r="A1419" s="2"/>
    </row>
    <row r="1420" spans="1:1" x14ac:dyDescent="0.2">
      <c r="A1420" s="2"/>
    </row>
    <row r="1421" spans="1:1" x14ac:dyDescent="0.2">
      <c r="A1421" s="2"/>
    </row>
    <row r="1422" spans="1:1" x14ac:dyDescent="0.2">
      <c r="A1422" s="2"/>
    </row>
    <row r="1423" spans="1:1" x14ac:dyDescent="0.2">
      <c r="A1423" s="2"/>
    </row>
    <row r="1424" spans="1:1" x14ac:dyDescent="0.2">
      <c r="A1424" s="2"/>
    </row>
    <row r="1425" spans="1:1" x14ac:dyDescent="0.2">
      <c r="A1425" s="2"/>
    </row>
    <row r="1426" spans="1:1" x14ac:dyDescent="0.2">
      <c r="A1426" s="2"/>
    </row>
    <row r="1427" spans="1:1" x14ac:dyDescent="0.2">
      <c r="A1427" s="2"/>
    </row>
    <row r="1428" spans="1:1" x14ac:dyDescent="0.2">
      <c r="A1428" s="2"/>
    </row>
    <row r="1429" spans="1:1" x14ac:dyDescent="0.2">
      <c r="A1429" s="2"/>
    </row>
    <row r="1430" spans="1:1" x14ac:dyDescent="0.2">
      <c r="A1430" s="2"/>
    </row>
    <row r="1431" spans="1:1" x14ac:dyDescent="0.2">
      <c r="A1431" s="2"/>
    </row>
    <row r="1432" spans="1:1" x14ac:dyDescent="0.2">
      <c r="A1432" s="2"/>
    </row>
    <row r="1433" spans="1:1" x14ac:dyDescent="0.2">
      <c r="A1433" s="2"/>
    </row>
    <row r="1434" spans="1:1" x14ac:dyDescent="0.2">
      <c r="A1434" s="2"/>
    </row>
    <row r="1435" spans="1:1" x14ac:dyDescent="0.2">
      <c r="A1435" s="2"/>
    </row>
    <row r="1436" spans="1:1" x14ac:dyDescent="0.2">
      <c r="A1436" s="2"/>
    </row>
    <row r="1437" spans="1:1" x14ac:dyDescent="0.2">
      <c r="A1437" s="2"/>
    </row>
    <row r="1438" spans="1:1" x14ac:dyDescent="0.2">
      <c r="A1438" s="2"/>
    </row>
    <row r="1439" spans="1:1" x14ac:dyDescent="0.2">
      <c r="A1439" s="2"/>
    </row>
    <row r="1440" spans="1:1" x14ac:dyDescent="0.2">
      <c r="A1440" s="2"/>
    </row>
    <row r="1441" spans="1:1" x14ac:dyDescent="0.2">
      <c r="A1441" s="2"/>
    </row>
    <row r="1442" spans="1:1" x14ac:dyDescent="0.2">
      <c r="A1442" s="2"/>
    </row>
    <row r="1443" spans="1:1" x14ac:dyDescent="0.2">
      <c r="A1443" s="2"/>
    </row>
    <row r="1444" spans="1:1" x14ac:dyDescent="0.2">
      <c r="A1444" s="2"/>
    </row>
    <row r="1445" spans="1:1" x14ac:dyDescent="0.2">
      <c r="A1445" s="2"/>
    </row>
    <row r="1446" spans="1:1" x14ac:dyDescent="0.2">
      <c r="A1446" s="2"/>
    </row>
    <row r="1447" spans="1:1" x14ac:dyDescent="0.2">
      <c r="A1447" s="2"/>
    </row>
    <row r="1448" spans="1:1" x14ac:dyDescent="0.2">
      <c r="A1448" s="2"/>
    </row>
    <row r="1449" spans="1:1" x14ac:dyDescent="0.2">
      <c r="A1449" s="2"/>
    </row>
    <row r="1450" spans="1:1" x14ac:dyDescent="0.2">
      <c r="A1450" s="2"/>
    </row>
    <row r="1451" spans="1:1" x14ac:dyDescent="0.2">
      <c r="A1451" s="2"/>
    </row>
    <row r="1452" spans="1:1" x14ac:dyDescent="0.2">
      <c r="A1452" s="2"/>
    </row>
    <row r="1453" spans="1:1" x14ac:dyDescent="0.2">
      <c r="A1453" s="2"/>
    </row>
    <row r="1454" spans="1:1" x14ac:dyDescent="0.2">
      <c r="A1454" s="2"/>
    </row>
    <row r="1455" spans="1:1" x14ac:dyDescent="0.2">
      <c r="A1455" s="2"/>
    </row>
    <row r="1456" spans="1:1" x14ac:dyDescent="0.2">
      <c r="A1456" s="2"/>
    </row>
    <row r="1457" spans="1:1" x14ac:dyDescent="0.2">
      <c r="A1457" s="2"/>
    </row>
    <row r="1458" spans="1:1" x14ac:dyDescent="0.2">
      <c r="A1458" s="2"/>
    </row>
    <row r="1459" spans="1:1" x14ac:dyDescent="0.2">
      <c r="A1459" s="2"/>
    </row>
    <row r="1460" spans="1:1" x14ac:dyDescent="0.2">
      <c r="A1460" s="2"/>
    </row>
    <row r="1461" spans="1:1" x14ac:dyDescent="0.2">
      <c r="A1461" s="2"/>
    </row>
    <row r="1462" spans="1:1" x14ac:dyDescent="0.2">
      <c r="A1462" s="2"/>
    </row>
    <row r="1463" spans="1:1" x14ac:dyDescent="0.2">
      <c r="A1463" s="2"/>
    </row>
    <row r="1464" spans="1:1" x14ac:dyDescent="0.2">
      <c r="A1464" s="2"/>
    </row>
    <row r="1465" spans="1:1" x14ac:dyDescent="0.2">
      <c r="A1465" s="2"/>
    </row>
    <row r="1466" spans="1:1" x14ac:dyDescent="0.2">
      <c r="A1466" s="2"/>
    </row>
    <row r="1467" spans="1:1" x14ac:dyDescent="0.2">
      <c r="A1467" s="2"/>
    </row>
    <row r="1468" spans="1:1" x14ac:dyDescent="0.2">
      <c r="A1468" s="2"/>
    </row>
    <row r="1469" spans="1:1" x14ac:dyDescent="0.2">
      <c r="A1469" s="2"/>
    </row>
    <row r="1470" spans="1:1" x14ac:dyDescent="0.2">
      <c r="A1470" s="2"/>
    </row>
    <row r="1471" spans="1:1" x14ac:dyDescent="0.2">
      <c r="A1471" s="2"/>
    </row>
    <row r="1472" spans="1:1" x14ac:dyDescent="0.2">
      <c r="A1472" s="2"/>
    </row>
    <row r="1473" spans="1:1" x14ac:dyDescent="0.2">
      <c r="A1473" s="2"/>
    </row>
    <row r="1474" spans="1:1" x14ac:dyDescent="0.2">
      <c r="A1474" s="2"/>
    </row>
    <row r="1475" spans="1:1" x14ac:dyDescent="0.2">
      <c r="A1475" s="2"/>
    </row>
    <row r="1476" spans="1:1" x14ac:dyDescent="0.2">
      <c r="A1476" s="2"/>
    </row>
    <row r="1477" spans="1:1" x14ac:dyDescent="0.2">
      <c r="A1477" s="2"/>
    </row>
    <row r="1478" spans="1:1" x14ac:dyDescent="0.2">
      <c r="A1478" s="2"/>
    </row>
    <row r="1479" spans="1:1" x14ac:dyDescent="0.2">
      <c r="A1479" s="2"/>
    </row>
    <row r="1480" spans="1:1" x14ac:dyDescent="0.2">
      <c r="A1480" s="2"/>
    </row>
    <row r="1481" spans="1:1" x14ac:dyDescent="0.2">
      <c r="A1481" s="2"/>
    </row>
    <row r="1482" spans="1:1" x14ac:dyDescent="0.2">
      <c r="A1482" s="2"/>
    </row>
    <row r="1483" spans="1:1" x14ac:dyDescent="0.2">
      <c r="A1483" s="2"/>
    </row>
    <row r="1484" spans="1:1" x14ac:dyDescent="0.2">
      <c r="A1484" s="2"/>
    </row>
    <row r="1485" spans="1:1" x14ac:dyDescent="0.2">
      <c r="A1485" s="2"/>
    </row>
    <row r="1486" spans="1:1" x14ac:dyDescent="0.2">
      <c r="A1486" s="2"/>
    </row>
    <row r="1487" spans="1:1" x14ac:dyDescent="0.2">
      <c r="A1487" s="2"/>
    </row>
    <row r="1488" spans="1:1" x14ac:dyDescent="0.2">
      <c r="A1488" s="2"/>
    </row>
    <row r="1489" spans="1:1" x14ac:dyDescent="0.2">
      <c r="A1489" s="2"/>
    </row>
    <row r="1490" spans="1:1" x14ac:dyDescent="0.2">
      <c r="A1490" s="2"/>
    </row>
    <row r="1491" spans="1:1" x14ac:dyDescent="0.2">
      <c r="A1491" s="2"/>
    </row>
    <row r="1492" spans="1:1" x14ac:dyDescent="0.2">
      <c r="A1492" s="2"/>
    </row>
    <row r="1493" spans="1:1" x14ac:dyDescent="0.2">
      <c r="A1493" s="2"/>
    </row>
    <row r="1494" spans="1:1" x14ac:dyDescent="0.2">
      <c r="A1494" s="2"/>
    </row>
    <row r="1495" spans="1:1" x14ac:dyDescent="0.2">
      <c r="A1495" s="2"/>
    </row>
    <row r="1496" spans="1:1" x14ac:dyDescent="0.2">
      <c r="A1496" s="2"/>
    </row>
    <row r="1497" spans="1:1" x14ac:dyDescent="0.2">
      <c r="A1497" s="2"/>
    </row>
    <row r="1498" spans="1:1" x14ac:dyDescent="0.2">
      <c r="A1498" s="2"/>
    </row>
    <row r="1499" spans="1:1" x14ac:dyDescent="0.2">
      <c r="A1499" s="2"/>
    </row>
    <row r="1500" spans="1:1" x14ac:dyDescent="0.2">
      <c r="A1500" s="2"/>
    </row>
    <row r="1501" spans="1:1" x14ac:dyDescent="0.2">
      <c r="A1501" s="2"/>
    </row>
    <row r="1502" spans="1:1" x14ac:dyDescent="0.2">
      <c r="A1502" s="2"/>
    </row>
    <row r="1503" spans="1:1" x14ac:dyDescent="0.2">
      <c r="A1503" s="2"/>
    </row>
    <row r="1504" spans="1:1" x14ac:dyDescent="0.2">
      <c r="A1504" s="2"/>
    </row>
    <row r="1505" spans="1:1" x14ac:dyDescent="0.2">
      <c r="A1505" s="2"/>
    </row>
    <row r="1506" spans="1:1" x14ac:dyDescent="0.2">
      <c r="A1506" s="2"/>
    </row>
    <row r="1507" spans="1:1" x14ac:dyDescent="0.2">
      <c r="A1507" s="2"/>
    </row>
    <row r="1508" spans="1:1" x14ac:dyDescent="0.2">
      <c r="A1508" s="2"/>
    </row>
    <row r="1509" spans="1:1" x14ac:dyDescent="0.2">
      <c r="A1509" s="2"/>
    </row>
    <row r="1510" spans="1:1" x14ac:dyDescent="0.2">
      <c r="A1510" s="2"/>
    </row>
    <row r="1511" spans="1:1" x14ac:dyDescent="0.2">
      <c r="A1511" s="2"/>
    </row>
    <row r="1512" spans="1:1" x14ac:dyDescent="0.2">
      <c r="A1512" s="2"/>
    </row>
    <row r="1513" spans="1:1" x14ac:dyDescent="0.2">
      <c r="A1513" s="2"/>
    </row>
    <row r="1514" spans="1:1" x14ac:dyDescent="0.2">
      <c r="A1514" s="2"/>
    </row>
    <row r="1515" spans="1:1" x14ac:dyDescent="0.2">
      <c r="A1515" s="2"/>
    </row>
    <row r="1516" spans="1:1" x14ac:dyDescent="0.2">
      <c r="A1516" s="2"/>
    </row>
    <row r="1517" spans="1:1" x14ac:dyDescent="0.2">
      <c r="A1517" s="2"/>
    </row>
    <row r="1518" spans="1:1" x14ac:dyDescent="0.2">
      <c r="A1518" s="2"/>
    </row>
    <row r="1519" spans="1:1" x14ac:dyDescent="0.2">
      <c r="A1519" s="2"/>
    </row>
    <row r="1520" spans="1:1" x14ac:dyDescent="0.2">
      <c r="A1520" s="2"/>
    </row>
    <row r="1521" spans="1:1" x14ac:dyDescent="0.2">
      <c r="A1521" s="2"/>
    </row>
    <row r="1522" spans="1:1" x14ac:dyDescent="0.2">
      <c r="A1522" s="2"/>
    </row>
    <row r="1523" spans="1:1" x14ac:dyDescent="0.2">
      <c r="A1523" s="2"/>
    </row>
    <row r="1524" spans="1:1" x14ac:dyDescent="0.2">
      <c r="A1524" s="2"/>
    </row>
    <row r="1525" spans="1:1" x14ac:dyDescent="0.2">
      <c r="A1525" s="2"/>
    </row>
    <row r="1526" spans="1:1" x14ac:dyDescent="0.2">
      <c r="A1526" s="2"/>
    </row>
    <row r="1527" spans="1:1" x14ac:dyDescent="0.2">
      <c r="A1527" s="2"/>
    </row>
    <row r="1528" spans="1:1" x14ac:dyDescent="0.2">
      <c r="A1528" s="2"/>
    </row>
    <row r="1529" spans="1:1" x14ac:dyDescent="0.2">
      <c r="A1529" s="2"/>
    </row>
    <row r="1530" spans="1:1" x14ac:dyDescent="0.2">
      <c r="A1530" s="2"/>
    </row>
    <row r="1531" spans="1:1" x14ac:dyDescent="0.2">
      <c r="A1531" s="2"/>
    </row>
    <row r="1532" spans="1:1" x14ac:dyDescent="0.2">
      <c r="A1532" s="2"/>
    </row>
    <row r="1533" spans="1:1" x14ac:dyDescent="0.2">
      <c r="A1533" s="2"/>
    </row>
    <row r="1534" spans="1:1" x14ac:dyDescent="0.2">
      <c r="A1534" s="2"/>
    </row>
    <row r="1535" spans="1:1" x14ac:dyDescent="0.2">
      <c r="A1535" s="2"/>
    </row>
    <row r="1536" spans="1:1" x14ac:dyDescent="0.2">
      <c r="A1536" s="2"/>
    </row>
    <row r="1537" spans="1:1" x14ac:dyDescent="0.2">
      <c r="A1537" s="2"/>
    </row>
    <row r="1538" spans="1:1" x14ac:dyDescent="0.2">
      <c r="A1538" s="2"/>
    </row>
    <row r="1539" spans="1:1" x14ac:dyDescent="0.2">
      <c r="A1539" s="2"/>
    </row>
    <row r="1540" spans="1:1" x14ac:dyDescent="0.2">
      <c r="A1540" s="2"/>
    </row>
    <row r="1541" spans="1:1" x14ac:dyDescent="0.2">
      <c r="A1541" s="2"/>
    </row>
    <row r="1542" spans="1:1" x14ac:dyDescent="0.2">
      <c r="A1542" s="2"/>
    </row>
    <row r="1543" spans="1:1" x14ac:dyDescent="0.2">
      <c r="A1543" s="2"/>
    </row>
    <row r="1544" spans="1:1" x14ac:dyDescent="0.2">
      <c r="A1544" s="2"/>
    </row>
    <row r="1545" spans="1:1" x14ac:dyDescent="0.2">
      <c r="A1545" s="2"/>
    </row>
    <row r="1546" spans="1:1" x14ac:dyDescent="0.2">
      <c r="A1546" s="2"/>
    </row>
    <row r="1547" spans="1:1" x14ac:dyDescent="0.2">
      <c r="A1547" s="2"/>
    </row>
    <row r="1548" spans="1:1" x14ac:dyDescent="0.2">
      <c r="A1548" s="2"/>
    </row>
    <row r="1549" spans="1:1" x14ac:dyDescent="0.2">
      <c r="A1549" s="2"/>
    </row>
    <row r="1550" spans="1:1" x14ac:dyDescent="0.2">
      <c r="A1550" s="2"/>
    </row>
    <row r="1551" spans="1:1" x14ac:dyDescent="0.2">
      <c r="A1551" s="2"/>
    </row>
    <row r="1552" spans="1:1" x14ac:dyDescent="0.2">
      <c r="A1552" s="2"/>
    </row>
    <row r="1553" spans="1:1" x14ac:dyDescent="0.2">
      <c r="A1553" s="2"/>
    </row>
    <row r="1554" spans="1:1" x14ac:dyDescent="0.2">
      <c r="A1554" s="2"/>
    </row>
    <row r="1555" spans="1:1" x14ac:dyDescent="0.2">
      <c r="A1555" s="2"/>
    </row>
    <row r="1556" spans="1:1" x14ac:dyDescent="0.2">
      <c r="A1556" s="2"/>
    </row>
    <row r="1557" spans="1:1" x14ac:dyDescent="0.2">
      <c r="A1557" s="2"/>
    </row>
    <row r="1558" spans="1:1" x14ac:dyDescent="0.2">
      <c r="A1558" s="2"/>
    </row>
    <row r="1559" spans="1:1" x14ac:dyDescent="0.2">
      <c r="A1559" s="2"/>
    </row>
    <row r="1560" spans="1:1" x14ac:dyDescent="0.2">
      <c r="A1560" s="2"/>
    </row>
    <row r="1561" spans="1:1" x14ac:dyDescent="0.2">
      <c r="A1561" s="2"/>
    </row>
    <row r="1562" spans="1:1" x14ac:dyDescent="0.2">
      <c r="A1562" s="2"/>
    </row>
    <row r="1563" spans="1:1" x14ac:dyDescent="0.2">
      <c r="A1563" s="2"/>
    </row>
    <row r="1564" spans="1:1" x14ac:dyDescent="0.2">
      <c r="A1564" s="2"/>
    </row>
    <row r="1565" spans="1:1" x14ac:dyDescent="0.2">
      <c r="A1565" s="2"/>
    </row>
    <row r="1566" spans="1:1" x14ac:dyDescent="0.2">
      <c r="A1566" s="2"/>
    </row>
    <row r="1567" spans="1:1" x14ac:dyDescent="0.2">
      <c r="A1567" s="2"/>
    </row>
    <row r="1568" spans="1:1" x14ac:dyDescent="0.2">
      <c r="A1568" s="2"/>
    </row>
    <row r="1569" spans="1:1" x14ac:dyDescent="0.2">
      <c r="A1569" s="2"/>
    </row>
    <row r="1570" spans="1:1" x14ac:dyDescent="0.2">
      <c r="A1570" s="2"/>
    </row>
    <row r="1571" spans="1:1" x14ac:dyDescent="0.2">
      <c r="A1571" s="2"/>
    </row>
    <row r="1572" spans="1:1" x14ac:dyDescent="0.2">
      <c r="A1572" s="2"/>
    </row>
    <row r="1573" spans="1:1" x14ac:dyDescent="0.2">
      <c r="A1573" s="2"/>
    </row>
    <row r="1574" spans="1:1" x14ac:dyDescent="0.2">
      <c r="A1574" s="2"/>
    </row>
    <row r="1575" spans="1:1" x14ac:dyDescent="0.2">
      <c r="A1575" s="2"/>
    </row>
    <row r="1576" spans="1:1" x14ac:dyDescent="0.2">
      <c r="A1576" s="2"/>
    </row>
    <row r="1577" spans="1:1" x14ac:dyDescent="0.2">
      <c r="A1577" s="2"/>
    </row>
    <row r="1578" spans="1:1" x14ac:dyDescent="0.2">
      <c r="A1578" s="2"/>
    </row>
    <row r="1579" spans="1:1" x14ac:dyDescent="0.2">
      <c r="A1579" s="2"/>
    </row>
    <row r="1580" spans="1:1" x14ac:dyDescent="0.2">
      <c r="A1580" s="2"/>
    </row>
    <row r="1581" spans="1:1" x14ac:dyDescent="0.2">
      <c r="A1581" s="2"/>
    </row>
    <row r="1582" spans="1:1" x14ac:dyDescent="0.2">
      <c r="A1582" s="2"/>
    </row>
    <row r="1583" spans="1:1" x14ac:dyDescent="0.2">
      <c r="A1583" s="2"/>
    </row>
    <row r="1584" spans="1:1" x14ac:dyDescent="0.2">
      <c r="A1584" s="2"/>
    </row>
    <row r="1585" spans="1:1" x14ac:dyDescent="0.2">
      <c r="A1585" s="2"/>
    </row>
    <row r="1586" spans="1:1" x14ac:dyDescent="0.2">
      <c r="A1586" s="2"/>
    </row>
    <row r="1587" spans="1:1" x14ac:dyDescent="0.2">
      <c r="A1587" s="2"/>
    </row>
    <row r="1588" spans="1:1" x14ac:dyDescent="0.2">
      <c r="A1588" s="2"/>
    </row>
    <row r="1589" spans="1:1" x14ac:dyDescent="0.2">
      <c r="A1589" s="2"/>
    </row>
    <row r="1590" spans="1:1" x14ac:dyDescent="0.2">
      <c r="A1590" s="2"/>
    </row>
    <row r="1591" spans="1:1" x14ac:dyDescent="0.2">
      <c r="A1591" s="2"/>
    </row>
    <row r="1592" spans="1:1" x14ac:dyDescent="0.2">
      <c r="A1592" s="2"/>
    </row>
    <row r="1593" spans="1:1" x14ac:dyDescent="0.2">
      <c r="A1593" s="2"/>
    </row>
    <row r="1594" spans="1:1" x14ac:dyDescent="0.2">
      <c r="A1594" s="2"/>
    </row>
    <row r="1595" spans="1:1" x14ac:dyDescent="0.2">
      <c r="A1595" s="2"/>
    </row>
    <row r="1596" spans="1:1" x14ac:dyDescent="0.2">
      <c r="A1596" s="2"/>
    </row>
    <row r="1597" spans="1:1" x14ac:dyDescent="0.2">
      <c r="A1597" s="2"/>
    </row>
    <row r="1598" spans="1:1" x14ac:dyDescent="0.2">
      <c r="A1598" s="2"/>
    </row>
    <row r="1599" spans="1:1" x14ac:dyDescent="0.2">
      <c r="A1599" s="2"/>
    </row>
    <row r="1600" spans="1:1" x14ac:dyDescent="0.2">
      <c r="A1600" s="2"/>
    </row>
    <row r="1601" spans="1:1" x14ac:dyDescent="0.2">
      <c r="A1601" s="2"/>
    </row>
    <row r="1602" spans="1:1" x14ac:dyDescent="0.2">
      <c r="A1602" s="2"/>
    </row>
    <row r="1603" spans="1:1" x14ac:dyDescent="0.2">
      <c r="A1603" s="2"/>
    </row>
    <row r="1604" spans="1:1" x14ac:dyDescent="0.2">
      <c r="A1604" s="2"/>
    </row>
    <row r="1605" spans="1:1" x14ac:dyDescent="0.2">
      <c r="A1605" s="2"/>
    </row>
    <row r="1606" spans="1:1" x14ac:dyDescent="0.2">
      <c r="A1606" s="2"/>
    </row>
    <row r="1607" spans="1:1" x14ac:dyDescent="0.2">
      <c r="A1607" s="2"/>
    </row>
    <row r="1608" spans="1:1" x14ac:dyDescent="0.2">
      <c r="A1608" s="2"/>
    </row>
    <row r="1609" spans="1:1" x14ac:dyDescent="0.2">
      <c r="A1609" s="2"/>
    </row>
    <row r="1610" spans="1:1" x14ac:dyDescent="0.2">
      <c r="A1610" s="2"/>
    </row>
    <row r="1611" spans="1:1" x14ac:dyDescent="0.2">
      <c r="A1611" s="2"/>
    </row>
    <row r="1612" spans="1:1" x14ac:dyDescent="0.2">
      <c r="A1612" s="2"/>
    </row>
    <row r="1613" spans="1:1" x14ac:dyDescent="0.2">
      <c r="A1613" s="2"/>
    </row>
    <row r="1614" spans="1:1" x14ac:dyDescent="0.2">
      <c r="A1614" s="2"/>
    </row>
    <row r="1615" spans="1:1" x14ac:dyDescent="0.2">
      <c r="A1615" s="2"/>
    </row>
    <row r="1616" spans="1:1" x14ac:dyDescent="0.2">
      <c r="A1616" s="2"/>
    </row>
    <row r="1617" spans="1:1" x14ac:dyDescent="0.2">
      <c r="A1617" s="2"/>
    </row>
    <row r="1618" spans="1:1" x14ac:dyDescent="0.2">
      <c r="A1618" s="2"/>
    </row>
    <row r="1619" spans="1:1" x14ac:dyDescent="0.2">
      <c r="A1619" s="2"/>
    </row>
    <row r="1620" spans="1:1" x14ac:dyDescent="0.2">
      <c r="A1620" s="2"/>
    </row>
    <row r="1621" spans="1:1" x14ac:dyDescent="0.2">
      <c r="A1621" s="2"/>
    </row>
    <row r="1622" spans="1:1" x14ac:dyDescent="0.2">
      <c r="A1622" s="2"/>
    </row>
    <row r="1623" spans="1:1" x14ac:dyDescent="0.2">
      <c r="A1623" s="2"/>
    </row>
    <row r="1624" spans="1:1" x14ac:dyDescent="0.2">
      <c r="A1624" s="2"/>
    </row>
    <row r="1625" spans="1:1" x14ac:dyDescent="0.2">
      <c r="A1625" s="2"/>
    </row>
    <row r="1626" spans="1:1" x14ac:dyDescent="0.2">
      <c r="A1626" s="2"/>
    </row>
    <row r="1627" spans="1:1" x14ac:dyDescent="0.2">
      <c r="A1627" s="2"/>
    </row>
    <row r="1628" spans="1:1" x14ac:dyDescent="0.2">
      <c r="A1628" s="2"/>
    </row>
    <row r="1629" spans="1:1" x14ac:dyDescent="0.2">
      <c r="A1629" s="2"/>
    </row>
    <row r="1630" spans="1:1" x14ac:dyDescent="0.2">
      <c r="A1630" s="2"/>
    </row>
    <row r="1631" spans="1:1" x14ac:dyDescent="0.2">
      <c r="A1631" s="2"/>
    </row>
    <row r="1632" spans="1:1" x14ac:dyDescent="0.2">
      <c r="A1632" s="2"/>
    </row>
    <row r="1633" spans="1:1" x14ac:dyDescent="0.2">
      <c r="A1633" s="2"/>
    </row>
    <row r="1634" spans="1:1" x14ac:dyDescent="0.2">
      <c r="A1634" s="2"/>
    </row>
    <row r="1635" spans="1:1" x14ac:dyDescent="0.2">
      <c r="A1635" s="2"/>
    </row>
    <row r="1636" spans="1:1" x14ac:dyDescent="0.2">
      <c r="A1636" s="2"/>
    </row>
    <row r="1637" spans="1:1" x14ac:dyDescent="0.2">
      <c r="A1637" s="2"/>
    </row>
    <row r="1638" spans="1:1" x14ac:dyDescent="0.2">
      <c r="A1638" s="2"/>
    </row>
    <row r="1639" spans="1:1" x14ac:dyDescent="0.2">
      <c r="A1639" s="2"/>
    </row>
    <row r="1640" spans="1:1" x14ac:dyDescent="0.2">
      <c r="A1640" s="2"/>
    </row>
    <row r="1641" spans="1:1" x14ac:dyDescent="0.2">
      <c r="A1641" s="2"/>
    </row>
    <row r="1642" spans="1:1" x14ac:dyDescent="0.2">
      <c r="A1642" s="2"/>
    </row>
    <row r="1643" spans="1:1" x14ac:dyDescent="0.2">
      <c r="A1643" s="2"/>
    </row>
    <row r="1644" spans="1:1" x14ac:dyDescent="0.2">
      <c r="A1644" s="2"/>
    </row>
    <row r="1645" spans="1:1" x14ac:dyDescent="0.2">
      <c r="A1645" s="2"/>
    </row>
    <row r="1646" spans="1:1" x14ac:dyDescent="0.2">
      <c r="A1646" s="2"/>
    </row>
    <row r="1647" spans="1:1" x14ac:dyDescent="0.2">
      <c r="A1647" s="2"/>
    </row>
    <row r="1648" spans="1:1" x14ac:dyDescent="0.2">
      <c r="A1648" s="2"/>
    </row>
    <row r="1649" spans="1:1" x14ac:dyDescent="0.2">
      <c r="A1649" s="2"/>
    </row>
    <row r="1650" spans="1:1" x14ac:dyDescent="0.2">
      <c r="A1650" s="2"/>
    </row>
    <row r="1651" spans="1:1" x14ac:dyDescent="0.2">
      <c r="A1651" s="2"/>
    </row>
    <row r="1652" spans="1:1" x14ac:dyDescent="0.2">
      <c r="A1652" s="2"/>
    </row>
    <row r="1653" spans="1:1" x14ac:dyDescent="0.2">
      <c r="A1653" s="2"/>
    </row>
    <row r="1654" spans="1:1" x14ac:dyDescent="0.2">
      <c r="A1654" s="2"/>
    </row>
    <row r="1655" spans="1:1" x14ac:dyDescent="0.2">
      <c r="A1655" s="2"/>
    </row>
    <row r="1656" spans="1:1" x14ac:dyDescent="0.2">
      <c r="A1656" s="2"/>
    </row>
    <row r="1657" spans="1:1" x14ac:dyDescent="0.2">
      <c r="A1657" s="2"/>
    </row>
    <row r="1658" spans="1:1" x14ac:dyDescent="0.2">
      <c r="A1658" s="2"/>
    </row>
    <row r="1659" spans="1:1" x14ac:dyDescent="0.2">
      <c r="A1659" s="2"/>
    </row>
    <row r="1660" spans="1:1" x14ac:dyDescent="0.2">
      <c r="A1660" s="2"/>
    </row>
    <row r="1661" spans="1:1" x14ac:dyDescent="0.2">
      <c r="A1661" s="2"/>
    </row>
    <row r="1662" spans="1:1" x14ac:dyDescent="0.2">
      <c r="A1662" s="2"/>
    </row>
    <row r="1663" spans="1:1" x14ac:dyDescent="0.2">
      <c r="A1663" s="2"/>
    </row>
    <row r="1664" spans="1:1" x14ac:dyDescent="0.2">
      <c r="A1664" s="2"/>
    </row>
    <row r="1665" spans="1:1" x14ac:dyDescent="0.2">
      <c r="A1665" s="2"/>
    </row>
    <row r="1666" spans="1:1" x14ac:dyDescent="0.2">
      <c r="A1666" s="2"/>
    </row>
    <row r="1667" spans="1:1" x14ac:dyDescent="0.2">
      <c r="A1667" s="2"/>
    </row>
    <row r="1668" spans="1:1" x14ac:dyDescent="0.2">
      <c r="A1668" s="2"/>
    </row>
    <row r="1669" spans="1:1" x14ac:dyDescent="0.2">
      <c r="A1669" s="2"/>
    </row>
    <row r="1670" spans="1:1" x14ac:dyDescent="0.2">
      <c r="A1670" s="2"/>
    </row>
    <row r="1671" spans="1:1" x14ac:dyDescent="0.2">
      <c r="A1671" s="2"/>
    </row>
    <row r="1672" spans="1:1" x14ac:dyDescent="0.2">
      <c r="A1672" s="2"/>
    </row>
    <row r="1673" spans="1:1" x14ac:dyDescent="0.2">
      <c r="A1673" s="2"/>
    </row>
    <row r="1674" spans="1:1" x14ac:dyDescent="0.2">
      <c r="A1674" s="2"/>
    </row>
    <row r="1675" spans="1:1" x14ac:dyDescent="0.2">
      <c r="A1675" s="2"/>
    </row>
    <row r="1676" spans="1:1" x14ac:dyDescent="0.2">
      <c r="A1676" s="2"/>
    </row>
    <row r="1677" spans="1:1" x14ac:dyDescent="0.2">
      <c r="A1677" s="2"/>
    </row>
    <row r="1678" spans="1:1" x14ac:dyDescent="0.2">
      <c r="A1678" s="2"/>
    </row>
    <row r="1679" spans="1:1" x14ac:dyDescent="0.2">
      <c r="A1679" s="2"/>
    </row>
    <row r="1680" spans="1:1" x14ac:dyDescent="0.2">
      <c r="A1680" s="2"/>
    </row>
    <row r="1681" spans="1:1" x14ac:dyDescent="0.2">
      <c r="A1681" s="2"/>
    </row>
    <row r="1682" spans="1:1" x14ac:dyDescent="0.2">
      <c r="A1682" s="2"/>
    </row>
    <row r="1683" spans="1:1" x14ac:dyDescent="0.2">
      <c r="A1683" s="2"/>
    </row>
    <row r="1684" spans="1:1" x14ac:dyDescent="0.2">
      <c r="A1684" s="2"/>
    </row>
    <row r="1685" spans="1:1" x14ac:dyDescent="0.2">
      <c r="A1685" s="2"/>
    </row>
    <row r="1686" spans="1:1" x14ac:dyDescent="0.2">
      <c r="A1686" s="2"/>
    </row>
    <row r="1687" spans="1:1" x14ac:dyDescent="0.2">
      <c r="A1687" s="2"/>
    </row>
    <row r="1688" spans="1:1" x14ac:dyDescent="0.2">
      <c r="A1688" s="2"/>
    </row>
    <row r="1689" spans="1:1" x14ac:dyDescent="0.2">
      <c r="A1689" s="2"/>
    </row>
    <row r="1690" spans="1:1" x14ac:dyDescent="0.2">
      <c r="A1690" s="2"/>
    </row>
    <row r="1691" spans="1:1" x14ac:dyDescent="0.2">
      <c r="A1691" s="2"/>
    </row>
    <row r="1692" spans="1:1" x14ac:dyDescent="0.2">
      <c r="A1692" s="2"/>
    </row>
    <row r="1693" spans="1:1" x14ac:dyDescent="0.2">
      <c r="A1693" s="2"/>
    </row>
    <row r="1694" spans="1:1" x14ac:dyDescent="0.2">
      <c r="A1694" s="2"/>
    </row>
    <row r="1695" spans="1:1" x14ac:dyDescent="0.2">
      <c r="A1695" s="2"/>
    </row>
    <row r="1696" spans="1:1" x14ac:dyDescent="0.2">
      <c r="A1696" s="2"/>
    </row>
    <row r="1697" spans="1:1" x14ac:dyDescent="0.2">
      <c r="A1697" s="2"/>
    </row>
    <row r="1698" spans="1:1" x14ac:dyDescent="0.2">
      <c r="A1698" s="2"/>
    </row>
    <row r="1699" spans="1:1" x14ac:dyDescent="0.2">
      <c r="A1699" s="2"/>
    </row>
    <row r="1700" spans="1:1" x14ac:dyDescent="0.2">
      <c r="A1700" s="2"/>
    </row>
    <row r="1701" spans="1:1" x14ac:dyDescent="0.2">
      <c r="A1701" s="2"/>
    </row>
    <row r="1702" spans="1:1" x14ac:dyDescent="0.2">
      <c r="A1702" s="2"/>
    </row>
    <row r="1703" spans="1:1" x14ac:dyDescent="0.2">
      <c r="A1703" s="2"/>
    </row>
    <row r="1704" spans="1:1" x14ac:dyDescent="0.2">
      <c r="A1704" s="2"/>
    </row>
    <row r="1705" spans="1:1" x14ac:dyDescent="0.2">
      <c r="A1705" s="2"/>
    </row>
    <row r="1706" spans="1:1" x14ac:dyDescent="0.2">
      <c r="A1706" s="2"/>
    </row>
    <row r="1707" spans="1:1" x14ac:dyDescent="0.2">
      <c r="A1707" s="2"/>
    </row>
    <row r="1708" spans="1:1" x14ac:dyDescent="0.2">
      <c r="A1708" s="2"/>
    </row>
    <row r="1709" spans="1:1" x14ac:dyDescent="0.2">
      <c r="A1709" s="2"/>
    </row>
    <row r="1710" spans="1:1" x14ac:dyDescent="0.2">
      <c r="A1710" s="2"/>
    </row>
    <row r="1711" spans="1:1" x14ac:dyDescent="0.2">
      <c r="A1711" s="2"/>
    </row>
    <row r="1712" spans="1:1" x14ac:dyDescent="0.2">
      <c r="A1712" s="2"/>
    </row>
    <row r="1713" spans="1:1" x14ac:dyDescent="0.2">
      <c r="A1713" s="2"/>
    </row>
    <row r="1714" spans="1:1" x14ac:dyDescent="0.2">
      <c r="A1714" s="2"/>
    </row>
    <row r="1715" spans="1:1" x14ac:dyDescent="0.2">
      <c r="A1715" s="2"/>
    </row>
    <row r="1716" spans="1:1" x14ac:dyDescent="0.2">
      <c r="A1716" s="2"/>
    </row>
    <row r="1717" spans="1:1" x14ac:dyDescent="0.2">
      <c r="A1717" s="2"/>
    </row>
    <row r="1718" spans="1:1" x14ac:dyDescent="0.2">
      <c r="A1718" s="2"/>
    </row>
    <row r="1719" spans="1:1" x14ac:dyDescent="0.2">
      <c r="A1719" s="2"/>
    </row>
    <row r="1720" spans="1:1" x14ac:dyDescent="0.2">
      <c r="A1720" s="2"/>
    </row>
    <row r="1721" spans="1:1" x14ac:dyDescent="0.2">
      <c r="A1721" s="2"/>
    </row>
    <row r="1722" spans="1:1" x14ac:dyDescent="0.2">
      <c r="A1722" s="2"/>
    </row>
    <row r="1723" spans="1:1" x14ac:dyDescent="0.2">
      <c r="A1723" s="2"/>
    </row>
    <row r="1724" spans="1:1" x14ac:dyDescent="0.2">
      <c r="A1724" s="2"/>
    </row>
    <row r="1725" spans="1:1" x14ac:dyDescent="0.2">
      <c r="A1725" s="2"/>
    </row>
    <row r="1726" spans="1:1" x14ac:dyDescent="0.2">
      <c r="A1726" s="2"/>
    </row>
    <row r="1727" spans="1:1" x14ac:dyDescent="0.2">
      <c r="A1727" s="2"/>
    </row>
    <row r="1728" spans="1:1" x14ac:dyDescent="0.2">
      <c r="A1728" s="2"/>
    </row>
    <row r="1729" spans="1:1" x14ac:dyDescent="0.2">
      <c r="A1729" s="2"/>
    </row>
    <row r="1730" spans="1:1" x14ac:dyDescent="0.2">
      <c r="A1730" s="2"/>
    </row>
    <row r="1731" spans="1:1" x14ac:dyDescent="0.2">
      <c r="A1731" s="2"/>
    </row>
    <row r="1732" spans="1:1" x14ac:dyDescent="0.2">
      <c r="A1732" s="2"/>
    </row>
    <row r="1733" spans="1:1" x14ac:dyDescent="0.2">
      <c r="A1733" s="2"/>
    </row>
    <row r="1734" spans="1:1" x14ac:dyDescent="0.2">
      <c r="A1734" s="2"/>
    </row>
    <row r="1735" spans="1:1" x14ac:dyDescent="0.2">
      <c r="A1735" s="2"/>
    </row>
    <row r="1736" spans="1:1" x14ac:dyDescent="0.2">
      <c r="A1736" s="2"/>
    </row>
    <row r="1737" spans="1:1" x14ac:dyDescent="0.2">
      <c r="A1737" s="2"/>
    </row>
    <row r="1738" spans="1:1" x14ac:dyDescent="0.2">
      <c r="A1738" s="2"/>
    </row>
    <row r="1739" spans="1:1" x14ac:dyDescent="0.2">
      <c r="A1739" s="2"/>
    </row>
    <row r="1740" spans="1:1" x14ac:dyDescent="0.2">
      <c r="A1740" s="2"/>
    </row>
    <row r="1741" spans="1:1" x14ac:dyDescent="0.2">
      <c r="A1741" s="2"/>
    </row>
    <row r="1742" spans="1:1" x14ac:dyDescent="0.2">
      <c r="A1742" s="2"/>
    </row>
    <row r="1743" spans="1:1" x14ac:dyDescent="0.2">
      <c r="A1743" s="2"/>
    </row>
    <row r="1744" spans="1:1" x14ac:dyDescent="0.2">
      <c r="A1744" s="2"/>
    </row>
    <row r="1745" spans="1:1" x14ac:dyDescent="0.2">
      <c r="A1745" s="2"/>
    </row>
    <row r="1746" spans="1:1" x14ac:dyDescent="0.2">
      <c r="A1746" s="2"/>
    </row>
    <row r="1747" spans="1:1" x14ac:dyDescent="0.2">
      <c r="A1747" s="2"/>
    </row>
    <row r="1748" spans="1:1" x14ac:dyDescent="0.2">
      <c r="A1748" s="2"/>
    </row>
    <row r="1749" spans="1:1" x14ac:dyDescent="0.2">
      <c r="A1749" s="2"/>
    </row>
    <row r="1750" spans="1:1" x14ac:dyDescent="0.2">
      <c r="A1750" s="2"/>
    </row>
    <row r="1751" spans="1:1" x14ac:dyDescent="0.2">
      <c r="A1751" s="2"/>
    </row>
    <row r="1752" spans="1:1" x14ac:dyDescent="0.2">
      <c r="A1752" s="2"/>
    </row>
    <row r="1753" spans="1:1" x14ac:dyDescent="0.2">
      <c r="A1753" s="2"/>
    </row>
    <row r="1754" spans="1:1" x14ac:dyDescent="0.2">
      <c r="A1754" s="2"/>
    </row>
    <row r="1755" spans="1:1" x14ac:dyDescent="0.2">
      <c r="A1755" s="2"/>
    </row>
    <row r="1756" spans="1:1" x14ac:dyDescent="0.2">
      <c r="A1756" s="2"/>
    </row>
    <row r="1757" spans="1:1" x14ac:dyDescent="0.2">
      <c r="A1757" s="2"/>
    </row>
    <row r="1758" spans="1:1" x14ac:dyDescent="0.2">
      <c r="A1758" s="2"/>
    </row>
    <row r="1759" spans="1:1" x14ac:dyDescent="0.2">
      <c r="A1759" s="2"/>
    </row>
    <row r="1760" spans="1:1" x14ac:dyDescent="0.2">
      <c r="A1760" s="2"/>
    </row>
    <row r="1761" spans="1:1" x14ac:dyDescent="0.2">
      <c r="A1761" s="2"/>
    </row>
    <row r="1762" spans="1:1" x14ac:dyDescent="0.2">
      <c r="A1762" s="2"/>
    </row>
    <row r="1763" spans="1:1" x14ac:dyDescent="0.2">
      <c r="A1763" s="2"/>
    </row>
    <row r="1764" spans="1:1" x14ac:dyDescent="0.2">
      <c r="A1764" s="2"/>
    </row>
    <row r="1765" spans="1:1" x14ac:dyDescent="0.2">
      <c r="A1765" s="2"/>
    </row>
    <row r="1766" spans="1:1" x14ac:dyDescent="0.2">
      <c r="A1766" s="2"/>
    </row>
    <row r="1767" spans="1:1" x14ac:dyDescent="0.2">
      <c r="A1767" s="2"/>
    </row>
    <row r="1768" spans="1:1" x14ac:dyDescent="0.2">
      <c r="A1768" s="2"/>
    </row>
    <row r="1769" spans="1:1" x14ac:dyDescent="0.2">
      <c r="A1769" s="2"/>
    </row>
    <row r="1770" spans="1:1" x14ac:dyDescent="0.2">
      <c r="A1770" s="2"/>
    </row>
    <row r="1771" spans="1:1" x14ac:dyDescent="0.2">
      <c r="A1771" s="2"/>
    </row>
    <row r="1772" spans="1:1" x14ac:dyDescent="0.2">
      <c r="A1772" s="2"/>
    </row>
    <row r="1773" spans="1:1" x14ac:dyDescent="0.2">
      <c r="A1773" s="2"/>
    </row>
    <row r="1774" spans="1:1" x14ac:dyDescent="0.2">
      <c r="A1774" s="2"/>
    </row>
    <row r="1775" spans="1:1" x14ac:dyDescent="0.2">
      <c r="A1775" s="2"/>
    </row>
    <row r="1776" spans="1:1" x14ac:dyDescent="0.2">
      <c r="A1776" s="2"/>
    </row>
    <row r="1777" spans="1:1" x14ac:dyDescent="0.2">
      <c r="A1777" s="2"/>
    </row>
    <row r="1778" spans="1:1" x14ac:dyDescent="0.2">
      <c r="A1778" s="2"/>
    </row>
    <row r="1779" spans="1:1" x14ac:dyDescent="0.2">
      <c r="A1779" s="2"/>
    </row>
    <row r="1780" spans="1:1" x14ac:dyDescent="0.2">
      <c r="A1780" s="2"/>
    </row>
    <row r="1781" spans="1:1" x14ac:dyDescent="0.2">
      <c r="A1781" s="2"/>
    </row>
    <row r="1782" spans="1:1" x14ac:dyDescent="0.2">
      <c r="A1782" s="2"/>
    </row>
    <row r="1783" spans="1:1" x14ac:dyDescent="0.2">
      <c r="A1783" s="2"/>
    </row>
    <row r="1784" spans="1:1" x14ac:dyDescent="0.2">
      <c r="A1784" s="2"/>
    </row>
    <row r="1785" spans="1:1" x14ac:dyDescent="0.2">
      <c r="A1785" s="2"/>
    </row>
    <row r="1786" spans="1:1" x14ac:dyDescent="0.2">
      <c r="A1786" s="2"/>
    </row>
    <row r="1787" spans="1:1" x14ac:dyDescent="0.2">
      <c r="A1787" s="2"/>
    </row>
    <row r="1788" spans="1:1" x14ac:dyDescent="0.2">
      <c r="A1788" s="2"/>
    </row>
    <row r="1789" spans="1:1" x14ac:dyDescent="0.2">
      <c r="A1789" s="2"/>
    </row>
    <row r="1790" spans="1:1" x14ac:dyDescent="0.2">
      <c r="A1790" s="2"/>
    </row>
    <row r="1791" spans="1:1" x14ac:dyDescent="0.2">
      <c r="A1791" s="2"/>
    </row>
    <row r="1792" spans="1:1" x14ac:dyDescent="0.2">
      <c r="A1792" s="2"/>
    </row>
    <row r="1793" spans="1:1" x14ac:dyDescent="0.2">
      <c r="A1793" s="2"/>
    </row>
    <row r="1794" spans="1:1" x14ac:dyDescent="0.2">
      <c r="A1794" s="2"/>
    </row>
    <row r="1795" spans="1:1" x14ac:dyDescent="0.2">
      <c r="A1795" s="2"/>
    </row>
    <row r="1796" spans="1:1" x14ac:dyDescent="0.2">
      <c r="A1796" s="2"/>
    </row>
    <row r="1797" spans="1:1" x14ac:dyDescent="0.2">
      <c r="A1797" s="2"/>
    </row>
    <row r="1798" spans="1:1" x14ac:dyDescent="0.2">
      <c r="A1798" s="2"/>
    </row>
    <row r="1799" spans="1:1" x14ac:dyDescent="0.2">
      <c r="A1799" s="2"/>
    </row>
    <row r="1800" spans="1:1" x14ac:dyDescent="0.2">
      <c r="A1800" s="2"/>
    </row>
    <row r="1801" spans="1:1" x14ac:dyDescent="0.2">
      <c r="A1801" s="2"/>
    </row>
    <row r="1802" spans="1:1" x14ac:dyDescent="0.2">
      <c r="A1802" s="2"/>
    </row>
    <row r="1803" spans="1:1" x14ac:dyDescent="0.2">
      <c r="A1803" s="2"/>
    </row>
    <row r="1804" spans="1:1" x14ac:dyDescent="0.2">
      <c r="A1804" s="2"/>
    </row>
    <row r="1805" spans="1:1" x14ac:dyDescent="0.2">
      <c r="A1805" s="2"/>
    </row>
    <row r="1806" spans="1:1" x14ac:dyDescent="0.2">
      <c r="A1806" s="2"/>
    </row>
    <row r="1807" spans="1:1" x14ac:dyDescent="0.2">
      <c r="A1807" s="2"/>
    </row>
    <row r="1808" spans="1:1" x14ac:dyDescent="0.2">
      <c r="A1808" s="2"/>
    </row>
    <row r="1809" spans="1:1" x14ac:dyDescent="0.2">
      <c r="A1809" s="2"/>
    </row>
    <row r="1810" spans="1:1" x14ac:dyDescent="0.2">
      <c r="A1810" s="2"/>
    </row>
    <row r="1811" spans="1:1" x14ac:dyDescent="0.2">
      <c r="A1811" s="2"/>
    </row>
    <row r="1812" spans="1:1" x14ac:dyDescent="0.2">
      <c r="A1812" s="2"/>
    </row>
    <row r="1813" spans="1:1" x14ac:dyDescent="0.2">
      <c r="A1813" s="2"/>
    </row>
    <row r="1814" spans="1:1" x14ac:dyDescent="0.2">
      <c r="A1814" s="2"/>
    </row>
    <row r="1815" spans="1:1" x14ac:dyDescent="0.2">
      <c r="A1815" s="2"/>
    </row>
    <row r="1816" spans="1:1" x14ac:dyDescent="0.2">
      <c r="A1816" s="2"/>
    </row>
    <row r="1817" spans="1:1" x14ac:dyDescent="0.2">
      <c r="A1817" s="2"/>
    </row>
    <row r="1818" spans="1:1" x14ac:dyDescent="0.2">
      <c r="A1818" s="2"/>
    </row>
    <row r="1819" spans="1:1" x14ac:dyDescent="0.2">
      <c r="A1819" s="2"/>
    </row>
    <row r="1820" spans="1:1" x14ac:dyDescent="0.2">
      <c r="A1820" s="2"/>
    </row>
    <row r="1821" spans="1:1" x14ac:dyDescent="0.2">
      <c r="A1821" s="2"/>
    </row>
    <row r="1822" spans="1:1" x14ac:dyDescent="0.2">
      <c r="A1822" s="2"/>
    </row>
    <row r="1823" spans="1:1" x14ac:dyDescent="0.2">
      <c r="A1823" s="2"/>
    </row>
    <row r="1824" spans="1:1" x14ac:dyDescent="0.2">
      <c r="A1824" s="2"/>
    </row>
    <row r="1825" spans="1:1" x14ac:dyDescent="0.2">
      <c r="A1825" s="2"/>
    </row>
    <row r="1826" spans="1:1" x14ac:dyDescent="0.2">
      <c r="A1826" s="2"/>
    </row>
    <row r="1827" spans="1:1" x14ac:dyDescent="0.2">
      <c r="A1827" s="2"/>
    </row>
    <row r="1828" spans="1:1" x14ac:dyDescent="0.2">
      <c r="A1828" s="2"/>
    </row>
    <row r="1829" spans="1:1" x14ac:dyDescent="0.2">
      <c r="A1829" s="2"/>
    </row>
    <row r="1830" spans="1:1" x14ac:dyDescent="0.2">
      <c r="A1830" s="2"/>
    </row>
    <row r="1831" spans="1:1" x14ac:dyDescent="0.2">
      <c r="A1831" s="2"/>
    </row>
    <row r="1832" spans="1:1" x14ac:dyDescent="0.2">
      <c r="A1832" s="2"/>
    </row>
    <row r="1833" spans="1:1" x14ac:dyDescent="0.2">
      <c r="A1833" s="2"/>
    </row>
    <row r="1834" spans="1:1" x14ac:dyDescent="0.2">
      <c r="A1834" s="2"/>
    </row>
    <row r="1835" spans="1:1" x14ac:dyDescent="0.2">
      <c r="A1835" s="2"/>
    </row>
    <row r="1836" spans="1:1" x14ac:dyDescent="0.2">
      <c r="A1836" s="2"/>
    </row>
    <row r="1837" spans="1:1" x14ac:dyDescent="0.2">
      <c r="A1837" s="2"/>
    </row>
    <row r="1838" spans="1:1" x14ac:dyDescent="0.2">
      <c r="A1838" s="2"/>
    </row>
    <row r="1839" spans="1:1" x14ac:dyDescent="0.2">
      <c r="A1839" s="2"/>
    </row>
    <row r="1840" spans="1:1" x14ac:dyDescent="0.2">
      <c r="A1840" s="2"/>
    </row>
    <row r="1841" spans="1:1" x14ac:dyDescent="0.2">
      <c r="A1841" s="2"/>
    </row>
    <row r="1842" spans="1:1" x14ac:dyDescent="0.2">
      <c r="A1842" s="2"/>
    </row>
    <row r="1843" spans="1:1" x14ac:dyDescent="0.2">
      <c r="A1843" s="2"/>
    </row>
    <row r="1844" spans="1:1" x14ac:dyDescent="0.2">
      <c r="A1844" s="2"/>
    </row>
    <row r="1845" spans="1:1" x14ac:dyDescent="0.2">
      <c r="A1845" s="2"/>
    </row>
    <row r="1846" spans="1:1" x14ac:dyDescent="0.2">
      <c r="A1846" s="2"/>
    </row>
    <row r="1847" spans="1:1" x14ac:dyDescent="0.2">
      <c r="A1847" s="2"/>
    </row>
    <row r="1848" spans="1:1" x14ac:dyDescent="0.2">
      <c r="A1848" s="2"/>
    </row>
    <row r="1849" spans="1:1" x14ac:dyDescent="0.2">
      <c r="A1849" s="2"/>
    </row>
    <row r="1850" spans="1:1" x14ac:dyDescent="0.2">
      <c r="A1850" s="2"/>
    </row>
    <row r="1851" spans="1:1" x14ac:dyDescent="0.2">
      <c r="A1851" s="2"/>
    </row>
    <row r="1852" spans="1:1" x14ac:dyDescent="0.2">
      <c r="A1852" s="2"/>
    </row>
    <row r="1853" spans="1:1" x14ac:dyDescent="0.2">
      <c r="A1853" s="2"/>
    </row>
    <row r="1854" spans="1:1" x14ac:dyDescent="0.2">
      <c r="A1854" s="2"/>
    </row>
    <row r="1855" spans="1:1" x14ac:dyDescent="0.2">
      <c r="A1855" s="2"/>
    </row>
    <row r="1856" spans="1:1" x14ac:dyDescent="0.2">
      <c r="A1856" s="2"/>
    </row>
    <row r="1857" spans="1:1" x14ac:dyDescent="0.2">
      <c r="A1857" s="2"/>
    </row>
    <row r="1858" spans="1:1" x14ac:dyDescent="0.2">
      <c r="A1858" s="2"/>
    </row>
    <row r="1859" spans="1:1" x14ac:dyDescent="0.2">
      <c r="A1859" s="2"/>
    </row>
    <row r="1860" spans="1:1" x14ac:dyDescent="0.2">
      <c r="A1860" s="2"/>
    </row>
    <row r="1861" spans="1:1" x14ac:dyDescent="0.2">
      <c r="A1861" s="2"/>
    </row>
    <row r="1862" spans="1:1" x14ac:dyDescent="0.2">
      <c r="A1862" s="2"/>
    </row>
    <row r="1863" spans="1:1" x14ac:dyDescent="0.2">
      <c r="A1863" s="2"/>
    </row>
    <row r="1864" spans="1:1" x14ac:dyDescent="0.2">
      <c r="A1864" s="2"/>
    </row>
    <row r="1865" spans="1:1" x14ac:dyDescent="0.2">
      <c r="A1865" s="2"/>
    </row>
    <row r="1866" spans="1:1" x14ac:dyDescent="0.2">
      <c r="A1866" s="2"/>
    </row>
    <row r="1867" spans="1:1" x14ac:dyDescent="0.2">
      <c r="A1867" s="2"/>
    </row>
    <row r="1868" spans="1:1" x14ac:dyDescent="0.2">
      <c r="A1868" s="2"/>
    </row>
    <row r="1869" spans="1:1" x14ac:dyDescent="0.2">
      <c r="A1869" s="2"/>
    </row>
    <row r="1870" spans="1:1" x14ac:dyDescent="0.2">
      <c r="A1870" s="2"/>
    </row>
    <row r="1871" spans="1:1" x14ac:dyDescent="0.2">
      <c r="A1871" s="2"/>
    </row>
    <row r="1872" spans="1:1" x14ac:dyDescent="0.2">
      <c r="A1872" s="2"/>
    </row>
    <row r="1873" spans="1:1" x14ac:dyDescent="0.2">
      <c r="A1873" s="2"/>
    </row>
    <row r="1874" spans="1:1" x14ac:dyDescent="0.2">
      <c r="A1874" s="2"/>
    </row>
    <row r="1875" spans="1:1" x14ac:dyDescent="0.2">
      <c r="A1875" s="2"/>
    </row>
    <row r="1876" spans="1:1" x14ac:dyDescent="0.2">
      <c r="A1876" s="2"/>
    </row>
    <row r="1877" spans="1:1" x14ac:dyDescent="0.2">
      <c r="A1877" s="2"/>
    </row>
    <row r="1878" spans="1:1" x14ac:dyDescent="0.2">
      <c r="A1878" s="2"/>
    </row>
    <row r="1879" spans="1:1" x14ac:dyDescent="0.2">
      <c r="A1879" s="2"/>
    </row>
    <row r="1880" spans="1:1" x14ac:dyDescent="0.2">
      <c r="A1880" s="2"/>
    </row>
    <row r="1881" spans="1:1" x14ac:dyDescent="0.2">
      <c r="A1881" s="2"/>
    </row>
    <row r="1882" spans="1:1" x14ac:dyDescent="0.2">
      <c r="A1882" s="2"/>
    </row>
    <row r="1883" spans="1:1" x14ac:dyDescent="0.2">
      <c r="A1883" s="2"/>
    </row>
    <row r="1884" spans="1:1" x14ac:dyDescent="0.2">
      <c r="A1884" s="2"/>
    </row>
    <row r="1885" spans="1:1" x14ac:dyDescent="0.2">
      <c r="A1885" s="2"/>
    </row>
    <row r="1886" spans="1:1" x14ac:dyDescent="0.2">
      <c r="A1886" s="2"/>
    </row>
    <row r="1887" spans="1:1" x14ac:dyDescent="0.2">
      <c r="A1887" s="2"/>
    </row>
    <row r="1888" spans="1:1" x14ac:dyDescent="0.2">
      <c r="A1888" s="2"/>
    </row>
    <row r="1889" spans="1:1" x14ac:dyDescent="0.2">
      <c r="A1889" s="2"/>
    </row>
    <row r="1890" spans="1:1" x14ac:dyDescent="0.2">
      <c r="A1890" s="2"/>
    </row>
    <row r="1891" spans="1:1" x14ac:dyDescent="0.2">
      <c r="A1891" s="2"/>
    </row>
    <row r="1892" spans="1:1" x14ac:dyDescent="0.2">
      <c r="A1892" s="2"/>
    </row>
    <row r="1893" spans="1:1" x14ac:dyDescent="0.2">
      <c r="A1893" s="2"/>
    </row>
    <row r="1894" spans="1:1" x14ac:dyDescent="0.2">
      <c r="A1894" s="2"/>
    </row>
    <row r="1895" spans="1:1" x14ac:dyDescent="0.2">
      <c r="A1895" s="2"/>
    </row>
    <row r="1896" spans="1:1" x14ac:dyDescent="0.2">
      <c r="A1896" s="2"/>
    </row>
    <row r="1897" spans="1:1" x14ac:dyDescent="0.2">
      <c r="A1897" s="2"/>
    </row>
    <row r="1898" spans="1:1" x14ac:dyDescent="0.2">
      <c r="A1898" s="2"/>
    </row>
    <row r="1899" spans="1:1" x14ac:dyDescent="0.2">
      <c r="A1899" s="2"/>
    </row>
    <row r="1900" spans="1:1" x14ac:dyDescent="0.2">
      <c r="A1900" s="2"/>
    </row>
    <row r="1901" spans="1:1" x14ac:dyDescent="0.2">
      <c r="A1901" s="2"/>
    </row>
    <row r="1902" spans="1:1" x14ac:dyDescent="0.2">
      <c r="A1902" s="2"/>
    </row>
    <row r="1903" spans="1:1" x14ac:dyDescent="0.2">
      <c r="A1903" s="2"/>
    </row>
    <row r="1904" spans="1:1" x14ac:dyDescent="0.2">
      <c r="A1904" s="2"/>
    </row>
    <row r="1905" spans="1:1" x14ac:dyDescent="0.2">
      <c r="A1905" s="2"/>
    </row>
    <row r="1906" spans="1:1" x14ac:dyDescent="0.2">
      <c r="A1906" s="2"/>
    </row>
    <row r="1907" spans="1:1" x14ac:dyDescent="0.2">
      <c r="A1907" s="2"/>
    </row>
    <row r="1908" spans="1:1" x14ac:dyDescent="0.2">
      <c r="A1908" s="2"/>
    </row>
    <row r="1909" spans="1:1" x14ac:dyDescent="0.2">
      <c r="A1909" s="2"/>
    </row>
    <row r="1910" spans="1:1" x14ac:dyDescent="0.2">
      <c r="A1910" s="2"/>
    </row>
    <row r="1911" spans="1:1" x14ac:dyDescent="0.2">
      <c r="A1911" s="2"/>
    </row>
    <row r="1912" spans="1:1" x14ac:dyDescent="0.2">
      <c r="A1912" s="2"/>
    </row>
    <row r="1913" spans="1:1" x14ac:dyDescent="0.2">
      <c r="A1913" s="2"/>
    </row>
    <row r="1914" spans="1:1" x14ac:dyDescent="0.2">
      <c r="A1914" s="2"/>
    </row>
    <row r="1915" spans="1:1" x14ac:dyDescent="0.2">
      <c r="A1915" s="2"/>
    </row>
    <row r="1916" spans="1:1" x14ac:dyDescent="0.2">
      <c r="A1916" s="2"/>
    </row>
    <row r="1917" spans="1:1" x14ac:dyDescent="0.2">
      <c r="A1917" s="2"/>
    </row>
    <row r="1918" spans="1:1" x14ac:dyDescent="0.2">
      <c r="A1918" s="2"/>
    </row>
    <row r="1919" spans="1:1" x14ac:dyDescent="0.2">
      <c r="A1919" s="2"/>
    </row>
    <row r="1920" spans="1:1" x14ac:dyDescent="0.2">
      <c r="A1920" s="2"/>
    </row>
    <row r="1921" spans="1:1" x14ac:dyDescent="0.2">
      <c r="A1921" s="2"/>
    </row>
    <row r="1922" spans="1:1" x14ac:dyDescent="0.2">
      <c r="A1922" s="2"/>
    </row>
    <row r="1923" spans="1:1" x14ac:dyDescent="0.2">
      <c r="A1923" s="2"/>
    </row>
    <row r="1924" spans="1:1" x14ac:dyDescent="0.2">
      <c r="A1924" s="2"/>
    </row>
    <row r="1925" spans="1:1" x14ac:dyDescent="0.2">
      <c r="A1925" s="2"/>
    </row>
    <row r="1926" spans="1:1" x14ac:dyDescent="0.2">
      <c r="A1926" s="2"/>
    </row>
    <row r="1927" spans="1:1" x14ac:dyDescent="0.2">
      <c r="A1927" s="2"/>
    </row>
    <row r="1928" spans="1:1" x14ac:dyDescent="0.2">
      <c r="A1928" s="2"/>
    </row>
    <row r="1929" spans="1:1" x14ac:dyDescent="0.2">
      <c r="A1929" s="2"/>
    </row>
    <row r="1930" spans="1:1" x14ac:dyDescent="0.2">
      <c r="A1930" s="2"/>
    </row>
    <row r="1931" spans="1:1" x14ac:dyDescent="0.2">
      <c r="A1931" s="2"/>
    </row>
    <row r="1932" spans="1:1" x14ac:dyDescent="0.2">
      <c r="A1932" s="2"/>
    </row>
    <row r="1933" spans="1:1" x14ac:dyDescent="0.2">
      <c r="A1933" s="2"/>
    </row>
    <row r="1934" spans="1:1" x14ac:dyDescent="0.2">
      <c r="A1934" s="2"/>
    </row>
    <row r="1935" spans="1:1" x14ac:dyDescent="0.2">
      <c r="A1935" s="2"/>
    </row>
    <row r="1936" spans="1:1" x14ac:dyDescent="0.2">
      <c r="A1936" s="2"/>
    </row>
    <row r="1937" spans="1:1" x14ac:dyDescent="0.2">
      <c r="A1937" s="2"/>
    </row>
    <row r="1938" spans="1:1" x14ac:dyDescent="0.2">
      <c r="A1938" s="2"/>
    </row>
    <row r="1939" spans="1:1" x14ac:dyDescent="0.2">
      <c r="A1939" s="2"/>
    </row>
    <row r="1940" spans="1:1" x14ac:dyDescent="0.2">
      <c r="A1940" s="2"/>
    </row>
    <row r="1941" spans="1:1" x14ac:dyDescent="0.2">
      <c r="A1941" s="2"/>
    </row>
    <row r="1942" spans="1:1" x14ac:dyDescent="0.2">
      <c r="A1942" s="2"/>
    </row>
    <row r="1943" spans="1:1" x14ac:dyDescent="0.2">
      <c r="A1943" s="2"/>
    </row>
    <row r="1944" spans="1:1" x14ac:dyDescent="0.2">
      <c r="A1944" s="2"/>
    </row>
    <row r="1945" spans="1:1" x14ac:dyDescent="0.2">
      <c r="A1945" s="2"/>
    </row>
    <row r="1946" spans="1:1" x14ac:dyDescent="0.2">
      <c r="A1946" s="2"/>
    </row>
    <row r="1947" spans="1:1" x14ac:dyDescent="0.2">
      <c r="A1947" s="2"/>
    </row>
    <row r="1948" spans="1:1" x14ac:dyDescent="0.2">
      <c r="A1948" s="2"/>
    </row>
    <row r="1949" spans="1:1" x14ac:dyDescent="0.2">
      <c r="A1949" s="2"/>
    </row>
    <row r="1950" spans="1:1" x14ac:dyDescent="0.2">
      <c r="A1950" s="2"/>
    </row>
    <row r="1951" spans="1:1" x14ac:dyDescent="0.2">
      <c r="A1951" s="2"/>
    </row>
    <row r="1952" spans="1:1" x14ac:dyDescent="0.2">
      <c r="A1952" s="2"/>
    </row>
    <row r="1953" spans="1:1" x14ac:dyDescent="0.2">
      <c r="A1953" s="2"/>
    </row>
    <row r="1954" spans="1:1" x14ac:dyDescent="0.2">
      <c r="A1954" s="2"/>
    </row>
    <row r="1955" spans="1:1" x14ac:dyDescent="0.2">
      <c r="A1955" s="2"/>
    </row>
    <row r="1956" spans="1:1" x14ac:dyDescent="0.2">
      <c r="A1956" s="2"/>
    </row>
    <row r="1957" spans="1:1" x14ac:dyDescent="0.2">
      <c r="A1957" s="2"/>
    </row>
    <row r="1958" spans="1:1" x14ac:dyDescent="0.2">
      <c r="A1958" s="2"/>
    </row>
    <row r="1959" spans="1:1" x14ac:dyDescent="0.2">
      <c r="A1959" s="2"/>
    </row>
    <row r="1960" spans="1:1" x14ac:dyDescent="0.2">
      <c r="A1960" s="2"/>
    </row>
    <row r="1961" spans="1:1" x14ac:dyDescent="0.2">
      <c r="A1961" s="2"/>
    </row>
    <row r="1962" spans="1:1" x14ac:dyDescent="0.2">
      <c r="A1962" s="2"/>
    </row>
    <row r="1963" spans="1:1" x14ac:dyDescent="0.2">
      <c r="A1963" s="2"/>
    </row>
    <row r="1964" spans="1:1" x14ac:dyDescent="0.2">
      <c r="A1964" s="2"/>
    </row>
    <row r="1965" spans="1:1" x14ac:dyDescent="0.2">
      <c r="A1965" s="2"/>
    </row>
    <row r="1966" spans="1:1" x14ac:dyDescent="0.2">
      <c r="A1966" s="2"/>
    </row>
    <row r="1967" spans="1:1" x14ac:dyDescent="0.2">
      <c r="A1967" s="2"/>
    </row>
    <row r="1968" spans="1:1" x14ac:dyDescent="0.2">
      <c r="A1968" s="2"/>
    </row>
    <row r="1969" spans="1:1" x14ac:dyDescent="0.2">
      <c r="A1969" s="2"/>
    </row>
    <row r="1970" spans="1:1" x14ac:dyDescent="0.2">
      <c r="A1970" s="2"/>
    </row>
    <row r="1971" spans="1:1" x14ac:dyDescent="0.2">
      <c r="A1971" s="2"/>
    </row>
    <row r="1972" spans="1:1" x14ac:dyDescent="0.2">
      <c r="A1972" s="2"/>
    </row>
    <row r="1973" spans="1:1" x14ac:dyDescent="0.2">
      <c r="A1973" s="2"/>
    </row>
    <row r="1974" spans="1:1" x14ac:dyDescent="0.2">
      <c r="A1974" s="2"/>
    </row>
    <row r="1975" spans="1:1" x14ac:dyDescent="0.2">
      <c r="A1975" s="2"/>
    </row>
    <row r="1976" spans="1:1" x14ac:dyDescent="0.2">
      <c r="A1976" s="2"/>
    </row>
    <row r="1977" spans="1:1" x14ac:dyDescent="0.2">
      <c r="A1977" s="2"/>
    </row>
    <row r="1978" spans="1:1" x14ac:dyDescent="0.2">
      <c r="A1978" s="2"/>
    </row>
    <row r="1979" spans="1:1" x14ac:dyDescent="0.2">
      <c r="A1979" s="2"/>
    </row>
    <row r="1980" spans="1:1" x14ac:dyDescent="0.2">
      <c r="A1980" s="2"/>
    </row>
    <row r="1981" spans="1:1" x14ac:dyDescent="0.2">
      <c r="A1981" s="2"/>
    </row>
    <row r="1982" spans="1:1" x14ac:dyDescent="0.2">
      <c r="A1982" s="2"/>
    </row>
    <row r="1983" spans="1:1" x14ac:dyDescent="0.2">
      <c r="A1983" s="2"/>
    </row>
    <row r="1984" spans="1:1" x14ac:dyDescent="0.2">
      <c r="A1984" s="2"/>
    </row>
    <row r="1985" spans="1:1" x14ac:dyDescent="0.2">
      <c r="A1985" s="2"/>
    </row>
    <row r="1986" spans="1:1" x14ac:dyDescent="0.2">
      <c r="A1986" s="2"/>
    </row>
    <row r="1987" spans="1:1" x14ac:dyDescent="0.2">
      <c r="A1987" s="2"/>
    </row>
    <row r="1988" spans="1:1" x14ac:dyDescent="0.2">
      <c r="A1988" s="2"/>
    </row>
    <row r="1989" spans="1:1" x14ac:dyDescent="0.2">
      <c r="A1989" s="2"/>
    </row>
    <row r="1990" spans="1:1" x14ac:dyDescent="0.2">
      <c r="A1990" s="2"/>
    </row>
    <row r="1991" spans="1:1" x14ac:dyDescent="0.2">
      <c r="A1991" s="2"/>
    </row>
    <row r="1992" spans="1:1" x14ac:dyDescent="0.2">
      <c r="A1992" s="2"/>
    </row>
    <row r="1993" spans="1:1" x14ac:dyDescent="0.2">
      <c r="A1993" s="2"/>
    </row>
    <row r="1994" spans="1:1" x14ac:dyDescent="0.2">
      <c r="A1994" s="2"/>
    </row>
    <row r="1995" spans="1:1" x14ac:dyDescent="0.2">
      <c r="A1995" s="2"/>
    </row>
    <row r="1996" spans="1:1" x14ac:dyDescent="0.2">
      <c r="A1996" s="2"/>
    </row>
    <row r="1997" spans="1:1" x14ac:dyDescent="0.2">
      <c r="A1997" s="2"/>
    </row>
    <row r="1998" spans="1:1" x14ac:dyDescent="0.2">
      <c r="A1998" s="2"/>
    </row>
    <row r="1999" spans="1:1" x14ac:dyDescent="0.2">
      <c r="A1999" s="2"/>
    </row>
    <row r="2000" spans="1:1" x14ac:dyDescent="0.2">
      <c r="A2000" s="2"/>
    </row>
    <row r="2001" spans="1:1" x14ac:dyDescent="0.2">
      <c r="A2001" s="2"/>
    </row>
    <row r="2002" spans="1:1" x14ac:dyDescent="0.2">
      <c r="A2002" s="2"/>
    </row>
    <row r="2003" spans="1:1" x14ac:dyDescent="0.2">
      <c r="A2003" s="2"/>
    </row>
    <row r="2004" spans="1:1" x14ac:dyDescent="0.2">
      <c r="A2004" s="2"/>
    </row>
    <row r="2005" spans="1:1" x14ac:dyDescent="0.2">
      <c r="A2005" s="2"/>
    </row>
    <row r="2006" spans="1:1" x14ac:dyDescent="0.2">
      <c r="A2006" s="2"/>
    </row>
    <row r="2007" spans="1:1" x14ac:dyDescent="0.2">
      <c r="A2007" s="2"/>
    </row>
    <row r="2008" spans="1:1" x14ac:dyDescent="0.2">
      <c r="A2008" s="2"/>
    </row>
    <row r="2009" spans="1:1" x14ac:dyDescent="0.2">
      <c r="A2009" s="2"/>
    </row>
    <row r="2010" spans="1:1" x14ac:dyDescent="0.2">
      <c r="A2010" s="2"/>
    </row>
    <row r="2011" spans="1:1" x14ac:dyDescent="0.2">
      <c r="A2011" s="2"/>
    </row>
    <row r="2012" spans="1:1" x14ac:dyDescent="0.2">
      <c r="A2012" s="2"/>
    </row>
    <row r="2013" spans="1:1" x14ac:dyDescent="0.2">
      <c r="A2013" s="2"/>
    </row>
    <row r="2014" spans="1:1" x14ac:dyDescent="0.2">
      <c r="A2014" s="2"/>
    </row>
    <row r="2015" spans="1:1" x14ac:dyDescent="0.2">
      <c r="A2015" s="2"/>
    </row>
    <row r="2016" spans="1:1" x14ac:dyDescent="0.2">
      <c r="A2016" s="2"/>
    </row>
    <row r="2017" spans="1:1" x14ac:dyDescent="0.2">
      <c r="A2017" s="2"/>
    </row>
    <row r="2018" spans="1:1" x14ac:dyDescent="0.2">
      <c r="A2018" s="2"/>
    </row>
    <row r="2019" spans="1:1" x14ac:dyDescent="0.2">
      <c r="A2019" s="2"/>
    </row>
    <row r="2020" spans="1:1" x14ac:dyDescent="0.2">
      <c r="A2020" s="2"/>
    </row>
    <row r="2021" spans="1:1" x14ac:dyDescent="0.2">
      <c r="A2021" s="2"/>
    </row>
    <row r="2022" spans="1:1" x14ac:dyDescent="0.2">
      <c r="A2022" s="2"/>
    </row>
    <row r="2023" spans="1:1" x14ac:dyDescent="0.2">
      <c r="A2023" s="2"/>
    </row>
    <row r="2024" spans="1:1" x14ac:dyDescent="0.2">
      <c r="A2024" s="2"/>
    </row>
    <row r="2025" spans="1:1" x14ac:dyDescent="0.2">
      <c r="A2025" s="2"/>
    </row>
    <row r="2026" spans="1:1" x14ac:dyDescent="0.2">
      <c r="A2026" s="2"/>
    </row>
    <row r="2027" spans="1:1" x14ac:dyDescent="0.2">
      <c r="A2027" s="2"/>
    </row>
    <row r="2028" spans="1:1" x14ac:dyDescent="0.2">
      <c r="A2028" s="2"/>
    </row>
    <row r="2029" spans="1:1" x14ac:dyDescent="0.2">
      <c r="A2029" s="2"/>
    </row>
    <row r="2030" spans="1:1" x14ac:dyDescent="0.2">
      <c r="A2030" s="2"/>
    </row>
    <row r="2031" spans="1:1" x14ac:dyDescent="0.2">
      <c r="A2031" s="2"/>
    </row>
    <row r="2032" spans="1:1" x14ac:dyDescent="0.2">
      <c r="A2032" s="2"/>
    </row>
    <row r="2033" spans="1:1" x14ac:dyDescent="0.2">
      <c r="A2033" s="2"/>
    </row>
    <row r="2034" spans="1:1" x14ac:dyDescent="0.2">
      <c r="A2034" s="2"/>
    </row>
    <row r="2035" spans="1:1" x14ac:dyDescent="0.2">
      <c r="A2035" s="2"/>
    </row>
    <row r="2036" spans="1:1" x14ac:dyDescent="0.2">
      <c r="A2036" s="2"/>
    </row>
    <row r="2037" spans="1:1" x14ac:dyDescent="0.2">
      <c r="A2037" s="2"/>
    </row>
    <row r="2038" spans="1:1" x14ac:dyDescent="0.2">
      <c r="A2038" s="2"/>
    </row>
    <row r="2039" spans="1:1" x14ac:dyDescent="0.2">
      <c r="A2039" s="2"/>
    </row>
    <row r="2040" spans="1:1" x14ac:dyDescent="0.2">
      <c r="A2040" s="2"/>
    </row>
    <row r="2041" spans="1:1" x14ac:dyDescent="0.2">
      <c r="A2041" s="2"/>
    </row>
    <row r="2042" spans="1:1" x14ac:dyDescent="0.2">
      <c r="A2042" s="2"/>
    </row>
    <row r="2043" spans="1:1" x14ac:dyDescent="0.2">
      <c r="A2043" s="2"/>
    </row>
    <row r="2044" spans="1:1" x14ac:dyDescent="0.2">
      <c r="A2044" s="2"/>
    </row>
    <row r="2045" spans="1:1" x14ac:dyDescent="0.2">
      <c r="A2045" s="2"/>
    </row>
    <row r="2046" spans="1:1" x14ac:dyDescent="0.2">
      <c r="A2046" s="2"/>
    </row>
    <row r="2047" spans="1:1" x14ac:dyDescent="0.2">
      <c r="A2047" s="2"/>
    </row>
    <row r="2048" spans="1:1" x14ac:dyDescent="0.2">
      <c r="A2048" s="2"/>
    </row>
    <row r="2049" spans="1:1" x14ac:dyDescent="0.2">
      <c r="A2049" s="2"/>
    </row>
    <row r="2050" spans="1:1" x14ac:dyDescent="0.2">
      <c r="A2050" s="2"/>
    </row>
    <row r="2051" spans="1:1" x14ac:dyDescent="0.2">
      <c r="A2051" s="2"/>
    </row>
    <row r="2052" spans="1:1" x14ac:dyDescent="0.2">
      <c r="A2052" s="2"/>
    </row>
    <row r="2053" spans="1:1" x14ac:dyDescent="0.2">
      <c r="A2053" s="2"/>
    </row>
    <row r="2054" spans="1:1" x14ac:dyDescent="0.2">
      <c r="A2054" s="2"/>
    </row>
    <row r="2055" spans="1:1" x14ac:dyDescent="0.2">
      <c r="A2055" s="2"/>
    </row>
    <row r="2056" spans="1:1" x14ac:dyDescent="0.2">
      <c r="A2056" s="2"/>
    </row>
    <row r="2057" spans="1:1" x14ac:dyDescent="0.2">
      <c r="A2057" s="2"/>
    </row>
    <row r="2058" spans="1:1" x14ac:dyDescent="0.2">
      <c r="A2058" s="2"/>
    </row>
    <row r="2059" spans="1:1" x14ac:dyDescent="0.2">
      <c r="A2059" s="2"/>
    </row>
    <row r="2060" spans="1:1" x14ac:dyDescent="0.2">
      <c r="A2060" s="2"/>
    </row>
    <row r="2061" spans="1:1" x14ac:dyDescent="0.2">
      <c r="A2061" s="2"/>
    </row>
    <row r="2062" spans="1:1" x14ac:dyDescent="0.2">
      <c r="A2062" s="2"/>
    </row>
    <row r="2063" spans="1:1" x14ac:dyDescent="0.2">
      <c r="A2063" s="2"/>
    </row>
    <row r="2064" spans="1:1" x14ac:dyDescent="0.2">
      <c r="A2064" s="2"/>
    </row>
    <row r="2065" spans="1:1" x14ac:dyDescent="0.2">
      <c r="A2065" s="2"/>
    </row>
    <row r="2066" spans="1:1" x14ac:dyDescent="0.2">
      <c r="A2066" s="2"/>
    </row>
    <row r="2067" spans="1:1" x14ac:dyDescent="0.2">
      <c r="A2067" s="2"/>
    </row>
    <row r="2068" spans="1:1" x14ac:dyDescent="0.2">
      <c r="A2068" s="2"/>
    </row>
    <row r="2069" spans="1:1" x14ac:dyDescent="0.2">
      <c r="A2069" s="2"/>
    </row>
    <row r="2070" spans="1:1" x14ac:dyDescent="0.2">
      <c r="A2070" s="2"/>
    </row>
    <row r="2071" spans="1:1" x14ac:dyDescent="0.2">
      <c r="A2071" s="2"/>
    </row>
    <row r="2072" spans="1:1" x14ac:dyDescent="0.2">
      <c r="A2072" s="2"/>
    </row>
    <row r="2073" spans="1:1" x14ac:dyDescent="0.2">
      <c r="A2073" s="2"/>
    </row>
    <row r="2074" spans="1:1" x14ac:dyDescent="0.2">
      <c r="A2074" s="2"/>
    </row>
    <row r="2075" spans="1:1" x14ac:dyDescent="0.2">
      <c r="A2075" s="2"/>
    </row>
    <row r="2076" spans="1:1" x14ac:dyDescent="0.2">
      <c r="A2076" s="2"/>
    </row>
    <row r="2077" spans="1:1" x14ac:dyDescent="0.2">
      <c r="A2077" s="2"/>
    </row>
    <row r="2078" spans="1:1" x14ac:dyDescent="0.2">
      <c r="A2078" s="2"/>
    </row>
    <row r="2079" spans="1:1" x14ac:dyDescent="0.2">
      <c r="A2079" s="2"/>
    </row>
    <row r="2080" spans="1:1" x14ac:dyDescent="0.2">
      <c r="A2080" s="2"/>
    </row>
    <row r="2081" spans="1:1" x14ac:dyDescent="0.2">
      <c r="A2081" s="2"/>
    </row>
    <row r="2082" spans="1:1" x14ac:dyDescent="0.2">
      <c r="A2082" s="2"/>
    </row>
    <row r="2083" spans="1:1" x14ac:dyDescent="0.2">
      <c r="A2083" s="2"/>
    </row>
    <row r="2084" spans="1:1" x14ac:dyDescent="0.2">
      <c r="A2084" s="2"/>
    </row>
    <row r="2085" spans="1:1" x14ac:dyDescent="0.2">
      <c r="A2085" s="2"/>
    </row>
    <row r="2086" spans="1:1" x14ac:dyDescent="0.2">
      <c r="A2086" s="2"/>
    </row>
    <row r="2087" spans="1:1" x14ac:dyDescent="0.2">
      <c r="A2087" s="2"/>
    </row>
    <row r="2088" spans="1:1" x14ac:dyDescent="0.2">
      <c r="A2088" s="2"/>
    </row>
    <row r="2089" spans="1:1" x14ac:dyDescent="0.2">
      <c r="A2089" s="2"/>
    </row>
    <row r="2090" spans="1:1" x14ac:dyDescent="0.2">
      <c r="A2090" s="2"/>
    </row>
    <row r="2091" spans="1:1" x14ac:dyDescent="0.2">
      <c r="A2091" s="2"/>
    </row>
    <row r="2092" spans="1:1" x14ac:dyDescent="0.2">
      <c r="A2092" s="2"/>
    </row>
    <row r="2093" spans="1:1" x14ac:dyDescent="0.2">
      <c r="A2093" s="2"/>
    </row>
    <row r="2094" spans="1:1" x14ac:dyDescent="0.2">
      <c r="A2094" s="2"/>
    </row>
    <row r="2095" spans="1:1" x14ac:dyDescent="0.2">
      <c r="A2095" s="2"/>
    </row>
    <row r="2096" spans="1:1" x14ac:dyDescent="0.2">
      <c r="A2096" s="2"/>
    </row>
    <row r="2097" spans="1:1" x14ac:dyDescent="0.2">
      <c r="A2097" s="2"/>
    </row>
    <row r="2098" spans="1:1" x14ac:dyDescent="0.2">
      <c r="A2098" s="2"/>
    </row>
    <row r="2099" spans="1:1" x14ac:dyDescent="0.2">
      <c r="A2099" s="2"/>
    </row>
    <row r="2100" spans="1:1" x14ac:dyDescent="0.2">
      <c r="A2100" s="2"/>
    </row>
    <row r="2101" spans="1:1" x14ac:dyDescent="0.2">
      <c r="A2101" s="2"/>
    </row>
    <row r="2102" spans="1:1" x14ac:dyDescent="0.2">
      <c r="A2102" s="2"/>
    </row>
    <row r="2103" spans="1:1" x14ac:dyDescent="0.2">
      <c r="A2103" s="2"/>
    </row>
    <row r="2104" spans="1:1" x14ac:dyDescent="0.2">
      <c r="A2104" s="2"/>
    </row>
    <row r="2105" spans="1:1" x14ac:dyDescent="0.2">
      <c r="A2105" s="2"/>
    </row>
    <row r="2106" spans="1:1" x14ac:dyDescent="0.2">
      <c r="A2106" s="2"/>
    </row>
    <row r="2107" spans="1:1" x14ac:dyDescent="0.2">
      <c r="A2107" s="2"/>
    </row>
    <row r="2108" spans="1:1" x14ac:dyDescent="0.2">
      <c r="A2108" s="2"/>
    </row>
    <row r="2109" spans="1:1" x14ac:dyDescent="0.2">
      <c r="A2109" s="2"/>
    </row>
    <row r="2110" spans="1:1" x14ac:dyDescent="0.2">
      <c r="A2110" s="2"/>
    </row>
    <row r="2111" spans="1:1" x14ac:dyDescent="0.2">
      <c r="A2111" s="2"/>
    </row>
    <row r="2112" spans="1:1" x14ac:dyDescent="0.2">
      <c r="A2112" s="2"/>
    </row>
    <row r="2113" spans="1:1" x14ac:dyDescent="0.2">
      <c r="A2113" s="2"/>
    </row>
    <row r="2114" spans="1:1" x14ac:dyDescent="0.2">
      <c r="A2114" s="2"/>
    </row>
    <row r="2115" spans="1:1" x14ac:dyDescent="0.2">
      <c r="A2115" s="2"/>
    </row>
    <row r="2116" spans="1:1" x14ac:dyDescent="0.2">
      <c r="A2116" s="2"/>
    </row>
    <row r="2117" spans="1:1" x14ac:dyDescent="0.2">
      <c r="A2117" s="2"/>
    </row>
    <row r="2118" spans="1:1" x14ac:dyDescent="0.2">
      <c r="A2118" s="2"/>
    </row>
    <row r="2119" spans="1:1" x14ac:dyDescent="0.2">
      <c r="A2119" s="2"/>
    </row>
    <row r="2120" spans="1:1" x14ac:dyDescent="0.2">
      <c r="A2120" s="2"/>
    </row>
    <row r="2121" spans="1:1" x14ac:dyDescent="0.2">
      <c r="A2121" s="2"/>
    </row>
    <row r="2122" spans="1:1" x14ac:dyDescent="0.2">
      <c r="A2122" s="2"/>
    </row>
    <row r="2123" spans="1:1" x14ac:dyDescent="0.2">
      <c r="A2123" s="2"/>
    </row>
    <row r="2124" spans="1:1" x14ac:dyDescent="0.2">
      <c r="A2124" s="2"/>
    </row>
    <row r="2125" spans="1:1" x14ac:dyDescent="0.2">
      <c r="A2125" s="2"/>
    </row>
    <row r="2126" spans="1:1" x14ac:dyDescent="0.2">
      <c r="A2126" s="2"/>
    </row>
    <row r="2127" spans="1:1" x14ac:dyDescent="0.2">
      <c r="A2127" s="2"/>
    </row>
    <row r="2128" spans="1:1" x14ac:dyDescent="0.2">
      <c r="A2128" s="2"/>
    </row>
    <row r="2129" spans="1:1" x14ac:dyDescent="0.2">
      <c r="A2129" s="2"/>
    </row>
    <row r="2130" spans="1:1" x14ac:dyDescent="0.2">
      <c r="A2130" s="2"/>
    </row>
    <row r="2131" spans="1:1" x14ac:dyDescent="0.2">
      <c r="A2131" s="2"/>
    </row>
    <row r="2132" spans="1:1" x14ac:dyDescent="0.2">
      <c r="A2132" s="2"/>
    </row>
    <row r="2133" spans="1:1" x14ac:dyDescent="0.2">
      <c r="A2133" s="2"/>
    </row>
    <row r="2134" spans="1:1" x14ac:dyDescent="0.2">
      <c r="A2134" s="2"/>
    </row>
    <row r="2135" spans="1:1" x14ac:dyDescent="0.2">
      <c r="A2135" s="2"/>
    </row>
    <row r="2136" spans="1:1" x14ac:dyDescent="0.2">
      <c r="A2136" s="2"/>
    </row>
    <row r="2137" spans="1:1" x14ac:dyDescent="0.2">
      <c r="A2137" s="2"/>
    </row>
    <row r="2138" spans="1:1" x14ac:dyDescent="0.2">
      <c r="A2138" s="2"/>
    </row>
    <row r="2139" spans="1:1" x14ac:dyDescent="0.2">
      <c r="A2139" s="2"/>
    </row>
    <row r="2140" spans="1:1" x14ac:dyDescent="0.2">
      <c r="A2140" s="2"/>
    </row>
    <row r="2141" spans="1:1" x14ac:dyDescent="0.2">
      <c r="A2141" s="2"/>
    </row>
    <row r="2142" spans="1:1" x14ac:dyDescent="0.2">
      <c r="A2142" s="2"/>
    </row>
    <row r="2143" spans="1:1" x14ac:dyDescent="0.2">
      <c r="A2143" s="2"/>
    </row>
    <row r="2144" spans="1:1" x14ac:dyDescent="0.2">
      <c r="A2144" s="2"/>
    </row>
    <row r="2145" spans="1:1" x14ac:dyDescent="0.2">
      <c r="A2145" s="2"/>
    </row>
    <row r="2146" spans="1:1" x14ac:dyDescent="0.2">
      <c r="A2146" s="2"/>
    </row>
    <row r="2147" spans="1:1" x14ac:dyDescent="0.2">
      <c r="A2147" s="2"/>
    </row>
    <row r="2148" spans="1:1" x14ac:dyDescent="0.2">
      <c r="A2148" s="2"/>
    </row>
    <row r="2149" spans="1:1" x14ac:dyDescent="0.2">
      <c r="A2149" s="2"/>
    </row>
    <row r="2150" spans="1:1" x14ac:dyDescent="0.2">
      <c r="A2150" s="2"/>
    </row>
    <row r="2151" spans="1:1" x14ac:dyDescent="0.2">
      <c r="A2151" s="2"/>
    </row>
    <row r="2152" spans="1:1" x14ac:dyDescent="0.2">
      <c r="A2152" s="2"/>
    </row>
    <row r="2153" spans="1:1" x14ac:dyDescent="0.2">
      <c r="A2153" s="2"/>
    </row>
    <row r="2154" spans="1:1" x14ac:dyDescent="0.2">
      <c r="A2154" s="2"/>
    </row>
    <row r="2155" spans="1:1" x14ac:dyDescent="0.2">
      <c r="A2155" s="2"/>
    </row>
    <row r="2156" spans="1:1" x14ac:dyDescent="0.2">
      <c r="A2156" s="2"/>
    </row>
    <row r="2157" spans="1:1" x14ac:dyDescent="0.2">
      <c r="A2157" s="2"/>
    </row>
    <row r="2158" spans="1:1" x14ac:dyDescent="0.2">
      <c r="A2158" s="2"/>
    </row>
    <row r="2159" spans="1:1" x14ac:dyDescent="0.2">
      <c r="A2159" s="2"/>
    </row>
    <row r="2160" spans="1:1" x14ac:dyDescent="0.2">
      <c r="A2160" s="2"/>
    </row>
    <row r="2161" spans="1:1" x14ac:dyDescent="0.2">
      <c r="A2161" s="2"/>
    </row>
    <row r="2162" spans="1:1" x14ac:dyDescent="0.2">
      <c r="A2162" s="2"/>
    </row>
    <row r="2163" spans="1:1" x14ac:dyDescent="0.2">
      <c r="A2163" s="2"/>
    </row>
    <row r="2164" spans="1:1" x14ac:dyDescent="0.2">
      <c r="A2164" s="2"/>
    </row>
    <row r="2165" spans="1:1" x14ac:dyDescent="0.2">
      <c r="A2165" s="2"/>
    </row>
    <row r="2166" spans="1:1" x14ac:dyDescent="0.2">
      <c r="A2166" s="2"/>
    </row>
    <row r="2167" spans="1:1" x14ac:dyDescent="0.2">
      <c r="A2167" s="2"/>
    </row>
    <row r="2168" spans="1:1" x14ac:dyDescent="0.2">
      <c r="A2168" s="2"/>
    </row>
    <row r="2169" spans="1:1" x14ac:dyDescent="0.2">
      <c r="A2169" s="2"/>
    </row>
    <row r="2170" spans="1:1" x14ac:dyDescent="0.2">
      <c r="A2170" s="2"/>
    </row>
    <row r="2171" spans="1:1" x14ac:dyDescent="0.2">
      <c r="A2171" s="2"/>
    </row>
    <row r="2172" spans="1:1" x14ac:dyDescent="0.2">
      <c r="A2172" s="2"/>
    </row>
    <row r="2173" spans="1:1" x14ac:dyDescent="0.2">
      <c r="A2173" s="2"/>
    </row>
    <row r="2174" spans="1:1" x14ac:dyDescent="0.2">
      <c r="A2174" s="2"/>
    </row>
    <row r="2175" spans="1:1" x14ac:dyDescent="0.2">
      <c r="A2175" s="2"/>
    </row>
    <row r="2176" spans="1:1" x14ac:dyDescent="0.2">
      <c r="A2176" s="2"/>
    </row>
    <row r="2177" spans="1:1" x14ac:dyDescent="0.2">
      <c r="A2177" s="2"/>
    </row>
    <row r="2178" spans="1:1" x14ac:dyDescent="0.2">
      <c r="A2178" s="2"/>
    </row>
    <row r="2179" spans="1:1" x14ac:dyDescent="0.2">
      <c r="A2179" s="2"/>
    </row>
    <row r="2180" spans="1:1" x14ac:dyDescent="0.2">
      <c r="A2180" s="2"/>
    </row>
    <row r="2181" spans="1:1" x14ac:dyDescent="0.2">
      <c r="A2181" s="2"/>
    </row>
    <row r="2182" spans="1:1" x14ac:dyDescent="0.2">
      <c r="A2182" s="2"/>
    </row>
    <row r="2183" spans="1:1" x14ac:dyDescent="0.2">
      <c r="A2183" s="2"/>
    </row>
    <row r="2184" spans="1:1" x14ac:dyDescent="0.2">
      <c r="A2184" s="2"/>
    </row>
    <row r="2185" spans="1:1" x14ac:dyDescent="0.2">
      <c r="A2185" s="2"/>
    </row>
    <row r="2186" spans="1:1" x14ac:dyDescent="0.2">
      <c r="A2186" s="2"/>
    </row>
    <row r="2187" spans="1:1" x14ac:dyDescent="0.2">
      <c r="A2187" s="2"/>
    </row>
    <row r="2188" spans="1:1" x14ac:dyDescent="0.2">
      <c r="A2188" s="2"/>
    </row>
    <row r="2189" spans="1:1" x14ac:dyDescent="0.2">
      <c r="A2189" s="2"/>
    </row>
    <row r="2190" spans="1:1" x14ac:dyDescent="0.2">
      <c r="A2190" s="2"/>
    </row>
    <row r="2191" spans="1:1" x14ac:dyDescent="0.2">
      <c r="A2191" s="2"/>
    </row>
    <row r="2192" spans="1:1" x14ac:dyDescent="0.2">
      <c r="A2192" s="2"/>
    </row>
    <row r="2193" spans="1:1" x14ac:dyDescent="0.2">
      <c r="A2193" s="2"/>
    </row>
    <row r="2194" spans="1:1" x14ac:dyDescent="0.2">
      <c r="A2194" s="2"/>
    </row>
    <row r="2195" spans="1:1" x14ac:dyDescent="0.2">
      <c r="A2195" s="2"/>
    </row>
    <row r="2196" spans="1:1" x14ac:dyDescent="0.2">
      <c r="A2196" s="2"/>
    </row>
    <row r="2197" spans="1:1" x14ac:dyDescent="0.2">
      <c r="A2197" s="2"/>
    </row>
    <row r="2198" spans="1:1" x14ac:dyDescent="0.2">
      <c r="A2198" s="2"/>
    </row>
    <row r="2199" spans="1:1" x14ac:dyDescent="0.2">
      <c r="A2199" s="2"/>
    </row>
    <row r="2200" spans="1:1" x14ac:dyDescent="0.2">
      <c r="A2200" s="2"/>
    </row>
    <row r="2201" spans="1:1" x14ac:dyDescent="0.2">
      <c r="A2201" s="2"/>
    </row>
    <row r="2202" spans="1:1" x14ac:dyDescent="0.2">
      <c r="A2202" s="2"/>
    </row>
    <row r="2203" spans="1:1" x14ac:dyDescent="0.2">
      <c r="A2203" s="2"/>
    </row>
    <row r="2204" spans="1:1" x14ac:dyDescent="0.2">
      <c r="A2204" s="2"/>
    </row>
    <row r="2205" spans="1:1" x14ac:dyDescent="0.2">
      <c r="A2205" s="2"/>
    </row>
    <row r="2206" spans="1:1" x14ac:dyDescent="0.2">
      <c r="A2206" s="2"/>
    </row>
    <row r="2207" spans="1:1" x14ac:dyDescent="0.2">
      <c r="A2207" s="2"/>
    </row>
    <row r="2208" spans="1:1" x14ac:dyDescent="0.2">
      <c r="A2208" s="2"/>
    </row>
    <row r="2209" spans="1:1" x14ac:dyDescent="0.2">
      <c r="A2209" s="2"/>
    </row>
    <row r="2210" spans="1:1" x14ac:dyDescent="0.2">
      <c r="A2210" s="2"/>
    </row>
    <row r="2211" spans="1:1" x14ac:dyDescent="0.2">
      <c r="A2211" s="2"/>
    </row>
    <row r="2212" spans="1:1" x14ac:dyDescent="0.2">
      <c r="A2212" s="2"/>
    </row>
    <row r="2213" spans="1:1" x14ac:dyDescent="0.2">
      <c r="A2213" s="2"/>
    </row>
    <row r="2214" spans="1:1" x14ac:dyDescent="0.2">
      <c r="A2214" s="2"/>
    </row>
    <row r="2215" spans="1:1" x14ac:dyDescent="0.2">
      <c r="A2215" s="2"/>
    </row>
    <row r="2216" spans="1:1" x14ac:dyDescent="0.2">
      <c r="A2216" s="2"/>
    </row>
    <row r="2217" spans="1:1" x14ac:dyDescent="0.2">
      <c r="A2217" s="2"/>
    </row>
    <row r="2218" spans="1:1" x14ac:dyDescent="0.2">
      <c r="A2218" s="2"/>
    </row>
    <row r="2219" spans="1:1" x14ac:dyDescent="0.2">
      <c r="A2219" s="2"/>
    </row>
    <row r="2220" spans="1:1" x14ac:dyDescent="0.2">
      <c r="A2220" s="2"/>
    </row>
    <row r="2221" spans="1:1" x14ac:dyDescent="0.2">
      <c r="A2221" s="2"/>
    </row>
    <row r="2222" spans="1:1" x14ac:dyDescent="0.2">
      <c r="A2222" s="2"/>
    </row>
    <row r="2223" spans="1:1" x14ac:dyDescent="0.2">
      <c r="A2223" s="2"/>
    </row>
    <row r="2224" spans="1:1" x14ac:dyDescent="0.2">
      <c r="A2224" s="2"/>
    </row>
    <row r="2225" spans="1:1" x14ac:dyDescent="0.2">
      <c r="A2225" s="2"/>
    </row>
    <row r="2226" spans="1:1" x14ac:dyDescent="0.2">
      <c r="A2226" s="2"/>
    </row>
    <row r="2227" spans="1:1" x14ac:dyDescent="0.2">
      <c r="A2227" s="2"/>
    </row>
    <row r="2228" spans="1:1" x14ac:dyDescent="0.2">
      <c r="A2228" s="2"/>
    </row>
    <row r="2229" spans="1:1" x14ac:dyDescent="0.2">
      <c r="A2229" s="2"/>
    </row>
    <row r="2230" spans="1:1" x14ac:dyDescent="0.2">
      <c r="A2230" s="2"/>
    </row>
    <row r="2231" spans="1:1" x14ac:dyDescent="0.2">
      <c r="A2231" s="2"/>
    </row>
    <row r="2232" spans="1:1" x14ac:dyDescent="0.2">
      <c r="A2232" s="2"/>
    </row>
    <row r="2233" spans="1:1" x14ac:dyDescent="0.2">
      <c r="A2233" s="2"/>
    </row>
    <row r="2234" spans="1:1" x14ac:dyDescent="0.2">
      <c r="A2234" s="2"/>
    </row>
    <row r="2235" spans="1:1" x14ac:dyDescent="0.2">
      <c r="A2235" s="2"/>
    </row>
    <row r="2236" spans="1:1" x14ac:dyDescent="0.2">
      <c r="A2236" s="2"/>
    </row>
    <row r="2237" spans="1:1" x14ac:dyDescent="0.2">
      <c r="A2237" s="2"/>
    </row>
    <row r="2238" spans="1:1" x14ac:dyDescent="0.2">
      <c r="A2238" s="2"/>
    </row>
    <row r="2239" spans="1:1" x14ac:dyDescent="0.2">
      <c r="A2239" s="2"/>
    </row>
    <row r="2240" spans="1:1" x14ac:dyDescent="0.2">
      <c r="A2240" s="2"/>
    </row>
    <row r="2241" spans="1:1" x14ac:dyDescent="0.2">
      <c r="A2241" s="2"/>
    </row>
    <row r="2242" spans="1:1" x14ac:dyDescent="0.2">
      <c r="A2242" s="2"/>
    </row>
    <row r="2243" spans="1:1" x14ac:dyDescent="0.2">
      <c r="A2243" s="2"/>
    </row>
    <row r="2244" spans="1:1" x14ac:dyDescent="0.2">
      <c r="A2244" s="2"/>
    </row>
    <row r="2245" spans="1:1" x14ac:dyDescent="0.2">
      <c r="A2245" s="2"/>
    </row>
    <row r="2246" spans="1:1" x14ac:dyDescent="0.2">
      <c r="A2246" s="2"/>
    </row>
    <row r="2247" spans="1:1" x14ac:dyDescent="0.2">
      <c r="A2247" s="2"/>
    </row>
    <row r="2248" spans="1:1" x14ac:dyDescent="0.2">
      <c r="A2248" s="2"/>
    </row>
    <row r="2249" spans="1:1" x14ac:dyDescent="0.2">
      <c r="A2249" s="2"/>
    </row>
    <row r="2250" spans="1:1" x14ac:dyDescent="0.2">
      <c r="A2250" s="2"/>
    </row>
    <row r="2251" spans="1:1" x14ac:dyDescent="0.2">
      <c r="A2251" s="2"/>
    </row>
    <row r="2252" spans="1:1" x14ac:dyDescent="0.2">
      <c r="A2252" s="2"/>
    </row>
    <row r="2253" spans="1:1" x14ac:dyDescent="0.2">
      <c r="A2253" s="2"/>
    </row>
    <row r="2254" spans="1:1" x14ac:dyDescent="0.2">
      <c r="A2254" s="2"/>
    </row>
    <row r="2255" spans="1:1" x14ac:dyDescent="0.2">
      <c r="A2255" s="2"/>
    </row>
    <row r="2256" spans="1:1" x14ac:dyDescent="0.2">
      <c r="A2256" s="2"/>
    </row>
    <row r="2257" spans="1:1" x14ac:dyDescent="0.2">
      <c r="A2257" s="2"/>
    </row>
    <row r="2258" spans="1:1" x14ac:dyDescent="0.2">
      <c r="A2258" s="2"/>
    </row>
    <row r="2259" spans="1:1" x14ac:dyDescent="0.2">
      <c r="A2259" s="2"/>
    </row>
    <row r="2260" spans="1:1" x14ac:dyDescent="0.2">
      <c r="A2260" s="2"/>
    </row>
    <row r="2261" spans="1:1" x14ac:dyDescent="0.2">
      <c r="A2261" s="2"/>
    </row>
    <row r="2262" spans="1:1" x14ac:dyDescent="0.2">
      <c r="A2262" s="2"/>
    </row>
    <row r="2263" spans="1:1" x14ac:dyDescent="0.2">
      <c r="A2263" s="2"/>
    </row>
    <row r="2264" spans="1:1" x14ac:dyDescent="0.2">
      <c r="A2264" s="2"/>
    </row>
    <row r="2265" spans="1:1" x14ac:dyDescent="0.2">
      <c r="A2265" s="2"/>
    </row>
    <row r="2266" spans="1:1" x14ac:dyDescent="0.2">
      <c r="A2266" s="2"/>
    </row>
    <row r="2267" spans="1:1" x14ac:dyDescent="0.2">
      <c r="A2267" s="2"/>
    </row>
    <row r="2268" spans="1:1" x14ac:dyDescent="0.2">
      <c r="A2268" s="2"/>
    </row>
    <row r="2269" spans="1:1" x14ac:dyDescent="0.2">
      <c r="A2269" s="2"/>
    </row>
    <row r="2270" spans="1:1" x14ac:dyDescent="0.2">
      <c r="A2270" s="2"/>
    </row>
    <row r="2271" spans="1:1" x14ac:dyDescent="0.2">
      <c r="A2271" s="2"/>
    </row>
    <row r="2272" spans="1:1" x14ac:dyDescent="0.2">
      <c r="A2272" s="2"/>
    </row>
    <row r="2273" spans="1:1" x14ac:dyDescent="0.2">
      <c r="A2273" s="2"/>
    </row>
    <row r="2274" spans="1:1" x14ac:dyDescent="0.2">
      <c r="A2274" s="2"/>
    </row>
    <row r="2275" spans="1:1" x14ac:dyDescent="0.2">
      <c r="A2275" s="2"/>
    </row>
    <row r="2276" spans="1:1" x14ac:dyDescent="0.2">
      <c r="A2276" s="2"/>
    </row>
    <row r="2277" spans="1:1" x14ac:dyDescent="0.2">
      <c r="A2277" s="2"/>
    </row>
    <row r="2278" spans="1:1" x14ac:dyDescent="0.2">
      <c r="A2278" s="2"/>
    </row>
    <row r="2279" spans="1:1" x14ac:dyDescent="0.2">
      <c r="A2279" s="2"/>
    </row>
    <row r="2280" spans="1:1" x14ac:dyDescent="0.2">
      <c r="A2280" s="2"/>
    </row>
    <row r="2281" spans="1:1" x14ac:dyDescent="0.2">
      <c r="A2281" s="2"/>
    </row>
    <row r="2282" spans="1:1" x14ac:dyDescent="0.2">
      <c r="A2282" s="2"/>
    </row>
    <row r="2283" spans="1:1" x14ac:dyDescent="0.2">
      <c r="A2283" s="2"/>
    </row>
    <row r="2284" spans="1:1" x14ac:dyDescent="0.2">
      <c r="A2284" s="2"/>
    </row>
    <row r="2285" spans="1:1" x14ac:dyDescent="0.2">
      <c r="A2285" s="2"/>
    </row>
    <row r="2286" spans="1:1" x14ac:dyDescent="0.2">
      <c r="A2286" s="2"/>
    </row>
    <row r="2287" spans="1:1" x14ac:dyDescent="0.2">
      <c r="A2287" s="2"/>
    </row>
    <row r="2288" spans="1:1" x14ac:dyDescent="0.2">
      <c r="A2288" s="2"/>
    </row>
    <row r="2289" spans="1:1" x14ac:dyDescent="0.2">
      <c r="A2289" s="2"/>
    </row>
    <row r="2290" spans="1:1" x14ac:dyDescent="0.2">
      <c r="A2290" s="2"/>
    </row>
    <row r="2291" spans="1:1" x14ac:dyDescent="0.2">
      <c r="A2291" s="2"/>
    </row>
    <row r="2292" spans="1:1" x14ac:dyDescent="0.2">
      <c r="A2292" s="2"/>
    </row>
    <row r="2293" spans="1:1" x14ac:dyDescent="0.2">
      <c r="A2293" s="2"/>
    </row>
    <row r="2294" spans="1:1" x14ac:dyDescent="0.2">
      <c r="A2294" s="2"/>
    </row>
    <row r="2295" spans="1:1" x14ac:dyDescent="0.2">
      <c r="A2295" s="2"/>
    </row>
    <row r="2296" spans="1:1" x14ac:dyDescent="0.2">
      <c r="A2296" s="2"/>
    </row>
    <row r="2297" spans="1:1" x14ac:dyDescent="0.2">
      <c r="A2297" s="2"/>
    </row>
    <row r="2298" spans="1:1" x14ac:dyDescent="0.2">
      <c r="A2298" s="2"/>
    </row>
    <row r="2299" spans="1:1" x14ac:dyDescent="0.2">
      <c r="A2299" s="2"/>
    </row>
    <row r="2300" spans="1:1" x14ac:dyDescent="0.2">
      <c r="A2300" s="2"/>
    </row>
    <row r="2301" spans="1:1" x14ac:dyDescent="0.2">
      <c r="A2301" s="2"/>
    </row>
    <row r="2302" spans="1:1" x14ac:dyDescent="0.2">
      <c r="A2302" s="2"/>
    </row>
    <row r="2303" spans="1:1" x14ac:dyDescent="0.2">
      <c r="A2303" s="2"/>
    </row>
    <row r="2304" spans="1:1" x14ac:dyDescent="0.2">
      <c r="A2304" s="2"/>
    </row>
    <row r="2305" spans="1:1" x14ac:dyDescent="0.2">
      <c r="A2305" s="2"/>
    </row>
    <row r="2306" spans="1:1" x14ac:dyDescent="0.2">
      <c r="A2306" s="2"/>
    </row>
    <row r="2307" spans="1:1" x14ac:dyDescent="0.2">
      <c r="A2307" s="2"/>
    </row>
    <row r="2308" spans="1:1" x14ac:dyDescent="0.2">
      <c r="A2308" s="2"/>
    </row>
    <row r="2309" spans="1:1" x14ac:dyDescent="0.2">
      <c r="A2309" s="2"/>
    </row>
    <row r="2310" spans="1:1" x14ac:dyDescent="0.2">
      <c r="A2310" s="2"/>
    </row>
    <row r="2311" spans="1:1" x14ac:dyDescent="0.2">
      <c r="A2311" s="2"/>
    </row>
    <row r="2312" spans="1:1" x14ac:dyDescent="0.2">
      <c r="A2312" s="2"/>
    </row>
    <row r="2313" spans="1:1" x14ac:dyDescent="0.2">
      <c r="A2313" s="2"/>
    </row>
    <row r="2314" spans="1:1" x14ac:dyDescent="0.2">
      <c r="A2314" s="2"/>
    </row>
    <row r="2315" spans="1:1" x14ac:dyDescent="0.2">
      <c r="A2315" s="2"/>
    </row>
    <row r="2316" spans="1:1" x14ac:dyDescent="0.2">
      <c r="A2316" s="2"/>
    </row>
    <row r="2317" spans="1:1" x14ac:dyDescent="0.2">
      <c r="A2317" s="2"/>
    </row>
    <row r="2318" spans="1:1" x14ac:dyDescent="0.2">
      <c r="A2318" s="2"/>
    </row>
    <row r="2319" spans="1:1" x14ac:dyDescent="0.2">
      <c r="A2319" s="2"/>
    </row>
    <row r="2320" spans="1:1" x14ac:dyDescent="0.2">
      <c r="A2320" s="2"/>
    </row>
    <row r="2321" spans="1:1" x14ac:dyDescent="0.2">
      <c r="A2321" s="2"/>
    </row>
    <row r="2322" spans="1:1" x14ac:dyDescent="0.2">
      <c r="A2322" s="2"/>
    </row>
    <row r="2323" spans="1:1" x14ac:dyDescent="0.2">
      <c r="A2323" s="2"/>
    </row>
    <row r="2324" spans="1:1" x14ac:dyDescent="0.2">
      <c r="A2324" s="2"/>
    </row>
    <row r="2325" spans="1:1" x14ac:dyDescent="0.2">
      <c r="A2325" s="2"/>
    </row>
    <row r="2326" spans="1:1" x14ac:dyDescent="0.2">
      <c r="A2326" s="2"/>
    </row>
    <row r="2327" spans="1:1" x14ac:dyDescent="0.2">
      <c r="A2327" s="2"/>
    </row>
    <row r="2328" spans="1:1" x14ac:dyDescent="0.2">
      <c r="A2328" s="2"/>
    </row>
    <row r="2329" spans="1:1" x14ac:dyDescent="0.2">
      <c r="A2329" s="2"/>
    </row>
    <row r="2330" spans="1:1" x14ac:dyDescent="0.2">
      <c r="A2330" s="2"/>
    </row>
    <row r="2331" spans="1:1" x14ac:dyDescent="0.2">
      <c r="A2331" s="2"/>
    </row>
    <row r="2332" spans="1:1" x14ac:dyDescent="0.2">
      <c r="A2332" s="2"/>
    </row>
    <row r="2333" spans="1:1" x14ac:dyDescent="0.2">
      <c r="A2333" s="2"/>
    </row>
    <row r="2334" spans="1:1" x14ac:dyDescent="0.2">
      <c r="A2334" s="2"/>
    </row>
    <row r="2335" spans="1:1" x14ac:dyDescent="0.2">
      <c r="A2335" s="2"/>
    </row>
    <row r="2336" spans="1:1" x14ac:dyDescent="0.2">
      <c r="A2336" s="2"/>
    </row>
    <row r="2337" spans="1:1" x14ac:dyDescent="0.2">
      <c r="A2337" s="2"/>
    </row>
    <row r="2338" spans="1:1" x14ac:dyDescent="0.2">
      <c r="A2338" s="2"/>
    </row>
    <row r="2339" spans="1:1" x14ac:dyDescent="0.2">
      <c r="A2339" s="2"/>
    </row>
    <row r="2340" spans="1:1" x14ac:dyDescent="0.2">
      <c r="A2340" s="2"/>
    </row>
    <row r="2341" spans="1:1" x14ac:dyDescent="0.2">
      <c r="A2341" s="2"/>
    </row>
    <row r="2342" spans="1:1" x14ac:dyDescent="0.2">
      <c r="A2342" s="2"/>
    </row>
    <row r="2343" spans="1:1" x14ac:dyDescent="0.2">
      <c r="A2343" s="2"/>
    </row>
    <row r="2344" spans="1:1" x14ac:dyDescent="0.2">
      <c r="A2344" s="2"/>
    </row>
    <row r="2345" spans="1:1" x14ac:dyDescent="0.2">
      <c r="A2345" s="2"/>
    </row>
    <row r="2346" spans="1:1" x14ac:dyDescent="0.2">
      <c r="A2346" s="2"/>
    </row>
    <row r="2347" spans="1:1" x14ac:dyDescent="0.2">
      <c r="A2347" s="2"/>
    </row>
    <row r="2348" spans="1:1" x14ac:dyDescent="0.2">
      <c r="A2348" s="2"/>
    </row>
    <row r="2349" spans="1:1" x14ac:dyDescent="0.2">
      <c r="A2349" s="2"/>
    </row>
    <row r="2350" spans="1:1" x14ac:dyDescent="0.2">
      <c r="A2350" s="2"/>
    </row>
    <row r="2351" spans="1:1" x14ac:dyDescent="0.2">
      <c r="A2351" s="2"/>
    </row>
    <row r="2352" spans="1:1" x14ac:dyDescent="0.2">
      <c r="A2352" s="2"/>
    </row>
    <row r="2353" spans="1:1" x14ac:dyDescent="0.2">
      <c r="A2353" s="2"/>
    </row>
    <row r="2354" spans="1:1" x14ac:dyDescent="0.2">
      <c r="A2354" s="2"/>
    </row>
    <row r="2355" spans="1:1" x14ac:dyDescent="0.2">
      <c r="A2355" s="2"/>
    </row>
    <row r="2356" spans="1:1" x14ac:dyDescent="0.2">
      <c r="A2356" s="2"/>
    </row>
    <row r="2357" spans="1:1" x14ac:dyDescent="0.2">
      <c r="A2357" s="2"/>
    </row>
    <row r="2358" spans="1:1" x14ac:dyDescent="0.2">
      <c r="A2358" s="2"/>
    </row>
    <row r="2359" spans="1:1" x14ac:dyDescent="0.2">
      <c r="A2359" s="2"/>
    </row>
    <row r="2360" spans="1:1" x14ac:dyDescent="0.2">
      <c r="A2360" s="2"/>
    </row>
    <row r="2361" spans="1:1" x14ac:dyDescent="0.2">
      <c r="A2361" s="2"/>
    </row>
    <row r="2362" spans="1:1" x14ac:dyDescent="0.2">
      <c r="A2362" s="2"/>
    </row>
    <row r="2363" spans="1:1" x14ac:dyDescent="0.2">
      <c r="A2363" s="2"/>
    </row>
    <row r="2364" spans="1:1" x14ac:dyDescent="0.2">
      <c r="A2364" s="2"/>
    </row>
    <row r="2365" spans="1:1" x14ac:dyDescent="0.2">
      <c r="A2365" s="2"/>
    </row>
    <row r="2366" spans="1:1" x14ac:dyDescent="0.2">
      <c r="A2366" s="2"/>
    </row>
    <row r="2367" spans="1:1" x14ac:dyDescent="0.2">
      <c r="A2367" s="2"/>
    </row>
    <row r="2368" spans="1:1" x14ac:dyDescent="0.2">
      <c r="A2368" s="2"/>
    </row>
    <row r="2369" spans="1:1" x14ac:dyDescent="0.2">
      <c r="A2369" s="2"/>
    </row>
    <row r="2370" spans="1:1" x14ac:dyDescent="0.2">
      <c r="A2370" s="2"/>
    </row>
    <row r="2371" spans="1:1" x14ac:dyDescent="0.2">
      <c r="A2371" s="2"/>
    </row>
    <row r="2372" spans="1:1" x14ac:dyDescent="0.2">
      <c r="A2372" s="2"/>
    </row>
    <row r="2373" spans="1:1" x14ac:dyDescent="0.2">
      <c r="A2373" s="2"/>
    </row>
    <row r="2374" spans="1:1" x14ac:dyDescent="0.2">
      <c r="A2374" s="2"/>
    </row>
    <row r="2375" spans="1:1" x14ac:dyDescent="0.2">
      <c r="A2375" s="2"/>
    </row>
    <row r="2376" spans="1:1" x14ac:dyDescent="0.2">
      <c r="A2376" s="2"/>
    </row>
    <row r="2377" spans="1:1" x14ac:dyDescent="0.2">
      <c r="A2377" s="2"/>
    </row>
    <row r="2378" spans="1:1" x14ac:dyDescent="0.2">
      <c r="A2378" s="2"/>
    </row>
    <row r="2379" spans="1:1" x14ac:dyDescent="0.2">
      <c r="A2379" s="2"/>
    </row>
    <row r="2380" spans="1:1" x14ac:dyDescent="0.2">
      <c r="A2380" s="2"/>
    </row>
    <row r="2381" spans="1:1" x14ac:dyDescent="0.2">
      <c r="A2381" s="2"/>
    </row>
    <row r="2382" spans="1:1" x14ac:dyDescent="0.2">
      <c r="A2382" s="2"/>
    </row>
    <row r="2383" spans="1:1" x14ac:dyDescent="0.2">
      <c r="A2383" s="2"/>
    </row>
    <row r="2384" spans="1:1" x14ac:dyDescent="0.2">
      <c r="A2384" s="2"/>
    </row>
    <row r="2385" spans="1:1" x14ac:dyDescent="0.2">
      <c r="A2385" s="2"/>
    </row>
    <row r="2386" spans="1:1" x14ac:dyDescent="0.2">
      <c r="A2386" s="2"/>
    </row>
    <row r="2387" spans="1:1" x14ac:dyDescent="0.2">
      <c r="A2387" s="2"/>
    </row>
    <row r="2388" spans="1:1" x14ac:dyDescent="0.2">
      <c r="A2388" s="2"/>
    </row>
    <row r="2389" spans="1:1" x14ac:dyDescent="0.2">
      <c r="A2389" s="2"/>
    </row>
    <row r="2390" spans="1:1" x14ac:dyDescent="0.2">
      <c r="A2390" s="2"/>
    </row>
    <row r="2391" spans="1:1" x14ac:dyDescent="0.2">
      <c r="A2391" s="2"/>
    </row>
    <row r="2392" spans="1:1" x14ac:dyDescent="0.2">
      <c r="A2392" s="2"/>
    </row>
    <row r="2393" spans="1:1" x14ac:dyDescent="0.2">
      <c r="A2393" s="2"/>
    </row>
    <row r="2394" spans="1:1" x14ac:dyDescent="0.2">
      <c r="A2394" s="2"/>
    </row>
    <row r="2395" spans="1:1" x14ac:dyDescent="0.2">
      <c r="A2395" s="2"/>
    </row>
    <row r="2396" spans="1:1" x14ac:dyDescent="0.2">
      <c r="A2396" s="2"/>
    </row>
    <row r="2397" spans="1:1" x14ac:dyDescent="0.2">
      <c r="A2397" s="2"/>
    </row>
    <row r="2398" spans="1:1" x14ac:dyDescent="0.2">
      <c r="A2398" s="2"/>
    </row>
    <row r="2399" spans="1:1" x14ac:dyDescent="0.2">
      <c r="A2399" s="2"/>
    </row>
    <row r="2400" spans="1:1" x14ac:dyDescent="0.2">
      <c r="A2400" s="2"/>
    </row>
    <row r="2401" spans="1:1" x14ac:dyDescent="0.2">
      <c r="A2401" s="2"/>
    </row>
    <row r="2402" spans="1:1" x14ac:dyDescent="0.2">
      <c r="A2402" s="2"/>
    </row>
    <row r="2403" spans="1:1" x14ac:dyDescent="0.2">
      <c r="A2403" s="2"/>
    </row>
    <row r="2404" spans="1:1" x14ac:dyDescent="0.2">
      <c r="A2404" s="2"/>
    </row>
    <row r="2405" spans="1:1" x14ac:dyDescent="0.2">
      <c r="A2405" s="2"/>
    </row>
    <row r="2406" spans="1:1" x14ac:dyDescent="0.2">
      <c r="A2406" s="2"/>
    </row>
    <row r="2407" spans="1:1" x14ac:dyDescent="0.2">
      <c r="A2407" s="2"/>
    </row>
    <row r="2408" spans="1:1" x14ac:dyDescent="0.2">
      <c r="A2408" s="2"/>
    </row>
    <row r="2409" spans="1:1" x14ac:dyDescent="0.2">
      <c r="A2409" s="2"/>
    </row>
    <row r="2410" spans="1:1" x14ac:dyDescent="0.2">
      <c r="A2410" s="2"/>
    </row>
    <row r="2411" spans="1:1" x14ac:dyDescent="0.2">
      <c r="A2411" s="2"/>
    </row>
    <row r="2412" spans="1:1" x14ac:dyDescent="0.2">
      <c r="A2412" s="2"/>
    </row>
    <row r="2413" spans="1:1" x14ac:dyDescent="0.2">
      <c r="A2413" s="2"/>
    </row>
    <row r="2414" spans="1:1" x14ac:dyDescent="0.2">
      <c r="A2414" s="2"/>
    </row>
    <row r="2415" spans="1:1" x14ac:dyDescent="0.2">
      <c r="A2415" s="2"/>
    </row>
    <row r="2416" spans="1:1" x14ac:dyDescent="0.2">
      <c r="A2416" s="2"/>
    </row>
    <row r="2417" spans="1:1" x14ac:dyDescent="0.2">
      <c r="A2417" s="2"/>
    </row>
    <row r="2418" spans="1:1" x14ac:dyDescent="0.2">
      <c r="A2418" s="2"/>
    </row>
    <row r="2419" spans="1:1" x14ac:dyDescent="0.2">
      <c r="A2419" s="2"/>
    </row>
    <row r="2420" spans="1:1" x14ac:dyDescent="0.2">
      <c r="A2420" s="2"/>
    </row>
    <row r="2421" spans="1:1" x14ac:dyDescent="0.2">
      <c r="A2421" s="2"/>
    </row>
    <row r="2422" spans="1:1" x14ac:dyDescent="0.2">
      <c r="A2422" s="2"/>
    </row>
    <row r="2423" spans="1:1" x14ac:dyDescent="0.2">
      <c r="A2423" s="2"/>
    </row>
    <row r="2424" spans="1:1" x14ac:dyDescent="0.2">
      <c r="A2424" s="2"/>
    </row>
    <row r="2425" spans="1:1" x14ac:dyDescent="0.2">
      <c r="A2425" s="2"/>
    </row>
    <row r="2426" spans="1:1" x14ac:dyDescent="0.2">
      <c r="A2426" s="2"/>
    </row>
    <row r="2427" spans="1:1" x14ac:dyDescent="0.2">
      <c r="A2427" s="2"/>
    </row>
    <row r="2428" spans="1:1" x14ac:dyDescent="0.2">
      <c r="A2428" s="2"/>
    </row>
    <row r="2429" spans="1:1" x14ac:dyDescent="0.2">
      <c r="A2429" s="2"/>
    </row>
    <row r="2430" spans="1:1" x14ac:dyDescent="0.2">
      <c r="A2430" s="2"/>
    </row>
    <row r="2431" spans="1:1" x14ac:dyDescent="0.2">
      <c r="A2431" s="2"/>
    </row>
    <row r="2432" spans="1:1" x14ac:dyDescent="0.2">
      <c r="A2432" s="2"/>
    </row>
    <row r="2433" spans="1:1" x14ac:dyDescent="0.2">
      <c r="A2433" s="2"/>
    </row>
    <row r="2434" spans="1:1" x14ac:dyDescent="0.2">
      <c r="A2434" s="2"/>
    </row>
    <row r="2435" spans="1:1" x14ac:dyDescent="0.2">
      <c r="A2435" s="2"/>
    </row>
    <row r="2436" spans="1:1" x14ac:dyDescent="0.2">
      <c r="A2436" s="2"/>
    </row>
    <row r="2437" spans="1:1" x14ac:dyDescent="0.2">
      <c r="A2437" s="2"/>
    </row>
    <row r="2438" spans="1:1" x14ac:dyDescent="0.2">
      <c r="A2438" s="2"/>
    </row>
    <row r="2439" spans="1:1" x14ac:dyDescent="0.2">
      <c r="A2439" s="2"/>
    </row>
    <row r="2440" spans="1:1" x14ac:dyDescent="0.2">
      <c r="A2440" s="2"/>
    </row>
    <row r="2441" spans="1:1" x14ac:dyDescent="0.2">
      <c r="A2441" s="2"/>
    </row>
    <row r="2442" spans="1:1" x14ac:dyDescent="0.2">
      <c r="A2442" s="2"/>
    </row>
    <row r="2443" spans="1:1" x14ac:dyDescent="0.2">
      <c r="A2443" s="2"/>
    </row>
    <row r="2444" spans="1:1" x14ac:dyDescent="0.2">
      <c r="A2444" s="2"/>
    </row>
    <row r="2445" spans="1:1" x14ac:dyDescent="0.2">
      <c r="A2445" s="2"/>
    </row>
    <row r="2446" spans="1:1" x14ac:dyDescent="0.2">
      <c r="A2446" s="2"/>
    </row>
    <row r="2447" spans="1:1" x14ac:dyDescent="0.2">
      <c r="A2447" s="2"/>
    </row>
    <row r="2448" spans="1:1" x14ac:dyDescent="0.2">
      <c r="A2448" s="2"/>
    </row>
    <row r="2449" spans="1:1" x14ac:dyDescent="0.2">
      <c r="A2449" s="2"/>
    </row>
    <row r="2450" spans="1:1" x14ac:dyDescent="0.2">
      <c r="A2450" s="2"/>
    </row>
    <row r="2451" spans="1:1" x14ac:dyDescent="0.2">
      <c r="A2451" s="2"/>
    </row>
    <row r="2452" spans="1:1" x14ac:dyDescent="0.2">
      <c r="A2452" s="2"/>
    </row>
    <row r="2453" spans="1:1" x14ac:dyDescent="0.2">
      <c r="A2453" s="2"/>
    </row>
    <row r="2454" spans="1:1" x14ac:dyDescent="0.2">
      <c r="A2454" s="2"/>
    </row>
    <row r="2455" spans="1:1" x14ac:dyDescent="0.2">
      <c r="A2455" s="2"/>
    </row>
    <row r="2456" spans="1:1" x14ac:dyDescent="0.2">
      <c r="A2456" s="2"/>
    </row>
    <row r="2457" spans="1:1" x14ac:dyDescent="0.2">
      <c r="A2457" s="2"/>
    </row>
    <row r="2458" spans="1:1" x14ac:dyDescent="0.2">
      <c r="A2458" s="2"/>
    </row>
    <row r="2459" spans="1:1" x14ac:dyDescent="0.2">
      <c r="A2459" s="2"/>
    </row>
    <row r="2460" spans="1:1" x14ac:dyDescent="0.2">
      <c r="A2460" s="2"/>
    </row>
    <row r="2461" spans="1:1" x14ac:dyDescent="0.2">
      <c r="A2461" s="2"/>
    </row>
    <row r="2462" spans="1:1" x14ac:dyDescent="0.2">
      <c r="A2462" s="2"/>
    </row>
    <row r="2463" spans="1:1" x14ac:dyDescent="0.2">
      <c r="A2463" s="2"/>
    </row>
    <row r="2464" spans="1:1" x14ac:dyDescent="0.2">
      <c r="A2464" s="2"/>
    </row>
    <row r="2465" spans="1:1" x14ac:dyDescent="0.2">
      <c r="A2465" s="2"/>
    </row>
    <row r="2466" spans="1:1" x14ac:dyDescent="0.2">
      <c r="A2466" s="2"/>
    </row>
    <row r="2467" spans="1:1" x14ac:dyDescent="0.2">
      <c r="A2467" s="2"/>
    </row>
    <row r="2468" spans="1:1" x14ac:dyDescent="0.2">
      <c r="A2468" s="2"/>
    </row>
    <row r="2469" spans="1:1" x14ac:dyDescent="0.2">
      <c r="A2469" s="2"/>
    </row>
    <row r="2470" spans="1:1" x14ac:dyDescent="0.2">
      <c r="A2470" s="2"/>
    </row>
    <row r="2471" spans="1:1" x14ac:dyDescent="0.2">
      <c r="A2471" s="2"/>
    </row>
    <row r="2472" spans="1:1" x14ac:dyDescent="0.2">
      <c r="A2472" s="2"/>
    </row>
    <row r="2473" spans="1:1" x14ac:dyDescent="0.2">
      <c r="A2473" s="2"/>
    </row>
    <row r="2474" spans="1:1" x14ac:dyDescent="0.2">
      <c r="A2474" s="2"/>
    </row>
    <row r="2475" spans="1:1" x14ac:dyDescent="0.2">
      <c r="A2475" s="2"/>
    </row>
    <row r="2476" spans="1:1" x14ac:dyDescent="0.2">
      <c r="A2476" s="2"/>
    </row>
    <row r="2477" spans="1:1" x14ac:dyDescent="0.2">
      <c r="A2477" s="2"/>
    </row>
    <row r="2478" spans="1:1" x14ac:dyDescent="0.2">
      <c r="A2478" s="2"/>
    </row>
    <row r="2479" spans="1:1" x14ac:dyDescent="0.2">
      <c r="A2479" s="2"/>
    </row>
    <row r="2480" spans="1:1" x14ac:dyDescent="0.2">
      <c r="A2480" s="2"/>
    </row>
    <row r="2481" spans="1:1" x14ac:dyDescent="0.2">
      <c r="A2481" s="2"/>
    </row>
    <row r="2482" spans="1:1" x14ac:dyDescent="0.2">
      <c r="A2482" s="2"/>
    </row>
    <row r="2483" spans="1:1" x14ac:dyDescent="0.2">
      <c r="A2483" s="2"/>
    </row>
    <row r="2484" spans="1:1" x14ac:dyDescent="0.2">
      <c r="A2484" s="2"/>
    </row>
    <row r="2485" spans="1:1" x14ac:dyDescent="0.2">
      <c r="A2485" s="2"/>
    </row>
    <row r="2486" spans="1:1" x14ac:dyDescent="0.2">
      <c r="A2486" s="2"/>
    </row>
    <row r="2487" spans="1:1" x14ac:dyDescent="0.2">
      <c r="A2487" s="2"/>
    </row>
    <row r="2488" spans="1:1" x14ac:dyDescent="0.2">
      <c r="A2488" s="2"/>
    </row>
    <row r="2489" spans="1:1" x14ac:dyDescent="0.2">
      <c r="A2489" s="2"/>
    </row>
    <row r="2490" spans="1:1" x14ac:dyDescent="0.2">
      <c r="A2490" s="2"/>
    </row>
    <row r="2491" spans="1:1" x14ac:dyDescent="0.2">
      <c r="A2491" s="2"/>
    </row>
    <row r="2492" spans="1:1" x14ac:dyDescent="0.2">
      <c r="A2492" s="2"/>
    </row>
    <row r="2493" spans="1:1" x14ac:dyDescent="0.2">
      <c r="A2493" s="2"/>
    </row>
    <row r="2494" spans="1:1" x14ac:dyDescent="0.2">
      <c r="A2494" s="2"/>
    </row>
    <row r="2495" spans="1:1" x14ac:dyDescent="0.2">
      <c r="A2495" s="2"/>
    </row>
    <row r="2496" spans="1:1" x14ac:dyDescent="0.2">
      <c r="A2496" s="2"/>
    </row>
    <row r="2497" spans="1:1" x14ac:dyDescent="0.2">
      <c r="A2497" s="2"/>
    </row>
    <row r="2498" spans="1:1" x14ac:dyDescent="0.2">
      <c r="A2498" s="2"/>
    </row>
    <row r="2499" spans="1:1" x14ac:dyDescent="0.2">
      <c r="A2499" s="2"/>
    </row>
    <row r="2500" spans="1:1" x14ac:dyDescent="0.2">
      <c r="A2500" s="2"/>
    </row>
    <row r="2501" spans="1:1" x14ac:dyDescent="0.2">
      <c r="A2501" s="2"/>
    </row>
    <row r="2502" spans="1:1" x14ac:dyDescent="0.2">
      <c r="A2502" s="2"/>
    </row>
    <row r="2503" spans="1:1" x14ac:dyDescent="0.2">
      <c r="A2503" s="2"/>
    </row>
    <row r="2504" spans="1:1" x14ac:dyDescent="0.2">
      <c r="A2504" s="2"/>
    </row>
    <row r="2505" spans="1:1" x14ac:dyDescent="0.2">
      <c r="A2505" s="2"/>
    </row>
    <row r="2506" spans="1:1" x14ac:dyDescent="0.2">
      <c r="A2506" s="2"/>
    </row>
    <row r="2507" spans="1:1" x14ac:dyDescent="0.2">
      <c r="A2507" s="2"/>
    </row>
    <row r="2508" spans="1:1" x14ac:dyDescent="0.2">
      <c r="A2508" s="2"/>
    </row>
    <row r="2509" spans="1:1" x14ac:dyDescent="0.2">
      <c r="A2509" s="2"/>
    </row>
    <row r="2510" spans="1:1" x14ac:dyDescent="0.2">
      <c r="A2510" s="2"/>
    </row>
    <row r="2511" spans="1:1" x14ac:dyDescent="0.2">
      <c r="A2511" s="2"/>
    </row>
    <row r="2512" spans="1:1" x14ac:dyDescent="0.2">
      <c r="A2512" s="2"/>
    </row>
    <row r="2513" spans="1:1" x14ac:dyDescent="0.2">
      <c r="A2513" s="2"/>
    </row>
    <row r="2514" spans="1:1" x14ac:dyDescent="0.2">
      <c r="A2514" s="2"/>
    </row>
    <row r="2515" spans="1:1" x14ac:dyDescent="0.2">
      <c r="A2515" s="2"/>
    </row>
    <row r="2516" spans="1:1" x14ac:dyDescent="0.2">
      <c r="A2516" s="2"/>
    </row>
    <row r="2517" spans="1:1" x14ac:dyDescent="0.2">
      <c r="A2517" s="2"/>
    </row>
    <row r="2518" spans="1:1" x14ac:dyDescent="0.2">
      <c r="A2518" s="2"/>
    </row>
    <row r="2519" spans="1:1" x14ac:dyDescent="0.2">
      <c r="A2519" s="2"/>
    </row>
    <row r="2520" spans="1:1" x14ac:dyDescent="0.2">
      <c r="A2520" s="2"/>
    </row>
    <row r="2521" spans="1:1" x14ac:dyDescent="0.2">
      <c r="A2521" s="2"/>
    </row>
    <row r="2522" spans="1:1" x14ac:dyDescent="0.2">
      <c r="A2522" s="2"/>
    </row>
    <row r="2523" spans="1:1" x14ac:dyDescent="0.2">
      <c r="A2523" s="2"/>
    </row>
    <row r="2524" spans="1:1" x14ac:dyDescent="0.2">
      <c r="A2524" s="2"/>
    </row>
    <row r="2525" spans="1:1" x14ac:dyDescent="0.2">
      <c r="A2525" s="2"/>
    </row>
    <row r="2526" spans="1:1" x14ac:dyDescent="0.2">
      <c r="A2526" s="2"/>
    </row>
    <row r="2527" spans="1:1" x14ac:dyDescent="0.2">
      <c r="A2527" s="2"/>
    </row>
    <row r="2528" spans="1:1" x14ac:dyDescent="0.2">
      <c r="A2528" s="2"/>
    </row>
    <row r="2529" spans="1:1" x14ac:dyDescent="0.2">
      <c r="A2529" s="2"/>
    </row>
    <row r="2530" spans="1:1" x14ac:dyDescent="0.2">
      <c r="A2530" s="2"/>
    </row>
    <row r="2531" spans="1:1" x14ac:dyDescent="0.2">
      <c r="A2531" s="2"/>
    </row>
    <row r="2532" spans="1:1" x14ac:dyDescent="0.2">
      <c r="A2532" s="2"/>
    </row>
    <row r="2533" spans="1:1" x14ac:dyDescent="0.2">
      <c r="A2533" s="2"/>
    </row>
    <row r="2534" spans="1:1" x14ac:dyDescent="0.2">
      <c r="A2534" s="2"/>
    </row>
    <row r="2535" spans="1:1" x14ac:dyDescent="0.2">
      <c r="A2535" s="2"/>
    </row>
    <row r="2536" spans="1:1" x14ac:dyDescent="0.2">
      <c r="A2536" s="2"/>
    </row>
    <row r="2537" spans="1:1" x14ac:dyDescent="0.2">
      <c r="A2537" s="2"/>
    </row>
    <row r="2538" spans="1:1" x14ac:dyDescent="0.2">
      <c r="A2538" s="2"/>
    </row>
    <row r="2539" spans="1:1" x14ac:dyDescent="0.2">
      <c r="A2539" s="2"/>
    </row>
    <row r="2540" spans="1:1" x14ac:dyDescent="0.2">
      <c r="A2540" s="2"/>
    </row>
    <row r="2541" spans="1:1" x14ac:dyDescent="0.2">
      <c r="A2541" s="2"/>
    </row>
    <row r="2542" spans="1:1" x14ac:dyDescent="0.2">
      <c r="A2542" s="2"/>
    </row>
    <row r="2543" spans="1:1" x14ac:dyDescent="0.2">
      <c r="A2543" s="2"/>
    </row>
    <row r="2544" spans="1:1" x14ac:dyDescent="0.2">
      <c r="A2544" s="2"/>
    </row>
    <row r="2545" spans="1:1" x14ac:dyDescent="0.2">
      <c r="A2545" s="2"/>
    </row>
    <row r="2546" spans="1:1" x14ac:dyDescent="0.2">
      <c r="A2546" s="2"/>
    </row>
    <row r="2547" spans="1:1" x14ac:dyDescent="0.2">
      <c r="A2547" s="2"/>
    </row>
    <row r="2548" spans="1:1" x14ac:dyDescent="0.2">
      <c r="A2548" s="2"/>
    </row>
    <row r="2549" spans="1:1" x14ac:dyDescent="0.2">
      <c r="A2549" s="2"/>
    </row>
    <row r="2550" spans="1:1" x14ac:dyDescent="0.2">
      <c r="A2550" s="2"/>
    </row>
    <row r="2551" spans="1:1" x14ac:dyDescent="0.2">
      <c r="A2551" s="2"/>
    </row>
    <row r="2552" spans="1:1" x14ac:dyDescent="0.2">
      <c r="A2552" s="2"/>
    </row>
    <row r="2553" spans="1:1" x14ac:dyDescent="0.2">
      <c r="A2553" s="2"/>
    </row>
    <row r="2554" spans="1:1" x14ac:dyDescent="0.2">
      <c r="A2554" s="2"/>
    </row>
    <row r="2555" spans="1:1" x14ac:dyDescent="0.2">
      <c r="A2555" s="2"/>
    </row>
    <row r="2556" spans="1:1" x14ac:dyDescent="0.2">
      <c r="A2556" s="2"/>
    </row>
    <row r="2557" spans="1:1" x14ac:dyDescent="0.2">
      <c r="A2557" s="2"/>
    </row>
    <row r="2558" spans="1:1" x14ac:dyDescent="0.2">
      <c r="A2558" s="2"/>
    </row>
    <row r="2559" spans="1:1" x14ac:dyDescent="0.2">
      <c r="A2559" s="2"/>
    </row>
    <row r="2560" spans="1:1" x14ac:dyDescent="0.2">
      <c r="A2560" s="2"/>
    </row>
    <row r="2561" spans="1:1" x14ac:dyDescent="0.2">
      <c r="A2561" s="2"/>
    </row>
    <row r="2562" spans="1:1" x14ac:dyDescent="0.2">
      <c r="A2562" s="2"/>
    </row>
    <row r="2563" spans="1:1" x14ac:dyDescent="0.2">
      <c r="A2563" s="2"/>
    </row>
    <row r="2564" spans="1:1" x14ac:dyDescent="0.2">
      <c r="A2564" s="2"/>
    </row>
    <row r="2565" spans="1:1" x14ac:dyDescent="0.2">
      <c r="A2565" s="2"/>
    </row>
    <row r="2566" spans="1:1" x14ac:dyDescent="0.2">
      <c r="A2566" s="2"/>
    </row>
    <row r="2567" spans="1:1" x14ac:dyDescent="0.2">
      <c r="A2567" s="2"/>
    </row>
    <row r="2568" spans="1:1" x14ac:dyDescent="0.2">
      <c r="A2568" s="2"/>
    </row>
    <row r="2569" spans="1:1" x14ac:dyDescent="0.2">
      <c r="A2569" s="2"/>
    </row>
    <row r="2570" spans="1:1" x14ac:dyDescent="0.2">
      <c r="A2570" s="2"/>
    </row>
    <row r="2571" spans="1:1" x14ac:dyDescent="0.2">
      <c r="A2571" s="2"/>
    </row>
    <row r="2572" spans="1:1" x14ac:dyDescent="0.2">
      <c r="A2572" s="2"/>
    </row>
    <row r="2573" spans="1:1" x14ac:dyDescent="0.2">
      <c r="A2573" s="2"/>
    </row>
    <row r="2574" spans="1:1" x14ac:dyDescent="0.2">
      <c r="A2574" s="2"/>
    </row>
    <row r="2575" spans="1:1" x14ac:dyDescent="0.2">
      <c r="A2575" s="2"/>
    </row>
    <row r="2576" spans="1:1" x14ac:dyDescent="0.2">
      <c r="A2576" s="2"/>
    </row>
    <row r="2577" spans="1:1" x14ac:dyDescent="0.2">
      <c r="A2577" s="2"/>
    </row>
    <row r="2578" spans="1:1" x14ac:dyDescent="0.2">
      <c r="A2578" s="2"/>
    </row>
    <row r="2579" spans="1:1" x14ac:dyDescent="0.2">
      <c r="A2579" s="2"/>
    </row>
    <row r="2580" spans="1:1" x14ac:dyDescent="0.2">
      <c r="A2580" s="2"/>
    </row>
    <row r="2581" spans="1:1" x14ac:dyDescent="0.2">
      <c r="A2581" s="2"/>
    </row>
    <row r="2582" spans="1:1" x14ac:dyDescent="0.2">
      <c r="A2582" s="2"/>
    </row>
    <row r="2583" spans="1:1" x14ac:dyDescent="0.2">
      <c r="A2583" s="2"/>
    </row>
    <row r="2584" spans="1:1" x14ac:dyDescent="0.2">
      <c r="A2584" s="2"/>
    </row>
    <row r="2585" spans="1:1" x14ac:dyDescent="0.2">
      <c r="A2585" s="2"/>
    </row>
    <row r="2586" spans="1:1" x14ac:dyDescent="0.2">
      <c r="A2586" s="2"/>
    </row>
    <row r="2587" spans="1:1" x14ac:dyDescent="0.2">
      <c r="A2587" s="2"/>
    </row>
    <row r="2588" spans="1:1" x14ac:dyDescent="0.2">
      <c r="A2588" s="2"/>
    </row>
    <row r="2589" spans="1:1" x14ac:dyDescent="0.2">
      <c r="A2589" s="2"/>
    </row>
    <row r="2590" spans="1:1" x14ac:dyDescent="0.2">
      <c r="A2590" s="2"/>
    </row>
    <row r="2591" spans="1:1" x14ac:dyDescent="0.2">
      <c r="A2591" s="2"/>
    </row>
    <row r="2592" spans="1:1" x14ac:dyDescent="0.2">
      <c r="A2592" s="2"/>
    </row>
    <row r="2593" spans="1:1" x14ac:dyDescent="0.2">
      <c r="A2593" s="2"/>
    </row>
    <row r="2594" spans="1:1" x14ac:dyDescent="0.2">
      <c r="A2594" s="2"/>
    </row>
    <row r="2595" spans="1:1" x14ac:dyDescent="0.2">
      <c r="A2595" s="2"/>
    </row>
    <row r="2596" spans="1:1" x14ac:dyDescent="0.2">
      <c r="A2596" s="2"/>
    </row>
    <row r="2597" spans="1:1" x14ac:dyDescent="0.2">
      <c r="A2597" s="2"/>
    </row>
    <row r="2598" spans="1:1" x14ac:dyDescent="0.2">
      <c r="A2598" s="2"/>
    </row>
    <row r="2599" spans="1:1" x14ac:dyDescent="0.2">
      <c r="A2599" s="2"/>
    </row>
    <row r="2600" spans="1:1" x14ac:dyDescent="0.2">
      <c r="A2600" s="2"/>
    </row>
    <row r="2601" spans="1:1" x14ac:dyDescent="0.2">
      <c r="A2601" s="2"/>
    </row>
    <row r="2602" spans="1:1" x14ac:dyDescent="0.2">
      <c r="A2602" s="2"/>
    </row>
    <row r="2603" spans="1:1" x14ac:dyDescent="0.2">
      <c r="A2603" s="2"/>
    </row>
    <row r="2604" spans="1:1" x14ac:dyDescent="0.2">
      <c r="A2604" s="2"/>
    </row>
    <row r="2605" spans="1:1" x14ac:dyDescent="0.2">
      <c r="A2605" s="2"/>
    </row>
    <row r="2606" spans="1:1" x14ac:dyDescent="0.2">
      <c r="A2606" s="2"/>
    </row>
    <row r="2607" spans="1:1" x14ac:dyDescent="0.2">
      <c r="A2607" s="2"/>
    </row>
    <row r="2608" spans="1:1" x14ac:dyDescent="0.2">
      <c r="A2608" s="2"/>
    </row>
    <row r="2609" spans="1:1" x14ac:dyDescent="0.2">
      <c r="A2609" s="2"/>
    </row>
    <row r="2610" spans="1:1" x14ac:dyDescent="0.2">
      <c r="A2610" s="2"/>
    </row>
    <row r="2611" spans="1:1" x14ac:dyDescent="0.2">
      <c r="A2611" s="2"/>
    </row>
    <row r="2612" spans="1:1" x14ac:dyDescent="0.2">
      <c r="A2612" s="2"/>
    </row>
    <row r="2613" spans="1:1" x14ac:dyDescent="0.2">
      <c r="A2613" s="2"/>
    </row>
    <row r="2614" spans="1:1" x14ac:dyDescent="0.2">
      <c r="A2614" s="2"/>
    </row>
    <row r="2615" spans="1:1" x14ac:dyDescent="0.2">
      <c r="A2615" s="2"/>
    </row>
    <row r="2616" spans="1:1" x14ac:dyDescent="0.2">
      <c r="A2616" s="2"/>
    </row>
    <row r="2617" spans="1:1" x14ac:dyDescent="0.2">
      <c r="A2617" s="2"/>
    </row>
    <row r="2618" spans="1:1" x14ac:dyDescent="0.2">
      <c r="A2618" s="2"/>
    </row>
    <row r="2619" spans="1:1" x14ac:dyDescent="0.2">
      <c r="A2619" s="2"/>
    </row>
    <row r="2620" spans="1:1" x14ac:dyDescent="0.2">
      <c r="A2620" s="2"/>
    </row>
    <row r="2621" spans="1:1" x14ac:dyDescent="0.2">
      <c r="A2621" s="2"/>
    </row>
    <row r="2622" spans="1:1" x14ac:dyDescent="0.2">
      <c r="A2622" s="2"/>
    </row>
    <row r="2623" spans="1:1" x14ac:dyDescent="0.2">
      <c r="A2623" s="2"/>
    </row>
    <row r="2624" spans="1:1" x14ac:dyDescent="0.2">
      <c r="A2624" s="2"/>
    </row>
    <row r="2625" spans="1:1" x14ac:dyDescent="0.2">
      <c r="A2625" s="2"/>
    </row>
    <row r="2626" spans="1:1" x14ac:dyDescent="0.2">
      <c r="A2626" s="2"/>
    </row>
    <row r="2627" spans="1:1" x14ac:dyDescent="0.2">
      <c r="A2627" s="2"/>
    </row>
    <row r="2628" spans="1:1" x14ac:dyDescent="0.2">
      <c r="A2628" s="2"/>
    </row>
    <row r="2629" spans="1:1" x14ac:dyDescent="0.2">
      <c r="A2629" s="2"/>
    </row>
    <row r="2630" spans="1:1" x14ac:dyDescent="0.2">
      <c r="A2630" s="2"/>
    </row>
    <row r="2631" spans="1:1" x14ac:dyDescent="0.2">
      <c r="A2631" s="2"/>
    </row>
    <row r="2632" spans="1:1" x14ac:dyDescent="0.2">
      <c r="A2632" s="2"/>
    </row>
    <row r="2633" spans="1:1" x14ac:dyDescent="0.2">
      <c r="A2633" s="2"/>
    </row>
    <row r="2634" spans="1:1" x14ac:dyDescent="0.2">
      <c r="A2634" s="2"/>
    </row>
    <row r="2635" spans="1:1" x14ac:dyDescent="0.2">
      <c r="A2635" s="2"/>
    </row>
    <row r="2636" spans="1:1" x14ac:dyDescent="0.2">
      <c r="A2636" s="2"/>
    </row>
    <row r="2637" spans="1:1" x14ac:dyDescent="0.2">
      <c r="A2637" s="2"/>
    </row>
    <row r="2638" spans="1:1" x14ac:dyDescent="0.2">
      <c r="A2638" s="2"/>
    </row>
    <row r="2639" spans="1:1" x14ac:dyDescent="0.2">
      <c r="A2639" s="2"/>
    </row>
    <row r="2640" spans="1:1" x14ac:dyDescent="0.2">
      <c r="A2640" s="2"/>
    </row>
    <row r="2641" spans="1:1" x14ac:dyDescent="0.2">
      <c r="A2641" s="2"/>
    </row>
    <row r="2642" spans="1:1" x14ac:dyDescent="0.2">
      <c r="A2642" s="2"/>
    </row>
    <row r="2643" spans="1:1" x14ac:dyDescent="0.2">
      <c r="A2643" s="2"/>
    </row>
    <row r="2644" spans="1:1" x14ac:dyDescent="0.2">
      <c r="A2644" s="2"/>
    </row>
    <row r="2645" spans="1:1" x14ac:dyDescent="0.2">
      <c r="A2645" s="2"/>
    </row>
    <row r="2646" spans="1:1" x14ac:dyDescent="0.2">
      <c r="A2646" s="2"/>
    </row>
    <row r="2647" spans="1:1" x14ac:dyDescent="0.2">
      <c r="A2647" s="2"/>
    </row>
    <row r="2648" spans="1:1" x14ac:dyDescent="0.2">
      <c r="A2648" s="2"/>
    </row>
    <row r="2649" spans="1:1" x14ac:dyDescent="0.2">
      <c r="A2649" s="2"/>
    </row>
    <row r="2650" spans="1:1" x14ac:dyDescent="0.2">
      <c r="A2650" s="2"/>
    </row>
    <row r="2651" spans="1:1" x14ac:dyDescent="0.2">
      <c r="A2651" s="2"/>
    </row>
    <row r="2652" spans="1:1" x14ac:dyDescent="0.2">
      <c r="A2652" s="2"/>
    </row>
    <row r="2653" spans="1:1" x14ac:dyDescent="0.2">
      <c r="A2653" s="2"/>
    </row>
    <row r="2654" spans="1:1" x14ac:dyDescent="0.2">
      <c r="A2654" s="2"/>
    </row>
    <row r="2655" spans="1:1" x14ac:dyDescent="0.2">
      <c r="A2655" s="2"/>
    </row>
    <row r="2656" spans="1:1" x14ac:dyDescent="0.2">
      <c r="A2656" s="2"/>
    </row>
    <row r="2657" spans="1:1" x14ac:dyDescent="0.2">
      <c r="A2657" s="2"/>
    </row>
    <row r="2658" spans="1:1" x14ac:dyDescent="0.2">
      <c r="A2658" s="2"/>
    </row>
    <row r="2659" spans="1:1" x14ac:dyDescent="0.2">
      <c r="A2659" s="2"/>
    </row>
    <row r="2660" spans="1:1" x14ac:dyDescent="0.2">
      <c r="A2660" s="2"/>
    </row>
    <row r="2661" spans="1:1" x14ac:dyDescent="0.2">
      <c r="A2661" s="2"/>
    </row>
    <row r="2662" spans="1:1" x14ac:dyDescent="0.2">
      <c r="A2662" s="2"/>
    </row>
    <row r="2663" spans="1:1" x14ac:dyDescent="0.2">
      <c r="A2663" s="2"/>
    </row>
    <row r="2664" spans="1:1" x14ac:dyDescent="0.2">
      <c r="A2664" s="2"/>
    </row>
    <row r="2665" spans="1:1" x14ac:dyDescent="0.2">
      <c r="A2665" s="2"/>
    </row>
    <row r="2666" spans="1:1" x14ac:dyDescent="0.2">
      <c r="A2666" s="2"/>
    </row>
    <row r="2667" spans="1:1" x14ac:dyDescent="0.2">
      <c r="A2667" s="2"/>
    </row>
    <row r="2668" spans="1:1" x14ac:dyDescent="0.2">
      <c r="A2668" s="2"/>
    </row>
    <row r="2669" spans="1:1" x14ac:dyDescent="0.2">
      <c r="A2669" s="2"/>
    </row>
    <row r="2670" spans="1:1" x14ac:dyDescent="0.2">
      <c r="A2670" s="2"/>
    </row>
    <row r="2671" spans="1:1" x14ac:dyDescent="0.2">
      <c r="A2671" s="2"/>
    </row>
    <row r="2672" spans="1:1" x14ac:dyDescent="0.2">
      <c r="A2672" s="2"/>
    </row>
    <row r="2673" spans="1:1" x14ac:dyDescent="0.2">
      <c r="A2673" s="2"/>
    </row>
    <row r="2674" spans="1:1" x14ac:dyDescent="0.2">
      <c r="A2674" s="2"/>
    </row>
    <row r="2675" spans="1:1" x14ac:dyDescent="0.2">
      <c r="A2675" s="2"/>
    </row>
    <row r="2676" spans="1:1" x14ac:dyDescent="0.2">
      <c r="A2676" s="2"/>
    </row>
    <row r="2677" spans="1:1" x14ac:dyDescent="0.2">
      <c r="A2677" s="2"/>
    </row>
    <row r="2678" spans="1:1" x14ac:dyDescent="0.2">
      <c r="A2678" s="2"/>
    </row>
    <row r="2679" spans="1:1" x14ac:dyDescent="0.2">
      <c r="A2679" s="2"/>
    </row>
    <row r="2680" spans="1:1" x14ac:dyDescent="0.2">
      <c r="A2680" s="2"/>
    </row>
    <row r="2681" spans="1:1" x14ac:dyDescent="0.2">
      <c r="A2681" s="2"/>
    </row>
    <row r="2682" spans="1:1" x14ac:dyDescent="0.2">
      <c r="A2682" s="2"/>
    </row>
    <row r="2683" spans="1:1" x14ac:dyDescent="0.2">
      <c r="A2683" s="2"/>
    </row>
    <row r="2684" spans="1:1" x14ac:dyDescent="0.2">
      <c r="A2684" s="2"/>
    </row>
    <row r="2685" spans="1:1" x14ac:dyDescent="0.2">
      <c r="A2685" s="2"/>
    </row>
    <row r="2686" spans="1:1" x14ac:dyDescent="0.2">
      <c r="A2686" s="2"/>
    </row>
    <row r="2687" spans="1:1" x14ac:dyDescent="0.2">
      <c r="A2687" s="2"/>
    </row>
    <row r="2688" spans="1:1" x14ac:dyDescent="0.2">
      <c r="A2688" s="2"/>
    </row>
    <row r="2689" spans="1:1" x14ac:dyDescent="0.2">
      <c r="A2689" s="2"/>
    </row>
    <row r="2690" spans="1:1" x14ac:dyDescent="0.2">
      <c r="A2690" s="2"/>
    </row>
    <row r="2691" spans="1:1" x14ac:dyDescent="0.2">
      <c r="A2691" s="2"/>
    </row>
    <row r="2692" spans="1:1" x14ac:dyDescent="0.2">
      <c r="A2692" s="2"/>
    </row>
    <row r="2693" spans="1:1" x14ac:dyDescent="0.2">
      <c r="A2693" s="2"/>
    </row>
    <row r="2694" spans="1:1" x14ac:dyDescent="0.2">
      <c r="A2694" s="2"/>
    </row>
    <row r="2695" spans="1:1" x14ac:dyDescent="0.2">
      <c r="A2695" s="2"/>
    </row>
    <row r="2696" spans="1:1" x14ac:dyDescent="0.2">
      <c r="A2696" s="2"/>
    </row>
    <row r="2697" spans="1:1" x14ac:dyDescent="0.2">
      <c r="A2697" s="2"/>
    </row>
    <row r="2698" spans="1:1" x14ac:dyDescent="0.2">
      <c r="A2698" s="2"/>
    </row>
    <row r="2699" spans="1:1" x14ac:dyDescent="0.2">
      <c r="A2699" s="2"/>
    </row>
    <row r="2700" spans="1:1" x14ac:dyDescent="0.2">
      <c r="A2700" s="2"/>
    </row>
    <row r="2701" spans="1:1" x14ac:dyDescent="0.2">
      <c r="A2701" s="2"/>
    </row>
    <row r="2702" spans="1:1" x14ac:dyDescent="0.2">
      <c r="A2702" s="2"/>
    </row>
    <row r="2703" spans="1:1" x14ac:dyDescent="0.2">
      <c r="A2703" s="2"/>
    </row>
    <row r="2704" spans="1:1" x14ac:dyDescent="0.2">
      <c r="A2704" s="2"/>
    </row>
    <row r="2705" spans="1:1" x14ac:dyDescent="0.2">
      <c r="A2705" s="2"/>
    </row>
    <row r="2706" spans="1:1" x14ac:dyDescent="0.2">
      <c r="A2706" s="2"/>
    </row>
    <row r="2707" spans="1:1" x14ac:dyDescent="0.2">
      <c r="A2707" s="2"/>
    </row>
    <row r="2708" spans="1:1" x14ac:dyDescent="0.2">
      <c r="A2708" s="2"/>
    </row>
    <row r="2709" spans="1:1" x14ac:dyDescent="0.2">
      <c r="A2709" s="2"/>
    </row>
    <row r="2710" spans="1:1" x14ac:dyDescent="0.2">
      <c r="A2710" s="2"/>
    </row>
    <row r="2711" spans="1:1" x14ac:dyDescent="0.2">
      <c r="A2711" s="2"/>
    </row>
    <row r="2712" spans="1:1" x14ac:dyDescent="0.2">
      <c r="A2712" s="2"/>
    </row>
    <row r="2713" spans="1:1" x14ac:dyDescent="0.2">
      <c r="A2713" s="2"/>
    </row>
    <row r="2714" spans="1:1" x14ac:dyDescent="0.2">
      <c r="A2714" s="2"/>
    </row>
    <row r="2715" spans="1:1" x14ac:dyDescent="0.2">
      <c r="A2715" s="2"/>
    </row>
    <row r="2716" spans="1:1" x14ac:dyDescent="0.2">
      <c r="A2716" s="2"/>
    </row>
    <row r="2717" spans="1:1" x14ac:dyDescent="0.2">
      <c r="A2717" s="2"/>
    </row>
    <row r="2718" spans="1:1" x14ac:dyDescent="0.2">
      <c r="A2718" s="2"/>
    </row>
    <row r="2719" spans="1:1" x14ac:dyDescent="0.2">
      <c r="A2719" s="2"/>
    </row>
    <row r="2720" spans="1:1" x14ac:dyDescent="0.2">
      <c r="A2720" s="2"/>
    </row>
    <row r="2721" spans="1:1" x14ac:dyDescent="0.2">
      <c r="A2721" s="2"/>
    </row>
    <row r="2722" spans="1:1" x14ac:dyDescent="0.2">
      <c r="A2722" s="2"/>
    </row>
    <row r="2723" spans="1:1" x14ac:dyDescent="0.2">
      <c r="A2723" s="2"/>
    </row>
    <row r="2724" spans="1:1" x14ac:dyDescent="0.2">
      <c r="A2724" s="2"/>
    </row>
    <row r="2725" spans="1:1" x14ac:dyDescent="0.2">
      <c r="A2725" s="2"/>
    </row>
    <row r="2726" spans="1:1" x14ac:dyDescent="0.2">
      <c r="A2726" s="2"/>
    </row>
    <row r="2727" spans="1:1" x14ac:dyDescent="0.2">
      <c r="A2727" s="2"/>
    </row>
    <row r="2728" spans="1:1" x14ac:dyDescent="0.2">
      <c r="A2728" s="2"/>
    </row>
    <row r="2729" spans="1:1" x14ac:dyDescent="0.2">
      <c r="A2729" s="2"/>
    </row>
    <row r="2730" spans="1:1" x14ac:dyDescent="0.2">
      <c r="A2730" s="2"/>
    </row>
    <row r="2731" spans="1:1" x14ac:dyDescent="0.2">
      <c r="A2731" s="2"/>
    </row>
    <row r="2732" spans="1:1" x14ac:dyDescent="0.2">
      <c r="A2732" s="2"/>
    </row>
    <row r="2733" spans="1:1" x14ac:dyDescent="0.2">
      <c r="A2733" s="2"/>
    </row>
    <row r="2734" spans="1:1" x14ac:dyDescent="0.2">
      <c r="A2734" s="2"/>
    </row>
    <row r="2735" spans="1:1" x14ac:dyDescent="0.2">
      <c r="A2735" s="2"/>
    </row>
    <row r="2736" spans="1:1" x14ac:dyDescent="0.2">
      <c r="A2736" s="2"/>
    </row>
    <row r="2737" spans="1:1" x14ac:dyDescent="0.2">
      <c r="A2737" s="2"/>
    </row>
    <row r="2738" spans="1:1" x14ac:dyDescent="0.2">
      <c r="A2738" s="2"/>
    </row>
    <row r="2739" spans="1:1" x14ac:dyDescent="0.2">
      <c r="A2739" s="2"/>
    </row>
    <row r="2740" spans="1:1" x14ac:dyDescent="0.2">
      <c r="A2740" s="2"/>
    </row>
    <row r="2741" spans="1:1" x14ac:dyDescent="0.2">
      <c r="A2741" s="2"/>
    </row>
    <row r="2742" spans="1:1" x14ac:dyDescent="0.2">
      <c r="A2742" s="2"/>
    </row>
    <row r="2743" spans="1:1" x14ac:dyDescent="0.2">
      <c r="A2743" s="2"/>
    </row>
    <row r="2744" spans="1:1" x14ac:dyDescent="0.2">
      <c r="A2744" s="2"/>
    </row>
    <row r="2745" spans="1:1" x14ac:dyDescent="0.2">
      <c r="A2745" s="2"/>
    </row>
    <row r="2746" spans="1:1" x14ac:dyDescent="0.2">
      <c r="A2746" s="2"/>
    </row>
    <row r="2747" spans="1:1" x14ac:dyDescent="0.2">
      <c r="A2747" s="2"/>
    </row>
    <row r="2748" spans="1:1" x14ac:dyDescent="0.2">
      <c r="A2748" s="2"/>
    </row>
    <row r="2749" spans="1:1" x14ac:dyDescent="0.2">
      <c r="A2749" s="2"/>
    </row>
    <row r="2750" spans="1:1" x14ac:dyDescent="0.2">
      <c r="A2750" s="2"/>
    </row>
    <row r="2751" spans="1:1" x14ac:dyDescent="0.2">
      <c r="A2751" s="2"/>
    </row>
    <row r="2752" spans="1:1" x14ac:dyDescent="0.2">
      <c r="A2752" s="2"/>
    </row>
    <row r="2753" spans="1:1" x14ac:dyDescent="0.2">
      <c r="A2753" s="2"/>
    </row>
    <row r="2754" spans="1:1" x14ac:dyDescent="0.2">
      <c r="A2754" s="2"/>
    </row>
    <row r="2755" spans="1:1" x14ac:dyDescent="0.2">
      <c r="A2755" s="2"/>
    </row>
    <row r="2756" spans="1:1" x14ac:dyDescent="0.2">
      <c r="A2756" s="2"/>
    </row>
    <row r="2757" spans="1:1" x14ac:dyDescent="0.2">
      <c r="A2757" s="2"/>
    </row>
    <row r="2758" spans="1:1" x14ac:dyDescent="0.2">
      <c r="A2758" s="2"/>
    </row>
    <row r="2759" spans="1:1" x14ac:dyDescent="0.2">
      <c r="A2759" s="2"/>
    </row>
    <row r="2760" spans="1:1" x14ac:dyDescent="0.2">
      <c r="A2760" s="2"/>
    </row>
    <row r="2761" spans="1:1" x14ac:dyDescent="0.2">
      <c r="A2761" s="2"/>
    </row>
    <row r="2762" spans="1:1" x14ac:dyDescent="0.2">
      <c r="A2762" s="2"/>
    </row>
    <row r="2763" spans="1:1" x14ac:dyDescent="0.2">
      <c r="A2763" s="2"/>
    </row>
    <row r="2764" spans="1:1" x14ac:dyDescent="0.2">
      <c r="A2764" s="2"/>
    </row>
    <row r="2765" spans="1:1" x14ac:dyDescent="0.2">
      <c r="A2765" s="2"/>
    </row>
    <row r="2766" spans="1:1" x14ac:dyDescent="0.2">
      <c r="A2766" s="2"/>
    </row>
    <row r="2767" spans="1:1" x14ac:dyDescent="0.2">
      <c r="A2767" s="2"/>
    </row>
    <row r="2768" spans="1:1" x14ac:dyDescent="0.2">
      <c r="A2768" s="2"/>
    </row>
    <row r="2769" spans="1:1" x14ac:dyDescent="0.2">
      <c r="A2769" s="2"/>
    </row>
    <row r="2770" spans="1:1" x14ac:dyDescent="0.2">
      <c r="A2770" s="2"/>
    </row>
    <row r="2771" spans="1:1" x14ac:dyDescent="0.2">
      <c r="A2771" s="2"/>
    </row>
    <row r="2772" spans="1:1" x14ac:dyDescent="0.2">
      <c r="A2772" s="2"/>
    </row>
    <row r="2773" spans="1:1" x14ac:dyDescent="0.2">
      <c r="A2773" s="2"/>
    </row>
    <row r="2774" spans="1:1" x14ac:dyDescent="0.2">
      <c r="A2774" s="2"/>
    </row>
    <row r="2775" spans="1:1" x14ac:dyDescent="0.2">
      <c r="A2775" s="2"/>
    </row>
    <row r="2776" spans="1:1" x14ac:dyDescent="0.2">
      <c r="A2776" s="2"/>
    </row>
    <row r="2777" spans="1:1" x14ac:dyDescent="0.2">
      <c r="A2777" s="2"/>
    </row>
    <row r="2778" spans="1:1" x14ac:dyDescent="0.2">
      <c r="A2778" s="2"/>
    </row>
    <row r="2779" spans="1:1" x14ac:dyDescent="0.2">
      <c r="A2779" s="2"/>
    </row>
    <row r="2780" spans="1:1" x14ac:dyDescent="0.2">
      <c r="A2780" s="2"/>
    </row>
    <row r="2781" spans="1:1" x14ac:dyDescent="0.2">
      <c r="A2781" s="2"/>
    </row>
    <row r="2782" spans="1:1" x14ac:dyDescent="0.2">
      <c r="A2782" s="2"/>
    </row>
    <row r="2783" spans="1:1" x14ac:dyDescent="0.2">
      <c r="A2783" s="2"/>
    </row>
    <row r="2784" spans="1:1" x14ac:dyDescent="0.2">
      <c r="A2784" s="2"/>
    </row>
    <row r="2785" spans="1:1" x14ac:dyDescent="0.2">
      <c r="A2785" s="2"/>
    </row>
    <row r="2786" spans="1:1" x14ac:dyDescent="0.2">
      <c r="A2786" s="2"/>
    </row>
    <row r="2787" spans="1:1" x14ac:dyDescent="0.2">
      <c r="A2787" s="2"/>
    </row>
    <row r="2788" spans="1:1" x14ac:dyDescent="0.2">
      <c r="A2788" s="2"/>
    </row>
    <row r="2789" spans="1:1" x14ac:dyDescent="0.2">
      <c r="A2789" s="2"/>
    </row>
    <row r="2790" spans="1:1" x14ac:dyDescent="0.2">
      <c r="A2790" s="2"/>
    </row>
    <row r="2791" spans="1:1" x14ac:dyDescent="0.2">
      <c r="A2791" s="2"/>
    </row>
    <row r="2792" spans="1:1" x14ac:dyDescent="0.2">
      <c r="A2792" s="2"/>
    </row>
    <row r="2793" spans="1:1" x14ac:dyDescent="0.2">
      <c r="A2793" s="2"/>
    </row>
    <row r="2794" spans="1:1" x14ac:dyDescent="0.2">
      <c r="A2794" s="2"/>
    </row>
    <row r="2795" spans="1:1" x14ac:dyDescent="0.2">
      <c r="A2795" s="2"/>
    </row>
    <row r="2796" spans="1:1" x14ac:dyDescent="0.2">
      <c r="A2796" s="2"/>
    </row>
    <row r="2797" spans="1:1" x14ac:dyDescent="0.2">
      <c r="A2797" s="2"/>
    </row>
    <row r="2798" spans="1:1" x14ac:dyDescent="0.2">
      <c r="A2798" s="2"/>
    </row>
    <row r="2799" spans="1:1" x14ac:dyDescent="0.2">
      <c r="A2799" s="2"/>
    </row>
    <row r="2800" spans="1:1" x14ac:dyDescent="0.2">
      <c r="A2800" s="2"/>
    </row>
    <row r="2801" spans="1:1" x14ac:dyDescent="0.2">
      <c r="A2801" s="2"/>
    </row>
    <row r="2802" spans="1:1" x14ac:dyDescent="0.2">
      <c r="A2802" s="2"/>
    </row>
    <row r="2803" spans="1:1" x14ac:dyDescent="0.2">
      <c r="A2803" s="2"/>
    </row>
    <row r="2804" spans="1:1" x14ac:dyDescent="0.2">
      <c r="A2804" s="2"/>
    </row>
    <row r="2805" spans="1:1" x14ac:dyDescent="0.2">
      <c r="A2805" s="2"/>
    </row>
    <row r="2806" spans="1:1" x14ac:dyDescent="0.2">
      <c r="A2806" s="2"/>
    </row>
    <row r="2807" spans="1:1" x14ac:dyDescent="0.2">
      <c r="A2807" s="2"/>
    </row>
    <row r="2808" spans="1:1" x14ac:dyDescent="0.2">
      <c r="A2808" s="2"/>
    </row>
    <row r="2809" spans="1:1" x14ac:dyDescent="0.2">
      <c r="A2809" s="2"/>
    </row>
    <row r="2810" spans="1:1" x14ac:dyDescent="0.2">
      <c r="A2810" s="2"/>
    </row>
    <row r="2811" spans="1:1" x14ac:dyDescent="0.2">
      <c r="A2811" s="2"/>
    </row>
    <row r="2812" spans="1:1" x14ac:dyDescent="0.2">
      <c r="A2812" s="2"/>
    </row>
    <row r="2813" spans="1:1" x14ac:dyDescent="0.2">
      <c r="A2813" s="2"/>
    </row>
    <row r="2814" spans="1:1" x14ac:dyDescent="0.2">
      <c r="A2814" s="2"/>
    </row>
    <row r="2815" spans="1:1" x14ac:dyDescent="0.2">
      <c r="A2815" s="2"/>
    </row>
    <row r="2816" spans="1:1" x14ac:dyDescent="0.2">
      <c r="A2816" s="2"/>
    </row>
    <row r="2817" spans="1:1" x14ac:dyDescent="0.2">
      <c r="A2817" s="2"/>
    </row>
    <row r="2818" spans="1:1" x14ac:dyDescent="0.2">
      <c r="A2818" s="2"/>
    </row>
    <row r="2819" spans="1:1" x14ac:dyDescent="0.2">
      <c r="A2819" s="2"/>
    </row>
    <row r="2820" spans="1:1" x14ac:dyDescent="0.2">
      <c r="A2820" s="2"/>
    </row>
    <row r="2821" spans="1:1" x14ac:dyDescent="0.2">
      <c r="A2821" s="2"/>
    </row>
    <row r="2822" spans="1:1" x14ac:dyDescent="0.2">
      <c r="A2822" s="2"/>
    </row>
    <row r="2823" spans="1:1" x14ac:dyDescent="0.2">
      <c r="A2823" s="2"/>
    </row>
    <row r="2824" spans="1:1" x14ac:dyDescent="0.2">
      <c r="A2824" s="2"/>
    </row>
    <row r="2825" spans="1:1" x14ac:dyDescent="0.2">
      <c r="A2825" s="2"/>
    </row>
    <row r="2826" spans="1:1" x14ac:dyDescent="0.2">
      <c r="A2826" s="2"/>
    </row>
    <row r="2827" spans="1:1" x14ac:dyDescent="0.2">
      <c r="A2827" s="2"/>
    </row>
    <row r="2828" spans="1:1" x14ac:dyDescent="0.2">
      <c r="A2828" s="2"/>
    </row>
    <row r="2829" spans="1:1" x14ac:dyDescent="0.2">
      <c r="A2829" s="2"/>
    </row>
    <row r="2830" spans="1:1" x14ac:dyDescent="0.2">
      <c r="A2830" s="2"/>
    </row>
    <row r="2831" spans="1:1" x14ac:dyDescent="0.2">
      <c r="A2831" s="2"/>
    </row>
    <row r="2832" spans="1:1" x14ac:dyDescent="0.2">
      <c r="A2832" s="2"/>
    </row>
    <row r="2833" spans="1:1" x14ac:dyDescent="0.2">
      <c r="A2833" s="2"/>
    </row>
    <row r="2834" spans="1:1" x14ac:dyDescent="0.2">
      <c r="A2834" s="2"/>
    </row>
    <row r="2835" spans="1:1" x14ac:dyDescent="0.2">
      <c r="A2835" s="2"/>
    </row>
    <row r="2836" spans="1:1" x14ac:dyDescent="0.2">
      <c r="A2836" s="2"/>
    </row>
    <row r="2837" spans="1:1" x14ac:dyDescent="0.2">
      <c r="A2837" s="2"/>
    </row>
    <row r="2838" spans="1:1" x14ac:dyDescent="0.2">
      <c r="A2838" s="2"/>
    </row>
    <row r="2839" spans="1:1" x14ac:dyDescent="0.2">
      <c r="A2839" s="2"/>
    </row>
    <row r="2840" spans="1:1" x14ac:dyDescent="0.2">
      <c r="A2840" s="2"/>
    </row>
    <row r="2841" spans="1:1" x14ac:dyDescent="0.2">
      <c r="A2841" s="2"/>
    </row>
    <row r="2842" spans="1:1" x14ac:dyDescent="0.2">
      <c r="A2842" s="2"/>
    </row>
    <row r="2843" spans="1:1" x14ac:dyDescent="0.2">
      <c r="A2843" s="2"/>
    </row>
    <row r="2844" spans="1:1" x14ac:dyDescent="0.2">
      <c r="A2844" s="2"/>
    </row>
    <row r="2845" spans="1:1" x14ac:dyDescent="0.2">
      <c r="A2845" s="2"/>
    </row>
    <row r="2846" spans="1:1" x14ac:dyDescent="0.2">
      <c r="A2846" s="2"/>
    </row>
    <row r="2847" spans="1:1" x14ac:dyDescent="0.2">
      <c r="A2847" s="2"/>
    </row>
    <row r="2848" spans="1:1" x14ac:dyDescent="0.2">
      <c r="A2848" s="2"/>
    </row>
    <row r="2849" spans="1:1" x14ac:dyDescent="0.2">
      <c r="A2849" s="2"/>
    </row>
    <row r="2850" spans="1:1" x14ac:dyDescent="0.2">
      <c r="A2850" s="2"/>
    </row>
    <row r="2851" spans="1:1" x14ac:dyDescent="0.2">
      <c r="A2851" s="2"/>
    </row>
    <row r="2852" spans="1:1" x14ac:dyDescent="0.2">
      <c r="A2852" s="2"/>
    </row>
    <row r="2853" spans="1:1" x14ac:dyDescent="0.2">
      <c r="A2853" s="2"/>
    </row>
    <row r="2854" spans="1:1" x14ac:dyDescent="0.2">
      <c r="A2854" s="2"/>
    </row>
    <row r="2855" spans="1:1" x14ac:dyDescent="0.2">
      <c r="A2855" s="2"/>
    </row>
    <row r="2856" spans="1:1" x14ac:dyDescent="0.2">
      <c r="A2856" s="2"/>
    </row>
    <row r="2857" spans="1:1" x14ac:dyDescent="0.2">
      <c r="A2857" s="2"/>
    </row>
    <row r="2858" spans="1:1" x14ac:dyDescent="0.2">
      <c r="A2858" s="2"/>
    </row>
    <row r="2859" spans="1:1" x14ac:dyDescent="0.2">
      <c r="A2859" s="2"/>
    </row>
    <row r="2860" spans="1:1" x14ac:dyDescent="0.2">
      <c r="A2860" s="2"/>
    </row>
    <row r="2861" spans="1:1" x14ac:dyDescent="0.2">
      <c r="A2861" s="2"/>
    </row>
    <row r="2862" spans="1:1" x14ac:dyDescent="0.2">
      <c r="A2862" s="2"/>
    </row>
    <row r="2863" spans="1:1" x14ac:dyDescent="0.2">
      <c r="A2863" s="2"/>
    </row>
    <row r="2864" spans="1:1" x14ac:dyDescent="0.2">
      <c r="A2864" s="2"/>
    </row>
    <row r="2865" spans="1:1" x14ac:dyDescent="0.2">
      <c r="A2865" s="2"/>
    </row>
    <row r="2866" spans="1:1" x14ac:dyDescent="0.2">
      <c r="A2866" s="2"/>
    </row>
    <row r="2867" spans="1:1" x14ac:dyDescent="0.2">
      <c r="A2867" s="2"/>
    </row>
    <row r="2868" spans="1:1" x14ac:dyDescent="0.2">
      <c r="A2868" s="2"/>
    </row>
    <row r="2869" spans="1:1" x14ac:dyDescent="0.2">
      <c r="A2869" s="2"/>
    </row>
    <row r="2870" spans="1:1" x14ac:dyDescent="0.2">
      <c r="A2870" s="2"/>
    </row>
    <row r="2871" spans="1:1" x14ac:dyDescent="0.2">
      <c r="A2871" s="2"/>
    </row>
    <row r="2872" spans="1:1" x14ac:dyDescent="0.2">
      <c r="A2872" s="2"/>
    </row>
    <row r="2873" spans="1:1" x14ac:dyDescent="0.2">
      <c r="A2873" s="2"/>
    </row>
    <row r="2874" spans="1:1" x14ac:dyDescent="0.2">
      <c r="A2874" s="2"/>
    </row>
    <row r="2875" spans="1:1" x14ac:dyDescent="0.2">
      <c r="A2875" s="2"/>
    </row>
    <row r="2876" spans="1:1" x14ac:dyDescent="0.2">
      <c r="A2876" s="2"/>
    </row>
    <row r="2877" spans="1:1" x14ac:dyDescent="0.2">
      <c r="A2877" s="2"/>
    </row>
    <row r="2878" spans="1:1" x14ac:dyDescent="0.2">
      <c r="A2878" s="2"/>
    </row>
    <row r="2879" spans="1:1" x14ac:dyDescent="0.2">
      <c r="A2879" s="2"/>
    </row>
    <row r="2880" spans="1:1" x14ac:dyDescent="0.2">
      <c r="A2880" s="2"/>
    </row>
    <row r="2881" spans="1:1" x14ac:dyDescent="0.2">
      <c r="A2881" s="2"/>
    </row>
    <row r="2882" spans="1:1" x14ac:dyDescent="0.2">
      <c r="A2882" s="2"/>
    </row>
    <row r="2883" spans="1:1" x14ac:dyDescent="0.2">
      <c r="A2883" s="2"/>
    </row>
    <row r="2884" spans="1:1" x14ac:dyDescent="0.2">
      <c r="A2884" s="2"/>
    </row>
    <row r="2885" spans="1:1" x14ac:dyDescent="0.2">
      <c r="A2885" s="2"/>
    </row>
    <row r="2886" spans="1:1" x14ac:dyDescent="0.2">
      <c r="A2886" s="2"/>
    </row>
    <row r="2887" spans="1:1" x14ac:dyDescent="0.2">
      <c r="A2887" s="2"/>
    </row>
    <row r="2888" spans="1:1" x14ac:dyDescent="0.2">
      <c r="A2888" s="2"/>
    </row>
    <row r="2889" spans="1:1" x14ac:dyDescent="0.2">
      <c r="A2889" s="2"/>
    </row>
    <row r="2890" spans="1:1" x14ac:dyDescent="0.2">
      <c r="A2890" s="2"/>
    </row>
    <row r="2891" spans="1:1" x14ac:dyDescent="0.2">
      <c r="A2891" s="2"/>
    </row>
    <row r="2892" spans="1:1" x14ac:dyDescent="0.2">
      <c r="A2892" s="2"/>
    </row>
    <row r="2893" spans="1:1" x14ac:dyDescent="0.2">
      <c r="A2893" s="2"/>
    </row>
    <row r="2894" spans="1:1" x14ac:dyDescent="0.2">
      <c r="A2894" s="2"/>
    </row>
    <row r="2895" spans="1:1" x14ac:dyDescent="0.2">
      <c r="A2895" s="2"/>
    </row>
    <row r="2896" spans="1:1" x14ac:dyDescent="0.2">
      <c r="A2896" s="2"/>
    </row>
    <row r="2897" spans="1:1" x14ac:dyDescent="0.2">
      <c r="A2897" s="2"/>
    </row>
    <row r="2898" spans="1:1" x14ac:dyDescent="0.2">
      <c r="A2898" s="2"/>
    </row>
    <row r="2899" spans="1:1" x14ac:dyDescent="0.2">
      <c r="A2899" s="2"/>
    </row>
    <row r="2900" spans="1:1" x14ac:dyDescent="0.2">
      <c r="A2900" s="2"/>
    </row>
    <row r="2901" spans="1:1" x14ac:dyDescent="0.2">
      <c r="A2901" s="2"/>
    </row>
    <row r="2902" spans="1:1" x14ac:dyDescent="0.2">
      <c r="A2902" s="2"/>
    </row>
    <row r="2903" spans="1:1" x14ac:dyDescent="0.2">
      <c r="A2903" s="2"/>
    </row>
    <row r="2904" spans="1:1" x14ac:dyDescent="0.2">
      <c r="A2904" s="2"/>
    </row>
    <row r="2905" spans="1:1" x14ac:dyDescent="0.2">
      <c r="A2905" s="2"/>
    </row>
    <row r="2906" spans="1:1" x14ac:dyDescent="0.2">
      <c r="A2906" s="2"/>
    </row>
    <row r="2907" spans="1:1" x14ac:dyDescent="0.2">
      <c r="A2907" s="2"/>
    </row>
    <row r="2908" spans="1:1" x14ac:dyDescent="0.2">
      <c r="A2908" s="2"/>
    </row>
    <row r="2909" spans="1:1" x14ac:dyDescent="0.2">
      <c r="A2909" s="2"/>
    </row>
    <row r="2910" spans="1:1" x14ac:dyDescent="0.2">
      <c r="A2910" s="2"/>
    </row>
    <row r="2911" spans="1:1" x14ac:dyDescent="0.2">
      <c r="A2911" s="2"/>
    </row>
    <row r="2912" spans="1:1" x14ac:dyDescent="0.2">
      <c r="A2912" s="2"/>
    </row>
    <row r="2913" spans="1:1" x14ac:dyDescent="0.2">
      <c r="A2913" s="2"/>
    </row>
    <row r="2914" spans="1:1" x14ac:dyDescent="0.2">
      <c r="A2914" s="2"/>
    </row>
    <row r="2915" spans="1:1" x14ac:dyDescent="0.2">
      <c r="A2915" s="2"/>
    </row>
    <row r="2916" spans="1:1" x14ac:dyDescent="0.2">
      <c r="A2916" s="2"/>
    </row>
    <row r="2917" spans="1:1" x14ac:dyDescent="0.2">
      <c r="A2917" s="2"/>
    </row>
    <row r="2918" spans="1:1" x14ac:dyDescent="0.2">
      <c r="A2918" s="2"/>
    </row>
    <row r="2919" spans="1:1" x14ac:dyDescent="0.2">
      <c r="A2919" s="2"/>
    </row>
    <row r="2920" spans="1:1" x14ac:dyDescent="0.2">
      <c r="A2920" s="2"/>
    </row>
    <row r="2921" spans="1:1" x14ac:dyDescent="0.2">
      <c r="A2921" s="2"/>
    </row>
    <row r="2922" spans="1:1" x14ac:dyDescent="0.2">
      <c r="A2922" s="2"/>
    </row>
    <row r="2923" spans="1:1" x14ac:dyDescent="0.2">
      <c r="A2923" s="2"/>
    </row>
    <row r="2924" spans="1:1" x14ac:dyDescent="0.2">
      <c r="A2924" s="2"/>
    </row>
    <row r="2925" spans="1:1" x14ac:dyDescent="0.2">
      <c r="A2925" s="2"/>
    </row>
    <row r="2926" spans="1:1" x14ac:dyDescent="0.2">
      <c r="A2926" s="2"/>
    </row>
    <row r="2927" spans="1:1" x14ac:dyDescent="0.2">
      <c r="A2927" s="2"/>
    </row>
    <row r="2928" spans="1:1" x14ac:dyDescent="0.2">
      <c r="A2928" s="2"/>
    </row>
    <row r="2929" spans="1:1" x14ac:dyDescent="0.2">
      <c r="A2929" s="2"/>
    </row>
    <row r="2930" spans="1:1" x14ac:dyDescent="0.2">
      <c r="A2930" s="2"/>
    </row>
    <row r="2931" spans="1:1" x14ac:dyDescent="0.2">
      <c r="A2931" s="2"/>
    </row>
    <row r="2932" spans="1:1" x14ac:dyDescent="0.2">
      <c r="A2932" s="2"/>
    </row>
    <row r="2933" spans="1:1" x14ac:dyDescent="0.2">
      <c r="A2933" s="2"/>
    </row>
    <row r="2934" spans="1:1" x14ac:dyDescent="0.2">
      <c r="A2934" s="2"/>
    </row>
    <row r="2935" spans="1:1" x14ac:dyDescent="0.2">
      <c r="A2935" s="2"/>
    </row>
    <row r="2936" spans="1:1" x14ac:dyDescent="0.2">
      <c r="A2936" s="2"/>
    </row>
    <row r="2937" spans="1:1" x14ac:dyDescent="0.2">
      <c r="A2937" s="2"/>
    </row>
    <row r="2938" spans="1:1" x14ac:dyDescent="0.2">
      <c r="A2938" s="2"/>
    </row>
    <row r="2939" spans="1:1" x14ac:dyDescent="0.2">
      <c r="A2939" s="2"/>
    </row>
    <row r="2940" spans="1:1" x14ac:dyDescent="0.2">
      <c r="A2940" s="2"/>
    </row>
    <row r="2941" spans="1:1" x14ac:dyDescent="0.2">
      <c r="A2941" s="2"/>
    </row>
    <row r="2942" spans="1:1" x14ac:dyDescent="0.2">
      <c r="A2942" s="2"/>
    </row>
    <row r="2943" spans="1:1" x14ac:dyDescent="0.2">
      <c r="A2943" s="2"/>
    </row>
    <row r="2944" spans="1:1" x14ac:dyDescent="0.2">
      <c r="A2944" s="2"/>
    </row>
    <row r="2945" spans="1:1" x14ac:dyDescent="0.2">
      <c r="A2945" s="2"/>
    </row>
    <row r="2946" spans="1:1" x14ac:dyDescent="0.2">
      <c r="A2946" s="2"/>
    </row>
    <row r="2947" spans="1:1" x14ac:dyDescent="0.2">
      <c r="A2947" s="2"/>
    </row>
    <row r="2948" spans="1:1" x14ac:dyDescent="0.2">
      <c r="A2948" s="2"/>
    </row>
    <row r="2949" spans="1:1" x14ac:dyDescent="0.2">
      <c r="A2949" s="2"/>
    </row>
    <row r="2950" spans="1:1" x14ac:dyDescent="0.2">
      <c r="A2950" s="2"/>
    </row>
    <row r="2951" spans="1:1" x14ac:dyDescent="0.2">
      <c r="A2951" s="2"/>
    </row>
    <row r="2952" spans="1:1" x14ac:dyDescent="0.2">
      <c r="A2952" s="2"/>
    </row>
    <row r="2953" spans="1:1" x14ac:dyDescent="0.2">
      <c r="A2953" s="2"/>
    </row>
    <row r="2954" spans="1:1" x14ac:dyDescent="0.2">
      <c r="A2954" s="2"/>
    </row>
    <row r="2955" spans="1:1" x14ac:dyDescent="0.2">
      <c r="A2955" s="2"/>
    </row>
    <row r="2956" spans="1:1" x14ac:dyDescent="0.2">
      <c r="A2956" s="2"/>
    </row>
    <row r="2957" spans="1:1" x14ac:dyDescent="0.2">
      <c r="A2957" s="2"/>
    </row>
    <row r="2958" spans="1:1" x14ac:dyDescent="0.2">
      <c r="A2958" s="2"/>
    </row>
    <row r="2959" spans="1:1" x14ac:dyDescent="0.2">
      <c r="A2959" s="2"/>
    </row>
    <row r="2960" spans="1:1" x14ac:dyDescent="0.2">
      <c r="A2960" s="2"/>
    </row>
    <row r="2961" spans="1:1" x14ac:dyDescent="0.2">
      <c r="A2961" s="2"/>
    </row>
    <row r="2962" spans="1:1" x14ac:dyDescent="0.2">
      <c r="A2962" s="2"/>
    </row>
    <row r="2963" spans="1:1" x14ac:dyDescent="0.2">
      <c r="A2963" s="2"/>
    </row>
    <row r="2964" spans="1:1" x14ac:dyDescent="0.2">
      <c r="A2964" s="2"/>
    </row>
    <row r="2965" spans="1:1" x14ac:dyDescent="0.2">
      <c r="A2965" s="2"/>
    </row>
    <row r="2966" spans="1:1" x14ac:dyDescent="0.2">
      <c r="A2966" s="2"/>
    </row>
    <row r="2967" spans="1:1" x14ac:dyDescent="0.2">
      <c r="A2967" s="2"/>
    </row>
    <row r="2968" spans="1:1" x14ac:dyDescent="0.2">
      <c r="A2968" s="2"/>
    </row>
    <row r="2969" spans="1:1" x14ac:dyDescent="0.2">
      <c r="A2969" s="2"/>
    </row>
    <row r="2970" spans="1:1" x14ac:dyDescent="0.2">
      <c r="A2970" s="2"/>
    </row>
    <row r="2971" spans="1:1" x14ac:dyDescent="0.2">
      <c r="A2971" s="2"/>
    </row>
    <row r="2972" spans="1:1" x14ac:dyDescent="0.2">
      <c r="A2972" s="2"/>
    </row>
    <row r="2973" spans="1:1" x14ac:dyDescent="0.2">
      <c r="A2973" s="2"/>
    </row>
    <row r="2974" spans="1:1" x14ac:dyDescent="0.2">
      <c r="A2974" s="2"/>
    </row>
    <row r="2975" spans="1:1" x14ac:dyDescent="0.2">
      <c r="A2975" s="2"/>
    </row>
    <row r="2976" spans="1:1" x14ac:dyDescent="0.2">
      <c r="A2976" s="2"/>
    </row>
    <row r="2977" spans="1:1" x14ac:dyDescent="0.2">
      <c r="A2977" s="2"/>
    </row>
    <row r="2978" spans="1:1" x14ac:dyDescent="0.2">
      <c r="A2978" s="2"/>
    </row>
    <row r="2979" spans="1:1" x14ac:dyDescent="0.2">
      <c r="A2979" s="2"/>
    </row>
    <row r="2980" spans="1:1" x14ac:dyDescent="0.2">
      <c r="A2980" s="2"/>
    </row>
    <row r="2981" spans="1:1" x14ac:dyDescent="0.2">
      <c r="A2981" s="2"/>
    </row>
    <row r="2982" spans="1:1" x14ac:dyDescent="0.2">
      <c r="A2982" s="2"/>
    </row>
    <row r="2983" spans="1:1" x14ac:dyDescent="0.2">
      <c r="A2983" s="2"/>
    </row>
    <row r="2984" spans="1:1" x14ac:dyDescent="0.2">
      <c r="A2984" s="2"/>
    </row>
    <row r="2985" spans="1:1" x14ac:dyDescent="0.2">
      <c r="A2985" s="2"/>
    </row>
    <row r="2986" spans="1:1" x14ac:dyDescent="0.2">
      <c r="A2986" s="2"/>
    </row>
    <row r="2987" spans="1:1" x14ac:dyDescent="0.2">
      <c r="A2987" s="2"/>
    </row>
    <row r="2988" spans="1:1" x14ac:dyDescent="0.2">
      <c r="A2988" s="2"/>
    </row>
    <row r="2989" spans="1:1" x14ac:dyDescent="0.2">
      <c r="A2989" s="2"/>
    </row>
    <row r="2990" spans="1:1" x14ac:dyDescent="0.2">
      <c r="A2990" s="2"/>
    </row>
    <row r="2991" spans="1:1" x14ac:dyDescent="0.2">
      <c r="A2991" s="2"/>
    </row>
    <row r="2992" spans="1:1" x14ac:dyDescent="0.2">
      <c r="A2992" s="2"/>
    </row>
    <row r="2993" spans="1:1" x14ac:dyDescent="0.2">
      <c r="A2993" s="2"/>
    </row>
    <row r="2994" spans="1:1" x14ac:dyDescent="0.2">
      <c r="A2994" s="2"/>
    </row>
    <row r="2995" spans="1:1" x14ac:dyDescent="0.2">
      <c r="A2995" s="2"/>
    </row>
    <row r="2996" spans="1:1" x14ac:dyDescent="0.2">
      <c r="A2996" s="2"/>
    </row>
    <row r="2997" spans="1:1" x14ac:dyDescent="0.2">
      <c r="A2997" s="2"/>
    </row>
    <row r="2998" spans="1:1" x14ac:dyDescent="0.2">
      <c r="A2998" s="2"/>
    </row>
    <row r="2999" spans="1:1" x14ac:dyDescent="0.2">
      <c r="A2999" s="2"/>
    </row>
    <row r="3000" spans="1:1" x14ac:dyDescent="0.2">
      <c r="A3000" s="2"/>
    </row>
    <row r="3001" spans="1:1" x14ac:dyDescent="0.2">
      <c r="A3001" s="2"/>
    </row>
    <row r="3002" spans="1:1" x14ac:dyDescent="0.2">
      <c r="A3002" s="2"/>
    </row>
    <row r="3003" spans="1:1" x14ac:dyDescent="0.2">
      <c r="A3003" s="2"/>
    </row>
    <row r="3004" spans="1:1" x14ac:dyDescent="0.2">
      <c r="A3004" s="2"/>
    </row>
    <row r="3005" spans="1:1" x14ac:dyDescent="0.2">
      <c r="A3005" s="2"/>
    </row>
    <row r="3006" spans="1:1" x14ac:dyDescent="0.2">
      <c r="A3006" s="2"/>
    </row>
    <row r="3007" spans="1:1" x14ac:dyDescent="0.2">
      <c r="A3007" s="2"/>
    </row>
    <row r="3008" spans="1:1" x14ac:dyDescent="0.2">
      <c r="A3008" s="2"/>
    </row>
    <row r="3009" spans="1:1" x14ac:dyDescent="0.2">
      <c r="A3009" s="2"/>
    </row>
    <row r="3010" spans="1:1" x14ac:dyDescent="0.2">
      <c r="A3010" s="2"/>
    </row>
    <row r="3011" spans="1:1" x14ac:dyDescent="0.2">
      <c r="A3011" s="2"/>
    </row>
    <row r="3012" spans="1:1" x14ac:dyDescent="0.2">
      <c r="A3012" s="2"/>
    </row>
    <row r="3013" spans="1:1" x14ac:dyDescent="0.2">
      <c r="A3013" s="2"/>
    </row>
    <row r="3014" spans="1:1" x14ac:dyDescent="0.2">
      <c r="A3014" s="2"/>
    </row>
    <row r="3015" spans="1:1" x14ac:dyDescent="0.2">
      <c r="A3015" s="2"/>
    </row>
    <row r="3016" spans="1:1" x14ac:dyDescent="0.2">
      <c r="A3016" s="2"/>
    </row>
    <row r="3017" spans="1:1" x14ac:dyDescent="0.2">
      <c r="A3017" s="2"/>
    </row>
    <row r="3018" spans="1:1" x14ac:dyDescent="0.2">
      <c r="A3018" s="2"/>
    </row>
    <row r="3019" spans="1:1" x14ac:dyDescent="0.2">
      <c r="A3019" s="2"/>
    </row>
    <row r="3020" spans="1:1" x14ac:dyDescent="0.2">
      <c r="A3020" s="2"/>
    </row>
    <row r="3021" spans="1:1" x14ac:dyDescent="0.2">
      <c r="A3021" s="2"/>
    </row>
    <row r="3022" spans="1:1" x14ac:dyDescent="0.2">
      <c r="A3022" s="2"/>
    </row>
    <row r="3023" spans="1:1" x14ac:dyDescent="0.2">
      <c r="A3023" s="2"/>
    </row>
    <row r="3024" spans="1:1" x14ac:dyDescent="0.2">
      <c r="A3024" s="2"/>
    </row>
    <row r="3025" spans="1:1" x14ac:dyDescent="0.2">
      <c r="A3025" s="2"/>
    </row>
    <row r="3026" spans="1:1" x14ac:dyDescent="0.2">
      <c r="A3026" s="2"/>
    </row>
    <row r="3027" spans="1:1" x14ac:dyDescent="0.2">
      <c r="A3027" s="2"/>
    </row>
    <row r="3028" spans="1:1" x14ac:dyDescent="0.2">
      <c r="A3028" s="2"/>
    </row>
    <row r="3029" spans="1:1" x14ac:dyDescent="0.2">
      <c r="A3029" s="2"/>
    </row>
    <row r="3030" spans="1:1" x14ac:dyDescent="0.2">
      <c r="A3030" s="2"/>
    </row>
    <row r="3031" spans="1:1" x14ac:dyDescent="0.2">
      <c r="A3031" s="2"/>
    </row>
    <row r="3032" spans="1:1" x14ac:dyDescent="0.2">
      <c r="A3032" s="2"/>
    </row>
    <row r="3033" spans="1:1" x14ac:dyDescent="0.2">
      <c r="A3033" s="2"/>
    </row>
    <row r="3034" spans="1:1" x14ac:dyDescent="0.2">
      <c r="A3034" s="2"/>
    </row>
    <row r="3035" spans="1:1" x14ac:dyDescent="0.2">
      <c r="A3035" s="2"/>
    </row>
    <row r="3036" spans="1:1" x14ac:dyDescent="0.2">
      <c r="A3036" s="2"/>
    </row>
    <row r="3037" spans="1:1" x14ac:dyDescent="0.2">
      <c r="A3037" s="2"/>
    </row>
    <row r="3038" spans="1:1" x14ac:dyDescent="0.2">
      <c r="A3038" s="2"/>
    </row>
    <row r="3039" spans="1:1" x14ac:dyDescent="0.2">
      <c r="A3039" s="2"/>
    </row>
    <row r="3040" spans="1:1" x14ac:dyDescent="0.2">
      <c r="A3040" s="2"/>
    </row>
    <row r="3041" spans="1:1" x14ac:dyDescent="0.2">
      <c r="A3041" s="2"/>
    </row>
    <row r="3042" spans="1:1" x14ac:dyDescent="0.2">
      <c r="A3042" s="2"/>
    </row>
    <row r="3043" spans="1:1" x14ac:dyDescent="0.2">
      <c r="A3043" s="2"/>
    </row>
    <row r="3044" spans="1:1" x14ac:dyDescent="0.2">
      <c r="A3044" s="2"/>
    </row>
    <row r="3045" spans="1:1" x14ac:dyDescent="0.2">
      <c r="A3045" s="2"/>
    </row>
    <row r="3046" spans="1:1" x14ac:dyDescent="0.2">
      <c r="A3046" s="2"/>
    </row>
    <row r="3047" spans="1:1" x14ac:dyDescent="0.2">
      <c r="A3047" s="2"/>
    </row>
    <row r="3048" spans="1:1" x14ac:dyDescent="0.2">
      <c r="A3048" s="2"/>
    </row>
    <row r="3049" spans="1:1" x14ac:dyDescent="0.2">
      <c r="A3049" s="2"/>
    </row>
    <row r="3050" spans="1:1" x14ac:dyDescent="0.2">
      <c r="A3050" s="2"/>
    </row>
    <row r="3051" spans="1:1" x14ac:dyDescent="0.2">
      <c r="A3051" s="2"/>
    </row>
    <row r="3052" spans="1:1" x14ac:dyDescent="0.2">
      <c r="A3052" s="2"/>
    </row>
    <row r="3053" spans="1:1" x14ac:dyDescent="0.2">
      <c r="A3053" s="2"/>
    </row>
    <row r="3054" spans="1:1" x14ac:dyDescent="0.2">
      <c r="A3054" s="2"/>
    </row>
    <row r="3055" spans="1:1" x14ac:dyDescent="0.2">
      <c r="A3055" s="2"/>
    </row>
    <row r="3056" spans="1:1" x14ac:dyDescent="0.2">
      <c r="A3056" s="2"/>
    </row>
    <row r="3057" spans="1:1" x14ac:dyDescent="0.2">
      <c r="A3057" s="2"/>
    </row>
    <row r="3058" spans="1:1" x14ac:dyDescent="0.2">
      <c r="A3058" s="2"/>
    </row>
    <row r="3059" spans="1:1" x14ac:dyDescent="0.2">
      <c r="A3059" s="2"/>
    </row>
    <row r="3060" spans="1:1" x14ac:dyDescent="0.2">
      <c r="A3060" s="2"/>
    </row>
    <row r="3061" spans="1:1" x14ac:dyDescent="0.2">
      <c r="A3061" s="2"/>
    </row>
    <row r="3062" spans="1:1" x14ac:dyDescent="0.2">
      <c r="A3062" s="2"/>
    </row>
    <row r="3063" spans="1:1" x14ac:dyDescent="0.2">
      <c r="A3063" s="2"/>
    </row>
    <row r="3064" spans="1:1" x14ac:dyDescent="0.2">
      <c r="A3064" s="2"/>
    </row>
    <row r="3065" spans="1:1" x14ac:dyDescent="0.2">
      <c r="A3065" s="2"/>
    </row>
    <row r="3066" spans="1:1" x14ac:dyDescent="0.2">
      <c r="A3066" s="2"/>
    </row>
    <row r="3067" spans="1:1" x14ac:dyDescent="0.2">
      <c r="A3067" s="2"/>
    </row>
    <row r="3068" spans="1:1" x14ac:dyDescent="0.2">
      <c r="A3068" s="2"/>
    </row>
    <row r="3069" spans="1:1" x14ac:dyDescent="0.2">
      <c r="A3069" s="2"/>
    </row>
    <row r="3070" spans="1:1" x14ac:dyDescent="0.2">
      <c r="A3070" s="2"/>
    </row>
    <row r="3071" spans="1:1" x14ac:dyDescent="0.2">
      <c r="A3071" s="2"/>
    </row>
    <row r="3072" spans="1:1" x14ac:dyDescent="0.2">
      <c r="A3072" s="2"/>
    </row>
    <row r="3073" spans="1:1" x14ac:dyDescent="0.2">
      <c r="A3073" s="2"/>
    </row>
    <row r="3074" spans="1:1" x14ac:dyDescent="0.2">
      <c r="A3074" s="2"/>
    </row>
    <row r="3075" spans="1:1" x14ac:dyDescent="0.2">
      <c r="A3075" s="2"/>
    </row>
    <row r="3076" spans="1:1" x14ac:dyDescent="0.2">
      <c r="A3076" s="2"/>
    </row>
    <row r="3077" spans="1:1" x14ac:dyDescent="0.2">
      <c r="A3077" s="2"/>
    </row>
    <row r="3078" spans="1:1" x14ac:dyDescent="0.2">
      <c r="A3078" s="2"/>
    </row>
    <row r="3079" spans="1:1" x14ac:dyDescent="0.2">
      <c r="A3079" s="2"/>
    </row>
    <row r="3080" spans="1:1" x14ac:dyDescent="0.2">
      <c r="A3080" s="2"/>
    </row>
    <row r="3081" spans="1:1" x14ac:dyDescent="0.2">
      <c r="A3081" s="2"/>
    </row>
    <row r="3082" spans="1:1" x14ac:dyDescent="0.2">
      <c r="A3082" s="2"/>
    </row>
    <row r="3083" spans="1:1" x14ac:dyDescent="0.2">
      <c r="A3083" s="2"/>
    </row>
    <row r="3084" spans="1:1" x14ac:dyDescent="0.2">
      <c r="A3084" s="2"/>
    </row>
    <row r="3085" spans="1:1" x14ac:dyDescent="0.2">
      <c r="A3085" s="2"/>
    </row>
    <row r="3086" spans="1:1" x14ac:dyDescent="0.2">
      <c r="A3086" s="2"/>
    </row>
    <row r="3087" spans="1:1" x14ac:dyDescent="0.2">
      <c r="A3087" s="2"/>
    </row>
    <row r="3088" spans="1:1" x14ac:dyDescent="0.2">
      <c r="A3088" s="2"/>
    </row>
    <row r="3089" spans="1:1" x14ac:dyDescent="0.2">
      <c r="A3089" s="2"/>
    </row>
    <row r="3090" spans="1:1" x14ac:dyDescent="0.2">
      <c r="A3090" s="2"/>
    </row>
    <row r="3091" spans="1:1" x14ac:dyDescent="0.2">
      <c r="A3091" s="2"/>
    </row>
    <row r="3092" spans="1:1" x14ac:dyDescent="0.2">
      <c r="A3092" s="2"/>
    </row>
    <row r="3093" spans="1:1" x14ac:dyDescent="0.2">
      <c r="A3093" s="2"/>
    </row>
    <row r="3094" spans="1:1" x14ac:dyDescent="0.2">
      <c r="A3094" s="2"/>
    </row>
    <row r="3095" spans="1:1" x14ac:dyDescent="0.2">
      <c r="A3095" s="2"/>
    </row>
    <row r="3096" spans="1:1" x14ac:dyDescent="0.2">
      <c r="A3096" s="2"/>
    </row>
    <row r="3097" spans="1:1" x14ac:dyDescent="0.2">
      <c r="A3097" s="2"/>
    </row>
    <row r="3098" spans="1:1" x14ac:dyDescent="0.2">
      <c r="A3098" s="2"/>
    </row>
    <row r="3099" spans="1:1" x14ac:dyDescent="0.2">
      <c r="A3099" s="2"/>
    </row>
    <row r="3100" spans="1:1" x14ac:dyDescent="0.2">
      <c r="A3100" s="2"/>
    </row>
    <row r="3101" spans="1:1" x14ac:dyDescent="0.2">
      <c r="A3101" s="2"/>
    </row>
    <row r="3102" spans="1:1" x14ac:dyDescent="0.2">
      <c r="A3102" s="2"/>
    </row>
    <row r="3103" spans="1:1" x14ac:dyDescent="0.2">
      <c r="A3103" s="2"/>
    </row>
    <row r="3104" spans="1:1" x14ac:dyDescent="0.2">
      <c r="A3104" s="2"/>
    </row>
    <row r="3105" spans="1:1" x14ac:dyDescent="0.2">
      <c r="A3105" s="2"/>
    </row>
    <row r="3106" spans="1:1" x14ac:dyDescent="0.2">
      <c r="A3106" s="2"/>
    </row>
    <row r="3107" spans="1:1" x14ac:dyDescent="0.2">
      <c r="A3107" s="2"/>
    </row>
    <row r="3108" spans="1:1" x14ac:dyDescent="0.2">
      <c r="A3108" s="2"/>
    </row>
    <row r="3109" spans="1:1" x14ac:dyDescent="0.2">
      <c r="A3109" s="2"/>
    </row>
    <row r="3110" spans="1:1" x14ac:dyDescent="0.2">
      <c r="A3110" s="2"/>
    </row>
    <row r="3111" spans="1:1" x14ac:dyDescent="0.2">
      <c r="A3111" s="2"/>
    </row>
    <row r="3112" spans="1:1" x14ac:dyDescent="0.2">
      <c r="A3112" s="2"/>
    </row>
    <row r="3113" spans="1:1" x14ac:dyDescent="0.2">
      <c r="A3113" s="2"/>
    </row>
    <row r="3114" spans="1:1" x14ac:dyDescent="0.2">
      <c r="A3114" s="2"/>
    </row>
    <row r="3115" spans="1:1" x14ac:dyDescent="0.2">
      <c r="A3115" s="2"/>
    </row>
    <row r="3116" spans="1:1" x14ac:dyDescent="0.2">
      <c r="A3116" s="2"/>
    </row>
    <row r="3117" spans="1:1" x14ac:dyDescent="0.2">
      <c r="A3117" s="2"/>
    </row>
    <row r="3118" spans="1:1" x14ac:dyDescent="0.2">
      <c r="A3118" s="2"/>
    </row>
    <row r="3119" spans="1:1" x14ac:dyDescent="0.2">
      <c r="A3119" s="2"/>
    </row>
    <row r="3120" spans="1:1" x14ac:dyDescent="0.2">
      <c r="A3120" s="2"/>
    </row>
    <row r="3121" spans="1:1" x14ac:dyDescent="0.2">
      <c r="A3121" s="2"/>
    </row>
    <row r="3122" spans="1:1" x14ac:dyDescent="0.2">
      <c r="A3122" s="2"/>
    </row>
    <row r="3123" spans="1:1" x14ac:dyDescent="0.2">
      <c r="A3123" s="2"/>
    </row>
    <row r="3124" spans="1:1" x14ac:dyDescent="0.2">
      <c r="A3124" s="2"/>
    </row>
    <row r="3125" spans="1:1" x14ac:dyDescent="0.2">
      <c r="A3125" s="2"/>
    </row>
    <row r="3126" spans="1:1" x14ac:dyDescent="0.2">
      <c r="A3126" s="2"/>
    </row>
    <row r="3127" spans="1:1" x14ac:dyDescent="0.2">
      <c r="A3127" s="2"/>
    </row>
    <row r="3128" spans="1:1" x14ac:dyDescent="0.2">
      <c r="A3128" s="2"/>
    </row>
    <row r="3129" spans="1:1" x14ac:dyDescent="0.2">
      <c r="A3129" s="2"/>
    </row>
    <row r="3130" spans="1:1" x14ac:dyDescent="0.2">
      <c r="A3130" s="2"/>
    </row>
    <row r="3131" spans="1:1" x14ac:dyDescent="0.2">
      <c r="A3131" s="2"/>
    </row>
    <row r="3132" spans="1:1" x14ac:dyDescent="0.2">
      <c r="A3132" s="2"/>
    </row>
    <row r="3133" spans="1:1" x14ac:dyDescent="0.2">
      <c r="A3133" s="2"/>
    </row>
    <row r="3134" spans="1:1" x14ac:dyDescent="0.2">
      <c r="A3134" s="2"/>
    </row>
    <row r="3135" spans="1:1" x14ac:dyDescent="0.2">
      <c r="A3135" s="2"/>
    </row>
    <row r="3136" spans="1:1" x14ac:dyDescent="0.2">
      <c r="A3136" s="2"/>
    </row>
    <row r="3137" spans="1:1" x14ac:dyDescent="0.2">
      <c r="A3137" s="2"/>
    </row>
    <row r="3138" spans="1:1" x14ac:dyDescent="0.2">
      <c r="A3138" s="2"/>
    </row>
    <row r="3139" spans="1:1" x14ac:dyDescent="0.2">
      <c r="A3139" s="2"/>
    </row>
    <row r="3140" spans="1:1" x14ac:dyDescent="0.2">
      <c r="A3140" s="2"/>
    </row>
    <row r="3141" spans="1:1" x14ac:dyDescent="0.2">
      <c r="A3141" s="2"/>
    </row>
    <row r="3142" spans="1:1" x14ac:dyDescent="0.2">
      <c r="A3142" s="2"/>
    </row>
    <row r="3143" spans="1:1" x14ac:dyDescent="0.2">
      <c r="A3143" s="2"/>
    </row>
    <row r="3144" spans="1:1" x14ac:dyDescent="0.2">
      <c r="A3144" s="2"/>
    </row>
    <row r="3145" spans="1:1" x14ac:dyDescent="0.2">
      <c r="A3145" s="2"/>
    </row>
    <row r="3146" spans="1:1" x14ac:dyDescent="0.2">
      <c r="A3146" s="2"/>
    </row>
    <row r="3147" spans="1:1" x14ac:dyDescent="0.2">
      <c r="A3147" s="2"/>
    </row>
    <row r="3148" spans="1:1" x14ac:dyDescent="0.2">
      <c r="A3148" s="2"/>
    </row>
    <row r="3149" spans="1:1" x14ac:dyDescent="0.2">
      <c r="A3149" s="2"/>
    </row>
    <row r="3150" spans="1:1" x14ac:dyDescent="0.2">
      <c r="A3150" s="2"/>
    </row>
    <row r="3151" spans="1:1" x14ac:dyDescent="0.2">
      <c r="A3151" s="2"/>
    </row>
    <row r="3152" spans="1:1" x14ac:dyDescent="0.2">
      <c r="A3152" s="2"/>
    </row>
    <row r="3153" spans="1:1" x14ac:dyDescent="0.2">
      <c r="A3153" s="2"/>
    </row>
    <row r="3154" spans="1:1" x14ac:dyDescent="0.2">
      <c r="A3154" s="2"/>
    </row>
    <row r="3155" spans="1:1" x14ac:dyDescent="0.2">
      <c r="A3155" s="2"/>
    </row>
    <row r="3156" spans="1:1" x14ac:dyDescent="0.2">
      <c r="A3156" s="2"/>
    </row>
    <row r="3157" spans="1:1" x14ac:dyDescent="0.2">
      <c r="A3157" s="2"/>
    </row>
    <row r="3158" spans="1:1" x14ac:dyDescent="0.2">
      <c r="A3158" s="2"/>
    </row>
    <row r="3159" spans="1:1" x14ac:dyDescent="0.2">
      <c r="A3159" s="2"/>
    </row>
    <row r="3160" spans="1:1" x14ac:dyDescent="0.2">
      <c r="A3160" s="2"/>
    </row>
    <row r="3161" spans="1:1" x14ac:dyDescent="0.2">
      <c r="A3161" s="2"/>
    </row>
    <row r="3162" spans="1:1" x14ac:dyDescent="0.2">
      <c r="A3162" s="2"/>
    </row>
    <row r="3163" spans="1:1" x14ac:dyDescent="0.2">
      <c r="A3163" s="2"/>
    </row>
    <row r="3164" spans="1:1" x14ac:dyDescent="0.2">
      <c r="A3164" s="2"/>
    </row>
    <row r="3165" spans="1:1" x14ac:dyDescent="0.2">
      <c r="A3165" s="2"/>
    </row>
    <row r="3166" spans="1:1" x14ac:dyDescent="0.2">
      <c r="A3166" s="2"/>
    </row>
    <row r="3167" spans="1:1" x14ac:dyDescent="0.2">
      <c r="A3167" s="2"/>
    </row>
    <row r="3168" spans="1:1" x14ac:dyDescent="0.2">
      <c r="A3168" s="2"/>
    </row>
    <row r="3169" spans="1:1" x14ac:dyDescent="0.2">
      <c r="A3169" s="2"/>
    </row>
    <row r="3170" spans="1:1" x14ac:dyDescent="0.2">
      <c r="A3170" s="2"/>
    </row>
    <row r="3171" spans="1:1" x14ac:dyDescent="0.2">
      <c r="A3171" s="2"/>
    </row>
    <row r="3172" spans="1:1" x14ac:dyDescent="0.2">
      <c r="A3172" s="2"/>
    </row>
    <row r="3173" spans="1:1" x14ac:dyDescent="0.2">
      <c r="A3173" s="2"/>
    </row>
    <row r="3174" spans="1:1" x14ac:dyDescent="0.2">
      <c r="A3174" s="2"/>
    </row>
    <row r="3175" spans="1:1" x14ac:dyDescent="0.2">
      <c r="A3175" s="2"/>
    </row>
    <row r="3176" spans="1:1" x14ac:dyDescent="0.2">
      <c r="A3176" s="2"/>
    </row>
    <row r="3177" spans="1:1" x14ac:dyDescent="0.2">
      <c r="A3177" s="2"/>
    </row>
    <row r="3178" spans="1:1" x14ac:dyDescent="0.2">
      <c r="A3178" s="2"/>
    </row>
    <row r="3179" spans="1:1" x14ac:dyDescent="0.2">
      <c r="A3179" s="2"/>
    </row>
    <row r="3180" spans="1:1" x14ac:dyDescent="0.2">
      <c r="A3180" s="2"/>
    </row>
    <row r="3181" spans="1:1" x14ac:dyDescent="0.2">
      <c r="A3181" s="2"/>
    </row>
    <row r="3182" spans="1:1" x14ac:dyDescent="0.2">
      <c r="A3182" s="2"/>
    </row>
    <row r="3183" spans="1:1" x14ac:dyDescent="0.2">
      <c r="A3183" s="2"/>
    </row>
    <row r="3184" spans="1:1" x14ac:dyDescent="0.2">
      <c r="A3184" s="2"/>
    </row>
    <row r="3185" spans="1:1" x14ac:dyDescent="0.2">
      <c r="A3185" s="2"/>
    </row>
    <row r="3186" spans="1:1" x14ac:dyDescent="0.2">
      <c r="A3186" s="2"/>
    </row>
    <row r="3187" spans="1:1" x14ac:dyDescent="0.2">
      <c r="A3187" s="2"/>
    </row>
    <row r="3188" spans="1:1" x14ac:dyDescent="0.2">
      <c r="A3188" s="2"/>
    </row>
    <row r="3189" spans="1:1" x14ac:dyDescent="0.2">
      <c r="A3189" s="2"/>
    </row>
    <row r="3190" spans="1:1" x14ac:dyDescent="0.2">
      <c r="A3190" s="2"/>
    </row>
    <row r="3191" spans="1:1" x14ac:dyDescent="0.2">
      <c r="A3191" s="2"/>
    </row>
    <row r="3192" spans="1:1" x14ac:dyDescent="0.2">
      <c r="A3192" s="2"/>
    </row>
    <row r="3193" spans="1:1" x14ac:dyDescent="0.2">
      <c r="A3193" s="2"/>
    </row>
    <row r="3194" spans="1:1" x14ac:dyDescent="0.2">
      <c r="A3194" s="2"/>
    </row>
    <row r="3195" spans="1:1" x14ac:dyDescent="0.2">
      <c r="A3195" s="2"/>
    </row>
    <row r="3196" spans="1:1" x14ac:dyDescent="0.2">
      <c r="A3196" s="2"/>
    </row>
    <row r="3197" spans="1:1" x14ac:dyDescent="0.2">
      <c r="A3197" s="2"/>
    </row>
    <row r="3198" spans="1:1" x14ac:dyDescent="0.2">
      <c r="A3198" s="2"/>
    </row>
    <row r="3199" spans="1:1" x14ac:dyDescent="0.2">
      <c r="A3199" s="2"/>
    </row>
    <row r="3200" spans="1:1" x14ac:dyDescent="0.2">
      <c r="A3200" s="2"/>
    </row>
    <row r="3201" spans="1:1" x14ac:dyDescent="0.2">
      <c r="A3201" s="2"/>
    </row>
    <row r="3202" spans="1:1" x14ac:dyDescent="0.2">
      <c r="A3202" s="2"/>
    </row>
    <row r="3203" spans="1:1" x14ac:dyDescent="0.2">
      <c r="A3203" s="2"/>
    </row>
    <row r="3204" spans="1:1" x14ac:dyDescent="0.2">
      <c r="A3204" s="2"/>
    </row>
    <row r="3205" spans="1:1" x14ac:dyDescent="0.2">
      <c r="A3205" s="2"/>
    </row>
    <row r="3206" spans="1:1" x14ac:dyDescent="0.2">
      <c r="A3206" s="2"/>
    </row>
    <row r="3207" spans="1:1" x14ac:dyDescent="0.2">
      <c r="A3207" s="2"/>
    </row>
    <row r="3208" spans="1:1" x14ac:dyDescent="0.2">
      <c r="A3208" s="2"/>
    </row>
    <row r="3209" spans="1:1" x14ac:dyDescent="0.2">
      <c r="A3209" s="2"/>
    </row>
    <row r="3210" spans="1:1" x14ac:dyDescent="0.2">
      <c r="A3210" s="2"/>
    </row>
    <row r="3211" spans="1:1" x14ac:dyDescent="0.2">
      <c r="A3211" s="2"/>
    </row>
    <row r="3212" spans="1:1" x14ac:dyDescent="0.2">
      <c r="A3212" s="2"/>
    </row>
    <row r="3213" spans="1:1" x14ac:dyDescent="0.2">
      <c r="A3213" s="2"/>
    </row>
    <row r="3214" spans="1:1" x14ac:dyDescent="0.2">
      <c r="A3214" s="2"/>
    </row>
    <row r="3215" spans="1:1" x14ac:dyDescent="0.2">
      <c r="A3215" s="2"/>
    </row>
    <row r="3216" spans="1:1" x14ac:dyDescent="0.2">
      <c r="A3216" s="2"/>
    </row>
    <row r="3217" spans="1:1" x14ac:dyDescent="0.2">
      <c r="A3217" s="2"/>
    </row>
    <row r="3218" spans="1:1" x14ac:dyDescent="0.2">
      <c r="A3218" s="2"/>
    </row>
    <row r="3219" spans="1:1" x14ac:dyDescent="0.2">
      <c r="A3219" s="2"/>
    </row>
    <row r="3220" spans="1:1" x14ac:dyDescent="0.2">
      <c r="A3220" s="2"/>
    </row>
    <row r="3221" spans="1:1" x14ac:dyDescent="0.2">
      <c r="A3221" s="2"/>
    </row>
    <row r="3222" spans="1:1" x14ac:dyDescent="0.2">
      <c r="A3222" s="2"/>
    </row>
    <row r="3223" spans="1:1" x14ac:dyDescent="0.2">
      <c r="A3223" s="2"/>
    </row>
    <row r="3224" spans="1:1" x14ac:dyDescent="0.2">
      <c r="A3224" s="2"/>
    </row>
    <row r="3225" spans="1:1" x14ac:dyDescent="0.2">
      <c r="A3225" s="2"/>
    </row>
    <row r="3226" spans="1:1" x14ac:dyDescent="0.2">
      <c r="A3226" s="2"/>
    </row>
    <row r="3227" spans="1:1" x14ac:dyDescent="0.2">
      <c r="A3227" s="2"/>
    </row>
    <row r="3228" spans="1:1" x14ac:dyDescent="0.2">
      <c r="A3228" s="2"/>
    </row>
    <row r="3229" spans="1:1" x14ac:dyDescent="0.2">
      <c r="A3229" s="2"/>
    </row>
    <row r="3230" spans="1:1" x14ac:dyDescent="0.2">
      <c r="A3230" s="2"/>
    </row>
    <row r="3231" spans="1:1" x14ac:dyDescent="0.2">
      <c r="A3231" s="2"/>
    </row>
    <row r="3232" spans="1:1" x14ac:dyDescent="0.2">
      <c r="A3232" s="2"/>
    </row>
    <row r="3233" spans="1:1" x14ac:dyDescent="0.2">
      <c r="A3233" s="2"/>
    </row>
    <row r="3234" spans="1:1" x14ac:dyDescent="0.2">
      <c r="A3234" s="2"/>
    </row>
    <row r="3235" spans="1:1" x14ac:dyDescent="0.2">
      <c r="A3235" s="2"/>
    </row>
    <row r="3236" spans="1:1" x14ac:dyDescent="0.2">
      <c r="A3236" s="2"/>
    </row>
    <row r="3237" spans="1:1" x14ac:dyDescent="0.2">
      <c r="A3237" s="2"/>
    </row>
    <row r="3238" spans="1:1" x14ac:dyDescent="0.2">
      <c r="A3238" s="2"/>
    </row>
    <row r="3239" spans="1:1" x14ac:dyDescent="0.2">
      <c r="A3239" s="2"/>
    </row>
    <row r="3240" spans="1:1" x14ac:dyDescent="0.2">
      <c r="A3240" s="2"/>
    </row>
    <row r="3241" spans="1:1" x14ac:dyDescent="0.2">
      <c r="A3241" s="2"/>
    </row>
    <row r="3242" spans="1:1" x14ac:dyDescent="0.2">
      <c r="A3242" s="2"/>
    </row>
    <row r="3243" spans="1:1" x14ac:dyDescent="0.2">
      <c r="A3243" s="2"/>
    </row>
    <row r="3244" spans="1:1" x14ac:dyDescent="0.2">
      <c r="A3244" s="2"/>
    </row>
    <row r="3245" spans="1:1" x14ac:dyDescent="0.2">
      <c r="A3245" s="2"/>
    </row>
    <row r="3246" spans="1:1" x14ac:dyDescent="0.2">
      <c r="A3246" s="2"/>
    </row>
    <row r="3247" spans="1:1" x14ac:dyDescent="0.2">
      <c r="A3247" s="2"/>
    </row>
    <row r="3248" spans="1:1" x14ac:dyDescent="0.2">
      <c r="A3248" s="2"/>
    </row>
    <row r="3249" spans="1:1" x14ac:dyDescent="0.2">
      <c r="A3249" s="2"/>
    </row>
    <row r="3250" spans="1:1" x14ac:dyDescent="0.2">
      <c r="A3250" s="2"/>
    </row>
    <row r="3251" spans="1:1" x14ac:dyDescent="0.2">
      <c r="A3251" s="2"/>
    </row>
    <row r="3252" spans="1:1" x14ac:dyDescent="0.2">
      <c r="A3252" s="2"/>
    </row>
    <row r="3253" spans="1:1" x14ac:dyDescent="0.2">
      <c r="A3253" s="2"/>
    </row>
    <row r="3254" spans="1:1" x14ac:dyDescent="0.2">
      <c r="A3254" s="2"/>
    </row>
    <row r="3255" spans="1:1" x14ac:dyDescent="0.2">
      <c r="A3255" s="2"/>
    </row>
    <row r="3256" spans="1:1" x14ac:dyDescent="0.2">
      <c r="A3256" s="2"/>
    </row>
    <row r="3257" spans="1:1" x14ac:dyDescent="0.2">
      <c r="A3257" s="2"/>
    </row>
    <row r="3258" spans="1:1" x14ac:dyDescent="0.2">
      <c r="A3258" s="2"/>
    </row>
    <row r="3259" spans="1:1" x14ac:dyDescent="0.2">
      <c r="A3259" s="2"/>
    </row>
    <row r="3260" spans="1:1" x14ac:dyDescent="0.2">
      <c r="A3260" s="2"/>
    </row>
    <row r="3261" spans="1:1" x14ac:dyDescent="0.2">
      <c r="A3261" s="2"/>
    </row>
    <row r="3262" spans="1:1" x14ac:dyDescent="0.2">
      <c r="A3262" s="2"/>
    </row>
    <row r="3263" spans="1:1" x14ac:dyDescent="0.2">
      <c r="A3263" s="2"/>
    </row>
    <row r="3264" spans="1:1" x14ac:dyDescent="0.2">
      <c r="A3264" s="2"/>
    </row>
    <row r="3265" spans="1:1" x14ac:dyDescent="0.2">
      <c r="A3265" s="2"/>
    </row>
    <row r="3266" spans="1:1" x14ac:dyDescent="0.2">
      <c r="A3266" s="2"/>
    </row>
    <row r="3267" spans="1:1" x14ac:dyDescent="0.2">
      <c r="A3267" s="2"/>
    </row>
    <row r="3268" spans="1:1" x14ac:dyDescent="0.2">
      <c r="A3268" s="2"/>
    </row>
    <row r="3269" spans="1:1" x14ac:dyDescent="0.2">
      <c r="A3269" s="2"/>
    </row>
    <row r="3270" spans="1:1" x14ac:dyDescent="0.2">
      <c r="A3270" s="2"/>
    </row>
    <row r="3271" spans="1:1" x14ac:dyDescent="0.2">
      <c r="A3271" s="2"/>
    </row>
    <row r="3272" spans="1:1" x14ac:dyDescent="0.2">
      <c r="A3272" s="2"/>
    </row>
    <row r="3273" spans="1:1" x14ac:dyDescent="0.2">
      <c r="A3273" s="2"/>
    </row>
    <row r="3274" spans="1:1" x14ac:dyDescent="0.2">
      <c r="A3274" s="2"/>
    </row>
    <row r="3275" spans="1:1" x14ac:dyDescent="0.2">
      <c r="A3275" s="2"/>
    </row>
    <row r="3276" spans="1:1" x14ac:dyDescent="0.2">
      <c r="A3276" s="2"/>
    </row>
    <row r="3277" spans="1:1" x14ac:dyDescent="0.2">
      <c r="A3277" s="2"/>
    </row>
    <row r="3278" spans="1:1" x14ac:dyDescent="0.2">
      <c r="A3278" s="2"/>
    </row>
    <row r="3279" spans="1:1" x14ac:dyDescent="0.2">
      <c r="A3279" s="2"/>
    </row>
    <row r="3280" spans="1:1" x14ac:dyDescent="0.2">
      <c r="A3280" s="2"/>
    </row>
    <row r="3281" spans="1:1" x14ac:dyDescent="0.2">
      <c r="A3281" s="2"/>
    </row>
    <row r="3282" spans="1:1" x14ac:dyDescent="0.2">
      <c r="A3282" s="2"/>
    </row>
    <row r="3283" spans="1:1" x14ac:dyDescent="0.2">
      <c r="A3283" s="2"/>
    </row>
    <row r="3284" spans="1:1" x14ac:dyDescent="0.2">
      <c r="A3284" s="2"/>
    </row>
    <row r="3285" spans="1:1" x14ac:dyDescent="0.2">
      <c r="A3285" s="2"/>
    </row>
    <row r="3286" spans="1:1" x14ac:dyDescent="0.2">
      <c r="A3286" s="2"/>
    </row>
    <row r="3287" spans="1:1" x14ac:dyDescent="0.2">
      <c r="A3287" s="2"/>
    </row>
    <row r="3288" spans="1:1" x14ac:dyDescent="0.2">
      <c r="A3288" s="2"/>
    </row>
    <row r="3289" spans="1:1" x14ac:dyDescent="0.2">
      <c r="A3289" s="2"/>
    </row>
    <row r="3290" spans="1:1" x14ac:dyDescent="0.2">
      <c r="A3290" s="2"/>
    </row>
    <row r="3291" spans="1:1" x14ac:dyDescent="0.2">
      <c r="A3291" s="2"/>
    </row>
    <row r="3292" spans="1:1" x14ac:dyDescent="0.2">
      <c r="A3292" s="2"/>
    </row>
    <row r="3293" spans="1:1" x14ac:dyDescent="0.2">
      <c r="A3293" s="2"/>
    </row>
    <row r="3294" spans="1:1" x14ac:dyDescent="0.2">
      <c r="A3294" s="2"/>
    </row>
    <row r="3295" spans="1:1" x14ac:dyDescent="0.2">
      <c r="A3295" s="2"/>
    </row>
    <row r="3296" spans="1:1" x14ac:dyDescent="0.2">
      <c r="A3296" s="2"/>
    </row>
    <row r="3297" spans="1:1" x14ac:dyDescent="0.2">
      <c r="A3297" s="2"/>
    </row>
    <row r="3298" spans="1:1" x14ac:dyDescent="0.2">
      <c r="A3298" s="2"/>
    </row>
    <row r="3299" spans="1:1" x14ac:dyDescent="0.2">
      <c r="A3299" s="2"/>
    </row>
    <row r="3300" spans="1:1" x14ac:dyDescent="0.2">
      <c r="A3300" s="2"/>
    </row>
    <row r="3301" spans="1:1" x14ac:dyDescent="0.2">
      <c r="A3301" s="2"/>
    </row>
    <row r="3302" spans="1:1" x14ac:dyDescent="0.2">
      <c r="A3302" s="2"/>
    </row>
    <row r="3303" spans="1:1" x14ac:dyDescent="0.2">
      <c r="A3303" s="2"/>
    </row>
    <row r="3304" spans="1:1" x14ac:dyDescent="0.2">
      <c r="A3304" s="2"/>
    </row>
    <row r="3305" spans="1:1" x14ac:dyDescent="0.2">
      <c r="A3305" s="2"/>
    </row>
    <row r="3306" spans="1:1" x14ac:dyDescent="0.2">
      <c r="A3306" s="2"/>
    </row>
    <row r="3307" spans="1:1" x14ac:dyDescent="0.2">
      <c r="A3307" s="2"/>
    </row>
    <row r="3308" spans="1:1" x14ac:dyDescent="0.2">
      <c r="A3308" s="2"/>
    </row>
    <row r="3309" spans="1:1" x14ac:dyDescent="0.2">
      <c r="A3309" s="2"/>
    </row>
    <row r="3310" spans="1:1" x14ac:dyDescent="0.2">
      <c r="A3310" s="2"/>
    </row>
    <row r="3311" spans="1:1" x14ac:dyDescent="0.2">
      <c r="A3311" s="2"/>
    </row>
    <row r="3312" spans="1:1" x14ac:dyDescent="0.2">
      <c r="A3312" s="2"/>
    </row>
    <row r="3313" spans="1:1" x14ac:dyDescent="0.2">
      <c r="A3313" s="2"/>
    </row>
    <row r="3314" spans="1:1" x14ac:dyDescent="0.2">
      <c r="A3314" s="2"/>
    </row>
    <row r="3315" spans="1:1" x14ac:dyDescent="0.2">
      <c r="A3315" s="2"/>
    </row>
    <row r="3316" spans="1:1" x14ac:dyDescent="0.2">
      <c r="A3316" s="2"/>
    </row>
    <row r="3317" spans="1:1" x14ac:dyDescent="0.2">
      <c r="A3317" s="2"/>
    </row>
    <row r="3318" spans="1:1" x14ac:dyDescent="0.2">
      <c r="A3318" s="2"/>
    </row>
    <row r="3319" spans="1:1" x14ac:dyDescent="0.2">
      <c r="A3319" s="2"/>
    </row>
    <row r="3320" spans="1:1" x14ac:dyDescent="0.2">
      <c r="A3320" s="2"/>
    </row>
    <row r="3321" spans="1:1" x14ac:dyDescent="0.2">
      <c r="A3321" s="2"/>
    </row>
    <row r="3322" spans="1:1" x14ac:dyDescent="0.2">
      <c r="A3322" s="2"/>
    </row>
    <row r="3323" spans="1:1" x14ac:dyDescent="0.2">
      <c r="A3323" s="2"/>
    </row>
    <row r="3324" spans="1:1" x14ac:dyDescent="0.2">
      <c r="A3324" s="2"/>
    </row>
    <row r="3325" spans="1:1" x14ac:dyDescent="0.2">
      <c r="A3325" s="2"/>
    </row>
    <row r="3326" spans="1:1" x14ac:dyDescent="0.2">
      <c r="A3326" s="2"/>
    </row>
    <row r="3327" spans="1:1" x14ac:dyDescent="0.2">
      <c r="A3327" s="2"/>
    </row>
    <row r="3328" spans="1:1" x14ac:dyDescent="0.2">
      <c r="A3328" s="2"/>
    </row>
    <row r="3329" spans="1:1" x14ac:dyDescent="0.2">
      <c r="A3329" s="2"/>
    </row>
    <row r="3330" spans="1:1" x14ac:dyDescent="0.2">
      <c r="A3330" s="2"/>
    </row>
    <row r="3331" spans="1:1" x14ac:dyDescent="0.2">
      <c r="A3331" s="2"/>
    </row>
    <row r="3332" spans="1:1" x14ac:dyDescent="0.2">
      <c r="A3332" s="2"/>
    </row>
    <row r="3333" spans="1:1" x14ac:dyDescent="0.2">
      <c r="A3333" s="2"/>
    </row>
    <row r="3334" spans="1:1" x14ac:dyDescent="0.2">
      <c r="A3334" s="2"/>
    </row>
    <row r="3335" spans="1:1" x14ac:dyDescent="0.2">
      <c r="A3335" s="2"/>
    </row>
    <row r="3336" spans="1:1" x14ac:dyDescent="0.2">
      <c r="A3336" s="2"/>
    </row>
    <row r="3337" spans="1:1" x14ac:dyDescent="0.2">
      <c r="A3337" s="2"/>
    </row>
    <row r="3338" spans="1:1" x14ac:dyDescent="0.2">
      <c r="A3338" s="2"/>
    </row>
    <row r="3339" spans="1:1" x14ac:dyDescent="0.2">
      <c r="A3339" s="2"/>
    </row>
    <row r="3340" spans="1:1" x14ac:dyDescent="0.2">
      <c r="A3340" s="2"/>
    </row>
    <row r="3341" spans="1:1" x14ac:dyDescent="0.2">
      <c r="A3341" s="2"/>
    </row>
    <row r="3342" spans="1:1" x14ac:dyDescent="0.2">
      <c r="A3342" s="2"/>
    </row>
    <row r="3343" spans="1:1" x14ac:dyDescent="0.2">
      <c r="A3343" s="2"/>
    </row>
    <row r="3344" spans="1:1" x14ac:dyDescent="0.2">
      <c r="A3344" s="2"/>
    </row>
    <row r="3345" spans="1:1" x14ac:dyDescent="0.2">
      <c r="A3345" s="2"/>
    </row>
    <row r="3346" spans="1:1" x14ac:dyDescent="0.2">
      <c r="A3346" s="2"/>
    </row>
    <row r="3347" spans="1:1" x14ac:dyDescent="0.2">
      <c r="A3347" s="2"/>
    </row>
    <row r="3348" spans="1:1" x14ac:dyDescent="0.2">
      <c r="A3348" s="2"/>
    </row>
    <row r="3349" spans="1:1" x14ac:dyDescent="0.2">
      <c r="A3349" s="2"/>
    </row>
    <row r="3350" spans="1:1" x14ac:dyDescent="0.2">
      <c r="A3350" s="2"/>
    </row>
    <row r="3351" spans="1:1" x14ac:dyDescent="0.2">
      <c r="A3351" s="2"/>
    </row>
    <row r="3352" spans="1:1" x14ac:dyDescent="0.2">
      <c r="A3352" s="2"/>
    </row>
    <row r="3353" spans="1:1" x14ac:dyDescent="0.2">
      <c r="A3353" s="2"/>
    </row>
    <row r="3354" spans="1:1" x14ac:dyDescent="0.2">
      <c r="A3354" s="2"/>
    </row>
    <row r="3355" spans="1:1" x14ac:dyDescent="0.2">
      <c r="A3355" s="2"/>
    </row>
    <row r="3356" spans="1:1" x14ac:dyDescent="0.2">
      <c r="A3356" s="2"/>
    </row>
    <row r="3357" spans="1:1" x14ac:dyDescent="0.2">
      <c r="A3357" s="2"/>
    </row>
    <row r="3358" spans="1:1" x14ac:dyDescent="0.2">
      <c r="A3358" s="2"/>
    </row>
    <row r="3359" spans="1:1" x14ac:dyDescent="0.2">
      <c r="A3359" s="2"/>
    </row>
    <row r="3360" spans="1:1" x14ac:dyDescent="0.2">
      <c r="A3360" s="2"/>
    </row>
    <row r="3361" spans="1:1" x14ac:dyDescent="0.2">
      <c r="A3361" s="2"/>
    </row>
    <row r="3362" spans="1:1" x14ac:dyDescent="0.2">
      <c r="A3362" s="2"/>
    </row>
    <row r="3363" spans="1:1" x14ac:dyDescent="0.2">
      <c r="A3363" s="2"/>
    </row>
    <row r="3364" spans="1:1" x14ac:dyDescent="0.2">
      <c r="A3364" s="2"/>
    </row>
    <row r="3365" spans="1:1" x14ac:dyDescent="0.2">
      <c r="A3365" s="2"/>
    </row>
    <row r="3366" spans="1:1" x14ac:dyDescent="0.2">
      <c r="A3366" s="2"/>
    </row>
    <row r="3367" spans="1:1" x14ac:dyDescent="0.2">
      <c r="A3367" s="2"/>
    </row>
    <row r="3368" spans="1:1" x14ac:dyDescent="0.2">
      <c r="A3368" s="2"/>
    </row>
    <row r="3369" spans="1:1" x14ac:dyDescent="0.2">
      <c r="A3369" s="2"/>
    </row>
    <row r="3370" spans="1:1" x14ac:dyDescent="0.2">
      <c r="A3370" s="2"/>
    </row>
    <row r="3371" spans="1:1" x14ac:dyDescent="0.2">
      <c r="A3371" s="2"/>
    </row>
    <row r="3372" spans="1:1" x14ac:dyDescent="0.2">
      <c r="A3372" s="2"/>
    </row>
    <row r="3373" spans="1:1" x14ac:dyDescent="0.2">
      <c r="A3373" s="2"/>
    </row>
    <row r="3374" spans="1:1" x14ac:dyDescent="0.2">
      <c r="A3374" s="2"/>
    </row>
    <row r="3375" spans="1:1" x14ac:dyDescent="0.2">
      <c r="A3375" s="2"/>
    </row>
    <row r="3376" spans="1:1" x14ac:dyDescent="0.2">
      <c r="A3376" s="2"/>
    </row>
    <row r="3377" spans="1:1" x14ac:dyDescent="0.2">
      <c r="A3377" s="2"/>
    </row>
    <row r="3378" spans="1:1" x14ac:dyDescent="0.2">
      <c r="A3378" s="2"/>
    </row>
    <row r="3379" spans="1:1" x14ac:dyDescent="0.2">
      <c r="A3379" s="2"/>
    </row>
    <row r="3380" spans="1:1" x14ac:dyDescent="0.2">
      <c r="A3380" s="2"/>
    </row>
    <row r="3381" spans="1:1" x14ac:dyDescent="0.2">
      <c r="A3381" s="2"/>
    </row>
    <row r="3382" spans="1:1" x14ac:dyDescent="0.2">
      <c r="A3382" s="2"/>
    </row>
    <row r="3383" spans="1:1" x14ac:dyDescent="0.2">
      <c r="A3383" s="2"/>
    </row>
    <row r="3384" spans="1:1" x14ac:dyDescent="0.2">
      <c r="A3384" s="2"/>
    </row>
    <row r="3385" spans="1:1" x14ac:dyDescent="0.2">
      <c r="A3385" s="2"/>
    </row>
    <row r="3386" spans="1:1" x14ac:dyDescent="0.2">
      <c r="A3386" s="2"/>
    </row>
    <row r="3387" spans="1:1" x14ac:dyDescent="0.2">
      <c r="A3387" s="2"/>
    </row>
    <row r="3388" spans="1:1" x14ac:dyDescent="0.2">
      <c r="A3388" s="2"/>
    </row>
    <row r="3389" spans="1:1" x14ac:dyDescent="0.2">
      <c r="A3389" s="2"/>
    </row>
    <row r="3390" spans="1:1" x14ac:dyDescent="0.2">
      <c r="A3390" s="2"/>
    </row>
    <row r="3391" spans="1:1" x14ac:dyDescent="0.2">
      <c r="A3391" s="2"/>
    </row>
    <row r="3392" spans="1:1" x14ac:dyDescent="0.2">
      <c r="A3392" s="2"/>
    </row>
    <row r="3393" spans="1:1" x14ac:dyDescent="0.2">
      <c r="A3393" s="2"/>
    </row>
    <row r="3394" spans="1:1" x14ac:dyDescent="0.2">
      <c r="A3394" s="2"/>
    </row>
    <row r="3395" spans="1:1" x14ac:dyDescent="0.2">
      <c r="A3395" s="2"/>
    </row>
    <row r="3396" spans="1:1" x14ac:dyDescent="0.2">
      <c r="A3396" s="2"/>
    </row>
    <row r="3397" spans="1:1" x14ac:dyDescent="0.2">
      <c r="A3397" s="2"/>
    </row>
    <row r="3398" spans="1:1" x14ac:dyDescent="0.2">
      <c r="A3398" s="2"/>
    </row>
    <row r="3399" spans="1:1" x14ac:dyDescent="0.2">
      <c r="A3399" s="2"/>
    </row>
    <row r="3400" spans="1:1" x14ac:dyDescent="0.2">
      <c r="A3400" s="2"/>
    </row>
    <row r="3401" spans="1:1" x14ac:dyDescent="0.2">
      <c r="A3401" s="2"/>
    </row>
    <row r="3402" spans="1:1" x14ac:dyDescent="0.2">
      <c r="A3402" s="2"/>
    </row>
    <row r="3403" spans="1:1" x14ac:dyDescent="0.2">
      <c r="A3403" s="2"/>
    </row>
    <row r="3404" spans="1:1" x14ac:dyDescent="0.2">
      <c r="A3404" s="2"/>
    </row>
    <row r="3405" spans="1:1" x14ac:dyDescent="0.2">
      <c r="A3405" s="2"/>
    </row>
    <row r="3406" spans="1:1" x14ac:dyDescent="0.2">
      <c r="A3406" s="2"/>
    </row>
    <row r="3407" spans="1:1" x14ac:dyDescent="0.2">
      <c r="A3407" s="2"/>
    </row>
    <row r="3408" spans="1:1" x14ac:dyDescent="0.2">
      <c r="A3408" s="2"/>
    </row>
    <row r="3409" spans="1:1" x14ac:dyDescent="0.2">
      <c r="A3409" s="2"/>
    </row>
    <row r="3410" spans="1:1" x14ac:dyDescent="0.2">
      <c r="A3410" s="2"/>
    </row>
    <row r="3411" spans="1:1" x14ac:dyDescent="0.2">
      <c r="A3411" s="2"/>
    </row>
    <row r="3412" spans="1:1" x14ac:dyDescent="0.2">
      <c r="A3412" s="2"/>
    </row>
    <row r="3413" spans="1:1" x14ac:dyDescent="0.2">
      <c r="A3413" s="2"/>
    </row>
    <row r="3414" spans="1:1" x14ac:dyDescent="0.2">
      <c r="A3414" s="2"/>
    </row>
    <row r="3415" spans="1:1" x14ac:dyDescent="0.2">
      <c r="A3415" s="2"/>
    </row>
    <row r="3416" spans="1:1" x14ac:dyDescent="0.2">
      <c r="A3416" s="2"/>
    </row>
    <row r="3417" spans="1:1" x14ac:dyDescent="0.2">
      <c r="A3417" s="2"/>
    </row>
    <row r="3418" spans="1:1" x14ac:dyDescent="0.2">
      <c r="A3418" s="2"/>
    </row>
    <row r="3419" spans="1:1" x14ac:dyDescent="0.2">
      <c r="A3419" s="2"/>
    </row>
    <row r="3420" spans="1:1" x14ac:dyDescent="0.2">
      <c r="A3420" s="2"/>
    </row>
    <row r="3421" spans="1:1" x14ac:dyDescent="0.2">
      <c r="A3421" s="2"/>
    </row>
    <row r="3422" spans="1:1" x14ac:dyDescent="0.2">
      <c r="A3422" s="2"/>
    </row>
    <row r="3423" spans="1:1" x14ac:dyDescent="0.2">
      <c r="A3423" s="2"/>
    </row>
    <row r="3424" spans="1:1" x14ac:dyDescent="0.2">
      <c r="A3424" s="2"/>
    </row>
    <row r="3425" spans="1:1" x14ac:dyDescent="0.2">
      <c r="A3425" s="2"/>
    </row>
    <row r="3426" spans="1:1" x14ac:dyDescent="0.2">
      <c r="A3426" s="2"/>
    </row>
    <row r="3427" spans="1:1" x14ac:dyDescent="0.2">
      <c r="A3427" s="2"/>
    </row>
    <row r="3428" spans="1:1" x14ac:dyDescent="0.2">
      <c r="A3428" s="2"/>
    </row>
    <row r="3429" spans="1:1" x14ac:dyDescent="0.2">
      <c r="A3429" s="2"/>
    </row>
    <row r="3430" spans="1:1" x14ac:dyDescent="0.2">
      <c r="A3430" s="2"/>
    </row>
    <row r="3431" spans="1:1" x14ac:dyDescent="0.2">
      <c r="A3431" s="2"/>
    </row>
    <row r="3432" spans="1:1" x14ac:dyDescent="0.2">
      <c r="A3432" s="2"/>
    </row>
    <row r="3433" spans="1:1" x14ac:dyDescent="0.2">
      <c r="A3433" s="2"/>
    </row>
    <row r="3434" spans="1:1" x14ac:dyDescent="0.2">
      <c r="A3434" s="2"/>
    </row>
    <row r="3435" spans="1:1" x14ac:dyDescent="0.2">
      <c r="A3435" s="2"/>
    </row>
    <row r="3436" spans="1:1" x14ac:dyDescent="0.2">
      <c r="A3436" s="2"/>
    </row>
    <row r="3437" spans="1:1" x14ac:dyDescent="0.2">
      <c r="A3437" s="2"/>
    </row>
    <row r="3438" spans="1:1" x14ac:dyDescent="0.2">
      <c r="A3438" s="2"/>
    </row>
    <row r="3439" spans="1:1" x14ac:dyDescent="0.2">
      <c r="A3439" s="2"/>
    </row>
    <row r="3440" spans="1:1" x14ac:dyDescent="0.2">
      <c r="A3440" s="2"/>
    </row>
    <row r="3441" spans="1:1" x14ac:dyDescent="0.2">
      <c r="A3441" s="2"/>
    </row>
    <row r="3442" spans="1:1" x14ac:dyDescent="0.2">
      <c r="A3442" s="2"/>
    </row>
    <row r="3443" spans="1:1" x14ac:dyDescent="0.2">
      <c r="A3443" s="2"/>
    </row>
    <row r="3444" spans="1:1" x14ac:dyDescent="0.2">
      <c r="A3444" s="2"/>
    </row>
    <row r="3445" spans="1:1" x14ac:dyDescent="0.2">
      <c r="A3445" s="2"/>
    </row>
    <row r="3446" spans="1:1" x14ac:dyDescent="0.2">
      <c r="A3446" s="2"/>
    </row>
    <row r="3447" spans="1:1" x14ac:dyDescent="0.2">
      <c r="A3447" s="2"/>
    </row>
    <row r="3448" spans="1:1" x14ac:dyDescent="0.2">
      <c r="A3448" s="2"/>
    </row>
    <row r="3449" spans="1:1" x14ac:dyDescent="0.2">
      <c r="A3449" s="2"/>
    </row>
    <row r="3450" spans="1:1" x14ac:dyDescent="0.2">
      <c r="A3450" s="2"/>
    </row>
    <row r="3451" spans="1:1" x14ac:dyDescent="0.2">
      <c r="A3451" s="2"/>
    </row>
    <row r="3452" spans="1:1" x14ac:dyDescent="0.2">
      <c r="A3452" s="2"/>
    </row>
    <row r="3453" spans="1:1" x14ac:dyDescent="0.2">
      <c r="A3453" s="2"/>
    </row>
    <row r="3454" spans="1:1" x14ac:dyDescent="0.2">
      <c r="A3454" s="2"/>
    </row>
    <row r="3455" spans="1:1" x14ac:dyDescent="0.2">
      <c r="A3455" s="2"/>
    </row>
    <row r="3456" spans="1:1" x14ac:dyDescent="0.2">
      <c r="A3456" s="2"/>
    </row>
    <row r="3457" spans="1:1" x14ac:dyDescent="0.2">
      <c r="A3457" s="2"/>
    </row>
    <row r="3458" spans="1:1" x14ac:dyDescent="0.2">
      <c r="A3458" s="2"/>
    </row>
    <row r="3459" spans="1:1" x14ac:dyDescent="0.2">
      <c r="A3459" s="2"/>
    </row>
    <row r="3460" spans="1:1" x14ac:dyDescent="0.2">
      <c r="A3460" s="2"/>
    </row>
    <row r="3461" spans="1:1" x14ac:dyDescent="0.2">
      <c r="A3461" s="2"/>
    </row>
    <row r="3462" spans="1:1" x14ac:dyDescent="0.2">
      <c r="A3462" s="2"/>
    </row>
    <row r="3463" spans="1:1" x14ac:dyDescent="0.2">
      <c r="A3463" s="2"/>
    </row>
    <row r="3464" spans="1:1" x14ac:dyDescent="0.2">
      <c r="A3464" s="2"/>
    </row>
    <row r="3465" spans="1:1" x14ac:dyDescent="0.2">
      <c r="A3465" s="2"/>
    </row>
    <row r="3466" spans="1:1" x14ac:dyDescent="0.2">
      <c r="A3466" s="2"/>
    </row>
    <row r="3467" spans="1:1" x14ac:dyDescent="0.2">
      <c r="A3467" s="2"/>
    </row>
    <row r="3468" spans="1:1" x14ac:dyDescent="0.2">
      <c r="A3468" s="2"/>
    </row>
    <row r="3469" spans="1:1" x14ac:dyDescent="0.2">
      <c r="A3469" s="2"/>
    </row>
    <row r="3470" spans="1:1" x14ac:dyDescent="0.2">
      <c r="A3470" s="2"/>
    </row>
    <row r="3471" spans="1:1" x14ac:dyDescent="0.2">
      <c r="A3471" s="2"/>
    </row>
    <row r="3472" spans="1:1" x14ac:dyDescent="0.2">
      <c r="A3472" s="2"/>
    </row>
    <row r="3473" spans="1:1" x14ac:dyDescent="0.2">
      <c r="A3473" s="2"/>
    </row>
    <row r="3474" spans="1:1" x14ac:dyDescent="0.2">
      <c r="A3474" s="2"/>
    </row>
    <row r="3475" spans="1:1" x14ac:dyDescent="0.2">
      <c r="A3475" s="2"/>
    </row>
    <row r="3476" spans="1:1" x14ac:dyDescent="0.2">
      <c r="A3476" s="2"/>
    </row>
    <row r="3477" spans="1:1" x14ac:dyDescent="0.2">
      <c r="A3477" s="2"/>
    </row>
    <row r="3478" spans="1:1" x14ac:dyDescent="0.2">
      <c r="A3478" s="2"/>
    </row>
    <row r="3479" spans="1:1" x14ac:dyDescent="0.2">
      <c r="A3479" s="2"/>
    </row>
    <row r="3480" spans="1:1" x14ac:dyDescent="0.2">
      <c r="A3480" s="2"/>
    </row>
    <row r="3481" spans="1:1" x14ac:dyDescent="0.2">
      <c r="A3481" s="2"/>
    </row>
    <row r="3482" spans="1:1" x14ac:dyDescent="0.2">
      <c r="A3482" s="2"/>
    </row>
    <row r="3483" spans="1:1" x14ac:dyDescent="0.2">
      <c r="A3483" s="2"/>
    </row>
    <row r="3484" spans="1:1" x14ac:dyDescent="0.2">
      <c r="A3484" s="2"/>
    </row>
    <row r="3485" spans="1:1" x14ac:dyDescent="0.2">
      <c r="A3485" s="2"/>
    </row>
    <row r="3486" spans="1:1" x14ac:dyDescent="0.2">
      <c r="A3486" s="2"/>
    </row>
    <row r="3487" spans="1:1" x14ac:dyDescent="0.2">
      <c r="A3487" s="2"/>
    </row>
    <row r="3488" spans="1:1" x14ac:dyDescent="0.2">
      <c r="A3488" s="2"/>
    </row>
    <row r="3489" spans="1:1" x14ac:dyDescent="0.2">
      <c r="A3489" s="2"/>
    </row>
    <row r="3490" spans="1:1" x14ac:dyDescent="0.2">
      <c r="A3490" s="2"/>
    </row>
    <row r="3491" spans="1:1" x14ac:dyDescent="0.2">
      <c r="A3491" s="2"/>
    </row>
    <row r="3492" spans="1:1" x14ac:dyDescent="0.2">
      <c r="A3492" s="2"/>
    </row>
    <row r="3493" spans="1:1" x14ac:dyDescent="0.2">
      <c r="A3493" s="2"/>
    </row>
    <row r="3494" spans="1:1" x14ac:dyDescent="0.2">
      <c r="A3494" s="2"/>
    </row>
    <row r="3495" spans="1:1" x14ac:dyDescent="0.2">
      <c r="A3495" s="2"/>
    </row>
    <row r="3496" spans="1:1" x14ac:dyDescent="0.2">
      <c r="A3496" s="2"/>
    </row>
    <row r="3497" spans="1:1" x14ac:dyDescent="0.2">
      <c r="A3497" s="2"/>
    </row>
    <row r="3498" spans="1:1" x14ac:dyDescent="0.2">
      <c r="A3498" s="2"/>
    </row>
    <row r="3499" spans="1:1" x14ac:dyDescent="0.2">
      <c r="A3499" s="2"/>
    </row>
    <row r="3500" spans="1:1" x14ac:dyDescent="0.2">
      <c r="A3500" s="2"/>
    </row>
    <row r="3501" spans="1:1" x14ac:dyDescent="0.2">
      <c r="A3501" s="2"/>
    </row>
    <row r="3502" spans="1:1" x14ac:dyDescent="0.2">
      <c r="A3502" s="2"/>
    </row>
    <row r="3503" spans="1:1" x14ac:dyDescent="0.2">
      <c r="A3503" s="2"/>
    </row>
    <row r="3504" spans="1:1" x14ac:dyDescent="0.2">
      <c r="A3504" s="2"/>
    </row>
    <row r="3505" spans="1:1" x14ac:dyDescent="0.2">
      <c r="A3505" s="2"/>
    </row>
    <row r="3506" spans="1:1" x14ac:dyDescent="0.2">
      <c r="A3506" s="2"/>
    </row>
    <row r="3507" spans="1:1" x14ac:dyDescent="0.2">
      <c r="A3507" s="2"/>
    </row>
    <row r="3508" spans="1:1" x14ac:dyDescent="0.2">
      <c r="A3508" s="2"/>
    </row>
    <row r="3509" spans="1:1" x14ac:dyDescent="0.2">
      <c r="A3509" s="2"/>
    </row>
    <row r="3510" spans="1:1" x14ac:dyDescent="0.2">
      <c r="A3510" s="2"/>
    </row>
    <row r="3511" spans="1:1" x14ac:dyDescent="0.2">
      <c r="A3511" s="2"/>
    </row>
    <row r="3512" spans="1:1" x14ac:dyDescent="0.2">
      <c r="A3512" s="2"/>
    </row>
    <row r="3513" spans="1:1" x14ac:dyDescent="0.2">
      <c r="A3513" s="2"/>
    </row>
    <row r="3514" spans="1:1" x14ac:dyDescent="0.2">
      <c r="A3514" s="2"/>
    </row>
    <row r="3515" spans="1:1" x14ac:dyDescent="0.2">
      <c r="A3515" s="2"/>
    </row>
    <row r="3516" spans="1:1" x14ac:dyDescent="0.2">
      <c r="A3516" s="2"/>
    </row>
    <row r="3517" spans="1:1" x14ac:dyDescent="0.2">
      <c r="A3517" s="2"/>
    </row>
    <row r="3518" spans="1:1" x14ac:dyDescent="0.2">
      <c r="A3518" s="2"/>
    </row>
    <row r="3519" spans="1:1" x14ac:dyDescent="0.2">
      <c r="A3519" s="2"/>
    </row>
    <row r="3520" spans="1:1" x14ac:dyDescent="0.2">
      <c r="A3520" s="2"/>
    </row>
    <row r="3521" spans="1:1" x14ac:dyDescent="0.2">
      <c r="A3521" s="2"/>
    </row>
    <row r="3522" spans="1:1" x14ac:dyDescent="0.2">
      <c r="A3522" s="2"/>
    </row>
    <row r="3523" spans="1:1" x14ac:dyDescent="0.2">
      <c r="A3523" s="2"/>
    </row>
    <row r="3524" spans="1:1" x14ac:dyDescent="0.2">
      <c r="A3524" s="2"/>
    </row>
    <row r="3525" spans="1:1" x14ac:dyDescent="0.2">
      <c r="A3525" s="2"/>
    </row>
    <row r="3526" spans="1:1" x14ac:dyDescent="0.2">
      <c r="A3526" s="2"/>
    </row>
    <row r="3527" spans="1:1" x14ac:dyDescent="0.2">
      <c r="A3527" s="2"/>
    </row>
    <row r="3528" spans="1:1" x14ac:dyDescent="0.2">
      <c r="A3528" s="2"/>
    </row>
    <row r="3529" spans="1:1" x14ac:dyDescent="0.2">
      <c r="A3529" s="2"/>
    </row>
    <row r="3530" spans="1:1" x14ac:dyDescent="0.2">
      <c r="A3530" s="2"/>
    </row>
    <row r="3531" spans="1:1" x14ac:dyDescent="0.2">
      <c r="A3531" s="2"/>
    </row>
    <row r="3532" spans="1:1" x14ac:dyDescent="0.2">
      <c r="A3532" s="2"/>
    </row>
    <row r="3533" spans="1:1" x14ac:dyDescent="0.2">
      <c r="A3533" s="2"/>
    </row>
    <row r="3534" spans="1:1" x14ac:dyDescent="0.2">
      <c r="A3534" s="2"/>
    </row>
    <row r="3535" spans="1:1" x14ac:dyDescent="0.2">
      <c r="A3535" s="2"/>
    </row>
    <row r="3536" spans="1:1" x14ac:dyDescent="0.2">
      <c r="A3536" s="2"/>
    </row>
    <row r="3537" spans="1:1" x14ac:dyDescent="0.2">
      <c r="A3537" s="2"/>
    </row>
    <row r="3538" spans="1:1" x14ac:dyDescent="0.2">
      <c r="A3538" s="2"/>
    </row>
    <row r="3539" spans="1:1" x14ac:dyDescent="0.2">
      <c r="A3539" s="2"/>
    </row>
    <row r="3540" spans="1:1" x14ac:dyDescent="0.2">
      <c r="A3540" s="2"/>
    </row>
    <row r="3541" spans="1:1" x14ac:dyDescent="0.2">
      <c r="A3541" s="2"/>
    </row>
    <row r="3542" spans="1:1" x14ac:dyDescent="0.2">
      <c r="A3542" s="2"/>
    </row>
    <row r="3543" spans="1:1" x14ac:dyDescent="0.2">
      <c r="A3543" s="2"/>
    </row>
    <row r="3544" spans="1:1" x14ac:dyDescent="0.2">
      <c r="A3544" s="2"/>
    </row>
    <row r="3545" spans="1:1" x14ac:dyDescent="0.2">
      <c r="A3545" s="2"/>
    </row>
    <row r="3546" spans="1:1" x14ac:dyDescent="0.2">
      <c r="A3546" s="2"/>
    </row>
    <row r="3547" spans="1:1" x14ac:dyDescent="0.2">
      <c r="A3547" s="2"/>
    </row>
    <row r="3548" spans="1:1" x14ac:dyDescent="0.2">
      <c r="A3548" s="2"/>
    </row>
    <row r="3549" spans="1:1" x14ac:dyDescent="0.2">
      <c r="A3549" s="2"/>
    </row>
    <row r="3550" spans="1:1" x14ac:dyDescent="0.2">
      <c r="A3550" s="2"/>
    </row>
    <row r="3551" spans="1:1" x14ac:dyDescent="0.2">
      <c r="A3551" s="2"/>
    </row>
    <row r="3552" spans="1:1" x14ac:dyDescent="0.2">
      <c r="A3552" s="2"/>
    </row>
    <row r="3553" spans="1:1" x14ac:dyDescent="0.2">
      <c r="A3553" s="2"/>
    </row>
    <row r="3554" spans="1:1" x14ac:dyDescent="0.2">
      <c r="A3554" s="2"/>
    </row>
    <row r="3555" spans="1:1" x14ac:dyDescent="0.2">
      <c r="A3555" s="2"/>
    </row>
    <row r="3556" spans="1:1" x14ac:dyDescent="0.2">
      <c r="A3556" s="2"/>
    </row>
    <row r="3557" spans="1:1" x14ac:dyDescent="0.2">
      <c r="A3557" s="2"/>
    </row>
    <row r="3558" spans="1:1" x14ac:dyDescent="0.2">
      <c r="A3558" s="2"/>
    </row>
    <row r="3559" spans="1:1" x14ac:dyDescent="0.2">
      <c r="A3559" s="2"/>
    </row>
    <row r="3560" spans="1:1" x14ac:dyDescent="0.2">
      <c r="A3560" s="2"/>
    </row>
    <row r="3561" spans="1:1" x14ac:dyDescent="0.2">
      <c r="A3561" s="2"/>
    </row>
    <row r="3562" spans="1:1" x14ac:dyDescent="0.2">
      <c r="A3562" s="2"/>
    </row>
    <row r="3563" spans="1:1" x14ac:dyDescent="0.2">
      <c r="A3563" s="2"/>
    </row>
    <row r="3564" spans="1:1" x14ac:dyDescent="0.2">
      <c r="A3564" s="2"/>
    </row>
    <row r="3565" spans="1:1" x14ac:dyDescent="0.2">
      <c r="A3565" s="2"/>
    </row>
    <row r="3566" spans="1:1" x14ac:dyDescent="0.2">
      <c r="A3566" s="2"/>
    </row>
    <row r="3567" spans="1:1" x14ac:dyDescent="0.2">
      <c r="A3567" s="2"/>
    </row>
    <row r="3568" spans="1:1" x14ac:dyDescent="0.2">
      <c r="A3568" s="2"/>
    </row>
    <row r="3569" spans="1:1" x14ac:dyDescent="0.2">
      <c r="A3569" s="2"/>
    </row>
    <row r="3570" spans="1:1" x14ac:dyDescent="0.2">
      <c r="A3570" s="2"/>
    </row>
    <row r="3571" spans="1:1" x14ac:dyDescent="0.2">
      <c r="A3571" s="2"/>
    </row>
    <row r="3572" spans="1:1" x14ac:dyDescent="0.2">
      <c r="A3572" s="2"/>
    </row>
    <row r="3573" spans="1:1" x14ac:dyDescent="0.2">
      <c r="A3573" s="2"/>
    </row>
    <row r="3574" spans="1:1" x14ac:dyDescent="0.2">
      <c r="A3574" s="2"/>
    </row>
    <row r="3575" spans="1:1" x14ac:dyDescent="0.2">
      <c r="A3575" s="2"/>
    </row>
    <row r="3576" spans="1:1" x14ac:dyDescent="0.2">
      <c r="A3576" s="2"/>
    </row>
    <row r="3577" spans="1:1" x14ac:dyDescent="0.2">
      <c r="A3577" s="2"/>
    </row>
    <row r="3578" spans="1:1" x14ac:dyDescent="0.2">
      <c r="A3578" s="2"/>
    </row>
    <row r="3579" spans="1:1" x14ac:dyDescent="0.2">
      <c r="A3579" s="2"/>
    </row>
    <row r="3580" spans="1:1" x14ac:dyDescent="0.2">
      <c r="A3580" s="2"/>
    </row>
    <row r="3581" spans="1:1" x14ac:dyDescent="0.2">
      <c r="A3581" s="2"/>
    </row>
    <row r="3582" spans="1:1" x14ac:dyDescent="0.2">
      <c r="A3582" s="2"/>
    </row>
    <row r="3583" spans="1:1" x14ac:dyDescent="0.2">
      <c r="A3583" s="2"/>
    </row>
    <row r="3584" spans="1:1" x14ac:dyDescent="0.2">
      <c r="A3584" s="2"/>
    </row>
    <row r="3585" spans="1:1" x14ac:dyDescent="0.2">
      <c r="A3585" s="2"/>
    </row>
    <row r="3586" spans="1:1" x14ac:dyDescent="0.2">
      <c r="A3586" s="2"/>
    </row>
    <row r="3587" spans="1:1" x14ac:dyDescent="0.2">
      <c r="A3587" s="2"/>
    </row>
    <row r="3588" spans="1:1" x14ac:dyDescent="0.2">
      <c r="A3588" s="2"/>
    </row>
    <row r="3589" spans="1:1" x14ac:dyDescent="0.2">
      <c r="A3589" s="2"/>
    </row>
    <row r="3590" spans="1:1" x14ac:dyDescent="0.2">
      <c r="A3590" s="2"/>
    </row>
    <row r="3591" spans="1:1" x14ac:dyDescent="0.2">
      <c r="A3591" s="2"/>
    </row>
    <row r="3592" spans="1:1" x14ac:dyDescent="0.2">
      <c r="A3592" s="2"/>
    </row>
    <row r="3593" spans="1:1" x14ac:dyDescent="0.2">
      <c r="A3593" s="2"/>
    </row>
    <row r="3594" spans="1:1" x14ac:dyDescent="0.2">
      <c r="A3594" s="2"/>
    </row>
    <row r="3595" spans="1:1" x14ac:dyDescent="0.2">
      <c r="A3595" s="2"/>
    </row>
    <row r="3596" spans="1:1" x14ac:dyDescent="0.2">
      <c r="A3596" s="2"/>
    </row>
    <row r="3597" spans="1:1" x14ac:dyDescent="0.2">
      <c r="A3597" s="2"/>
    </row>
    <row r="3598" spans="1:1" x14ac:dyDescent="0.2">
      <c r="A3598" s="2"/>
    </row>
    <row r="3599" spans="1:1" x14ac:dyDescent="0.2">
      <c r="A3599" s="2"/>
    </row>
    <row r="3600" spans="1:1" x14ac:dyDescent="0.2">
      <c r="A3600" s="2"/>
    </row>
    <row r="3601" spans="1:1" x14ac:dyDescent="0.2">
      <c r="A3601" s="2"/>
    </row>
    <row r="3602" spans="1:1" x14ac:dyDescent="0.2">
      <c r="A3602" s="2"/>
    </row>
    <row r="3603" spans="1:1" x14ac:dyDescent="0.2">
      <c r="A3603" s="2"/>
    </row>
    <row r="3604" spans="1:1" x14ac:dyDescent="0.2">
      <c r="A3604" s="2"/>
    </row>
    <row r="3605" spans="1:1" x14ac:dyDescent="0.2">
      <c r="A3605" s="2"/>
    </row>
    <row r="3606" spans="1:1" x14ac:dyDescent="0.2">
      <c r="A3606" s="2"/>
    </row>
    <row r="3607" spans="1:1" x14ac:dyDescent="0.2">
      <c r="A3607" s="2"/>
    </row>
    <row r="3608" spans="1:1" x14ac:dyDescent="0.2">
      <c r="A3608" s="2"/>
    </row>
    <row r="3609" spans="1:1" x14ac:dyDescent="0.2">
      <c r="A3609" s="2"/>
    </row>
    <row r="3610" spans="1:1" x14ac:dyDescent="0.2">
      <c r="A3610" s="2"/>
    </row>
    <row r="3611" spans="1:1" x14ac:dyDescent="0.2">
      <c r="A3611" s="2"/>
    </row>
    <row r="3612" spans="1:1" x14ac:dyDescent="0.2">
      <c r="A3612" s="2"/>
    </row>
    <row r="3613" spans="1:1" x14ac:dyDescent="0.2">
      <c r="A3613" s="2"/>
    </row>
    <row r="3614" spans="1:1" x14ac:dyDescent="0.2">
      <c r="A3614" s="2"/>
    </row>
    <row r="3615" spans="1:1" x14ac:dyDescent="0.2">
      <c r="A3615" s="2"/>
    </row>
    <row r="3616" spans="1:1" x14ac:dyDescent="0.2">
      <c r="A3616" s="2"/>
    </row>
    <row r="3617" spans="1:1" x14ac:dyDescent="0.2">
      <c r="A3617" s="2"/>
    </row>
    <row r="3618" spans="1:1" x14ac:dyDescent="0.2">
      <c r="A3618" s="2"/>
    </row>
    <row r="3619" spans="1:1" x14ac:dyDescent="0.2">
      <c r="A3619" s="2"/>
    </row>
    <row r="3620" spans="1:1" x14ac:dyDescent="0.2">
      <c r="A3620" s="2"/>
    </row>
    <row r="3621" spans="1:1" x14ac:dyDescent="0.2">
      <c r="A3621" s="2"/>
    </row>
    <row r="3622" spans="1:1" x14ac:dyDescent="0.2">
      <c r="A3622" s="2"/>
    </row>
    <row r="3623" spans="1:1" x14ac:dyDescent="0.2">
      <c r="A3623" s="2"/>
    </row>
    <row r="3624" spans="1:1" x14ac:dyDescent="0.2">
      <c r="A3624" s="2"/>
    </row>
    <row r="3625" spans="1:1" x14ac:dyDescent="0.2">
      <c r="A3625" s="2"/>
    </row>
    <row r="3626" spans="1:1" x14ac:dyDescent="0.2">
      <c r="A3626" s="2"/>
    </row>
    <row r="3627" spans="1:1" x14ac:dyDescent="0.2">
      <c r="A3627" s="2"/>
    </row>
    <row r="3628" spans="1:1" x14ac:dyDescent="0.2">
      <c r="A3628" s="2"/>
    </row>
    <row r="3629" spans="1:1" x14ac:dyDescent="0.2">
      <c r="A3629" s="2"/>
    </row>
    <row r="3630" spans="1:1" x14ac:dyDescent="0.2">
      <c r="A3630" s="2"/>
    </row>
    <row r="3631" spans="1:1" x14ac:dyDescent="0.2">
      <c r="A3631" s="2"/>
    </row>
    <row r="3632" spans="1:1" x14ac:dyDescent="0.2">
      <c r="A3632" s="2"/>
    </row>
    <row r="3633" spans="1:1" x14ac:dyDescent="0.2">
      <c r="A3633" s="2"/>
    </row>
    <row r="3634" spans="1:1" x14ac:dyDescent="0.2">
      <c r="A3634" s="2"/>
    </row>
    <row r="3635" spans="1:1" x14ac:dyDescent="0.2">
      <c r="A3635" s="2"/>
    </row>
    <row r="3636" spans="1:1" x14ac:dyDescent="0.2">
      <c r="A3636" s="2"/>
    </row>
    <row r="3637" spans="1:1" x14ac:dyDescent="0.2">
      <c r="A3637" s="2"/>
    </row>
    <row r="3638" spans="1:1" x14ac:dyDescent="0.2">
      <c r="A3638" s="2"/>
    </row>
    <row r="3639" spans="1:1" x14ac:dyDescent="0.2">
      <c r="A3639" s="2"/>
    </row>
    <row r="3640" spans="1:1" x14ac:dyDescent="0.2">
      <c r="A3640" s="2"/>
    </row>
    <row r="3641" spans="1:1" x14ac:dyDescent="0.2">
      <c r="A3641" s="2"/>
    </row>
    <row r="3642" spans="1:1" x14ac:dyDescent="0.2">
      <c r="A3642" s="2"/>
    </row>
    <row r="3643" spans="1:1" x14ac:dyDescent="0.2">
      <c r="A3643" s="2"/>
    </row>
    <row r="3644" spans="1:1" x14ac:dyDescent="0.2">
      <c r="A3644" s="2"/>
    </row>
    <row r="3645" spans="1:1" x14ac:dyDescent="0.2">
      <c r="A3645" s="2"/>
    </row>
    <row r="3646" spans="1:1" x14ac:dyDescent="0.2">
      <c r="A3646" s="2"/>
    </row>
    <row r="3647" spans="1:1" x14ac:dyDescent="0.2">
      <c r="A3647" s="2"/>
    </row>
    <row r="3648" spans="1:1" x14ac:dyDescent="0.2">
      <c r="A3648" s="2"/>
    </row>
    <row r="3649" spans="1:1" x14ac:dyDescent="0.2">
      <c r="A3649" s="2"/>
    </row>
    <row r="3650" spans="1:1" x14ac:dyDescent="0.2">
      <c r="A3650" s="2"/>
    </row>
    <row r="3651" spans="1:1" x14ac:dyDescent="0.2">
      <c r="A3651" s="2"/>
    </row>
    <row r="3652" spans="1:1" x14ac:dyDescent="0.2">
      <c r="A3652" s="2"/>
    </row>
    <row r="3653" spans="1:1" x14ac:dyDescent="0.2">
      <c r="A3653" s="2"/>
    </row>
    <row r="3654" spans="1:1" x14ac:dyDescent="0.2">
      <c r="A3654" s="2"/>
    </row>
    <row r="3655" spans="1:1" x14ac:dyDescent="0.2">
      <c r="A3655" s="2"/>
    </row>
    <row r="3656" spans="1:1" x14ac:dyDescent="0.2">
      <c r="A3656" s="2"/>
    </row>
    <row r="3657" spans="1:1" x14ac:dyDescent="0.2">
      <c r="A3657" s="2"/>
    </row>
    <row r="3658" spans="1:1" x14ac:dyDescent="0.2">
      <c r="A3658" s="2"/>
    </row>
    <row r="3659" spans="1:1" x14ac:dyDescent="0.2">
      <c r="A3659" s="2"/>
    </row>
    <row r="3660" spans="1:1" x14ac:dyDescent="0.2">
      <c r="A3660" s="2"/>
    </row>
    <row r="3661" spans="1:1" x14ac:dyDescent="0.2">
      <c r="A3661" s="2"/>
    </row>
    <row r="3662" spans="1:1" x14ac:dyDescent="0.2">
      <c r="A3662" s="2"/>
    </row>
    <row r="3663" spans="1:1" x14ac:dyDescent="0.2">
      <c r="A3663" s="2"/>
    </row>
    <row r="3664" spans="1:1" x14ac:dyDescent="0.2">
      <c r="A3664" s="2"/>
    </row>
    <row r="3665" spans="1:1" x14ac:dyDescent="0.2">
      <c r="A3665" s="2"/>
    </row>
    <row r="3666" spans="1:1" x14ac:dyDescent="0.2">
      <c r="A3666" s="2"/>
    </row>
    <row r="3667" spans="1:1" x14ac:dyDescent="0.2">
      <c r="A3667" s="2"/>
    </row>
    <row r="3668" spans="1:1" x14ac:dyDescent="0.2">
      <c r="A3668" s="2"/>
    </row>
    <row r="3669" spans="1:1" x14ac:dyDescent="0.2">
      <c r="A3669" s="2"/>
    </row>
    <row r="3670" spans="1:1" x14ac:dyDescent="0.2">
      <c r="A3670" s="2"/>
    </row>
    <row r="3671" spans="1:1" x14ac:dyDescent="0.2">
      <c r="A3671" s="2"/>
    </row>
    <row r="3672" spans="1:1" x14ac:dyDescent="0.2">
      <c r="A3672" s="2"/>
    </row>
    <row r="3673" spans="1:1" x14ac:dyDescent="0.2">
      <c r="A3673" s="2"/>
    </row>
    <row r="3674" spans="1:1" x14ac:dyDescent="0.2">
      <c r="A3674" s="2"/>
    </row>
    <row r="3675" spans="1:1" x14ac:dyDescent="0.2">
      <c r="A3675" s="2"/>
    </row>
    <row r="3676" spans="1:1" x14ac:dyDescent="0.2">
      <c r="A3676" s="2"/>
    </row>
    <row r="3677" spans="1:1" x14ac:dyDescent="0.2">
      <c r="A3677" s="2"/>
    </row>
    <row r="3678" spans="1:1" x14ac:dyDescent="0.2">
      <c r="A3678" s="2"/>
    </row>
    <row r="3679" spans="1:1" x14ac:dyDescent="0.2">
      <c r="A3679" s="2"/>
    </row>
    <row r="3680" spans="1:1" x14ac:dyDescent="0.2">
      <c r="A3680" s="2"/>
    </row>
    <row r="3681" spans="1:1" x14ac:dyDescent="0.2">
      <c r="A3681" s="2"/>
    </row>
    <row r="3682" spans="1:1" x14ac:dyDescent="0.2">
      <c r="A3682" s="2"/>
    </row>
    <row r="3683" spans="1:1" x14ac:dyDescent="0.2">
      <c r="A3683" s="2"/>
    </row>
    <row r="3684" spans="1:1" x14ac:dyDescent="0.2">
      <c r="A3684" s="2"/>
    </row>
    <row r="3685" spans="1:1" x14ac:dyDescent="0.2">
      <c r="A3685" s="2"/>
    </row>
    <row r="3686" spans="1:1" x14ac:dyDescent="0.2">
      <c r="A3686" s="2"/>
    </row>
    <row r="3687" spans="1:1" x14ac:dyDescent="0.2">
      <c r="A3687" s="2"/>
    </row>
    <row r="3688" spans="1:1" x14ac:dyDescent="0.2">
      <c r="A3688" s="2"/>
    </row>
    <row r="3689" spans="1:1" x14ac:dyDescent="0.2">
      <c r="A3689" s="2"/>
    </row>
    <row r="3690" spans="1:1" x14ac:dyDescent="0.2">
      <c r="A3690" s="2"/>
    </row>
    <row r="3691" spans="1:1" x14ac:dyDescent="0.2">
      <c r="A3691" s="2"/>
    </row>
    <row r="3692" spans="1:1" x14ac:dyDescent="0.2">
      <c r="A3692" s="2"/>
    </row>
    <row r="3693" spans="1:1" x14ac:dyDescent="0.2">
      <c r="A3693" s="2"/>
    </row>
    <row r="3694" spans="1:1" x14ac:dyDescent="0.2">
      <c r="A3694" s="2"/>
    </row>
    <row r="3695" spans="1:1" x14ac:dyDescent="0.2">
      <c r="A3695" s="2"/>
    </row>
    <row r="3696" spans="1:1" x14ac:dyDescent="0.2">
      <c r="A3696" s="2"/>
    </row>
    <row r="3697" spans="1:1" x14ac:dyDescent="0.2">
      <c r="A3697" s="2"/>
    </row>
    <row r="3698" spans="1:1" x14ac:dyDescent="0.2">
      <c r="A3698" s="2"/>
    </row>
    <row r="3699" spans="1:1" x14ac:dyDescent="0.2">
      <c r="A3699" s="2"/>
    </row>
    <row r="3700" spans="1:1" x14ac:dyDescent="0.2">
      <c r="A3700" s="2"/>
    </row>
    <row r="3701" spans="1:1" x14ac:dyDescent="0.2">
      <c r="A3701" s="2"/>
    </row>
    <row r="3702" spans="1:1" x14ac:dyDescent="0.2">
      <c r="A3702" s="2"/>
    </row>
    <row r="3703" spans="1:1" x14ac:dyDescent="0.2">
      <c r="A3703" s="2"/>
    </row>
    <row r="3704" spans="1:1" x14ac:dyDescent="0.2">
      <c r="A3704" s="2"/>
    </row>
    <row r="3705" spans="1:1" x14ac:dyDescent="0.2">
      <c r="A3705" s="2"/>
    </row>
    <row r="3706" spans="1:1" x14ac:dyDescent="0.2">
      <c r="A3706" s="2"/>
    </row>
    <row r="3707" spans="1:1" x14ac:dyDescent="0.2">
      <c r="A3707" s="2"/>
    </row>
    <row r="3708" spans="1:1" x14ac:dyDescent="0.2">
      <c r="A3708" s="2"/>
    </row>
    <row r="3709" spans="1:1" x14ac:dyDescent="0.2">
      <c r="A3709" s="2"/>
    </row>
    <row r="3710" spans="1:1" x14ac:dyDescent="0.2">
      <c r="A3710" s="2"/>
    </row>
    <row r="3711" spans="1:1" x14ac:dyDescent="0.2">
      <c r="A3711" s="2"/>
    </row>
    <row r="3712" spans="1:1" x14ac:dyDescent="0.2">
      <c r="A3712" s="2"/>
    </row>
    <row r="3713" spans="1:1" x14ac:dyDescent="0.2">
      <c r="A3713" s="2"/>
    </row>
    <row r="3714" spans="1:1" x14ac:dyDescent="0.2">
      <c r="A3714" s="2"/>
    </row>
    <row r="3715" spans="1:1" x14ac:dyDescent="0.2">
      <c r="A3715" s="2"/>
    </row>
    <row r="3716" spans="1:1" x14ac:dyDescent="0.2">
      <c r="A3716" s="2"/>
    </row>
    <row r="3717" spans="1:1" x14ac:dyDescent="0.2">
      <c r="A3717" s="2"/>
    </row>
    <row r="3718" spans="1:1" x14ac:dyDescent="0.2">
      <c r="A3718" s="2"/>
    </row>
    <row r="3719" spans="1:1" x14ac:dyDescent="0.2">
      <c r="A3719" s="2"/>
    </row>
    <row r="3720" spans="1:1" x14ac:dyDescent="0.2">
      <c r="A3720" s="2"/>
    </row>
    <row r="3721" spans="1:1" x14ac:dyDescent="0.2">
      <c r="A3721" s="2"/>
    </row>
    <row r="3722" spans="1:1" x14ac:dyDescent="0.2">
      <c r="A3722" s="2"/>
    </row>
    <row r="3723" spans="1:1" x14ac:dyDescent="0.2">
      <c r="A3723" s="2"/>
    </row>
    <row r="3724" spans="1:1" x14ac:dyDescent="0.2">
      <c r="A3724" s="2"/>
    </row>
    <row r="3725" spans="1:1" x14ac:dyDescent="0.2">
      <c r="A3725" s="2"/>
    </row>
    <row r="3726" spans="1:1" x14ac:dyDescent="0.2">
      <c r="A3726" s="2"/>
    </row>
    <row r="3727" spans="1:1" x14ac:dyDescent="0.2">
      <c r="A3727" s="2"/>
    </row>
    <row r="3728" spans="1:1" x14ac:dyDescent="0.2">
      <c r="A3728" s="2"/>
    </row>
    <row r="3729" spans="1:1" x14ac:dyDescent="0.2">
      <c r="A3729" s="2"/>
    </row>
    <row r="3730" spans="1:1" x14ac:dyDescent="0.2">
      <c r="A3730" s="2"/>
    </row>
    <row r="3731" spans="1:1" x14ac:dyDescent="0.2">
      <c r="A3731" s="2"/>
    </row>
    <row r="3732" spans="1:1" x14ac:dyDescent="0.2">
      <c r="A3732" s="2"/>
    </row>
    <row r="3733" spans="1:1" x14ac:dyDescent="0.2">
      <c r="A3733" s="2"/>
    </row>
    <row r="3734" spans="1:1" x14ac:dyDescent="0.2">
      <c r="A3734" s="2"/>
    </row>
    <row r="3735" spans="1:1" x14ac:dyDescent="0.2">
      <c r="A3735" s="2"/>
    </row>
    <row r="3736" spans="1:1" x14ac:dyDescent="0.2">
      <c r="A3736" s="2"/>
    </row>
    <row r="3737" spans="1:1" x14ac:dyDescent="0.2">
      <c r="A3737" s="2"/>
    </row>
    <row r="3738" spans="1:1" x14ac:dyDescent="0.2">
      <c r="A3738" s="2"/>
    </row>
    <row r="3739" spans="1:1" x14ac:dyDescent="0.2">
      <c r="A3739" s="2"/>
    </row>
    <row r="3740" spans="1:1" x14ac:dyDescent="0.2">
      <c r="A3740" s="2"/>
    </row>
    <row r="3741" spans="1:1" x14ac:dyDescent="0.2">
      <c r="A3741" s="2"/>
    </row>
    <row r="3742" spans="1:1" x14ac:dyDescent="0.2">
      <c r="A3742" s="2"/>
    </row>
    <row r="3743" spans="1:1" x14ac:dyDescent="0.2">
      <c r="A3743" s="2"/>
    </row>
    <row r="3744" spans="1:1" x14ac:dyDescent="0.2">
      <c r="A3744" s="2"/>
    </row>
    <row r="3745" spans="1:1" x14ac:dyDescent="0.2">
      <c r="A3745" s="2"/>
    </row>
    <row r="3746" spans="1:1" x14ac:dyDescent="0.2">
      <c r="A3746" s="2"/>
    </row>
    <row r="3747" spans="1:1" x14ac:dyDescent="0.2">
      <c r="A3747" s="2"/>
    </row>
    <row r="3748" spans="1:1" x14ac:dyDescent="0.2">
      <c r="A3748" s="2"/>
    </row>
    <row r="3749" spans="1:1" x14ac:dyDescent="0.2">
      <c r="A3749" s="2"/>
    </row>
    <row r="3750" spans="1:1" x14ac:dyDescent="0.2">
      <c r="A3750" s="2"/>
    </row>
    <row r="3751" spans="1:1" x14ac:dyDescent="0.2">
      <c r="A3751" s="2"/>
    </row>
    <row r="3752" spans="1:1" x14ac:dyDescent="0.2">
      <c r="A3752" s="2"/>
    </row>
    <row r="3753" spans="1:1" x14ac:dyDescent="0.2">
      <c r="A3753" s="2"/>
    </row>
    <row r="3754" spans="1:1" x14ac:dyDescent="0.2">
      <c r="A3754" s="2"/>
    </row>
    <row r="3755" spans="1:1" x14ac:dyDescent="0.2">
      <c r="A3755" s="2"/>
    </row>
    <row r="3756" spans="1:1" x14ac:dyDescent="0.2">
      <c r="A3756" s="2"/>
    </row>
    <row r="3757" spans="1:1" x14ac:dyDescent="0.2">
      <c r="A3757" s="2"/>
    </row>
    <row r="3758" spans="1:1" x14ac:dyDescent="0.2">
      <c r="A3758" s="2"/>
    </row>
    <row r="3759" spans="1:1" x14ac:dyDescent="0.2">
      <c r="A3759" s="2"/>
    </row>
    <row r="3760" spans="1:1" x14ac:dyDescent="0.2">
      <c r="A3760" s="2"/>
    </row>
    <row r="3761" spans="1:1" x14ac:dyDescent="0.2">
      <c r="A3761" s="2"/>
    </row>
    <row r="3762" spans="1:1" x14ac:dyDescent="0.2">
      <c r="A3762" s="2"/>
    </row>
    <row r="3763" spans="1:1" x14ac:dyDescent="0.2">
      <c r="A3763" s="2"/>
    </row>
    <row r="3764" spans="1:1" x14ac:dyDescent="0.2">
      <c r="A3764" s="2"/>
    </row>
    <row r="3765" spans="1:1" x14ac:dyDescent="0.2">
      <c r="A3765" s="2"/>
    </row>
    <row r="3766" spans="1:1" x14ac:dyDescent="0.2">
      <c r="A3766" s="2"/>
    </row>
    <row r="3767" spans="1:1" x14ac:dyDescent="0.2">
      <c r="A3767" s="2"/>
    </row>
    <row r="3768" spans="1:1" x14ac:dyDescent="0.2">
      <c r="A3768" s="2"/>
    </row>
    <row r="3769" spans="1:1" x14ac:dyDescent="0.2">
      <c r="A3769" s="2"/>
    </row>
    <row r="3770" spans="1:1" x14ac:dyDescent="0.2">
      <c r="A3770" s="2"/>
    </row>
    <row r="3771" spans="1:1" x14ac:dyDescent="0.2">
      <c r="A3771" s="2"/>
    </row>
    <row r="3772" spans="1:1" x14ac:dyDescent="0.2">
      <c r="A3772" s="2"/>
    </row>
    <row r="3773" spans="1:1" x14ac:dyDescent="0.2">
      <c r="A3773" s="2"/>
    </row>
    <row r="3774" spans="1:1" x14ac:dyDescent="0.2">
      <c r="A3774" s="2"/>
    </row>
    <row r="3775" spans="1:1" x14ac:dyDescent="0.2">
      <c r="A3775" s="2"/>
    </row>
    <row r="3776" spans="1:1" x14ac:dyDescent="0.2">
      <c r="A3776" s="2"/>
    </row>
    <row r="3777" spans="1:1" x14ac:dyDescent="0.2">
      <c r="A3777" s="2"/>
    </row>
    <row r="3778" spans="1:1" x14ac:dyDescent="0.2">
      <c r="A3778" s="2"/>
    </row>
    <row r="3779" spans="1:1" x14ac:dyDescent="0.2">
      <c r="A3779" s="2"/>
    </row>
    <row r="3780" spans="1:1" x14ac:dyDescent="0.2">
      <c r="A3780" s="2"/>
    </row>
    <row r="3781" spans="1:1" x14ac:dyDescent="0.2">
      <c r="A3781" s="2"/>
    </row>
    <row r="3782" spans="1:1" x14ac:dyDescent="0.2">
      <c r="A3782" s="2"/>
    </row>
    <row r="3783" spans="1:1" x14ac:dyDescent="0.2">
      <c r="A3783" s="2"/>
    </row>
    <row r="3784" spans="1:1" x14ac:dyDescent="0.2">
      <c r="A3784" s="2"/>
    </row>
    <row r="3785" spans="1:1" x14ac:dyDescent="0.2">
      <c r="A3785" s="2"/>
    </row>
    <row r="3786" spans="1:1" x14ac:dyDescent="0.2">
      <c r="A3786" s="2"/>
    </row>
    <row r="3787" spans="1:1" x14ac:dyDescent="0.2">
      <c r="A3787" s="2"/>
    </row>
    <row r="3788" spans="1:1" x14ac:dyDescent="0.2">
      <c r="A3788" s="2"/>
    </row>
    <row r="3789" spans="1:1" x14ac:dyDescent="0.2">
      <c r="A3789" s="2"/>
    </row>
    <row r="3790" spans="1:1" x14ac:dyDescent="0.2">
      <c r="A3790" s="2"/>
    </row>
    <row r="3791" spans="1:1" x14ac:dyDescent="0.2">
      <c r="A3791" s="2"/>
    </row>
    <row r="3792" spans="1:1" x14ac:dyDescent="0.2">
      <c r="A3792" s="2"/>
    </row>
    <row r="3793" spans="1:1" x14ac:dyDescent="0.2">
      <c r="A3793" s="2"/>
    </row>
    <row r="3794" spans="1:1" x14ac:dyDescent="0.2">
      <c r="A3794" s="2"/>
    </row>
    <row r="3795" spans="1:1" x14ac:dyDescent="0.2">
      <c r="A3795" s="2"/>
    </row>
    <row r="3796" spans="1:1" x14ac:dyDescent="0.2">
      <c r="A3796" s="2"/>
    </row>
    <row r="3797" spans="1:1" x14ac:dyDescent="0.2">
      <c r="A3797" s="2"/>
    </row>
    <row r="3798" spans="1:1" x14ac:dyDescent="0.2">
      <c r="A3798" s="2"/>
    </row>
    <row r="3799" spans="1:1" x14ac:dyDescent="0.2">
      <c r="A3799" s="2"/>
    </row>
    <row r="3800" spans="1:1" x14ac:dyDescent="0.2">
      <c r="A3800" s="2"/>
    </row>
    <row r="3801" spans="1:1" x14ac:dyDescent="0.2">
      <c r="A3801" s="2"/>
    </row>
    <row r="3802" spans="1:1" x14ac:dyDescent="0.2">
      <c r="A3802" s="2"/>
    </row>
    <row r="3803" spans="1:1" x14ac:dyDescent="0.2">
      <c r="A3803" s="2"/>
    </row>
    <row r="3804" spans="1:1" x14ac:dyDescent="0.2">
      <c r="A3804" s="2"/>
    </row>
    <row r="3805" spans="1:1" x14ac:dyDescent="0.2">
      <c r="A3805" s="2"/>
    </row>
    <row r="3806" spans="1:1" x14ac:dyDescent="0.2">
      <c r="A3806" s="2"/>
    </row>
    <row r="3807" spans="1:1" x14ac:dyDescent="0.2">
      <c r="A3807" s="2"/>
    </row>
    <row r="3808" spans="1:1" x14ac:dyDescent="0.2">
      <c r="A3808" s="2"/>
    </row>
    <row r="3809" spans="1:1" x14ac:dyDescent="0.2">
      <c r="A3809" s="2"/>
    </row>
    <row r="3810" spans="1:1" x14ac:dyDescent="0.2">
      <c r="A3810" s="2"/>
    </row>
    <row r="3811" spans="1:1" x14ac:dyDescent="0.2">
      <c r="A3811" s="2"/>
    </row>
    <row r="3812" spans="1:1" x14ac:dyDescent="0.2">
      <c r="A3812" s="2"/>
    </row>
    <row r="3813" spans="1:1" x14ac:dyDescent="0.2">
      <c r="A3813" s="2"/>
    </row>
    <row r="3814" spans="1:1" x14ac:dyDescent="0.2">
      <c r="A3814" s="2"/>
    </row>
    <row r="3815" spans="1:1" x14ac:dyDescent="0.2">
      <c r="A3815" s="2"/>
    </row>
    <row r="3816" spans="1:1" x14ac:dyDescent="0.2">
      <c r="A3816" s="2"/>
    </row>
    <row r="3817" spans="1:1" x14ac:dyDescent="0.2">
      <c r="A3817" s="2"/>
    </row>
    <row r="3818" spans="1:1" x14ac:dyDescent="0.2">
      <c r="A3818" s="2"/>
    </row>
    <row r="3819" spans="1:1" x14ac:dyDescent="0.2">
      <c r="A3819" s="2"/>
    </row>
    <row r="3820" spans="1:1" x14ac:dyDescent="0.2">
      <c r="A3820" s="2"/>
    </row>
    <row r="3821" spans="1:1" x14ac:dyDescent="0.2">
      <c r="A3821" s="2"/>
    </row>
    <row r="3822" spans="1:1" x14ac:dyDescent="0.2">
      <c r="A3822" s="2"/>
    </row>
    <row r="3823" spans="1:1" x14ac:dyDescent="0.2">
      <c r="A3823" s="2"/>
    </row>
    <row r="3824" spans="1:1" x14ac:dyDescent="0.2">
      <c r="A3824" s="2"/>
    </row>
    <row r="3825" spans="1:1" x14ac:dyDescent="0.2">
      <c r="A3825" s="2"/>
    </row>
    <row r="3826" spans="1:1" x14ac:dyDescent="0.2">
      <c r="A3826" s="2"/>
    </row>
    <row r="3827" spans="1:1" x14ac:dyDescent="0.2">
      <c r="A3827" s="2"/>
    </row>
    <row r="3828" spans="1:1" x14ac:dyDescent="0.2">
      <c r="A3828" s="2"/>
    </row>
    <row r="3829" spans="1:1" x14ac:dyDescent="0.2">
      <c r="A3829" s="2"/>
    </row>
    <row r="3830" spans="1:1" x14ac:dyDescent="0.2">
      <c r="A3830" s="2"/>
    </row>
    <row r="3831" spans="1:1" x14ac:dyDescent="0.2">
      <c r="A3831" s="2"/>
    </row>
    <row r="3832" spans="1:1" x14ac:dyDescent="0.2">
      <c r="A3832" s="2"/>
    </row>
    <row r="3833" spans="1:1" x14ac:dyDescent="0.2">
      <c r="A3833" s="2"/>
    </row>
    <row r="3834" spans="1:1" x14ac:dyDescent="0.2">
      <c r="A3834" s="2"/>
    </row>
    <row r="3835" spans="1:1" x14ac:dyDescent="0.2">
      <c r="A3835" s="2"/>
    </row>
    <row r="3836" spans="1:1" x14ac:dyDescent="0.2">
      <c r="A3836" s="2"/>
    </row>
    <row r="3837" spans="1:1" x14ac:dyDescent="0.2">
      <c r="A3837" s="2"/>
    </row>
    <row r="3838" spans="1:1" x14ac:dyDescent="0.2">
      <c r="A3838" s="2"/>
    </row>
    <row r="3839" spans="1:1" x14ac:dyDescent="0.2">
      <c r="A3839" s="2"/>
    </row>
    <row r="3840" spans="1:1" x14ac:dyDescent="0.2">
      <c r="A3840" s="2"/>
    </row>
    <row r="3841" spans="1:1" x14ac:dyDescent="0.2">
      <c r="A3841" s="2"/>
    </row>
    <row r="3842" spans="1:1" x14ac:dyDescent="0.2">
      <c r="A3842" s="2"/>
    </row>
    <row r="3843" spans="1:1" x14ac:dyDescent="0.2">
      <c r="A3843" s="2"/>
    </row>
    <row r="3844" spans="1:1" x14ac:dyDescent="0.2">
      <c r="A3844" s="2"/>
    </row>
    <row r="3845" spans="1:1" x14ac:dyDescent="0.2">
      <c r="A3845" s="2"/>
    </row>
    <row r="3846" spans="1:1" x14ac:dyDescent="0.2">
      <c r="A3846" s="2"/>
    </row>
    <row r="3847" spans="1:1" x14ac:dyDescent="0.2">
      <c r="A3847" s="2"/>
    </row>
    <row r="3848" spans="1:1" x14ac:dyDescent="0.2">
      <c r="A3848" s="2"/>
    </row>
    <row r="3849" spans="1:1" x14ac:dyDescent="0.2">
      <c r="A3849" s="2"/>
    </row>
    <row r="3850" spans="1:1" x14ac:dyDescent="0.2">
      <c r="A3850" s="2"/>
    </row>
    <row r="3851" spans="1:1" x14ac:dyDescent="0.2">
      <c r="A3851" s="2"/>
    </row>
    <row r="3852" spans="1:1" x14ac:dyDescent="0.2">
      <c r="A3852" s="2"/>
    </row>
    <row r="3853" spans="1:1" x14ac:dyDescent="0.2">
      <c r="A3853" s="2"/>
    </row>
    <row r="3854" spans="1:1" x14ac:dyDescent="0.2">
      <c r="A3854" s="2"/>
    </row>
    <row r="3855" spans="1:1" x14ac:dyDescent="0.2">
      <c r="A3855" s="2"/>
    </row>
    <row r="3856" spans="1:1" x14ac:dyDescent="0.2">
      <c r="A3856" s="2"/>
    </row>
    <row r="3857" spans="1:1" x14ac:dyDescent="0.2">
      <c r="A3857" s="2"/>
    </row>
    <row r="3858" spans="1:1" x14ac:dyDescent="0.2">
      <c r="A3858" s="2"/>
    </row>
    <row r="3859" spans="1:1" x14ac:dyDescent="0.2">
      <c r="A3859" s="2"/>
    </row>
    <row r="3860" spans="1:1" x14ac:dyDescent="0.2">
      <c r="A3860" s="2"/>
    </row>
    <row r="3861" spans="1:1" x14ac:dyDescent="0.2">
      <c r="A3861" s="2"/>
    </row>
    <row r="3862" spans="1:1" x14ac:dyDescent="0.2">
      <c r="A3862" s="2"/>
    </row>
    <row r="3863" spans="1:1" x14ac:dyDescent="0.2">
      <c r="A3863" s="2"/>
    </row>
    <row r="3864" spans="1:1" x14ac:dyDescent="0.2">
      <c r="A3864" s="2"/>
    </row>
    <row r="3865" spans="1:1" x14ac:dyDescent="0.2">
      <c r="A3865" s="2"/>
    </row>
    <row r="3866" spans="1:1" x14ac:dyDescent="0.2">
      <c r="A3866" s="2"/>
    </row>
    <row r="3867" spans="1:1" x14ac:dyDescent="0.2">
      <c r="A3867" s="2"/>
    </row>
    <row r="3868" spans="1:1" x14ac:dyDescent="0.2">
      <c r="A3868" s="2"/>
    </row>
    <row r="3869" spans="1:1" x14ac:dyDescent="0.2">
      <c r="A3869" s="2"/>
    </row>
    <row r="3870" spans="1:1" x14ac:dyDescent="0.2">
      <c r="A3870" s="2"/>
    </row>
    <row r="3871" spans="1:1" x14ac:dyDescent="0.2">
      <c r="A3871" s="2"/>
    </row>
    <row r="3872" spans="1:1" x14ac:dyDescent="0.2">
      <c r="A3872" s="2"/>
    </row>
    <row r="3873" spans="1:1" x14ac:dyDescent="0.2">
      <c r="A3873" s="2"/>
    </row>
    <row r="3874" spans="1:1" x14ac:dyDescent="0.2">
      <c r="A3874" s="2"/>
    </row>
    <row r="3875" spans="1:1" x14ac:dyDescent="0.2">
      <c r="A3875" s="2"/>
    </row>
    <row r="3876" spans="1:1" x14ac:dyDescent="0.2">
      <c r="A3876" s="2"/>
    </row>
    <row r="3877" spans="1:1" x14ac:dyDescent="0.2">
      <c r="A3877" s="2"/>
    </row>
    <row r="3878" spans="1:1" x14ac:dyDescent="0.2">
      <c r="A3878" s="2"/>
    </row>
    <row r="3879" spans="1:1" x14ac:dyDescent="0.2">
      <c r="A3879" s="2"/>
    </row>
    <row r="3880" spans="1:1" x14ac:dyDescent="0.2">
      <c r="A3880" s="2"/>
    </row>
    <row r="3881" spans="1:1" x14ac:dyDescent="0.2">
      <c r="A3881" s="2"/>
    </row>
    <row r="3882" spans="1:1" x14ac:dyDescent="0.2">
      <c r="A3882" s="2"/>
    </row>
    <row r="3883" spans="1:1" x14ac:dyDescent="0.2">
      <c r="A3883" s="2"/>
    </row>
    <row r="3884" spans="1:1" x14ac:dyDescent="0.2">
      <c r="A3884" s="2"/>
    </row>
    <row r="3885" spans="1:1" x14ac:dyDescent="0.2">
      <c r="A3885" s="2"/>
    </row>
    <row r="3886" spans="1:1" x14ac:dyDescent="0.2">
      <c r="A3886" s="2"/>
    </row>
    <row r="3887" spans="1:1" x14ac:dyDescent="0.2">
      <c r="A3887" s="2"/>
    </row>
    <row r="3888" spans="1:1" x14ac:dyDescent="0.2">
      <c r="A3888" s="2"/>
    </row>
    <row r="3889" spans="1:1" x14ac:dyDescent="0.2">
      <c r="A3889" s="2"/>
    </row>
    <row r="3890" spans="1:1" x14ac:dyDescent="0.2">
      <c r="A3890" s="2"/>
    </row>
    <row r="3891" spans="1:1" x14ac:dyDescent="0.2">
      <c r="A3891" s="2"/>
    </row>
    <row r="3892" spans="1:1" x14ac:dyDescent="0.2">
      <c r="A3892" s="2"/>
    </row>
    <row r="3893" spans="1:1" x14ac:dyDescent="0.2">
      <c r="A3893" s="2"/>
    </row>
    <row r="3894" spans="1:1" x14ac:dyDescent="0.2">
      <c r="A3894" s="2"/>
    </row>
    <row r="3895" spans="1:1" x14ac:dyDescent="0.2">
      <c r="A3895" s="2"/>
    </row>
    <row r="3896" spans="1:1" x14ac:dyDescent="0.2">
      <c r="A3896" s="2"/>
    </row>
    <row r="3897" spans="1:1" x14ac:dyDescent="0.2">
      <c r="A3897" s="2"/>
    </row>
    <row r="3898" spans="1:1" x14ac:dyDescent="0.2">
      <c r="A3898" s="2"/>
    </row>
    <row r="3899" spans="1:1" x14ac:dyDescent="0.2">
      <c r="A3899" s="2"/>
    </row>
    <row r="3900" spans="1:1" x14ac:dyDescent="0.2">
      <c r="A3900" s="2"/>
    </row>
    <row r="3901" spans="1:1" x14ac:dyDescent="0.2">
      <c r="A3901" s="2"/>
    </row>
    <row r="3902" spans="1:1" x14ac:dyDescent="0.2">
      <c r="A3902" s="2"/>
    </row>
    <row r="3903" spans="1:1" x14ac:dyDescent="0.2">
      <c r="A3903" s="2"/>
    </row>
    <row r="3904" spans="1:1" x14ac:dyDescent="0.2">
      <c r="A3904" s="2"/>
    </row>
    <row r="3905" spans="1:1" x14ac:dyDescent="0.2">
      <c r="A3905" s="2"/>
    </row>
    <row r="3906" spans="1:1" x14ac:dyDescent="0.2">
      <c r="A3906" s="2"/>
    </row>
    <row r="3907" spans="1:1" x14ac:dyDescent="0.2">
      <c r="A3907" s="2"/>
    </row>
    <row r="3908" spans="1:1" x14ac:dyDescent="0.2">
      <c r="A3908" s="2"/>
    </row>
    <row r="3909" spans="1:1" x14ac:dyDescent="0.2">
      <c r="A3909" s="2"/>
    </row>
    <row r="3910" spans="1:1" x14ac:dyDescent="0.2">
      <c r="A3910" s="2"/>
    </row>
    <row r="3911" spans="1:1" x14ac:dyDescent="0.2">
      <c r="A3911" s="2"/>
    </row>
    <row r="3912" spans="1:1" x14ac:dyDescent="0.2">
      <c r="A3912" s="2"/>
    </row>
    <row r="3913" spans="1:1" x14ac:dyDescent="0.2">
      <c r="A3913" s="2"/>
    </row>
    <row r="3914" spans="1:1" x14ac:dyDescent="0.2">
      <c r="A3914" s="2"/>
    </row>
    <row r="3915" spans="1:1" x14ac:dyDescent="0.2">
      <c r="A3915" s="2"/>
    </row>
    <row r="3916" spans="1:1" x14ac:dyDescent="0.2">
      <c r="A3916" s="2"/>
    </row>
    <row r="3917" spans="1:1" x14ac:dyDescent="0.2">
      <c r="A3917" s="2"/>
    </row>
    <row r="3918" spans="1:1" x14ac:dyDescent="0.2">
      <c r="A3918" s="2"/>
    </row>
    <row r="3919" spans="1:1" x14ac:dyDescent="0.2">
      <c r="A3919" s="2"/>
    </row>
    <row r="3920" spans="1:1" x14ac:dyDescent="0.2">
      <c r="A3920" s="2"/>
    </row>
    <row r="3921" spans="1:1" x14ac:dyDescent="0.2">
      <c r="A3921" s="2"/>
    </row>
    <row r="3922" spans="1:1" x14ac:dyDescent="0.2">
      <c r="A3922" s="2"/>
    </row>
    <row r="3923" spans="1:1" x14ac:dyDescent="0.2">
      <c r="A3923" s="2"/>
    </row>
    <row r="3924" spans="1:1" x14ac:dyDescent="0.2">
      <c r="A3924" s="2"/>
    </row>
    <row r="3925" spans="1:1" x14ac:dyDescent="0.2">
      <c r="A3925" s="2"/>
    </row>
    <row r="3926" spans="1:1" x14ac:dyDescent="0.2">
      <c r="A3926" s="2"/>
    </row>
    <row r="3927" spans="1:1" x14ac:dyDescent="0.2">
      <c r="A3927" s="2"/>
    </row>
    <row r="3928" spans="1:1" x14ac:dyDescent="0.2">
      <c r="A3928" s="2"/>
    </row>
    <row r="3929" spans="1:1" x14ac:dyDescent="0.2">
      <c r="A3929" s="2"/>
    </row>
    <row r="3930" spans="1:1" x14ac:dyDescent="0.2">
      <c r="A3930" s="2"/>
    </row>
    <row r="3931" spans="1:1" x14ac:dyDescent="0.2">
      <c r="A3931" s="2"/>
    </row>
    <row r="3932" spans="1:1" x14ac:dyDescent="0.2">
      <c r="A3932" s="2"/>
    </row>
    <row r="3933" spans="1:1" x14ac:dyDescent="0.2">
      <c r="A3933" s="2"/>
    </row>
    <row r="3934" spans="1:1" x14ac:dyDescent="0.2">
      <c r="A3934" s="2"/>
    </row>
    <row r="3935" spans="1:1" x14ac:dyDescent="0.2">
      <c r="A3935" s="2"/>
    </row>
    <row r="3936" spans="1:1" x14ac:dyDescent="0.2">
      <c r="A3936" s="2"/>
    </row>
    <row r="3937" spans="1:1" x14ac:dyDescent="0.2">
      <c r="A3937" s="2"/>
    </row>
    <row r="3938" spans="1:1" x14ac:dyDescent="0.2">
      <c r="A3938" s="2"/>
    </row>
    <row r="3939" spans="1:1" x14ac:dyDescent="0.2">
      <c r="A3939" s="2"/>
    </row>
    <row r="3940" spans="1:1" x14ac:dyDescent="0.2">
      <c r="A3940" s="2"/>
    </row>
    <row r="3941" spans="1:1" x14ac:dyDescent="0.2">
      <c r="A3941" s="2"/>
    </row>
    <row r="3942" spans="1:1" x14ac:dyDescent="0.2">
      <c r="A3942" s="2"/>
    </row>
    <row r="3943" spans="1:1" x14ac:dyDescent="0.2">
      <c r="A3943" s="2"/>
    </row>
    <row r="3944" spans="1:1" x14ac:dyDescent="0.2">
      <c r="A3944" s="2"/>
    </row>
    <row r="3945" spans="1:1" x14ac:dyDescent="0.2">
      <c r="A3945" s="2"/>
    </row>
    <row r="3946" spans="1:1" x14ac:dyDescent="0.2">
      <c r="A3946" s="2"/>
    </row>
    <row r="3947" spans="1:1" x14ac:dyDescent="0.2">
      <c r="A3947" s="2"/>
    </row>
    <row r="3948" spans="1:1" x14ac:dyDescent="0.2">
      <c r="A3948" s="2"/>
    </row>
    <row r="3949" spans="1:1" x14ac:dyDescent="0.2">
      <c r="A3949" s="2"/>
    </row>
    <row r="3950" spans="1:1" x14ac:dyDescent="0.2">
      <c r="A3950" s="2"/>
    </row>
    <row r="3951" spans="1:1" x14ac:dyDescent="0.2">
      <c r="A3951" s="2"/>
    </row>
    <row r="3952" spans="1:1" x14ac:dyDescent="0.2">
      <c r="A3952" s="2"/>
    </row>
    <row r="3953" spans="1:1" x14ac:dyDescent="0.2">
      <c r="A3953" s="2"/>
    </row>
    <row r="3954" spans="1:1" x14ac:dyDescent="0.2">
      <c r="A3954" s="2"/>
    </row>
    <row r="3955" spans="1:1" x14ac:dyDescent="0.2">
      <c r="A3955" s="2"/>
    </row>
    <row r="3956" spans="1:1" x14ac:dyDescent="0.2">
      <c r="A3956" s="2"/>
    </row>
    <row r="3957" spans="1:1" x14ac:dyDescent="0.2">
      <c r="A3957" s="2"/>
    </row>
    <row r="3958" spans="1:1" x14ac:dyDescent="0.2">
      <c r="A3958" s="2"/>
    </row>
    <row r="3959" spans="1:1" x14ac:dyDescent="0.2">
      <c r="A3959" s="2"/>
    </row>
    <row r="3960" spans="1:1" x14ac:dyDescent="0.2">
      <c r="A3960" s="2"/>
    </row>
    <row r="3961" spans="1:1" x14ac:dyDescent="0.2">
      <c r="A3961" s="2"/>
    </row>
    <row r="3962" spans="1:1" x14ac:dyDescent="0.2">
      <c r="A3962" s="2"/>
    </row>
    <row r="3963" spans="1:1" x14ac:dyDescent="0.2">
      <c r="A3963" s="2"/>
    </row>
    <row r="3964" spans="1:1" x14ac:dyDescent="0.2">
      <c r="A3964" s="2"/>
    </row>
    <row r="3965" spans="1:1" x14ac:dyDescent="0.2">
      <c r="A3965" s="2"/>
    </row>
    <row r="3966" spans="1:1" x14ac:dyDescent="0.2">
      <c r="A3966" s="2"/>
    </row>
    <row r="3967" spans="1:1" x14ac:dyDescent="0.2">
      <c r="A3967" s="2"/>
    </row>
    <row r="3968" spans="1:1" x14ac:dyDescent="0.2">
      <c r="A3968" s="2"/>
    </row>
    <row r="3969" spans="1:1" x14ac:dyDescent="0.2">
      <c r="A3969" s="2"/>
    </row>
    <row r="3970" spans="1:1" x14ac:dyDescent="0.2">
      <c r="A3970" s="2"/>
    </row>
    <row r="3971" spans="1:1" x14ac:dyDescent="0.2">
      <c r="A3971" s="2"/>
    </row>
    <row r="3972" spans="1:1" x14ac:dyDescent="0.2">
      <c r="A3972" s="2"/>
    </row>
    <row r="3973" spans="1:1" x14ac:dyDescent="0.2">
      <c r="A3973" s="2"/>
    </row>
    <row r="3974" spans="1:1" x14ac:dyDescent="0.2">
      <c r="A3974" s="2"/>
    </row>
    <row r="3975" spans="1:1" x14ac:dyDescent="0.2">
      <c r="A3975" s="2"/>
    </row>
    <row r="3976" spans="1:1" x14ac:dyDescent="0.2">
      <c r="A3976" s="2"/>
    </row>
    <row r="3977" spans="1:1" x14ac:dyDescent="0.2">
      <c r="A3977" s="2"/>
    </row>
    <row r="3978" spans="1:1" x14ac:dyDescent="0.2">
      <c r="A3978" s="2"/>
    </row>
    <row r="3979" spans="1:1" x14ac:dyDescent="0.2">
      <c r="A3979" s="2"/>
    </row>
    <row r="3980" spans="1:1" x14ac:dyDescent="0.2">
      <c r="A3980" s="2"/>
    </row>
    <row r="3981" spans="1:1" x14ac:dyDescent="0.2">
      <c r="A3981" s="2"/>
    </row>
    <row r="3982" spans="1:1" x14ac:dyDescent="0.2">
      <c r="A3982" s="2"/>
    </row>
    <row r="3983" spans="1:1" x14ac:dyDescent="0.2">
      <c r="A3983" s="2"/>
    </row>
    <row r="3984" spans="1:1" x14ac:dyDescent="0.2">
      <c r="A3984" s="2"/>
    </row>
    <row r="3985" spans="1:1" x14ac:dyDescent="0.2">
      <c r="A3985" s="2"/>
    </row>
    <row r="3986" spans="1:1" x14ac:dyDescent="0.2">
      <c r="A3986" s="2"/>
    </row>
    <row r="3987" spans="1:1" x14ac:dyDescent="0.2">
      <c r="A3987" s="2"/>
    </row>
    <row r="3988" spans="1:1" x14ac:dyDescent="0.2">
      <c r="A3988" s="2"/>
    </row>
    <row r="3989" spans="1:1" x14ac:dyDescent="0.2">
      <c r="A3989" s="2"/>
    </row>
    <row r="3990" spans="1:1" x14ac:dyDescent="0.2">
      <c r="A3990" s="2"/>
    </row>
    <row r="3991" spans="1:1" x14ac:dyDescent="0.2">
      <c r="A3991" s="2"/>
    </row>
    <row r="3992" spans="1:1" x14ac:dyDescent="0.2">
      <c r="A3992" s="2"/>
    </row>
    <row r="3993" spans="1:1" x14ac:dyDescent="0.2">
      <c r="A3993" s="2"/>
    </row>
    <row r="3994" spans="1:1" x14ac:dyDescent="0.2">
      <c r="A3994" s="2"/>
    </row>
    <row r="3995" spans="1:1" x14ac:dyDescent="0.2">
      <c r="A3995" s="2"/>
    </row>
    <row r="3996" spans="1:1" x14ac:dyDescent="0.2">
      <c r="A3996" s="2"/>
    </row>
    <row r="3997" spans="1:1" x14ac:dyDescent="0.2">
      <c r="A3997" s="2"/>
    </row>
    <row r="3998" spans="1:1" x14ac:dyDescent="0.2">
      <c r="A3998" s="2"/>
    </row>
    <row r="3999" spans="1:1" x14ac:dyDescent="0.2">
      <c r="A3999" s="2"/>
    </row>
    <row r="4000" spans="1:1" x14ac:dyDescent="0.2">
      <c r="A4000" s="2"/>
    </row>
    <row r="4001" spans="1:1" x14ac:dyDescent="0.2">
      <c r="A4001" s="2"/>
    </row>
    <row r="4002" spans="1:1" x14ac:dyDescent="0.2">
      <c r="A4002" s="2"/>
    </row>
    <row r="4003" spans="1:1" x14ac:dyDescent="0.2">
      <c r="A4003" s="2"/>
    </row>
    <row r="4004" spans="1:1" x14ac:dyDescent="0.2">
      <c r="A4004" s="2"/>
    </row>
    <row r="4005" spans="1:1" x14ac:dyDescent="0.2">
      <c r="A4005" s="2"/>
    </row>
    <row r="4006" spans="1:1" x14ac:dyDescent="0.2">
      <c r="A4006" s="2"/>
    </row>
    <row r="4007" spans="1:1" x14ac:dyDescent="0.2">
      <c r="A4007" s="2"/>
    </row>
    <row r="4008" spans="1:1" x14ac:dyDescent="0.2">
      <c r="A4008" s="2"/>
    </row>
    <row r="4009" spans="1:1" x14ac:dyDescent="0.2">
      <c r="A4009" s="2"/>
    </row>
    <row r="4010" spans="1:1" x14ac:dyDescent="0.2">
      <c r="A4010" s="2"/>
    </row>
    <row r="4011" spans="1:1" x14ac:dyDescent="0.2">
      <c r="A4011" s="2"/>
    </row>
    <row r="4012" spans="1:1" x14ac:dyDescent="0.2">
      <c r="A4012" s="2"/>
    </row>
    <row r="4013" spans="1:1" x14ac:dyDescent="0.2">
      <c r="A4013" s="2"/>
    </row>
    <row r="4014" spans="1:1" x14ac:dyDescent="0.2">
      <c r="A4014" s="2"/>
    </row>
    <row r="4015" spans="1:1" x14ac:dyDescent="0.2">
      <c r="A4015" s="2"/>
    </row>
    <row r="4016" spans="1:1" x14ac:dyDescent="0.2">
      <c r="A4016" s="2"/>
    </row>
    <row r="4017" spans="1:1" x14ac:dyDescent="0.2">
      <c r="A4017" s="2"/>
    </row>
    <row r="4018" spans="1:1" x14ac:dyDescent="0.2">
      <c r="A4018" s="2"/>
    </row>
    <row r="4019" spans="1:1" x14ac:dyDescent="0.2">
      <c r="A4019" s="2"/>
    </row>
    <row r="4020" spans="1:1" x14ac:dyDescent="0.2">
      <c r="A4020" s="2"/>
    </row>
    <row r="4021" spans="1:1" x14ac:dyDescent="0.2">
      <c r="A4021" s="2"/>
    </row>
    <row r="4022" spans="1:1" x14ac:dyDescent="0.2">
      <c r="A4022" s="2"/>
    </row>
    <row r="4023" spans="1:1" x14ac:dyDescent="0.2">
      <c r="A4023" s="2"/>
    </row>
    <row r="4024" spans="1:1" x14ac:dyDescent="0.2">
      <c r="A4024" s="2"/>
    </row>
    <row r="4025" spans="1:1" x14ac:dyDescent="0.2">
      <c r="A4025" s="2"/>
    </row>
    <row r="4026" spans="1:1" x14ac:dyDescent="0.2">
      <c r="A4026" s="2"/>
    </row>
    <row r="4027" spans="1:1" x14ac:dyDescent="0.2">
      <c r="A4027" s="2"/>
    </row>
    <row r="4028" spans="1:1" x14ac:dyDescent="0.2">
      <c r="A4028" s="2"/>
    </row>
    <row r="4029" spans="1:1" x14ac:dyDescent="0.2">
      <c r="A4029" s="2"/>
    </row>
    <row r="4030" spans="1:1" x14ac:dyDescent="0.2">
      <c r="A4030" s="2"/>
    </row>
    <row r="4031" spans="1:1" x14ac:dyDescent="0.2">
      <c r="A4031" s="2"/>
    </row>
    <row r="4032" spans="1:1" x14ac:dyDescent="0.2">
      <c r="A4032" s="2"/>
    </row>
    <row r="4033" spans="1:1" x14ac:dyDescent="0.2">
      <c r="A4033" s="2"/>
    </row>
    <row r="4034" spans="1:1" x14ac:dyDescent="0.2">
      <c r="A4034" s="2"/>
    </row>
    <row r="4035" spans="1:1" x14ac:dyDescent="0.2">
      <c r="A4035" s="2"/>
    </row>
    <row r="4036" spans="1:1" x14ac:dyDescent="0.2">
      <c r="A4036" s="2"/>
    </row>
    <row r="4037" spans="1:1" x14ac:dyDescent="0.2">
      <c r="A4037" s="2"/>
    </row>
    <row r="4038" spans="1:1" x14ac:dyDescent="0.2">
      <c r="A4038" s="2"/>
    </row>
    <row r="4039" spans="1:1" x14ac:dyDescent="0.2">
      <c r="A4039" s="2"/>
    </row>
    <row r="4040" spans="1:1" x14ac:dyDescent="0.2">
      <c r="A4040" s="2"/>
    </row>
    <row r="4041" spans="1:1" x14ac:dyDescent="0.2">
      <c r="A4041" s="2"/>
    </row>
    <row r="4042" spans="1:1" x14ac:dyDescent="0.2">
      <c r="A4042" s="2"/>
    </row>
    <row r="4043" spans="1:1" x14ac:dyDescent="0.2">
      <c r="A4043" s="2"/>
    </row>
    <row r="4044" spans="1:1" x14ac:dyDescent="0.2">
      <c r="A4044" s="2"/>
    </row>
    <row r="4045" spans="1:1" x14ac:dyDescent="0.2">
      <c r="A4045" s="2"/>
    </row>
    <row r="4046" spans="1:1" x14ac:dyDescent="0.2">
      <c r="A4046" s="2"/>
    </row>
    <row r="4047" spans="1:1" x14ac:dyDescent="0.2">
      <c r="A4047" s="2"/>
    </row>
    <row r="4048" spans="1:1" x14ac:dyDescent="0.2">
      <c r="A4048" s="2"/>
    </row>
    <row r="4049" spans="1:1" x14ac:dyDescent="0.2">
      <c r="A4049" s="2"/>
    </row>
    <row r="4050" spans="1:1" x14ac:dyDescent="0.2">
      <c r="A4050" s="2"/>
    </row>
    <row r="4051" spans="1:1" x14ac:dyDescent="0.2">
      <c r="A4051" s="2"/>
    </row>
    <row r="4052" spans="1:1" x14ac:dyDescent="0.2">
      <c r="A4052" s="2"/>
    </row>
    <row r="4053" spans="1:1" x14ac:dyDescent="0.2">
      <c r="A4053" s="2"/>
    </row>
    <row r="4054" spans="1:1" x14ac:dyDescent="0.2">
      <c r="A4054" s="2"/>
    </row>
    <row r="4055" spans="1:1" x14ac:dyDescent="0.2">
      <c r="A4055" s="2"/>
    </row>
    <row r="4056" spans="1:1" x14ac:dyDescent="0.2">
      <c r="A4056" s="2"/>
    </row>
    <row r="4057" spans="1:1" x14ac:dyDescent="0.2">
      <c r="A4057" s="2"/>
    </row>
    <row r="4058" spans="1:1" x14ac:dyDescent="0.2">
      <c r="A4058" s="2"/>
    </row>
    <row r="4059" spans="1:1" x14ac:dyDescent="0.2">
      <c r="A4059" s="2"/>
    </row>
    <row r="4060" spans="1:1" x14ac:dyDescent="0.2">
      <c r="A4060" s="2"/>
    </row>
    <row r="4061" spans="1:1" x14ac:dyDescent="0.2">
      <c r="A4061" s="2"/>
    </row>
    <row r="4062" spans="1:1" x14ac:dyDescent="0.2">
      <c r="A4062" s="2"/>
    </row>
    <row r="4063" spans="1:1" x14ac:dyDescent="0.2">
      <c r="A4063" s="2"/>
    </row>
    <row r="4064" spans="1:1" x14ac:dyDescent="0.2">
      <c r="A4064" s="2"/>
    </row>
    <row r="4065" spans="1:1" x14ac:dyDescent="0.2">
      <c r="A4065" s="2"/>
    </row>
    <row r="4066" spans="1:1" x14ac:dyDescent="0.2">
      <c r="A4066" s="2"/>
    </row>
    <row r="4067" spans="1:1" x14ac:dyDescent="0.2">
      <c r="A4067" s="2"/>
    </row>
    <row r="4068" spans="1:1" x14ac:dyDescent="0.2">
      <c r="A4068" s="2"/>
    </row>
    <row r="4069" spans="1:1" x14ac:dyDescent="0.2">
      <c r="A4069" s="2"/>
    </row>
    <row r="4070" spans="1:1" x14ac:dyDescent="0.2">
      <c r="A4070" s="2"/>
    </row>
    <row r="4071" spans="1:1" x14ac:dyDescent="0.2">
      <c r="A4071" s="2"/>
    </row>
    <row r="4072" spans="1:1" x14ac:dyDescent="0.2">
      <c r="A4072" s="2"/>
    </row>
    <row r="4073" spans="1:1" x14ac:dyDescent="0.2">
      <c r="A4073" s="2"/>
    </row>
    <row r="4074" spans="1:1" x14ac:dyDescent="0.2">
      <c r="A4074" s="2"/>
    </row>
    <row r="4075" spans="1:1" x14ac:dyDescent="0.2">
      <c r="A4075" s="2"/>
    </row>
    <row r="4076" spans="1:1" x14ac:dyDescent="0.2">
      <c r="A4076" s="2"/>
    </row>
    <row r="4077" spans="1:1" x14ac:dyDescent="0.2">
      <c r="A4077" s="2"/>
    </row>
    <row r="4078" spans="1:1" x14ac:dyDescent="0.2">
      <c r="A4078" s="2"/>
    </row>
    <row r="4079" spans="1:1" x14ac:dyDescent="0.2">
      <c r="A4079" s="2"/>
    </row>
    <row r="4080" spans="1:1" x14ac:dyDescent="0.2">
      <c r="A4080" s="2"/>
    </row>
    <row r="4081" spans="1:1" x14ac:dyDescent="0.2">
      <c r="A4081" s="2"/>
    </row>
    <row r="4082" spans="1:1" x14ac:dyDescent="0.2">
      <c r="A4082" s="2"/>
    </row>
    <row r="4083" spans="1:1" x14ac:dyDescent="0.2">
      <c r="A4083" s="2"/>
    </row>
    <row r="4084" spans="1:1" x14ac:dyDescent="0.2">
      <c r="A4084" s="2"/>
    </row>
    <row r="4085" spans="1:1" x14ac:dyDescent="0.2">
      <c r="A4085" s="2"/>
    </row>
    <row r="4086" spans="1:1" x14ac:dyDescent="0.2">
      <c r="A4086" s="2"/>
    </row>
    <row r="4087" spans="1:1" x14ac:dyDescent="0.2">
      <c r="A4087" s="2"/>
    </row>
    <row r="4088" spans="1:1" x14ac:dyDescent="0.2">
      <c r="A4088" s="2"/>
    </row>
    <row r="4089" spans="1:1" x14ac:dyDescent="0.2">
      <c r="A4089" s="2"/>
    </row>
    <row r="4090" spans="1:1" x14ac:dyDescent="0.2">
      <c r="A4090" s="2"/>
    </row>
    <row r="4091" spans="1:1" x14ac:dyDescent="0.2">
      <c r="A4091" s="2"/>
    </row>
    <row r="4092" spans="1:1" x14ac:dyDescent="0.2">
      <c r="A4092" s="2"/>
    </row>
    <row r="4093" spans="1:1" x14ac:dyDescent="0.2">
      <c r="A4093" s="2"/>
    </row>
    <row r="4094" spans="1:1" x14ac:dyDescent="0.2">
      <c r="A4094" s="2"/>
    </row>
    <row r="4095" spans="1:1" x14ac:dyDescent="0.2">
      <c r="A4095" s="2"/>
    </row>
    <row r="4096" spans="1:1" x14ac:dyDescent="0.2">
      <c r="A4096" s="2"/>
    </row>
    <row r="4097" spans="1:1" x14ac:dyDescent="0.2">
      <c r="A4097" s="2"/>
    </row>
    <row r="4098" spans="1:1" x14ac:dyDescent="0.2">
      <c r="A4098" s="2"/>
    </row>
    <row r="4099" spans="1:1" x14ac:dyDescent="0.2">
      <c r="A4099" s="2"/>
    </row>
    <row r="4100" spans="1:1" x14ac:dyDescent="0.2">
      <c r="A4100" s="2"/>
    </row>
    <row r="4101" spans="1:1" x14ac:dyDescent="0.2">
      <c r="A4101" s="2"/>
    </row>
    <row r="4102" spans="1:1" x14ac:dyDescent="0.2">
      <c r="A4102" s="2"/>
    </row>
    <row r="4103" spans="1:1" x14ac:dyDescent="0.2">
      <c r="A4103" s="2"/>
    </row>
    <row r="4104" spans="1:1" x14ac:dyDescent="0.2">
      <c r="A4104" s="2"/>
    </row>
    <row r="4105" spans="1:1" x14ac:dyDescent="0.2">
      <c r="A4105" s="2"/>
    </row>
    <row r="4106" spans="1:1" x14ac:dyDescent="0.2">
      <c r="A4106" s="2"/>
    </row>
    <row r="4107" spans="1:1" x14ac:dyDescent="0.2">
      <c r="A4107" s="2"/>
    </row>
    <row r="4108" spans="1:1" x14ac:dyDescent="0.2">
      <c r="A4108" s="2"/>
    </row>
    <row r="4109" spans="1:1" x14ac:dyDescent="0.2">
      <c r="A4109" s="2"/>
    </row>
    <row r="4110" spans="1:1" x14ac:dyDescent="0.2">
      <c r="A4110" s="2"/>
    </row>
    <row r="4111" spans="1:1" x14ac:dyDescent="0.2">
      <c r="A4111" s="2"/>
    </row>
    <row r="4112" spans="1:1" x14ac:dyDescent="0.2">
      <c r="A4112" s="2"/>
    </row>
    <row r="4113" spans="1:1" x14ac:dyDescent="0.2">
      <c r="A4113" s="2"/>
    </row>
    <row r="4114" spans="1:1" x14ac:dyDescent="0.2">
      <c r="A4114" s="2"/>
    </row>
    <row r="4115" spans="1:1" x14ac:dyDescent="0.2">
      <c r="A4115" s="2"/>
    </row>
    <row r="4116" spans="1:1" x14ac:dyDescent="0.2">
      <c r="A4116" s="2"/>
    </row>
    <row r="4117" spans="1:1" x14ac:dyDescent="0.2">
      <c r="A4117" s="2"/>
    </row>
    <row r="4118" spans="1:1" x14ac:dyDescent="0.2">
      <c r="A4118" s="2"/>
    </row>
    <row r="4119" spans="1:1" x14ac:dyDescent="0.2">
      <c r="A4119" s="2"/>
    </row>
    <row r="4120" spans="1:1" x14ac:dyDescent="0.2">
      <c r="A4120" s="2"/>
    </row>
    <row r="4121" spans="1:1" x14ac:dyDescent="0.2">
      <c r="A4121" s="2"/>
    </row>
    <row r="4122" spans="1:1" x14ac:dyDescent="0.2">
      <c r="A4122" s="2"/>
    </row>
    <row r="4123" spans="1:1" x14ac:dyDescent="0.2">
      <c r="A4123" s="2"/>
    </row>
    <row r="4124" spans="1:1" x14ac:dyDescent="0.2">
      <c r="A4124" s="2"/>
    </row>
    <row r="4125" spans="1:1" x14ac:dyDescent="0.2">
      <c r="A4125" s="2"/>
    </row>
    <row r="4126" spans="1:1" x14ac:dyDescent="0.2">
      <c r="A4126" s="2"/>
    </row>
    <row r="4127" spans="1:1" x14ac:dyDescent="0.2">
      <c r="A4127" s="2"/>
    </row>
    <row r="4128" spans="1:1" x14ac:dyDescent="0.2">
      <c r="A4128" s="2"/>
    </row>
    <row r="4129" spans="1:1" x14ac:dyDescent="0.2">
      <c r="A4129" s="2"/>
    </row>
    <row r="4130" spans="1:1" x14ac:dyDescent="0.2">
      <c r="A4130" s="2"/>
    </row>
    <row r="4131" spans="1:1" x14ac:dyDescent="0.2">
      <c r="A4131" s="2"/>
    </row>
    <row r="4132" spans="1:1" x14ac:dyDescent="0.2">
      <c r="A4132" s="2"/>
    </row>
    <row r="4133" spans="1:1" x14ac:dyDescent="0.2">
      <c r="A4133" s="2"/>
    </row>
    <row r="4134" spans="1:1" x14ac:dyDescent="0.2">
      <c r="A4134" s="2"/>
    </row>
    <row r="4135" spans="1:1" x14ac:dyDescent="0.2">
      <c r="A4135" s="2"/>
    </row>
    <row r="4136" spans="1:1" x14ac:dyDescent="0.2">
      <c r="A4136" s="2"/>
    </row>
    <row r="4137" spans="1:1" x14ac:dyDescent="0.2">
      <c r="A4137" s="2"/>
    </row>
    <row r="4138" spans="1:1" x14ac:dyDescent="0.2">
      <c r="A4138" s="2"/>
    </row>
    <row r="4139" spans="1:1" x14ac:dyDescent="0.2">
      <c r="A4139" s="2"/>
    </row>
    <row r="4140" spans="1:1" x14ac:dyDescent="0.2">
      <c r="A4140" s="2"/>
    </row>
    <row r="4141" spans="1:1" x14ac:dyDescent="0.2">
      <c r="A4141" s="2"/>
    </row>
    <row r="4142" spans="1:1" x14ac:dyDescent="0.2">
      <c r="A4142" s="2"/>
    </row>
    <row r="4143" spans="1:1" x14ac:dyDescent="0.2">
      <c r="A4143" s="2"/>
    </row>
    <row r="4144" spans="1:1" x14ac:dyDescent="0.2">
      <c r="A4144" s="2"/>
    </row>
    <row r="4145" spans="1:1" x14ac:dyDescent="0.2">
      <c r="A4145" s="2"/>
    </row>
    <row r="4146" spans="1:1" x14ac:dyDescent="0.2">
      <c r="A4146" s="2"/>
    </row>
    <row r="4147" spans="1:1" x14ac:dyDescent="0.2">
      <c r="A4147" s="2"/>
    </row>
    <row r="4148" spans="1:1" x14ac:dyDescent="0.2">
      <c r="A4148" s="2"/>
    </row>
    <row r="4149" spans="1:1" x14ac:dyDescent="0.2">
      <c r="A4149" s="2"/>
    </row>
    <row r="4150" spans="1:1" x14ac:dyDescent="0.2">
      <c r="A4150" s="2"/>
    </row>
    <row r="4151" spans="1:1" x14ac:dyDescent="0.2">
      <c r="A4151" s="2"/>
    </row>
    <row r="4152" spans="1:1" x14ac:dyDescent="0.2">
      <c r="A4152" s="2"/>
    </row>
    <row r="4153" spans="1:1" x14ac:dyDescent="0.2">
      <c r="A4153" s="2"/>
    </row>
    <row r="4154" spans="1:1" x14ac:dyDescent="0.2">
      <c r="A4154" s="2"/>
    </row>
    <row r="4155" spans="1:1" x14ac:dyDescent="0.2">
      <c r="A4155" s="2"/>
    </row>
    <row r="4156" spans="1:1" x14ac:dyDescent="0.2">
      <c r="A4156" s="2"/>
    </row>
    <row r="4157" spans="1:1" x14ac:dyDescent="0.2">
      <c r="A4157" s="2"/>
    </row>
    <row r="4158" spans="1:1" x14ac:dyDescent="0.2">
      <c r="A4158" s="2"/>
    </row>
    <row r="4159" spans="1:1" x14ac:dyDescent="0.2">
      <c r="A4159" s="2"/>
    </row>
    <row r="4160" spans="1:1" x14ac:dyDescent="0.2">
      <c r="A4160" s="2"/>
    </row>
    <row r="4161" spans="1:1" x14ac:dyDescent="0.2">
      <c r="A4161" s="2"/>
    </row>
    <row r="4162" spans="1:1" x14ac:dyDescent="0.2">
      <c r="A4162" s="2"/>
    </row>
    <row r="4163" spans="1:1" x14ac:dyDescent="0.2">
      <c r="A4163" s="2"/>
    </row>
    <row r="4164" spans="1:1" x14ac:dyDescent="0.2">
      <c r="A4164" s="2"/>
    </row>
    <row r="4165" spans="1:1" x14ac:dyDescent="0.2">
      <c r="A4165" s="2"/>
    </row>
    <row r="4166" spans="1:1" x14ac:dyDescent="0.2">
      <c r="A4166" s="2"/>
    </row>
    <row r="4167" spans="1:1" x14ac:dyDescent="0.2">
      <c r="A4167" s="2"/>
    </row>
    <row r="4168" spans="1:1" x14ac:dyDescent="0.2">
      <c r="A4168" s="2"/>
    </row>
    <row r="4169" spans="1:1" x14ac:dyDescent="0.2">
      <c r="A4169" s="2"/>
    </row>
    <row r="4170" spans="1:1" x14ac:dyDescent="0.2">
      <c r="A4170" s="2"/>
    </row>
    <row r="4171" spans="1:1" x14ac:dyDescent="0.2">
      <c r="A4171" s="2"/>
    </row>
    <row r="4172" spans="1:1" x14ac:dyDescent="0.2">
      <c r="A4172" s="2"/>
    </row>
    <row r="4173" spans="1:1" x14ac:dyDescent="0.2">
      <c r="A4173" s="2"/>
    </row>
    <row r="4174" spans="1:1" x14ac:dyDescent="0.2">
      <c r="A4174" s="2"/>
    </row>
    <row r="4175" spans="1:1" x14ac:dyDescent="0.2">
      <c r="A4175" s="2"/>
    </row>
    <row r="4176" spans="1:1" x14ac:dyDescent="0.2">
      <c r="A4176" s="2"/>
    </row>
    <row r="4177" spans="1:1" x14ac:dyDescent="0.2">
      <c r="A4177" s="2"/>
    </row>
    <row r="4178" spans="1:1" x14ac:dyDescent="0.2">
      <c r="A4178" s="2"/>
    </row>
    <row r="4179" spans="1:1" x14ac:dyDescent="0.2">
      <c r="A4179" s="2"/>
    </row>
    <row r="4180" spans="1:1" x14ac:dyDescent="0.2">
      <c r="A4180" s="2"/>
    </row>
    <row r="4181" spans="1:1" x14ac:dyDescent="0.2">
      <c r="A4181" s="2"/>
    </row>
    <row r="4182" spans="1:1" x14ac:dyDescent="0.2">
      <c r="A4182" s="2"/>
    </row>
    <row r="4183" spans="1:1" x14ac:dyDescent="0.2">
      <c r="A4183" s="2"/>
    </row>
    <row r="4184" spans="1:1" x14ac:dyDescent="0.2">
      <c r="A4184" s="2"/>
    </row>
    <row r="4185" spans="1:1" x14ac:dyDescent="0.2">
      <c r="A4185" s="2"/>
    </row>
    <row r="4186" spans="1:1" x14ac:dyDescent="0.2">
      <c r="A4186" s="2"/>
    </row>
    <row r="4187" spans="1:1" x14ac:dyDescent="0.2">
      <c r="A4187" s="2"/>
    </row>
    <row r="4188" spans="1:1" x14ac:dyDescent="0.2">
      <c r="A4188" s="2"/>
    </row>
    <row r="4189" spans="1:1" x14ac:dyDescent="0.2">
      <c r="A4189" s="2"/>
    </row>
    <row r="4190" spans="1:1" x14ac:dyDescent="0.2">
      <c r="A4190" s="2"/>
    </row>
    <row r="4191" spans="1:1" x14ac:dyDescent="0.2">
      <c r="A4191" s="2"/>
    </row>
    <row r="4192" spans="1:1" x14ac:dyDescent="0.2">
      <c r="A4192" s="2"/>
    </row>
    <row r="4193" spans="1:1" x14ac:dyDescent="0.2">
      <c r="A4193" s="2"/>
    </row>
    <row r="4194" spans="1:1" x14ac:dyDescent="0.2">
      <c r="A4194" s="2"/>
    </row>
    <row r="4195" spans="1:1" x14ac:dyDescent="0.2">
      <c r="A4195" s="2"/>
    </row>
    <row r="4196" spans="1:1" x14ac:dyDescent="0.2">
      <c r="A4196" s="2"/>
    </row>
    <row r="4197" spans="1:1" x14ac:dyDescent="0.2">
      <c r="A4197" s="2"/>
    </row>
    <row r="4198" spans="1:1" x14ac:dyDescent="0.2">
      <c r="A4198" s="2"/>
    </row>
    <row r="4199" spans="1:1" x14ac:dyDescent="0.2">
      <c r="A4199" s="2"/>
    </row>
    <row r="4200" spans="1:1" x14ac:dyDescent="0.2">
      <c r="A4200" s="2"/>
    </row>
    <row r="4201" spans="1:1" x14ac:dyDescent="0.2">
      <c r="A4201" s="2"/>
    </row>
    <row r="4202" spans="1:1" x14ac:dyDescent="0.2">
      <c r="A4202" s="2"/>
    </row>
    <row r="4203" spans="1:1" x14ac:dyDescent="0.2">
      <c r="A4203" s="2"/>
    </row>
    <row r="4204" spans="1:1" x14ac:dyDescent="0.2">
      <c r="A4204" s="2"/>
    </row>
    <row r="4205" spans="1:1" x14ac:dyDescent="0.2">
      <c r="A4205" s="2"/>
    </row>
    <row r="4206" spans="1:1" x14ac:dyDescent="0.2">
      <c r="A4206" s="2"/>
    </row>
    <row r="4207" spans="1:1" x14ac:dyDescent="0.2">
      <c r="A4207" s="2"/>
    </row>
    <row r="4208" spans="1:1" x14ac:dyDescent="0.2">
      <c r="A4208" s="2"/>
    </row>
    <row r="4209" spans="1:1" x14ac:dyDescent="0.2">
      <c r="A4209" s="2"/>
    </row>
    <row r="4210" spans="1:1" x14ac:dyDescent="0.2">
      <c r="A4210" s="2"/>
    </row>
    <row r="4211" spans="1:1" x14ac:dyDescent="0.2">
      <c r="A4211" s="2"/>
    </row>
    <row r="4212" spans="1:1" x14ac:dyDescent="0.2">
      <c r="A4212" s="2"/>
    </row>
    <row r="4213" spans="1:1" x14ac:dyDescent="0.2">
      <c r="A4213" s="2"/>
    </row>
    <row r="4214" spans="1:1" x14ac:dyDescent="0.2">
      <c r="A4214" s="2"/>
    </row>
    <row r="4215" spans="1:1" x14ac:dyDescent="0.2">
      <c r="A4215" s="2"/>
    </row>
    <row r="4216" spans="1:1" x14ac:dyDescent="0.2">
      <c r="A4216" s="2"/>
    </row>
    <row r="4217" spans="1:1" x14ac:dyDescent="0.2">
      <c r="A4217" s="2"/>
    </row>
    <row r="4218" spans="1:1" x14ac:dyDescent="0.2">
      <c r="A4218" s="2"/>
    </row>
    <row r="4219" spans="1:1" x14ac:dyDescent="0.2">
      <c r="A4219" s="2"/>
    </row>
    <row r="4220" spans="1:1" x14ac:dyDescent="0.2">
      <c r="A4220" s="2"/>
    </row>
    <row r="4221" spans="1:1" x14ac:dyDescent="0.2">
      <c r="A4221" s="2"/>
    </row>
    <row r="4222" spans="1:1" x14ac:dyDescent="0.2">
      <c r="A4222" s="2"/>
    </row>
    <row r="4223" spans="1:1" x14ac:dyDescent="0.2">
      <c r="A4223" s="2"/>
    </row>
    <row r="4224" spans="1:1" x14ac:dyDescent="0.2">
      <c r="A4224" s="2"/>
    </row>
    <row r="4225" spans="1:1" x14ac:dyDescent="0.2">
      <c r="A4225" s="2"/>
    </row>
    <row r="4226" spans="1:1" x14ac:dyDescent="0.2">
      <c r="A4226" s="2"/>
    </row>
    <row r="4227" spans="1:1" x14ac:dyDescent="0.2">
      <c r="A4227" s="2"/>
    </row>
    <row r="4228" spans="1:1" x14ac:dyDescent="0.2">
      <c r="A4228" s="2"/>
    </row>
    <row r="4229" spans="1:1" x14ac:dyDescent="0.2">
      <c r="A4229" s="2"/>
    </row>
    <row r="4230" spans="1:1" x14ac:dyDescent="0.2">
      <c r="A4230" s="2"/>
    </row>
    <row r="4231" spans="1:1" x14ac:dyDescent="0.2">
      <c r="A4231" s="2"/>
    </row>
    <row r="4232" spans="1:1" x14ac:dyDescent="0.2">
      <c r="A4232" s="2"/>
    </row>
    <row r="4233" spans="1:1" x14ac:dyDescent="0.2">
      <c r="A4233" s="2"/>
    </row>
    <row r="4234" spans="1:1" x14ac:dyDescent="0.2">
      <c r="A4234" s="2"/>
    </row>
    <row r="4235" spans="1:1" x14ac:dyDescent="0.2">
      <c r="A4235" s="2"/>
    </row>
    <row r="4236" spans="1:1" x14ac:dyDescent="0.2">
      <c r="A4236" s="2"/>
    </row>
    <row r="4237" spans="1:1" x14ac:dyDescent="0.2">
      <c r="A4237" s="2"/>
    </row>
    <row r="4238" spans="1:1" x14ac:dyDescent="0.2">
      <c r="A4238" s="2"/>
    </row>
    <row r="4239" spans="1:1" x14ac:dyDescent="0.2">
      <c r="A4239" s="2"/>
    </row>
    <row r="4240" spans="1:1" x14ac:dyDescent="0.2">
      <c r="A4240" s="2"/>
    </row>
    <row r="4241" spans="1:1" x14ac:dyDescent="0.2">
      <c r="A4241" s="2"/>
    </row>
    <row r="4242" spans="1:1" x14ac:dyDescent="0.2">
      <c r="A4242" s="2"/>
    </row>
    <row r="4243" spans="1:1" x14ac:dyDescent="0.2">
      <c r="A4243" s="2"/>
    </row>
    <row r="4244" spans="1:1" x14ac:dyDescent="0.2">
      <c r="A4244" s="2"/>
    </row>
    <row r="4245" spans="1:1" x14ac:dyDescent="0.2">
      <c r="A4245" s="2"/>
    </row>
    <row r="4246" spans="1:1" x14ac:dyDescent="0.2">
      <c r="A4246" s="2"/>
    </row>
    <row r="4247" spans="1:1" x14ac:dyDescent="0.2">
      <c r="A4247" s="2"/>
    </row>
    <row r="4248" spans="1:1" x14ac:dyDescent="0.2">
      <c r="A4248" s="2"/>
    </row>
    <row r="4249" spans="1:1" x14ac:dyDescent="0.2">
      <c r="A4249" s="2"/>
    </row>
    <row r="4250" spans="1:1" x14ac:dyDescent="0.2">
      <c r="A4250" s="2"/>
    </row>
    <row r="4251" spans="1:1" x14ac:dyDescent="0.2">
      <c r="A4251" s="2"/>
    </row>
    <row r="4252" spans="1:1" x14ac:dyDescent="0.2">
      <c r="A4252" s="2"/>
    </row>
    <row r="4253" spans="1:1" x14ac:dyDescent="0.2">
      <c r="A4253" s="2"/>
    </row>
    <row r="4254" spans="1:1" x14ac:dyDescent="0.2">
      <c r="A4254" s="2"/>
    </row>
    <row r="4255" spans="1:1" x14ac:dyDescent="0.2">
      <c r="A4255" s="2"/>
    </row>
    <row r="4256" spans="1:1" x14ac:dyDescent="0.2">
      <c r="A4256" s="2"/>
    </row>
    <row r="4257" spans="1:1" x14ac:dyDescent="0.2">
      <c r="A4257" s="2"/>
    </row>
    <row r="4258" spans="1:1" x14ac:dyDescent="0.2">
      <c r="A4258" s="2"/>
    </row>
    <row r="4259" spans="1:1" x14ac:dyDescent="0.2">
      <c r="A4259" s="2"/>
    </row>
    <row r="4260" spans="1:1" x14ac:dyDescent="0.2">
      <c r="A4260" s="2"/>
    </row>
    <row r="4261" spans="1:1" x14ac:dyDescent="0.2">
      <c r="A4261" s="2"/>
    </row>
    <row r="4262" spans="1:1" x14ac:dyDescent="0.2">
      <c r="A4262" s="2"/>
    </row>
    <row r="4263" spans="1:1" x14ac:dyDescent="0.2">
      <c r="A4263" s="2"/>
    </row>
    <row r="4264" spans="1:1" x14ac:dyDescent="0.2">
      <c r="A4264" s="2"/>
    </row>
    <row r="4265" spans="1:1" x14ac:dyDescent="0.2">
      <c r="A4265" s="2"/>
    </row>
    <row r="4266" spans="1:1" x14ac:dyDescent="0.2">
      <c r="A4266" s="2"/>
    </row>
    <row r="4267" spans="1:1" x14ac:dyDescent="0.2">
      <c r="A4267" s="2"/>
    </row>
    <row r="4268" spans="1:1" x14ac:dyDescent="0.2">
      <c r="A4268" s="2"/>
    </row>
    <row r="4269" spans="1:1" x14ac:dyDescent="0.2">
      <c r="A4269" s="2"/>
    </row>
    <row r="4270" spans="1:1" x14ac:dyDescent="0.2">
      <c r="A4270" s="2"/>
    </row>
    <row r="4271" spans="1:1" x14ac:dyDescent="0.2">
      <c r="A4271" s="2"/>
    </row>
    <row r="4272" spans="1:1" x14ac:dyDescent="0.2">
      <c r="A4272" s="2"/>
    </row>
    <row r="4273" spans="1:1" x14ac:dyDescent="0.2">
      <c r="A4273" s="2"/>
    </row>
    <row r="4274" spans="1:1" x14ac:dyDescent="0.2">
      <c r="A4274" s="2"/>
    </row>
    <row r="4275" spans="1:1" x14ac:dyDescent="0.2">
      <c r="A4275" s="2"/>
    </row>
    <row r="4276" spans="1:1" x14ac:dyDescent="0.2">
      <c r="A4276" s="2"/>
    </row>
    <row r="4277" spans="1:1" x14ac:dyDescent="0.2">
      <c r="A4277" s="2"/>
    </row>
    <row r="4278" spans="1:1" x14ac:dyDescent="0.2">
      <c r="A4278" s="2"/>
    </row>
    <row r="4279" spans="1:1" x14ac:dyDescent="0.2">
      <c r="A4279" s="2"/>
    </row>
    <row r="4280" spans="1:1" x14ac:dyDescent="0.2">
      <c r="A4280" s="2"/>
    </row>
    <row r="4281" spans="1:1" x14ac:dyDescent="0.2">
      <c r="A4281" s="2"/>
    </row>
    <row r="4282" spans="1:1" x14ac:dyDescent="0.2">
      <c r="A4282" s="2"/>
    </row>
    <row r="4283" spans="1:1" x14ac:dyDescent="0.2">
      <c r="A4283" s="2"/>
    </row>
    <row r="4284" spans="1:1" x14ac:dyDescent="0.2">
      <c r="A4284" s="2"/>
    </row>
    <row r="4285" spans="1:1" x14ac:dyDescent="0.2">
      <c r="A4285" s="2"/>
    </row>
    <row r="4286" spans="1:1" x14ac:dyDescent="0.2">
      <c r="A4286" s="2"/>
    </row>
    <row r="4287" spans="1:1" x14ac:dyDescent="0.2">
      <c r="A4287" s="2"/>
    </row>
    <row r="4288" spans="1:1" x14ac:dyDescent="0.2">
      <c r="A4288" s="2"/>
    </row>
    <row r="4289" spans="1:1" x14ac:dyDescent="0.2">
      <c r="A4289" s="2"/>
    </row>
    <row r="4290" spans="1:1" x14ac:dyDescent="0.2">
      <c r="A4290" s="2"/>
    </row>
    <row r="4291" spans="1:1" x14ac:dyDescent="0.2">
      <c r="A4291" s="2"/>
    </row>
    <row r="4292" spans="1:1" x14ac:dyDescent="0.2">
      <c r="A4292" s="2"/>
    </row>
    <row r="4293" spans="1:1" x14ac:dyDescent="0.2">
      <c r="A4293" s="2"/>
    </row>
    <row r="4294" spans="1:1" x14ac:dyDescent="0.2">
      <c r="A4294" s="2"/>
    </row>
    <row r="4295" spans="1:1" x14ac:dyDescent="0.2">
      <c r="A4295" s="2"/>
    </row>
    <row r="4296" spans="1:1" x14ac:dyDescent="0.2">
      <c r="A4296" s="2"/>
    </row>
    <row r="4297" spans="1:1" x14ac:dyDescent="0.2">
      <c r="A4297" s="2"/>
    </row>
    <row r="4298" spans="1:1" x14ac:dyDescent="0.2">
      <c r="A4298" s="2"/>
    </row>
    <row r="4299" spans="1:1" x14ac:dyDescent="0.2">
      <c r="A4299" s="2"/>
    </row>
    <row r="4300" spans="1:1" x14ac:dyDescent="0.2">
      <c r="A4300" s="2"/>
    </row>
    <row r="4301" spans="1:1" x14ac:dyDescent="0.2">
      <c r="A4301" s="2"/>
    </row>
    <row r="4302" spans="1:1" x14ac:dyDescent="0.2">
      <c r="A4302" s="2"/>
    </row>
    <row r="4303" spans="1:1" x14ac:dyDescent="0.2">
      <c r="A4303" s="2"/>
    </row>
    <row r="4304" spans="1:1" x14ac:dyDescent="0.2">
      <c r="A4304" s="2"/>
    </row>
    <row r="4305" spans="1:1" x14ac:dyDescent="0.2">
      <c r="A4305" s="2"/>
    </row>
    <row r="4306" spans="1:1" x14ac:dyDescent="0.2">
      <c r="A4306" s="2"/>
    </row>
    <row r="4307" spans="1:1" x14ac:dyDescent="0.2">
      <c r="A4307" s="2"/>
    </row>
    <row r="4308" spans="1:1" x14ac:dyDescent="0.2">
      <c r="A4308" s="2"/>
    </row>
    <row r="4309" spans="1:1" x14ac:dyDescent="0.2">
      <c r="A4309" s="2"/>
    </row>
    <row r="4310" spans="1:1" x14ac:dyDescent="0.2">
      <c r="A4310" s="2"/>
    </row>
    <row r="4311" spans="1:1" x14ac:dyDescent="0.2">
      <c r="A4311" s="2"/>
    </row>
    <row r="4312" spans="1:1" x14ac:dyDescent="0.2">
      <c r="A4312" s="2"/>
    </row>
    <row r="4313" spans="1:1" x14ac:dyDescent="0.2">
      <c r="A4313" s="2"/>
    </row>
    <row r="4314" spans="1:1" x14ac:dyDescent="0.2">
      <c r="A4314" s="2"/>
    </row>
    <row r="4315" spans="1:1" x14ac:dyDescent="0.2">
      <c r="A4315" s="2"/>
    </row>
    <row r="4316" spans="1:1" x14ac:dyDescent="0.2">
      <c r="A4316" s="2"/>
    </row>
    <row r="4317" spans="1:1" x14ac:dyDescent="0.2">
      <c r="A4317" s="2"/>
    </row>
    <row r="4318" spans="1:1" x14ac:dyDescent="0.2">
      <c r="A4318" s="2"/>
    </row>
    <row r="4319" spans="1:1" x14ac:dyDescent="0.2">
      <c r="A4319" s="2"/>
    </row>
    <row r="4320" spans="1:1" x14ac:dyDescent="0.2">
      <c r="A4320" s="2"/>
    </row>
    <row r="4321" spans="1:1" x14ac:dyDescent="0.2">
      <c r="A4321" s="2"/>
    </row>
    <row r="4322" spans="1:1" x14ac:dyDescent="0.2">
      <c r="A4322" s="2"/>
    </row>
    <row r="4323" spans="1:1" x14ac:dyDescent="0.2">
      <c r="A4323" s="2"/>
    </row>
    <row r="4324" spans="1:1" x14ac:dyDescent="0.2">
      <c r="A4324" s="2"/>
    </row>
    <row r="4325" spans="1:1" x14ac:dyDescent="0.2">
      <c r="A4325" s="2"/>
    </row>
    <row r="4326" spans="1:1" x14ac:dyDescent="0.2">
      <c r="A4326" s="2"/>
    </row>
    <row r="4327" spans="1:1" x14ac:dyDescent="0.2">
      <c r="A4327" s="2"/>
    </row>
    <row r="4328" spans="1:1" x14ac:dyDescent="0.2">
      <c r="A4328" s="2"/>
    </row>
    <row r="4329" spans="1:1" x14ac:dyDescent="0.2">
      <c r="A4329" s="2"/>
    </row>
    <row r="4330" spans="1:1" x14ac:dyDescent="0.2">
      <c r="A4330" s="2"/>
    </row>
    <row r="4331" spans="1:1" x14ac:dyDescent="0.2">
      <c r="A4331" s="2"/>
    </row>
    <row r="4332" spans="1:1" x14ac:dyDescent="0.2">
      <c r="A4332" s="2"/>
    </row>
    <row r="4333" spans="1:1" x14ac:dyDescent="0.2">
      <c r="A4333" s="2"/>
    </row>
    <row r="4334" spans="1:1" x14ac:dyDescent="0.2">
      <c r="A4334" s="2"/>
    </row>
    <row r="4335" spans="1:1" x14ac:dyDescent="0.2">
      <c r="A4335" s="2"/>
    </row>
    <row r="4336" spans="1:1" x14ac:dyDescent="0.2">
      <c r="A4336" s="2"/>
    </row>
    <row r="4337" spans="1:1" x14ac:dyDescent="0.2">
      <c r="A4337" s="2"/>
    </row>
    <row r="4338" spans="1:1" x14ac:dyDescent="0.2">
      <c r="A4338" s="2"/>
    </row>
    <row r="4339" spans="1:1" x14ac:dyDescent="0.2">
      <c r="A4339" s="2"/>
    </row>
    <row r="4340" spans="1:1" x14ac:dyDescent="0.2">
      <c r="A4340" s="2"/>
    </row>
    <row r="4341" spans="1:1" x14ac:dyDescent="0.2">
      <c r="A4341" s="2"/>
    </row>
    <row r="4342" spans="1:1" x14ac:dyDescent="0.2">
      <c r="A4342" s="2"/>
    </row>
    <row r="4343" spans="1:1" x14ac:dyDescent="0.2">
      <c r="A4343" s="2"/>
    </row>
    <row r="4344" spans="1:1" x14ac:dyDescent="0.2">
      <c r="A4344" s="2"/>
    </row>
    <row r="4345" spans="1:1" x14ac:dyDescent="0.2">
      <c r="A4345" s="2"/>
    </row>
    <row r="4346" spans="1:1" x14ac:dyDescent="0.2">
      <c r="A4346" s="2"/>
    </row>
    <row r="4347" spans="1:1" x14ac:dyDescent="0.2">
      <c r="A4347" s="2"/>
    </row>
    <row r="4348" spans="1:1" x14ac:dyDescent="0.2">
      <c r="A4348" s="2"/>
    </row>
    <row r="4349" spans="1:1" x14ac:dyDescent="0.2">
      <c r="A4349" s="2"/>
    </row>
    <row r="4350" spans="1:1" x14ac:dyDescent="0.2">
      <c r="A4350" s="2"/>
    </row>
    <row r="4351" spans="1:1" x14ac:dyDescent="0.2">
      <c r="A4351" s="2"/>
    </row>
    <row r="4352" spans="1:1" x14ac:dyDescent="0.2">
      <c r="A4352" s="2"/>
    </row>
    <row r="4353" spans="1:1" x14ac:dyDescent="0.2">
      <c r="A4353" s="2"/>
    </row>
    <row r="4354" spans="1:1" x14ac:dyDescent="0.2">
      <c r="A4354" s="2"/>
    </row>
    <row r="4355" spans="1:1" x14ac:dyDescent="0.2">
      <c r="A4355" s="2"/>
    </row>
    <row r="4356" spans="1:1" x14ac:dyDescent="0.2">
      <c r="A4356" s="2"/>
    </row>
    <row r="4357" spans="1:1" x14ac:dyDescent="0.2">
      <c r="A4357" s="2"/>
    </row>
    <row r="4358" spans="1:1" x14ac:dyDescent="0.2">
      <c r="A4358" s="2"/>
    </row>
    <row r="4359" spans="1:1" x14ac:dyDescent="0.2">
      <c r="A4359" s="2"/>
    </row>
    <row r="4360" spans="1:1" x14ac:dyDescent="0.2">
      <c r="A4360" s="2"/>
    </row>
    <row r="4361" spans="1:1" x14ac:dyDescent="0.2">
      <c r="A4361" s="2"/>
    </row>
    <row r="4362" spans="1:1" x14ac:dyDescent="0.2">
      <c r="A4362" s="2"/>
    </row>
    <row r="4363" spans="1:1" x14ac:dyDescent="0.2">
      <c r="A4363" s="2"/>
    </row>
    <row r="4364" spans="1:1" x14ac:dyDescent="0.2">
      <c r="A4364" s="2"/>
    </row>
    <row r="4365" spans="1:1" x14ac:dyDescent="0.2">
      <c r="A4365" s="2"/>
    </row>
    <row r="4366" spans="1:1" x14ac:dyDescent="0.2">
      <c r="A4366" s="2"/>
    </row>
    <row r="4367" spans="1:1" x14ac:dyDescent="0.2">
      <c r="A4367" s="2"/>
    </row>
    <row r="4368" spans="1:1" x14ac:dyDescent="0.2">
      <c r="A4368" s="2"/>
    </row>
    <row r="4369" spans="1:1" x14ac:dyDescent="0.2">
      <c r="A4369" s="2"/>
    </row>
    <row r="4370" spans="1:1" x14ac:dyDescent="0.2">
      <c r="A4370" s="2"/>
    </row>
    <row r="4371" spans="1:1" x14ac:dyDescent="0.2">
      <c r="A4371" s="2"/>
    </row>
    <row r="4372" spans="1:1" x14ac:dyDescent="0.2">
      <c r="A4372" s="2"/>
    </row>
    <row r="4373" spans="1:1" x14ac:dyDescent="0.2">
      <c r="A4373" s="2"/>
    </row>
    <row r="4374" spans="1:1" x14ac:dyDescent="0.2">
      <c r="A4374" s="2"/>
    </row>
    <row r="4375" spans="1:1" x14ac:dyDescent="0.2">
      <c r="A4375" s="2"/>
    </row>
    <row r="4376" spans="1:1" x14ac:dyDescent="0.2">
      <c r="A4376" s="2"/>
    </row>
    <row r="4377" spans="1:1" x14ac:dyDescent="0.2">
      <c r="A4377" s="2"/>
    </row>
    <row r="4378" spans="1:1" x14ac:dyDescent="0.2">
      <c r="A4378" s="2"/>
    </row>
    <row r="4379" spans="1:1" x14ac:dyDescent="0.2">
      <c r="A4379" s="2"/>
    </row>
    <row r="4380" spans="1:1" x14ac:dyDescent="0.2">
      <c r="A4380" s="2"/>
    </row>
    <row r="4381" spans="1:1" x14ac:dyDescent="0.2">
      <c r="A4381" s="2"/>
    </row>
    <row r="4382" spans="1:1" x14ac:dyDescent="0.2">
      <c r="A4382" s="2"/>
    </row>
    <row r="4383" spans="1:1" x14ac:dyDescent="0.2">
      <c r="A4383" s="2"/>
    </row>
    <row r="4384" spans="1:1" x14ac:dyDescent="0.2">
      <c r="A4384" s="2"/>
    </row>
    <row r="4385" spans="1:1" x14ac:dyDescent="0.2">
      <c r="A4385" s="2"/>
    </row>
    <row r="4386" spans="1:1" x14ac:dyDescent="0.2">
      <c r="A4386" s="2"/>
    </row>
    <row r="4387" spans="1:1" x14ac:dyDescent="0.2">
      <c r="A4387" s="2"/>
    </row>
    <row r="4388" spans="1:1" x14ac:dyDescent="0.2">
      <c r="A4388" s="2"/>
    </row>
    <row r="4389" spans="1:1" x14ac:dyDescent="0.2">
      <c r="A4389" s="2"/>
    </row>
    <row r="4390" spans="1:1" x14ac:dyDescent="0.2">
      <c r="A4390" s="2"/>
    </row>
    <row r="4391" spans="1:1" x14ac:dyDescent="0.2">
      <c r="A4391" s="2"/>
    </row>
    <row r="4392" spans="1:1" x14ac:dyDescent="0.2">
      <c r="A4392" s="2"/>
    </row>
    <row r="4393" spans="1:1" x14ac:dyDescent="0.2">
      <c r="A4393" s="2"/>
    </row>
    <row r="4394" spans="1:1" x14ac:dyDescent="0.2">
      <c r="A4394" s="2"/>
    </row>
    <row r="4395" spans="1:1" x14ac:dyDescent="0.2">
      <c r="A4395" s="2"/>
    </row>
    <row r="4396" spans="1:1" x14ac:dyDescent="0.2">
      <c r="A4396" s="2"/>
    </row>
    <row r="4397" spans="1:1" x14ac:dyDescent="0.2">
      <c r="A4397" s="2"/>
    </row>
    <row r="4398" spans="1:1" x14ac:dyDescent="0.2">
      <c r="A4398" s="2"/>
    </row>
    <row r="4399" spans="1:1" x14ac:dyDescent="0.2">
      <c r="A4399" s="2"/>
    </row>
    <row r="4400" spans="1:1" x14ac:dyDescent="0.2">
      <c r="A4400" s="2"/>
    </row>
    <row r="4401" spans="1:1" x14ac:dyDescent="0.2">
      <c r="A4401" s="2"/>
    </row>
    <row r="4402" spans="1:1" x14ac:dyDescent="0.2">
      <c r="A4402" s="2"/>
    </row>
    <row r="4403" spans="1:1" x14ac:dyDescent="0.2">
      <c r="A4403" s="2"/>
    </row>
    <row r="4404" spans="1:1" x14ac:dyDescent="0.2">
      <c r="A4404" s="2"/>
    </row>
    <row r="4405" spans="1:1" x14ac:dyDescent="0.2">
      <c r="A4405" s="2"/>
    </row>
    <row r="4406" spans="1:1" x14ac:dyDescent="0.2">
      <c r="A4406" s="2"/>
    </row>
    <row r="4407" spans="1:1" x14ac:dyDescent="0.2">
      <c r="A4407" s="2"/>
    </row>
    <row r="4408" spans="1:1" x14ac:dyDescent="0.2">
      <c r="A4408" s="2"/>
    </row>
    <row r="4409" spans="1:1" x14ac:dyDescent="0.2">
      <c r="A4409" s="2"/>
    </row>
    <row r="4410" spans="1:1" x14ac:dyDescent="0.2">
      <c r="A4410" s="2"/>
    </row>
    <row r="4411" spans="1:1" x14ac:dyDescent="0.2">
      <c r="A4411" s="2"/>
    </row>
    <row r="4412" spans="1:1" x14ac:dyDescent="0.2">
      <c r="A4412" s="2"/>
    </row>
    <row r="4413" spans="1:1" x14ac:dyDescent="0.2">
      <c r="A4413" s="2"/>
    </row>
    <row r="4414" spans="1:1" x14ac:dyDescent="0.2">
      <c r="A4414" s="2"/>
    </row>
    <row r="4415" spans="1:1" x14ac:dyDescent="0.2">
      <c r="A4415" s="2"/>
    </row>
    <row r="4416" spans="1:1" x14ac:dyDescent="0.2">
      <c r="A4416" s="2"/>
    </row>
    <row r="4417" spans="1:1" x14ac:dyDescent="0.2">
      <c r="A4417" s="2"/>
    </row>
    <row r="4418" spans="1:1" x14ac:dyDescent="0.2">
      <c r="A4418" s="2"/>
    </row>
    <row r="4419" spans="1:1" x14ac:dyDescent="0.2">
      <c r="A4419" s="2"/>
    </row>
    <row r="4420" spans="1:1" x14ac:dyDescent="0.2">
      <c r="A4420" s="2"/>
    </row>
    <row r="4421" spans="1:1" x14ac:dyDescent="0.2">
      <c r="A4421" s="2"/>
    </row>
    <row r="4422" spans="1:1" x14ac:dyDescent="0.2">
      <c r="A4422" s="2"/>
    </row>
    <row r="4423" spans="1:1" x14ac:dyDescent="0.2">
      <c r="A4423" s="2"/>
    </row>
    <row r="4424" spans="1:1" x14ac:dyDescent="0.2">
      <c r="A4424" s="2"/>
    </row>
    <row r="4425" spans="1:1" x14ac:dyDescent="0.2">
      <c r="A4425" s="2"/>
    </row>
    <row r="4426" spans="1:1" x14ac:dyDescent="0.2">
      <c r="A4426" s="2"/>
    </row>
    <row r="4427" spans="1:1" x14ac:dyDescent="0.2">
      <c r="A4427" s="2"/>
    </row>
    <row r="4428" spans="1:1" x14ac:dyDescent="0.2">
      <c r="A4428" s="2"/>
    </row>
    <row r="4429" spans="1:1" x14ac:dyDescent="0.2">
      <c r="A4429" s="2"/>
    </row>
    <row r="4430" spans="1:1" x14ac:dyDescent="0.2">
      <c r="A4430" s="2"/>
    </row>
    <row r="4431" spans="1:1" x14ac:dyDescent="0.2">
      <c r="A4431" s="2"/>
    </row>
    <row r="4432" spans="1:1" x14ac:dyDescent="0.2">
      <c r="A4432" s="2"/>
    </row>
    <row r="4433" spans="1:1" x14ac:dyDescent="0.2">
      <c r="A4433" s="2"/>
    </row>
    <row r="4434" spans="1:1" x14ac:dyDescent="0.2">
      <c r="A4434" s="2"/>
    </row>
    <row r="4435" spans="1:1" x14ac:dyDescent="0.2">
      <c r="A4435" s="2"/>
    </row>
    <row r="4436" spans="1:1" x14ac:dyDescent="0.2">
      <c r="A4436" s="2"/>
    </row>
    <row r="4437" spans="1:1" x14ac:dyDescent="0.2">
      <c r="A4437" s="2"/>
    </row>
    <row r="4438" spans="1:1" x14ac:dyDescent="0.2">
      <c r="A4438" s="2"/>
    </row>
    <row r="4439" spans="1:1" x14ac:dyDescent="0.2">
      <c r="A4439" s="2"/>
    </row>
    <row r="4440" spans="1:1" x14ac:dyDescent="0.2">
      <c r="A4440" s="2"/>
    </row>
    <row r="4441" spans="1:1" x14ac:dyDescent="0.2">
      <c r="A4441" s="2"/>
    </row>
    <row r="4442" spans="1:1" x14ac:dyDescent="0.2">
      <c r="A4442" s="2"/>
    </row>
    <row r="4443" spans="1:1" x14ac:dyDescent="0.2">
      <c r="A4443" s="2"/>
    </row>
    <row r="4444" spans="1:1" x14ac:dyDescent="0.2">
      <c r="A4444" s="2"/>
    </row>
    <row r="4445" spans="1:1" x14ac:dyDescent="0.2">
      <c r="A4445" s="2"/>
    </row>
    <row r="4446" spans="1:1" x14ac:dyDescent="0.2">
      <c r="A4446" s="2"/>
    </row>
    <row r="4447" spans="1:1" x14ac:dyDescent="0.2">
      <c r="A4447" s="2"/>
    </row>
    <row r="4448" spans="1:1" x14ac:dyDescent="0.2">
      <c r="A4448" s="2"/>
    </row>
    <row r="4449" spans="1:1" x14ac:dyDescent="0.2">
      <c r="A4449" s="2"/>
    </row>
    <row r="4450" spans="1:1" x14ac:dyDescent="0.2">
      <c r="A4450" s="2"/>
    </row>
    <row r="4451" spans="1:1" x14ac:dyDescent="0.2">
      <c r="A4451" s="2"/>
    </row>
    <row r="4452" spans="1:1" x14ac:dyDescent="0.2">
      <c r="A4452" s="2"/>
    </row>
    <row r="4453" spans="1:1" x14ac:dyDescent="0.2">
      <c r="A4453" s="2"/>
    </row>
    <row r="4454" spans="1:1" x14ac:dyDescent="0.2">
      <c r="A4454" s="2"/>
    </row>
    <row r="4455" spans="1:1" x14ac:dyDescent="0.2">
      <c r="A4455" s="2"/>
    </row>
    <row r="4456" spans="1:1" x14ac:dyDescent="0.2">
      <c r="A4456" s="2"/>
    </row>
    <row r="4457" spans="1:1" x14ac:dyDescent="0.2">
      <c r="A4457" s="2"/>
    </row>
    <row r="4458" spans="1:1" x14ac:dyDescent="0.2">
      <c r="A4458" s="2"/>
    </row>
    <row r="4459" spans="1:1" x14ac:dyDescent="0.2">
      <c r="A4459" s="2"/>
    </row>
    <row r="4460" spans="1:1" x14ac:dyDescent="0.2">
      <c r="A4460" s="2"/>
    </row>
    <row r="4461" spans="1:1" x14ac:dyDescent="0.2">
      <c r="A4461" s="2"/>
    </row>
    <row r="4462" spans="1:1" x14ac:dyDescent="0.2">
      <c r="A4462" s="2"/>
    </row>
    <row r="4463" spans="1:1" x14ac:dyDescent="0.2">
      <c r="A4463" s="2"/>
    </row>
    <row r="4464" spans="1:1" x14ac:dyDescent="0.2">
      <c r="A4464" s="2"/>
    </row>
    <row r="4465" spans="1:1" x14ac:dyDescent="0.2">
      <c r="A4465" s="2"/>
    </row>
    <row r="4466" spans="1:1" x14ac:dyDescent="0.2">
      <c r="A4466" s="2"/>
    </row>
    <row r="4467" spans="1:1" x14ac:dyDescent="0.2">
      <c r="A4467" s="2"/>
    </row>
    <row r="4468" spans="1:1" x14ac:dyDescent="0.2">
      <c r="A4468" s="2"/>
    </row>
    <row r="4469" spans="1:1" x14ac:dyDescent="0.2">
      <c r="A4469" s="2"/>
    </row>
    <row r="4470" spans="1:1" x14ac:dyDescent="0.2">
      <c r="A4470" s="2"/>
    </row>
    <row r="4471" spans="1:1" x14ac:dyDescent="0.2">
      <c r="A4471" s="2"/>
    </row>
    <row r="4472" spans="1:1" x14ac:dyDescent="0.2">
      <c r="A4472" s="2"/>
    </row>
    <row r="4473" spans="1:1" x14ac:dyDescent="0.2">
      <c r="A4473" s="2"/>
    </row>
    <row r="4474" spans="1:1" x14ac:dyDescent="0.2">
      <c r="A4474" s="2"/>
    </row>
    <row r="4475" spans="1:1" x14ac:dyDescent="0.2">
      <c r="A4475" s="2"/>
    </row>
    <row r="4476" spans="1:1" x14ac:dyDescent="0.2">
      <c r="A4476" s="2"/>
    </row>
    <row r="4477" spans="1:1" x14ac:dyDescent="0.2">
      <c r="A4477" s="2"/>
    </row>
    <row r="4478" spans="1:1" x14ac:dyDescent="0.2">
      <c r="A4478" s="2"/>
    </row>
    <row r="4479" spans="1:1" x14ac:dyDescent="0.2">
      <c r="A4479" s="2"/>
    </row>
    <row r="4480" spans="1:1" x14ac:dyDescent="0.2">
      <c r="A4480" s="2"/>
    </row>
    <row r="4481" spans="1:1" x14ac:dyDescent="0.2">
      <c r="A4481" s="2"/>
    </row>
    <row r="4482" spans="1:1" x14ac:dyDescent="0.2">
      <c r="A4482" s="2"/>
    </row>
    <row r="4483" spans="1:1" x14ac:dyDescent="0.2">
      <c r="A4483" s="2"/>
    </row>
    <row r="4484" spans="1:1" x14ac:dyDescent="0.2">
      <c r="A4484" s="2"/>
    </row>
    <row r="4485" spans="1:1" x14ac:dyDescent="0.2">
      <c r="A4485" s="2"/>
    </row>
    <row r="4486" spans="1:1" x14ac:dyDescent="0.2">
      <c r="A4486" s="2"/>
    </row>
    <row r="4487" spans="1:1" x14ac:dyDescent="0.2">
      <c r="A4487" s="2"/>
    </row>
    <row r="4488" spans="1:1" x14ac:dyDescent="0.2">
      <c r="A4488" s="2"/>
    </row>
    <row r="4489" spans="1:1" x14ac:dyDescent="0.2">
      <c r="A4489" s="2"/>
    </row>
    <row r="4490" spans="1:1" x14ac:dyDescent="0.2">
      <c r="A4490" s="2"/>
    </row>
    <row r="4491" spans="1:1" x14ac:dyDescent="0.2">
      <c r="A4491" s="2"/>
    </row>
    <row r="4492" spans="1:1" x14ac:dyDescent="0.2">
      <c r="A4492" s="2"/>
    </row>
    <row r="4493" spans="1:1" x14ac:dyDescent="0.2">
      <c r="A4493" s="2"/>
    </row>
    <row r="4494" spans="1:1" x14ac:dyDescent="0.2">
      <c r="A4494" s="2"/>
    </row>
    <row r="4495" spans="1:1" x14ac:dyDescent="0.2">
      <c r="A4495" s="2"/>
    </row>
    <row r="4496" spans="1:1" x14ac:dyDescent="0.2">
      <c r="A4496" s="2"/>
    </row>
    <row r="4497" spans="1:1" x14ac:dyDescent="0.2">
      <c r="A4497" s="2"/>
    </row>
    <row r="4498" spans="1:1" x14ac:dyDescent="0.2">
      <c r="A4498" s="2"/>
    </row>
    <row r="4499" spans="1:1" x14ac:dyDescent="0.2">
      <c r="A4499" s="2"/>
    </row>
    <row r="4500" spans="1:1" x14ac:dyDescent="0.2">
      <c r="A4500" s="2"/>
    </row>
    <row r="4501" spans="1:1" x14ac:dyDescent="0.2">
      <c r="A4501" s="2"/>
    </row>
    <row r="4502" spans="1:1" x14ac:dyDescent="0.2">
      <c r="A4502" s="2"/>
    </row>
    <row r="4503" spans="1:1" x14ac:dyDescent="0.2">
      <c r="A4503" s="2"/>
    </row>
    <row r="4504" spans="1:1" x14ac:dyDescent="0.2">
      <c r="A4504" s="2"/>
    </row>
    <row r="4505" spans="1:1" x14ac:dyDescent="0.2">
      <c r="A4505" s="2"/>
    </row>
    <row r="4506" spans="1:1" x14ac:dyDescent="0.2">
      <c r="A4506" s="2"/>
    </row>
    <row r="4507" spans="1:1" x14ac:dyDescent="0.2">
      <c r="A4507" s="2"/>
    </row>
    <row r="4508" spans="1:1" x14ac:dyDescent="0.2">
      <c r="A4508" s="2"/>
    </row>
    <row r="4509" spans="1:1" x14ac:dyDescent="0.2">
      <c r="A4509" s="2"/>
    </row>
    <row r="4510" spans="1:1" x14ac:dyDescent="0.2">
      <c r="A4510" s="2"/>
    </row>
    <row r="4511" spans="1:1" x14ac:dyDescent="0.2">
      <c r="A4511" s="2"/>
    </row>
    <row r="4512" spans="1:1" x14ac:dyDescent="0.2">
      <c r="A4512" s="2"/>
    </row>
    <row r="4513" spans="1:1" x14ac:dyDescent="0.2">
      <c r="A4513" s="2"/>
    </row>
    <row r="4514" spans="1:1" x14ac:dyDescent="0.2">
      <c r="A4514" s="2"/>
    </row>
    <row r="4515" spans="1:1" x14ac:dyDescent="0.2">
      <c r="A4515" s="2"/>
    </row>
    <row r="4516" spans="1:1" x14ac:dyDescent="0.2">
      <c r="A4516" s="2"/>
    </row>
    <row r="4517" spans="1:1" x14ac:dyDescent="0.2">
      <c r="A4517" s="2"/>
    </row>
    <row r="4518" spans="1:1" x14ac:dyDescent="0.2">
      <c r="A4518" s="2"/>
    </row>
    <row r="4519" spans="1:1" x14ac:dyDescent="0.2">
      <c r="A4519" s="2"/>
    </row>
    <row r="4520" spans="1:1" x14ac:dyDescent="0.2">
      <c r="A4520" s="2"/>
    </row>
    <row r="4521" spans="1:1" x14ac:dyDescent="0.2">
      <c r="A4521" s="2"/>
    </row>
    <row r="4522" spans="1:1" x14ac:dyDescent="0.2">
      <c r="A4522" s="2"/>
    </row>
    <row r="4523" spans="1:1" x14ac:dyDescent="0.2">
      <c r="A4523" s="2"/>
    </row>
    <row r="4524" spans="1:1" x14ac:dyDescent="0.2">
      <c r="A4524" s="2"/>
    </row>
    <row r="4525" spans="1:1" x14ac:dyDescent="0.2">
      <c r="A4525" s="2"/>
    </row>
    <row r="4526" spans="1:1" x14ac:dyDescent="0.2">
      <c r="A4526" s="2"/>
    </row>
    <row r="4527" spans="1:1" x14ac:dyDescent="0.2">
      <c r="A4527" s="2"/>
    </row>
    <row r="4528" spans="1:1" x14ac:dyDescent="0.2">
      <c r="A4528" s="2"/>
    </row>
    <row r="4529" spans="1:1" x14ac:dyDescent="0.2">
      <c r="A4529" s="2"/>
    </row>
    <row r="4530" spans="1:1" x14ac:dyDescent="0.2">
      <c r="A4530" s="2"/>
    </row>
    <row r="4531" spans="1:1" x14ac:dyDescent="0.2">
      <c r="A4531" s="2"/>
    </row>
    <row r="4532" spans="1:1" x14ac:dyDescent="0.2">
      <c r="A4532" s="2"/>
    </row>
    <row r="4533" spans="1:1" x14ac:dyDescent="0.2">
      <c r="A4533" s="2"/>
    </row>
    <row r="4534" spans="1:1" x14ac:dyDescent="0.2">
      <c r="A4534" s="2"/>
    </row>
    <row r="4535" spans="1:1" x14ac:dyDescent="0.2">
      <c r="A4535" s="2"/>
    </row>
    <row r="4536" spans="1:1" x14ac:dyDescent="0.2">
      <c r="A4536" s="2"/>
    </row>
    <row r="4537" spans="1:1" x14ac:dyDescent="0.2">
      <c r="A4537" s="2"/>
    </row>
    <row r="4538" spans="1:1" x14ac:dyDescent="0.2">
      <c r="A4538" s="2"/>
    </row>
    <row r="4539" spans="1:1" x14ac:dyDescent="0.2">
      <c r="A4539" s="2"/>
    </row>
    <row r="4540" spans="1:1" x14ac:dyDescent="0.2">
      <c r="A4540" s="2"/>
    </row>
    <row r="4541" spans="1:1" x14ac:dyDescent="0.2">
      <c r="A4541" s="2"/>
    </row>
    <row r="4542" spans="1:1" x14ac:dyDescent="0.2">
      <c r="A4542" s="2"/>
    </row>
    <row r="4543" spans="1:1" x14ac:dyDescent="0.2">
      <c r="A4543" s="2"/>
    </row>
    <row r="4544" spans="1:1" x14ac:dyDescent="0.2">
      <c r="A4544" s="2"/>
    </row>
    <row r="4545" spans="1:1" x14ac:dyDescent="0.2">
      <c r="A4545" s="2"/>
    </row>
    <row r="4546" spans="1:1" x14ac:dyDescent="0.2">
      <c r="A4546" s="2"/>
    </row>
    <row r="4547" spans="1:1" x14ac:dyDescent="0.2">
      <c r="A4547" s="2"/>
    </row>
    <row r="4548" spans="1:1" x14ac:dyDescent="0.2">
      <c r="A4548" s="2"/>
    </row>
    <row r="4549" spans="1:1" x14ac:dyDescent="0.2">
      <c r="A4549" s="2"/>
    </row>
    <row r="4550" spans="1:1" x14ac:dyDescent="0.2">
      <c r="A4550" s="2"/>
    </row>
    <row r="4551" spans="1:1" x14ac:dyDescent="0.2">
      <c r="A4551" s="2"/>
    </row>
    <row r="4552" spans="1:1" x14ac:dyDescent="0.2">
      <c r="A4552" s="2"/>
    </row>
    <row r="4553" spans="1:1" x14ac:dyDescent="0.2">
      <c r="A4553" s="2"/>
    </row>
    <row r="4554" spans="1:1" x14ac:dyDescent="0.2">
      <c r="A4554" s="2"/>
    </row>
    <row r="4555" spans="1:1" x14ac:dyDescent="0.2">
      <c r="A4555" s="2"/>
    </row>
    <row r="4556" spans="1:1" x14ac:dyDescent="0.2">
      <c r="A4556" s="2"/>
    </row>
    <row r="4557" spans="1:1" x14ac:dyDescent="0.2">
      <c r="A4557" s="2"/>
    </row>
    <row r="4558" spans="1:1" x14ac:dyDescent="0.2">
      <c r="A4558" s="2"/>
    </row>
    <row r="4559" spans="1:1" x14ac:dyDescent="0.2">
      <c r="A4559" s="2"/>
    </row>
    <row r="4560" spans="1:1" x14ac:dyDescent="0.2">
      <c r="A4560" s="2"/>
    </row>
    <row r="4561" spans="1:1" x14ac:dyDescent="0.2">
      <c r="A4561" s="2"/>
    </row>
    <row r="4562" spans="1:1" x14ac:dyDescent="0.2">
      <c r="A4562" s="2"/>
    </row>
    <row r="4563" spans="1:1" x14ac:dyDescent="0.2">
      <c r="A4563" s="2"/>
    </row>
    <row r="4564" spans="1:1" x14ac:dyDescent="0.2">
      <c r="A4564" s="2"/>
    </row>
    <row r="4565" spans="1:1" x14ac:dyDescent="0.2">
      <c r="A4565" s="2"/>
    </row>
    <row r="4566" spans="1:1" x14ac:dyDescent="0.2">
      <c r="A4566" s="2"/>
    </row>
    <row r="4567" spans="1:1" x14ac:dyDescent="0.2">
      <c r="A4567" s="2"/>
    </row>
    <row r="4568" spans="1:1" x14ac:dyDescent="0.2">
      <c r="A4568" s="2"/>
    </row>
    <row r="4569" spans="1:1" x14ac:dyDescent="0.2">
      <c r="A4569" s="2"/>
    </row>
    <row r="4570" spans="1:1" x14ac:dyDescent="0.2">
      <c r="A4570" s="2"/>
    </row>
    <row r="4571" spans="1:1" x14ac:dyDescent="0.2">
      <c r="A4571" s="2"/>
    </row>
    <row r="4572" spans="1:1" x14ac:dyDescent="0.2">
      <c r="A4572" s="2"/>
    </row>
    <row r="4573" spans="1:1" x14ac:dyDescent="0.2">
      <c r="A4573" s="2"/>
    </row>
    <row r="4574" spans="1:1" x14ac:dyDescent="0.2">
      <c r="A4574" s="2"/>
    </row>
    <row r="4575" spans="1:1" x14ac:dyDescent="0.2">
      <c r="A4575" s="2"/>
    </row>
    <row r="4576" spans="1:1" x14ac:dyDescent="0.2">
      <c r="A4576" s="2"/>
    </row>
    <row r="4577" spans="1:1" x14ac:dyDescent="0.2">
      <c r="A4577" s="2"/>
    </row>
    <row r="4578" spans="1:1" x14ac:dyDescent="0.2">
      <c r="A4578" s="2"/>
    </row>
    <row r="4579" spans="1:1" x14ac:dyDescent="0.2">
      <c r="A4579" s="2"/>
    </row>
    <row r="4580" spans="1:1" x14ac:dyDescent="0.2">
      <c r="A4580" s="2"/>
    </row>
    <row r="4581" spans="1:1" x14ac:dyDescent="0.2">
      <c r="A4581" s="2"/>
    </row>
    <row r="4582" spans="1:1" x14ac:dyDescent="0.2">
      <c r="A4582" s="2"/>
    </row>
    <row r="4583" spans="1:1" x14ac:dyDescent="0.2">
      <c r="A4583" s="2"/>
    </row>
    <row r="4584" spans="1:1" x14ac:dyDescent="0.2">
      <c r="A4584" s="2"/>
    </row>
    <row r="4585" spans="1:1" x14ac:dyDescent="0.2">
      <c r="A4585" s="2"/>
    </row>
    <row r="4586" spans="1:1" x14ac:dyDescent="0.2">
      <c r="A4586" s="2"/>
    </row>
    <row r="4587" spans="1:1" x14ac:dyDescent="0.2">
      <c r="A4587" s="2"/>
    </row>
    <row r="4588" spans="1:1" x14ac:dyDescent="0.2">
      <c r="A4588" s="2"/>
    </row>
    <row r="4589" spans="1:1" x14ac:dyDescent="0.2">
      <c r="A4589" s="2"/>
    </row>
    <row r="4590" spans="1:1" x14ac:dyDescent="0.2">
      <c r="A4590" s="2"/>
    </row>
    <row r="4591" spans="1:1" x14ac:dyDescent="0.2">
      <c r="A4591" s="2"/>
    </row>
    <row r="4592" spans="1:1" x14ac:dyDescent="0.2">
      <c r="A4592" s="2"/>
    </row>
    <row r="4593" spans="1:1" x14ac:dyDescent="0.2">
      <c r="A4593" s="2"/>
    </row>
    <row r="4594" spans="1:1" x14ac:dyDescent="0.2">
      <c r="A4594" s="2"/>
    </row>
    <row r="4595" spans="1:1" x14ac:dyDescent="0.2">
      <c r="A4595" s="2"/>
    </row>
    <row r="4596" spans="1:1" x14ac:dyDescent="0.2">
      <c r="A4596" s="2"/>
    </row>
    <row r="4597" spans="1:1" x14ac:dyDescent="0.2">
      <c r="A4597" s="2"/>
    </row>
    <row r="4598" spans="1:1" x14ac:dyDescent="0.2">
      <c r="A4598" s="2"/>
    </row>
    <row r="4599" spans="1:1" x14ac:dyDescent="0.2">
      <c r="A4599" s="2"/>
    </row>
    <row r="4600" spans="1:1" x14ac:dyDescent="0.2">
      <c r="A4600" s="2"/>
    </row>
    <row r="4601" spans="1:1" x14ac:dyDescent="0.2">
      <c r="A4601" s="2"/>
    </row>
    <row r="4602" spans="1:1" x14ac:dyDescent="0.2">
      <c r="A4602" s="2"/>
    </row>
    <row r="4603" spans="1:1" x14ac:dyDescent="0.2">
      <c r="A4603" s="2"/>
    </row>
    <row r="4604" spans="1:1" x14ac:dyDescent="0.2">
      <c r="A4604" s="2"/>
    </row>
    <row r="4605" spans="1:1" x14ac:dyDescent="0.2">
      <c r="A4605" s="2"/>
    </row>
    <row r="4606" spans="1:1" x14ac:dyDescent="0.2">
      <c r="A4606" s="2"/>
    </row>
    <row r="4607" spans="1:1" x14ac:dyDescent="0.2">
      <c r="A4607" s="2"/>
    </row>
    <row r="4608" spans="1:1" x14ac:dyDescent="0.2">
      <c r="A4608" s="2"/>
    </row>
    <row r="4609" spans="1:1" x14ac:dyDescent="0.2">
      <c r="A4609" s="2"/>
    </row>
    <row r="4610" spans="1:1" x14ac:dyDescent="0.2">
      <c r="A4610" s="2"/>
    </row>
    <row r="4611" spans="1:1" x14ac:dyDescent="0.2">
      <c r="A4611" s="2"/>
    </row>
    <row r="4612" spans="1:1" x14ac:dyDescent="0.2">
      <c r="A4612" s="2"/>
    </row>
    <row r="4613" spans="1:1" x14ac:dyDescent="0.2">
      <c r="A4613" s="2"/>
    </row>
    <row r="4614" spans="1:1" x14ac:dyDescent="0.2">
      <c r="A4614" s="2"/>
    </row>
    <row r="4615" spans="1:1" x14ac:dyDescent="0.2">
      <c r="A4615" s="2"/>
    </row>
    <row r="4616" spans="1:1" x14ac:dyDescent="0.2">
      <c r="A4616" s="2"/>
    </row>
    <row r="4617" spans="1:1" x14ac:dyDescent="0.2">
      <c r="A4617" s="2"/>
    </row>
    <row r="4618" spans="1:1" x14ac:dyDescent="0.2">
      <c r="A4618" s="2"/>
    </row>
    <row r="4619" spans="1:1" x14ac:dyDescent="0.2">
      <c r="A4619" s="2"/>
    </row>
    <row r="4620" spans="1:1" x14ac:dyDescent="0.2">
      <c r="A4620" s="2"/>
    </row>
    <row r="4621" spans="1:1" x14ac:dyDescent="0.2">
      <c r="A4621" s="2"/>
    </row>
    <row r="4622" spans="1:1" x14ac:dyDescent="0.2">
      <c r="A4622" s="2"/>
    </row>
    <row r="4623" spans="1:1" x14ac:dyDescent="0.2">
      <c r="A4623" s="2"/>
    </row>
    <row r="4624" spans="1:1" x14ac:dyDescent="0.2">
      <c r="A4624" s="2"/>
    </row>
    <row r="4625" spans="1:1" x14ac:dyDescent="0.2">
      <c r="A4625" s="2"/>
    </row>
    <row r="4626" spans="1:1" x14ac:dyDescent="0.2">
      <c r="A4626" s="2"/>
    </row>
    <row r="4627" spans="1:1" x14ac:dyDescent="0.2">
      <c r="A4627" s="2"/>
    </row>
    <row r="4628" spans="1:1" x14ac:dyDescent="0.2">
      <c r="A4628" s="2"/>
    </row>
    <row r="4629" spans="1:1" x14ac:dyDescent="0.2">
      <c r="A4629" s="2"/>
    </row>
    <row r="4630" spans="1:1" x14ac:dyDescent="0.2">
      <c r="A4630" s="2"/>
    </row>
    <row r="4631" spans="1:1" x14ac:dyDescent="0.2">
      <c r="A4631" s="2"/>
    </row>
    <row r="4632" spans="1:1" x14ac:dyDescent="0.2">
      <c r="A4632" s="2"/>
    </row>
    <row r="4633" spans="1:1" x14ac:dyDescent="0.2">
      <c r="A4633" s="2"/>
    </row>
    <row r="4634" spans="1:1" x14ac:dyDescent="0.2">
      <c r="A4634" s="2"/>
    </row>
    <row r="4635" spans="1:1" x14ac:dyDescent="0.2">
      <c r="A4635" s="2"/>
    </row>
    <row r="4636" spans="1:1" x14ac:dyDescent="0.2">
      <c r="A4636" s="2"/>
    </row>
    <row r="4637" spans="1:1" x14ac:dyDescent="0.2">
      <c r="A4637" s="2"/>
    </row>
    <row r="4638" spans="1:1" x14ac:dyDescent="0.2">
      <c r="A4638" s="2"/>
    </row>
    <row r="4639" spans="1:1" x14ac:dyDescent="0.2">
      <c r="A4639" s="2"/>
    </row>
    <row r="4640" spans="1:1" x14ac:dyDescent="0.2">
      <c r="A4640" s="2"/>
    </row>
    <row r="4641" spans="1:1" x14ac:dyDescent="0.2">
      <c r="A4641" s="2"/>
    </row>
    <row r="4642" spans="1:1" x14ac:dyDescent="0.2">
      <c r="A4642" s="2"/>
    </row>
    <row r="4643" spans="1:1" x14ac:dyDescent="0.2">
      <c r="A4643" s="2"/>
    </row>
    <row r="4644" spans="1:1" x14ac:dyDescent="0.2">
      <c r="A4644" s="2"/>
    </row>
    <row r="4645" spans="1:1" x14ac:dyDescent="0.2">
      <c r="A4645" s="2"/>
    </row>
    <row r="4646" spans="1:1" x14ac:dyDescent="0.2">
      <c r="A4646" s="2"/>
    </row>
    <row r="4647" spans="1:1" x14ac:dyDescent="0.2">
      <c r="A4647" s="2"/>
    </row>
    <row r="4648" spans="1:1" x14ac:dyDescent="0.2">
      <c r="A4648" s="2"/>
    </row>
    <row r="4649" spans="1:1" x14ac:dyDescent="0.2">
      <c r="A4649" s="2"/>
    </row>
    <row r="4650" spans="1:1" x14ac:dyDescent="0.2">
      <c r="A4650" s="2"/>
    </row>
    <row r="4651" spans="1:1" x14ac:dyDescent="0.2">
      <c r="A4651" s="2"/>
    </row>
    <row r="4652" spans="1:1" x14ac:dyDescent="0.2">
      <c r="A4652" s="2"/>
    </row>
    <row r="4653" spans="1:1" x14ac:dyDescent="0.2">
      <c r="A4653" s="2"/>
    </row>
    <row r="4654" spans="1:1" x14ac:dyDescent="0.2">
      <c r="A4654" s="2"/>
    </row>
    <row r="4655" spans="1:1" x14ac:dyDescent="0.2">
      <c r="A4655" s="2"/>
    </row>
    <row r="4656" spans="1:1" x14ac:dyDescent="0.2">
      <c r="A4656" s="2"/>
    </row>
    <row r="4657" spans="1:1" x14ac:dyDescent="0.2">
      <c r="A4657" s="2"/>
    </row>
    <row r="4658" spans="1:1" x14ac:dyDescent="0.2">
      <c r="A4658" s="2"/>
    </row>
    <row r="4659" spans="1:1" x14ac:dyDescent="0.2">
      <c r="A4659" s="2"/>
    </row>
    <row r="4660" spans="1:1" x14ac:dyDescent="0.2">
      <c r="A4660" s="2"/>
    </row>
    <row r="4661" spans="1:1" x14ac:dyDescent="0.2">
      <c r="A4661" s="2"/>
    </row>
    <row r="4662" spans="1:1" x14ac:dyDescent="0.2">
      <c r="A4662" s="2"/>
    </row>
    <row r="4663" spans="1:1" x14ac:dyDescent="0.2">
      <c r="A4663" s="2"/>
    </row>
    <row r="4664" spans="1:1" x14ac:dyDescent="0.2">
      <c r="A4664" s="2"/>
    </row>
    <row r="4665" spans="1:1" x14ac:dyDescent="0.2">
      <c r="A4665" s="2"/>
    </row>
    <row r="4666" spans="1:1" x14ac:dyDescent="0.2">
      <c r="A4666" s="2"/>
    </row>
    <row r="4667" spans="1:1" x14ac:dyDescent="0.2">
      <c r="A4667" s="2"/>
    </row>
    <row r="4668" spans="1:1" x14ac:dyDescent="0.2">
      <c r="A4668" s="2"/>
    </row>
    <row r="4669" spans="1:1" x14ac:dyDescent="0.2">
      <c r="A4669" s="2"/>
    </row>
    <row r="4670" spans="1:1" x14ac:dyDescent="0.2">
      <c r="A4670" s="2"/>
    </row>
    <row r="4671" spans="1:1" x14ac:dyDescent="0.2">
      <c r="A4671" s="2"/>
    </row>
    <row r="4672" spans="1:1" x14ac:dyDescent="0.2">
      <c r="A4672" s="2"/>
    </row>
    <row r="4673" spans="1:1" x14ac:dyDescent="0.2">
      <c r="A4673" s="2"/>
    </row>
    <row r="4674" spans="1:1" x14ac:dyDescent="0.2">
      <c r="A4674" s="2"/>
    </row>
    <row r="4675" spans="1:1" x14ac:dyDescent="0.2">
      <c r="A4675" s="2"/>
    </row>
    <row r="4676" spans="1:1" x14ac:dyDescent="0.2">
      <c r="A4676" s="2"/>
    </row>
    <row r="4677" spans="1:1" x14ac:dyDescent="0.2">
      <c r="A4677" s="2"/>
    </row>
    <row r="4678" spans="1:1" x14ac:dyDescent="0.2">
      <c r="A4678" s="2"/>
    </row>
    <row r="4679" spans="1:1" x14ac:dyDescent="0.2">
      <c r="A4679" s="2"/>
    </row>
    <row r="4680" spans="1:1" x14ac:dyDescent="0.2">
      <c r="A4680" s="2"/>
    </row>
    <row r="4681" spans="1:1" x14ac:dyDescent="0.2">
      <c r="A4681" s="2"/>
    </row>
    <row r="4682" spans="1:1" x14ac:dyDescent="0.2">
      <c r="A4682" s="2"/>
    </row>
    <row r="4683" spans="1:1" x14ac:dyDescent="0.2">
      <c r="A4683" s="2"/>
    </row>
    <row r="4684" spans="1:1" x14ac:dyDescent="0.2">
      <c r="A4684" s="2"/>
    </row>
    <row r="4685" spans="1:1" x14ac:dyDescent="0.2">
      <c r="A4685" s="2"/>
    </row>
    <row r="4686" spans="1:1" x14ac:dyDescent="0.2">
      <c r="A4686" s="2"/>
    </row>
    <row r="4687" spans="1:1" x14ac:dyDescent="0.2">
      <c r="A4687" s="2"/>
    </row>
    <row r="4688" spans="1:1" x14ac:dyDescent="0.2">
      <c r="A4688" s="2"/>
    </row>
    <row r="4689" spans="1:1" x14ac:dyDescent="0.2">
      <c r="A4689" s="2"/>
    </row>
    <row r="4690" spans="1:1" x14ac:dyDescent="0.2">
      <c r="A4690" s="2"/>
    </row>
    <row r="4691" spans="1:1" x14ac:dyDescent="0.2">
      <c r="A4691" s="2"/>
    </row>
    <row r="4692" spans="1:1" x14ac:dyDescent="0.2">
      <c r="A4692" s="2"/>
    </row>
    <row r="4693" spans="1:1" x14ac:dyDescent="0.2">
      <c r="A4693" s="2"/>
    </row>
    <row r="4694" spans="1:1" x14ac:dyDescent="0.2">
      <c r="A4694" s="2"/>
    </row>
    <row r="4695" spans="1:1" x14ac:dyDescent="0.2">
      <c r="A4695" s="2"/>
    </row>
    <row r="4696" spans="1:1" x14ac:dyDescent="0.2">
      <c r="A4696" s="2"/>
    </row>
    <row r="4697" spans="1:1" x14ac:dyDescent="0.2">
      <c r="A4697" s="2"/>
    </row>
    <row r="4698" spans="1:1" x14ac:dyDescent="0.2">
      <c r="A4698" s="2"/>
    </row>
    <row r="4699" spans="1:1" x14ac:dyDescent="0.2">
      <c r="A4699" s="2"/>
    </row>
    <row r="4700" spans="1:1" x14ac:dyDescent="0.2">
      <c r="A4700" s="2"/>
    </row>
    <row r="4701" spans="1:1" x14ac:dyDescent="0.2">
      <c r="A4701" s="2"/>
    </row>
    <row r="4702" spans="1:1" x14ac:dyDescent="0.2">
      <c r="A4702" s="2"/>
    </row>
    <row r="4703" spans="1:1" x14ac:dyDescent="0.2">
      <c r="A4703" s="2"/>
    </row>
    <row r="4704" spans="1:1" x14ac:dyDescent="0.2">
      <c r="A4704" s="2"/>
    </row>
    <row r="4705" spans="1:1" x14ac:dyDescent="0.2">
      <c r="A4705" s="2"/>
    </row>
    <row r="4706" spans="1:1" x14ac:dyDescent="0.2">
      <c r="A4706" s="2"/>
    </row>
    <row r="4707" spans="1:1" x14ac:dyDescent="0.2">
      <c r="A4707" s="2"/>
    </row>
    <row r="4708" spans="1:1" x14ac:dyDescent="0.2">
      <c r="A4708" s="2"/>
    </row>
    <row r="4709" spans="1:1" x14ac:dyDescent="0.2">
      <c r="A4709" s="2"/>
    </row>
    <row r="4710" spans="1:1" x14ac:dyDescent="0.2">
      <c r="A4710" s="2"/>
    </row>
    <row r="4711" spans="1:1" x14ac:dyDescent="0.2">
      <c r="A4711" s="2"/>
    </row>
    <row r="4712" spans="1:1" x14ac:dyDescent="0.2">
      <c r="A4712" s="2"/>
    </row>
    <row r="4713" spans="1:1" x14ac:dyDescent="0.2">
      <c r="A4713" s="2"/>
    </row>
    <row r="4714" spans="1:1" x14ac:dyDescent="0.2">
      <c r="A4714" s="2"/>
    </row>
    <row r="4715" spans="1:1" x14ac:dyDescent="0.2">
      <c r="A4715" s="2"/>
    </row>
    <row r="4716" spans="1:1" x14ac:dyDescent="0.2">
      <c r="A4716" s="2"/>
    </row>
    <row r="4717" spans="1:1" x14ac:dyDescent="0.2">
      <c r="A4717" s="2"/>
    </row>
    <row r="4718" spans="1:1" x14ac:dyDescent="0.2">
      <c r="A4718" s="2"/>
    </row>
    <row r="4719" spans="1:1" x14ac:dyDescent="0.2">
      <c r="A4719" s="2"/>
    </row>
    <row r="4720" spans="1:1" x14ac:dyDescent="0.2">
      <c r="A4720" s="2"/>
    </row>
    <row r="4721" spans="1:1" x14ac:dyDescent="0.2">
      <c r="A4721" s="2"/>
    </row>
    <row r="4722" spans="1:1" x14ac:dyDescent="0.2">
      <c r="A4722" s="2"/>
    </row>
    <row r="4723" spans="1:1" x14ac:dyDescent="0.2">
      <c r="A4723" s="2"/>
    </row>
    <row r="4724" spans="1:1" x14ac:dyDescent="0.2">
      <c r="A4724" s="2"/>
    </row>
    <row r="4725" spans="1:1" x14ac:dyDescent="0.2">
      <c r="A4725" s="2"/>
    </row>
    <row r="4726" spans="1:1" x14ac:dyDescent="0.2">
      <c r="A4726" s="2"/>
    </row>
    <row r="4727" spans="1:1" x14ac:dyDescent="0.2">
      <c r="A4727" s="2"/>
    </row>
    <row r="4728" spans="1:1" x14ac:dyDescent="0.2">
      <c r="A4728" s="2"/>
    </row>
    <row r="4729" spans="1:1" x14ac:dyDescent="0.2">
      <c r="A4729" s="2"/>
    </row>
    <row r="4730" spans="1:1" x14ac:dyDescent="0.2">
      <c r="A4730" s="2"/>
    </row>
    <row r="4731" spans="1:1" x14ac:dyDescent="0.2">
      <c r="A4731" s="2"/>
    </row>
    <row r="4732" spans="1:1" x14ac:dyDescent="0.2">
      <c r="A4732" s="2"/>
    </row>
    <row r="4733" spans="1:1" x14ac:dyDescent="0.2">
      <c r="A4733" s="2"/>
    </row>
    <row r="4734" spans="1:1" x14ac:dyDescent="0.2">
      <c r="A4734" s="2"/>
    </row>
    <row r="4735" spans="1:1" x14ac:dyDescent="0.2">
      <c r="A4735" s="2"/>
    </row>
    <row r="4736" spans="1:1" x14ac:dyDescent="0.2">
      <c r="A4736" s="2"/>
    </row>
    <row r="4737" spans="1:1" x14ac:dyDescent="0.2">
      <c r="A4737" s="2"/>
    </row>
    <row r="4738" spans="1:1" x14ac:dyDescent="0.2">
      <c r="A4738" s="2"/>
    </row>
    <row r="4739" spans="1:1" x14ac:dyDescent="0.2">
      <c r="A4739" s="2"/>
    </row>
    <row r="4740" spans="1:1" x14ac:dyDescent="0.2">
      <c r="A4740" s="2"/>
    </row>
    <row r="4741" spans="1:1" x14ac:dyDescent="0.2">
      <c r="A4741" s="2"/>
    </row>
    <row r="4742" spans="1:1" x14ac:dyDescent="0.2">
      <c r="A4742" s="2"/>
    </row>
    <row r="4743" spans="1:1" x14ac:dyDescent="0.2">
      <c r="A4743" s="2"/>
    </row>
    <row r="4744" spans="1:1" x14ac:dyDescent="0.2">
      <c r="A4744" s="2"/>
    </row>
    <row r="4745" spans="1:1" x14ac:dyDescent="0.2">
      <c r="A4745" s="2"/>
    </row>
    <row r="4746" spans="1:1" x14ac:dyDescent="0.2">
      <c r="A4746" s="2"/>
    </row>
    <row r="4747" spans="1:1" x14ac:dyDescent="0.2">
      <c r="A4747" s="2"/>
    </row>
    <row r="4748" spans="1:1" x14ac:dyDescent="0.2">
      <c r="A4748" s="2"/>
    </row>
    <row r="4749" spans="1:1" x14ac:dyDescent="0.2">
      <c r="A4749" s="2"/>
    </row>
    <row r="4750" spans="1:1" x14ac:dyDescent="0.2">
      <c r="A4750" s="2"/>
    </row>
    <row r="4751" spans="1:1" x14ac:dyDescent="0.2">
      <c r="A4751" s="2"/>
    </row>
    <row r="4752" spans="1:1" x14ac:dyDescent="0.2">
      <c r="A4752" s="2"/>
    </row>
    <row r="4753" spans="1:1" x14ac:dyDescent="0.2">
      <c r="A4753" s="2"/>
    </row>
    <row r="4754" spans="1:1" x14ac:dyDescent="0.2">
      <c r="A4754" s="2"/>
    </row>
    <row r="4755" spans="1:1" x14ac:dyDescent="0.2">
      <c r="A4755" s="2"/>
    </row>
    <row r="4756" spans="1:1" x14ac:dyDescent="0.2">
      <c r="A4756" s="2"/>
    </row>
    <row r="4757" spans="1:1" x14ac:dyDescent="0.2">
      <c r="A4757" s="2"/>
    </row>
    <row r="4758" spans="1:1" x14ac:dyDescent="0.2">
      <c r="A4758" s="2"/>
    </row>
    <row r="4759" spans="1:1" x14ac:dyDescent="0.2">
      <c r="A4759" s="2"/>
    </row>
    <row r="4760" spans="1:1" x14ac:dyDescent="0.2">
      <c r="A4760" s="2"/>
    </row>
    <row r="4761" spans="1:1" x14ac:dyDescent="0.2">
      <c r="A4761" s="2"/>
    </row>
    <row r="4762" spans="1:1" x14ac:dyDescent="0.2">
      <c r="A4762" s="2"/>
    </row>
    <row r="4763" spans="1:1" x14ac:dyDescent="0.2">
      <c r="A4763" s="2"/>
    </row>
    <row r="4764" spans="1:1" x14ac:dyDescent="0.2">
      <c r="A4764" s="2"/>
    </row>
    <row r="4765" spans="1:1" x14ac:dyDescent="0.2">
      <c r="A4765" s="2"/>
    </row>
    <row r="4766" spans="1:1" x14ac:dyDescent="0.2">
      <c r="A4766" s="2"/>
    </row>
    <row r="4767" spans="1:1" x14ac:dyDescent="0.2">
      <c r="A4767" s="2"/>
    </row>
    <row r="4768" spans="1:1" x14ac:dyDescent="0.2">
      <c r="A4768" s="2"/>
    </row>
    <row r="4769" spans="1:1" x14ac:dyDescent="0.2">
      <c r="A4769" s="2"/>
    </row>
    <row r="4770" spans="1:1" x14ac:dyDescent="0.2">
      <c r="A4770" s="2"/>
    </row>
    <row r="4771" spans="1:1" x14ac:dyDescent="0.2">
      <c r="A4771" s="2"/>
    </row>
    <row r="4772" spans="1:1" x14ac:dyDescent="0.2">
      <c r="A4772" s="2"/>
    </row>
    <row r="4773" spans="1:1" x14ac:dyDescent="0.2">
      <c r="A4773" s="2"/>
    </row>
    <row r="4774" spans="1:1" x14ac:dyDescent="0.2">
      <c r="A4774" s="2"/>
    </row>
    <row r="4775" spans="1:1" x14ac:dyDescent="0.2">
      <c r="A4775" s="2"/>
    </row>
    <row r="4776" spans="1:1" x14ac:dyDescent="0.2">
      <c r="A4776" s="2"/>
    </row>
    <row r="4777" spans="1:1" x14ac:dyDescent="0.2">
      <c r="A4777" s="2"/>
    </row>
    <row r="4778" spans="1:1" x14ac:dyDescent="0.2">
      <c r="A4778" s="2"/>
    </row>
    <row r="4779" spans="1:1" x14ac:dyDescent="0.2">
      <c r="A4779" s="2"/>
    </row>
    <row r="4780" spans="1:1" x14ac:dyDescent="0.2">
      <c r="A4780" s="2"/>
    </row>
    <row r="4781" spans="1:1" x14ac:dyDescent="0.2">
      <c r="A4781" s="2"/>
    </row>
    <row r="4782" spans="1:1" x14ac:dyDescent="0.2">
      <c r="A4782" s="2"/>
    </row>
    <row r="4783" spans="1:1" x14ac:dyDescent="0.2">
      <c r="A4783" s="2"/>
    </row>
    <row r="4784" spans="1:1" x14ac:dyDescent="0.2">
      <c r="A4784" s="2"/>
    </row>
    <row r="4785" spans="1:1" x14ac:dyDescent="0.2">
      <c r="A4785" s="2"/>
    </row>
    <row r="4786" spans="1:1" x14ac:dyDescent="0.2">
      <c r="A4786" s="2"/>
    </row>
    <row r="4787" spans="1:1" x14ac:dyDescent="0.2">
      <c r="A4787" s="2"/>
    </row>
    <row r="4788" spans="1:1" x14ac:dyDescent="0.2">
      <c r="A4788" s="2"/>
    </row>
    <row r="4789" spans="1:1" x14ac:dyDescent="0.2">
      <c r="A4789" s="2"/>
    </row>
    <row r="4790" spans="1:1" x14ac:dyDescent="0.2">
      <c r="A4790" s="2"/>
    </row>
    <row r="4791" spans="1:1" x14ac:dyDescent="0.2">
      <c r="A4791" s="2"/>
    </row>
    <row r="4792" spans="1:1" x14ac:dyDescent="0.2">
      <c r="A4792" s="2"/>
    </row>
    <row r="4793" spans="1:1" x14ac:dyDescent="0.2">
      <c r="A4793" s="2"/>
    </row>
    <row r="4794" spans="1:1" x14ac:dyDescent="0.2">
      <c r="A4794" s="2"/>
    </row>
    <row r="4795" spans="1:1" x14ac:dyDescent="0.2">
      <c r="A4795" s="2"/>
    </row>
    <row r="4796" spans="1:1" x14ac:dyDescent="0.2">
      <c r="A4796" s="2"/>
    </row>
    <row r="4797" spans="1:1" x14ac:dyDescent="0.2">
      <c r="A4797" s="2"/>
    </row>
    <row r="4798" spans="1:1" x14ac:dyDescent="0.2">
      <c r="A4798" s="2"/>
    </row>
    <row r="4799" spans="1:1" x14ac:dyDescent="0.2">
      <c r="A4799" s="2"/>
    </row>
    <row r="4800" spans="1:1" x14ac:dyDescent="0.2">
      <c r="A4800" s="2"/>
    </row>
    <row r="4801" spans="1:1" x14ac:dyDescent="0.2">
      <c r="A4801" s="2"/>
    </row>
    <row r="4802" spans="1:1" x14ac:dyDescent="0.2">
      <c r="A4802" s="2"/>
    </row>
    <row r="4803" spans="1:1" x14ac:dyDescent="0.2">
      <c r="A4803" s="2"/>
    </row>
    <row r="4804" spans="1:1" x14ac:dyDescent="0.2">
      <c r="A4804" s="2"/>
    </row>
    <row r="4805" spans="1:1" x14ac:dyDescent="0.2">
      <c r="A4805" s="2"/>
    </row>
    <row r="4806" spans="1:1" x14ac:dyDescent="0.2">
      <c r="A4806" s="2"/>
    </row>
    <row r="4807" spans="1:1" x14ac:dyDescent="0.2">
      <c r="A4807" s="2"/>
    </row>
    <row r="4808" spans="1:1" x14ac:dyDescent="0.2">
      <c r="A4808" s="2"/>
    </row>
    <row r="4809" spans="1:1" x14ac:dyDescent="0.2">
      <c r="A4809" s="2"/>
    </row>
    <row r="4810" spans="1:1" x14ac:dyDescent="0.2">
      <c r="A4810" s="2"/>
    </row>
    <row r="4811" spans="1:1" x14ac:dyDescent="0.2">
      <c r="A4811" s="2"/>
    </row>
    <row r="4812" spans="1:1" x14ac:dyDescent="0.2">
      <c r="A4812" s="2"/>
    </row>
    <row r="4813" spans="1:1" x14ac:dyDescent="0.2">
      <c r="A4813" s="2"/>
    </row>
    <row r="4814" spans="1:1" x14ac:dyDescent="0.2">
      <c r="A4814" s="2"/>
    </row>
    <row r="4815" spans="1:1" x14ac:dyDescent="0.2">
      <c r="A4815" s="2"/>
    </row>
    <row r="4816" spans="1:1" x14ac:dyDescent="0.2">
      <c r="A4816" s="2"/>
    </row>
    <row r="4817" spans="1:1" x14ac:dyDescent="0.2">
      <c r="A4817" s="2"/>
    </row>
    <row r="4818" spans="1:1" x14ac:dyDescent="0.2">
      <c r="A4818" s="2"/>
    </row>
    <row r="4819" spans="1:1" x14ac:dyDescent="0.2">
      <c r="A4819" s="2"/>
    </row>
    <row r="4820" spans="1:1" x14ac:dyDescent="0.2">
      <c r="A4820" s="2"/>
    </row>
    <row r="4821" spans="1:1" x14ac:dyDescent="0.2">
      <c r="A4821" s="2"/>
    </row>
    <row r="4822" spans="1:1" x14ac:dyDescent="0.2">
      <c r="A4822" s="2"/>
    </row>
    <row r="4823" spans="1:1" x14ac:dyDescent="0.2">
      <c r="A4823" s="2"/>
    </row>
    <row r="4824" spans="1:1" x14ac:dyDescent="0.2">
      <c r="A4824" s="2"/>
    </row>
    <row r="4825" spans="1:1" x14ac:dyDescent="0.2">
      <c r="A4825" s="2"/>
    </row>
    <row r="4826" spans="1:1" x14ac:dyDescent="0.2">
      <c r="A4826" s="2"/>
    </row>
    <row r="4827" spans="1:1" x14ac:dyDescent="0.2">
      <c r="A4827" s="2"/>
    </row>
    <row r="4828" spans="1:1" x14ac:dyDescent="0.2">
      <c r="A4828" s="2"/>
    </row>
    <row r="4829" spans="1:1" x14ac:dyDescent="0.2">
      <c r="A4829" s="2"/>
    </row>
    <row r="4830" spans="1:1" x14ac:dyDescent="0.2">
      <c r="A4830" s="2"/>
    </row>
    <row r="4831" spans="1:1" x14ac:dyDescent="0.2">
      <c r="A4831" s="2"/>
    </row>
    <row r="4832" spans="1:1" x14ac:dyDescent="0.2">
      <c r="A4832" s="2"/>
    </row>
    <row r="4833" spans="1:1" x14ac:dyDescent="0.2">
      <c r="A4833" s="2"/>
    </row>
    <row r="4834" spans="1:1" x14ac:dyDescent="0.2">
      <c r="A4834" s="2"/>
    </row>
    <row r="4835" spans="1:1" x14ac:dyDescent="0.2">
      <c r="A4835" s="2"/>
    </row>
    <row r="4836" spans="1:1" x14ac:dyDescent="0.2">
      <c r="A4836" s="2"/>
    </row>
    <row r="4837" spans="1:1" x14ac:dyDescent="0.2">
      <c r="A4837" s="2"/>
    </row>
    <row r="4838" spans="1:1" x14ac:dyDescent="0.2">
      <c r="A4838" s="2"/>
    </row>
    <row r="4839" spans="1:1" x14ac:dyDescent="0.2">
      <c r="A4839" s="2"/>
    </row>
    <row r="4840" spans="1:1" x14ac:dyDescent="0.2">
      <c r="A4840" s="2"/>
    </row>
    <row r="4841" spans="1:1" x14ac:dyDescent="0.2">
      <c r="A4841" s="2"/>
    </row>
    <row r="4842" spans="1:1" x14ac:dyDescent="0.2">
      <c r="A4842" s="2"/>
    </row>
    <row r="4843" spans="1:1" x14ac:dyDescent="0.2">
      <c r="A4843" s="2"/>
    </row>
    <row r="4844" spans="1:1" x14ac:dyDescent="0.2">
      <c r="A4844" s="2"/>
    </row>
    <row r="4845" spans="1:1" x14ac:dyDescent="0.2">
      <c r="A4845" s="2"/>
    </row>
    <row r="4846" spans="1:1" x14ac:dyDescent="0.2">
      <c r="A4846" s="2"/>
    </row>
    <row r="4847" spans="1:1" x14ac:dyDescent="0.2">
      <c r="A4847" s="2"/>
    </row>
    <row r="4848" spans="1:1" x14ac:dyDescent="0.2">
      <c r="A4848" s="2"/>
    </row>
    <row r="4849" spans="1:1" x14ac:dyDescent="0.2">
      <c r="A4849" s="2"/>
    </row>
    <row r="4850" spans="1:1" x14ac:dyDescent="0.2">
      <c r="A4850" s="2"/>
    </row>
    <row r="4851" spans="1:1" x14ac:dyDescent="0.2">
      <c r="A4851" s="2"/>
    </row>
    <row r="4852" spans="1:1" x14ac:dyDescent="0.2">
      <c r="A4852" s="2"/>
    </row>
    <row r="4853" spans="1:1" x14ac:dyDescent="0.2">
      <c r="A4853" s="2"/>
    </row>
    <row r="4854" spans="1:1" x14ac:dyDescent="0.2">
      <c r="A4854" s="2"/>
    </row>
    <row r="4855" spans="1:1" x14ac:dyDescent="0.2">
      <c r="A4855" s="2"/>
    </row>
    <row r="4856" spans="1:1" x14ac:dyDescent="0.2">
      <c r="A4856" s="2"/>
    </row>
    <row r="4857" spans="1:1" x14ac:dyDescent="0.2">
      <c r="A4857" s="2"/>
    </row>
    <row r="4858" spans="1:1" x14ac:dyDescent="0.2">
      <c r="A4858" s="2"/>
    </row>
    <row r="4859" spans="1:1" x14ac:dyDescent="0.2">
      <c r="A4859" s="2"/>
    </row>
    <row r="4860" spans="1:1" x14ac:dyDescent="0.2">
      <c r="A4860" s="2"/>
    </row>
    <row r="4861" spans="1:1" x14ac:dyDescent="0.2">
      <c r="A4861" s="2"/>
    </row>
    <row r="4862" spans="1:1" x14ac:dyDescent="0.2">
      <c r="A4862" s="2"/>
    </row>
    <row r="4863" spans="1:1" x14ac:dyDescent="0.2">
      <c r="A4863" s="2"/>
    </row>
    <row r="4864" spans="1:1" x14ac:dyDescent="0.2">
      <c r="A4864" s="2"/>
    </row>
    <row r="4865" spans="1:1" x14ac:dyDescent="0.2">
      <c r="A4865" s="2"/>
    </row>
    <row r="4866" spans="1:1" x14ac:dyDescent="0.2">
      <c r="A4866" s="2"/>
    </row>
    <row r="4867" spans="1:1" x14ac:dyDescent="0.2">
      <c r="A4867" s="2"/>
    </row>
    <row r="4868" spans="1:1" x14ac:dyDescent="0.2">
      <c r="A4868" s="2"/>
    </row>
    <row r="4869" spans="1:1" x14ac:dyDescent="0.2">
      <c r="A4869" s="2"/>
    </row>
    <row r="4870" spans="1:1" x14ac:dyDescent="0.2">
      <c r="A4870" s="2"/>
    </row>
    <row r="4871" spans="1:1" x14ac:dyDescent="0.2">
      <c r="A4871" s="2"/>
    </row>
    <row r="4872" spans="1:1" x14ac:dyDescent="0.2">
      <c r="A4872" s="2"/>
    </row>
    <row r="4873" spans="1:1" x14ac:dyDescent="0.2">
      <c r="A4873" s="2"/>
    </row>
    <row r="4874" spans="1:1" x14ac:dyDescent="0.2">
      <c r="A4874" s="2"/>
    </row>
    <row r="4875" spans="1:1" x14ac:dyDescent="0.2">
      <c r="A4875" s="2"/>
    </row>
    <row r="4876" spans="1:1" x14ac:dyDescent="0.2">
      <c r="A4876" s="2"/>
    </row>
    <row r="4877" spans="1:1" x14ac:dyDescent="0.2">
      <c r="A4877" s="2"/>
    </row>
    <row r="4878" spans="1:1" x14ac:dyDescent="0.2">
      <c r="A4878" s="2"/>
    </row>
    <row r="4879" spans="1:1" x14ac:dyDescent="0.2">
      <c r="A4879" s="2"/>
    </row>
    <row r="4880" spans="1:1" x14ac:dyDescent="0.2">
      <c r="A4880" s="2"/>
    </row>
    <row r="4881" spans="1:1" x14ac:dyDescent="0.2">
      <c r="A4881" s="2"/>
    </row>
    <row r="4882" spans="1:1" x14ac:dyDescent="0.2">
      <c r="A4882" s="2"/>
    </row>
    <row r="4883" spans="1:1" x14ac:dyDescent="0.2">
      <c r="A4883" s="2"/>
    </row>
    <row r="4884" spans="1:1" x14ac:dyDescent="0.2">
      <c r="A4884" s="2"/>
    </row>
    <row r="4885" spans="1:1" x14ac:dyDescent="0.2">
      <c r="A4885" s="2"/>
    </row>
    <row r="4886" spans="1:1" x14ac:dyDescent="0.2">
      <c r="A4886" s="2"/>
    </row>
    <row r="4887" spans="1:1" x14ac:dyDescent="0.2">
      <c r="A4887" s="2"/>
    </row>
    <row r="4888" spans="1:1" x14ac:dyDescent="0.2">
      <c r="A4888" s="2"/>
    </row>
    <row r="4889" spans="1:1" x14ac:dyDescent="0.2">
      <c r="A4889" s="2"/>
    </row>
    <row r="4890" spans="1:1" x14ac:dyDescent="0.2">
      <c r="A4890" s="2"/>
    </row>
    <row r="4891" spans="1:1" x14ac:dyDescent="0.2">
      <c r="A4891" s="2"/>
    </row>
    <row r="4892" spans="1:1" x14ac:dyDescent="0.2">
      <c r="A4892" s="2"/>
    </row>
    <row r="4893" spans="1:1" x14ac:dyDescent="0.2">
      <c r="A4893" s="2"/>
    </row>
    <row r="4894" spans="1:1" x14ac:dyDescent="0.2">
      <c r="A4894" s="2"/>
    </row>
    <row r="4895" spans="1:1" x14ac:dyDescent="0.2">
      <c r="A4895" s="2"/>
    </row>
    <row r="4896" spans="1:1" x14ac:dyDescent="0.2">
      <c r="A4896" s="2"/>
    </row>
    <row r="4897" spans="1:1" x14ac:dyDescent="0.2">
      <c r="A4897" s="2"/>
    </row>
    <row r="4898" spans="1:1" x14ac:dyDescent="0.2">
      <c r="A4898" s="2"/>
    </row>
    <row r="4899" spans="1:1" x14ac:dyDescent="0.2">
      <c r="A4899" s="2"/>
    </row>
    <row r="4900" spans="1:1" x14ac:dyDescent="0.2">
      <c r="A4900" s="2"/>
    </row>
    <row r="4901" spans="1:1" x14ac:dyDescent="0.2">
      <c r="A4901" s="2"/>
    </row>
    <row r="4902" spans="1:1" x14ac:dyDescent="0.2">
      <c r="A4902" s="2"/>
    </row>
    <row r="4903" spans="1:1" x14ac:dyDescent="0.2">
      <c r="A4903" s="2"/>
    </row>
    <row r="4904" spans="1:1" x14ac:dyDescent="0.2">
      <c r="A4904" s="2"/>
    </row>
    <row r="4905" spans="1:1" x14ac:dyDescent="0.2">
      <c r="A4905" s="2"/>
    </row>
    <row r="4906" spans="1:1" x14ac:dyDescent="0.2">
      <c r="A4906" s="2"/>
    </row>
    <row r="4907" spans="1:1" x14ac:dyDescent="0.2">
      <c r="A4907" s="2"/>
    </row>
    <row r="4908" spans="1:1" x14ac:dyDescent="0.2">
      <c r="A4908" s="2"/>
    </row>
    <row r="4909" spans="1:1" x14ac:dyDescent="0.2">
      <c r="A4909" s="2"/>
    </row>
    <row r="4910" spans="1:1" x14ac:dyDescent="0.2">
      <c r="A4910" s="2"/>
    </row>
    <row r="4911" spans="1:1" x14ac:dyDescent="0.2">
      <c r="A4911" s="2"/>
    </row>
    <row r="4912" spans="1:1" x14ac:dyDescent="0.2">
      <c r="A4912" s="2"/>
    </row>
    <row r="4913" spans="1:1" x14ac:dyDescent="0.2">
      <c r="A4913" s="2"/>
    </row>
    <row r="4914" spans="1:1" x14ac:dyDescent="0.2">
      <c r="A4914" s="2"/>
    </row>
    <row r="4915" spans="1:1" x14ac:dyDescent="0.2">
      <c r="A4915" s="2"/>
    </row>
    <row r="4916" spans="1:1" x14ac:dyDescent="0.2">
      <c r="A4916" s="2"/>
    </row>
    <row r="4917" spans="1:1" x14ac:dyDescent="0.2">
      <c r="A4917" s="2"/>
    </row>
    <row r="4918" spans="1:1" x14ac:dyDescent="0.2">
      <c r="A4918" s="2"/>
    </row>
    <row r="4919" spans="1:1" x14ac:dyDescent="0.2">
      <c r="A4919" s="2"/>
    </row>
    <row r="4920" spans="1:1" x14ac:dyDescent="0.2">
      <c r="A4920" s="2"/>
    </row>
    <row r="4921" spans="1:1" x14ac:dyDescent="0.2">
      <c r="A4921" s="2"/>
    </row>
    <row r="4922" spans="1:1" x14ac:dyDescent="0.2">
      <c r="A4922" s="2"/>
    </row>
    <row r="4923" spans="1:1" x14ac:dyDescent="0.2">
      <c r="A4923" s="2"/>
    </row>
    <row r="4924" spans="1:1" x14ac:dyDescent="0.2">
      <c r="A4924" s="2"/>
    </row>
    <row r="4925" spans="1:1" x14ac:dyDescent="0.2">
      <c r="A4925" s="2"/>
    </row>
    <row r="4926" spans="1:1" x14ac:dyDescent="0.2">
      <c r="A4926" s="2"/>
    </row>
    <row r="4927" spans="1:1" x14ac:dyDescent="0.2">
      <c r="A4927" s="2"/>
    </row>
    <row r="4928" spans="1:1" x14ac:dyDescent="0.2">
      <c r="A4928" s="2"/>
    </row>
    <row r="4929" spans="1:1" x14ac:dyDescent="0.2">
      <c r="A4929" s="2"/>
    </row>
    <row r="4930" spans="1:1" x14ac:dyDescent="0.2">
      <c r="A4930" s="2"/>
    </row>
    <row r="4931" spans="1:1" x14ac:dyDescent="0.2">
      <c r="A4931" s="2"/>
    </row>
    <row r="4932" spans="1:1" x14ac:dyDescent="0.2">
      <c r="A4932" s="2"/>
    </row>
    <row r="4933" spans="1:1" x14ac:dyDescent="0.2">
      <c r="A4933" s="2"/>
    </row>
    <row r="4934" spans="1:1" x14ac:dyDescent="0.2">
      <c r="A4934" s="2"/>
    </row>
    <row r="4935" spans="1:1" x14ac:dyDescent="0.2">
      <c r="A4935" s="2"/>
    </row>
    <row r="4936" spans="1:1" x14ac:dyDescent="0.2">
      <c r="A4936" s="2"/>
    </row>
    <row r="4937" spans="1:1" x14ac:dyDescent="0.2">
      <c r="A4937" s="2"/>
    </row>
    <row r="4938" spans="1:1" x14ac:dyDescent="0.2">
      <c r="A4938" s="2"/>
    </row>
    <row r="4939" spans="1:1" x14ac:dyDescent="0.2">
      <c r="A4939" s="2"/>
    </row>
    <row r="4940" spans="1:1" x14ac:dyDescent="0.2">
      <c r="A4940" s="2"/>
    </row>
    <row r="4941" spans="1:1" x14ac:dyDescent="0.2">
      <c r="A4941" s="2"/>
    </row>
    <row r="4942" spans="1:1" x14ac:dyDescent="0.2">
      <c r="A4942" s="2"/>
    </row>
    <row r="4943" spans="1:1" x14ac:dyDescent="0.2">
      <c r="A4943" s="2"/>
    </row>
    <row r="4944" spans="1:1" x14ac:dyDescent="0.2">
      <c r="A4944" s="2"/>
    </row>
    <row r="4945" spans="1:1" x14ac:dyDescent="0.2">
      <c r="A4945" s="2"/>
    </row>
    <row r="4946" spans="1:1" x14ac:dyDescent="0.2">
      <c r="A4946" s="2"/>
    </row>
    <row r="4947" spans="1:1" x14ac:dyDescent="0.2">
      <c r="A4947" s="2"/>
    </row>
    <row r="4948" spans="1:1" x14ac:dyDescent="0.2">
      <c r="A4948" s="2"/>
    </row>
    <row r="4949" spans="1:1" x14ac:dyDescent="0.2">
      <c r="A4949" s="2"/>
    </row>
    <row r="4950" spans="1:1" x14ac:dyDescent="0.2">
      <c r="A4950" s="2"/>
    </row>
    <row r="4951" spans="1:1" x14ac:dyDescent="0.2">
      <c r="A4951" s="2"/>
    </row>
    <row r="4952" spans="1:1" x14ac:dyDescent="0.2">
      <c r="A4952" s="2"/>
    </row>
    <row r="4953" spans="1:1" x14ac:dyDescent="0.2">
      <c r="A4953" s="2"/>
    </row>
    <row r="4954" spans="1:1" x14ac:dyDescent="0.2">
      <c r="A4954" s="2"/>
    </row>
    <row r="4955" spans="1:1" x14ac:dyDescent="0.2">
      <c r="A4955" s="2"/>
    </row>
    <row r="4956" spans="1:1" x14ac:dyDescent="0.2">
      <c r="A4956" s="2"/>
    </row>
    <row r="4957" spans="1:1" x14ac:dyDescent="0.2">
      <c r="A4957" s="2"/>
    </row>
    <row r="4958" spans="1:1" x14ac:dyDescent="0.2">
      <c r="A4958" s="2"/>
    </row>
    <row r="4959" spans="1:1" x14ac:dyDescent="0.2">
      <c r="A4959" s="2"/>
    </row>
    <row r="4960" spans="1:1" x14ac:dyDescent="0.2">
      <c r="A4960" s="2"/>
    </row>
    <row r="4961" spans="1:1" x14ac:dyDescent="0.2">
      <c r="A4961" s="2"/>
    </row>
    <row r="4962" spans="1:1" x14ac:dyDescent="0.2">
      <c r="A4962" s="2"/>
    </row>
    <row r="4963" spans="1:1" x14ac:dyDescent="0.2">
      <c r="A4963" s="2"/>
    </row>
    <row r="4964" spans="1:1" x14ac:dyDescent="0.2">
      <c r="A4964" s="2"/>
    </row>
    <row r="4965" spans="1:1" x14ac:dyDescent="0.2">
      <c r="A4965" s="2"/>
    </row>
    <row r="4966" spans="1:1" x14ac:dyDescent="0.2">
      <c r="A4966" s="2"/>
    </row>
    <row r="4967" spans="1:1" x14ac:dyDescent="0.2">
      <c r="A4967" s="2"/>
    </row>
    <row r="4968" spans="1:1" x14ac:dyDescent="0.2">
      <c r="A4968" s="2"/>
    </row>
    <row r="4969" spans="1:1" x14ac:dyDescent="0.2">
      <c r="A4969" s="2"/>
    </row>
    <row r="4970" spans="1:1" x14ac:dyDescent="0.2">
      <c r="A4970" s="2"/>
    </row>
    <row r="4971" spans="1:1" x14ac:dyDescent="0.2">
      <c r="A4971" s="2"/>
    </row>
    <row r="4972" spans="1:1" x14ac:dyDescent="0.2">
      <c r="A4972" s="2"/>
    </row>
    <row r="4973" spans="1:1" x14ac:dyDescent="0.2">
      <c r="A4973" s="2"/>
    </row>
    <row r="4974" spans="1:1" x14ac:dyDescent="0.2">
      <c r="A4974" s="2"/>
    </row>
    <row r="4975" spans="1:1" x14ac:dyDescent="0.2">
      <c r="A4975" s="2"/>
    </row>
    <row r="4976" spans="1:1" x14ac:dyDescent="0.2">
      <c r="A4976" s="2"/>
    </row>
    <row r="4977" spans="1:1" x14ac:dyDescent="0.2">
      <c r="A4977" s="2"/>
    </row>
    <row r="4978" spans="1:1" x14ac:dyDescent="0.2">
      <c r="A4978" s="2"/>
    </row>
    <row r="4979" spans="1:1" x14ac:dyDescent="0.2">
      <c r="A4979" s="2"/>
    </row>
    <row r="4980" spans="1:1" x14ac:dyDescent="0.2">
      <c r="A4980" s="2"/>
    </row>
    <row r="4981" spans="1:1" x14ac:dyDescent="0.2">
      <c r="A4981" s="2"/>
    </row>
    <row r="4982" spans="1:1" x14ac:dyDescent="0.2">
      <c r="A4982" s="2"/>
    </row>
    <row r="4983" spans="1:1" x14ac:dyDescent="0.2">
      <c r="A4983" s="2"/>
    </row>
    <row r="4984" spans="1:1" x14ac:dyDescent="0.2">
      <c r="A4984" s="2"/>
    </row>
    <row r="4985" spans="1:1" x14ac:dyDescent="0.2">
      <c r="A4985" s="2"/>
    </row>
    <row r="4986" spans="1:1" x14ac:dyDescent="0.2">
      <c r="A4986" s="2"/>
    </row>
    <row r="4987" spans="1:1" x14ac:dyDescent="0.2">
      <c r="A4987" s="2"/>
    </row>
    <row r="4988" spans="1:1" x14ac:dyDescent="0.2">
      <c r="A4988" s="2"/>
    </row>
    <row r="4989" spans="1:1" x14ac:dyDescent="0.2">
      <c r="A4989" s="2"/>
    </row>
    <row r="4990" spans="1:1" x14ac:dyDescent="0.2">
      <c r="A4990" s="2"/>
    </row>
    <row r="4991" spans="1:1" x14ac:dyDescent="0.2">
      <c r="A4991" s="2"/>
    </row>
    <row r="4992" spans="1:1" x14ac:dyDescent="0.2">
      <c r="A4992" s="2"/>
    </row>
    <row r="4993" spans="1:1" x14ac:dyDescent="0.2">
      <c r="A4993" s="2"/>
    </row>
    <row r="4994" spans="1:1" x14ac:dyDescent="0.2">
      <c r="A4994" s="2"/>
    </row>
    <row r="4995" spans="1:1" x14ac:dyDescent="0.2">
      <c r="A4995" s="2"/>
    </row>
    <row r="4996" spans="1:1" x14ac:dyDescent="0.2">
      <c r="A4996" s="2"/>
    </row>
    <row r="4997" spans="1:1" x14ac:dyDescent="0.2">
      <c r="A4997" s="2"/>
    </row>
    <row r="4998" spans="1:1" x14ac:dyDescent="0.2">
      <c r="A4998" s="2"/>
    </row>
    <row r="4999" spans="1:1" x14ac:dyDescent="0.2">
      <c r="A4999" s="2"/>
    </row>
    <row r="5000" spans="1:1" x14ac:dyDescent="0.2">
      <c r="A5000" s="2"/>
    </row>
    <row r="5001" spans="1:1" x14ac:dyDescent="0.2">
      <c r="A5001" s="2"/>
    </row>
    <row r="5002" spans="1:1" x14ac:dyDescent="0.2">
      <c r="A5002" s="2"/>
    </row>
    <row r="5003" spans="1:1" x14ac:dyDescent="0.2">
      <c r="A5003" s="2"/>
    </row>
    <row r="5004" spans="1:1" x14ac:dyDescent="0.2">
      <c r="A5004" s="2"/>
    </row>
    <row r="5005" spans="1:1" x14ac:dyDescent="0.2">
      <c r="A5005" s="2"/>
    </row>
    <row r="5006" spans="1:1" x14ac:dyDescent="0.2">
      <c r="A5006" s="2"/>
    </row>
    <row r="5007" spans="1:1" x14ac:dyDescent="0.2">
      <c r="A5007" s="2"/>
    </row>
    <row r="5008" spans="1:1" x14ac:dyDescent="0.2">
      <c r="A5008" s="2"/>
    </row>
    <row r="5009" spans="1:1" x14ac:dyDescent="0.2">
      <c r="A5009" s="2"/>
    </row>
    <row r="5010" spans="1:1" x14ac:dyDescent="0.2">
      <c r="A5010" s="2"/>
    </row>
    <row r="5011" spans="1:1" x14ac:dyDescent="0.2">
      <c r="A5011" s="2"/>
    </row>
    <row r="5012" spans="1:1" x14ac:dyDescent="0.2">
      <c r="A5012" s="2"/>
    </row>
    <row r="5013" spans="1:1" x14ac:dyDescent="0.2">
      <c r="A5013" s="2"/>
    </row>
    <row r="5014" spans="1:1" x14ac:dyDescent="0.2">
      <c r="A5014" s="2"/>
    </row>
    <row r="5015" spans="1:1" x14ac:dyDescent="0.2">
      <c r="A5015" s="2"/>
    </row>
    <row r="5016" spans="1:1" x14ac:dyDescent="0.2">
      <c r="A5016" s="2"/>
    </row>
    <row r="5017" spans="1:1" x14ac:dyDescent="0.2">
      <c r="A5017" s="2"/>
    </row>
    <row r="5018" spans="1:1" x14ac:dyDescent="0.2">
      <c r="A5018" s="2"/>
    </row>
    <row r="5019" spans="1:1" x14ac:dyDescent="0.2">
      <c r="A5019" s="2"/>
    </row>
    <row r="5020" spans="1:1" x14ac:dyDescent="0.2">
      <c r="A5020" s="2"/>
    </row>
    <row r="5021" spans="1:1" x14ac:dyDescent="0.2">
      <c r="A5021" s="2"/>
    </row>
    <row r="5022" spans="1:1" x14ac:dyDescent="0.2">
      <c r="A5022" s="2"/>
    </row>
    <row r="5023" spans="1:1" x14ac:dyDescent="0.2">
      <c r="A5023" s="2"/>
    </row>
    <row r="5024" spans="1:1" x14ac:dyDescent="0.2">
      <c r="A5024" s="2"/>
    </row>
    <row r="5025" spans="1:1" x14ac:dyDescent="0.2">
      <c r="A5025" s="2"/>
    </row>
    <row r="5026" spans="1:1" x14ac:dyDescent="0.2">
      <c r="A5026" s="2"/>
    </row>
    <row r="5027" spans="1:1" x14ac:dyDescent="0.2">
      <c r="A5027" s="2"/>
    </row>
    <row r="5028" spans="1:1" x14ac:dyDescent="0.2">
      <c r="A5028" s="2"/>
    </row>
    <row r="5029" spans="1:1" x14ac:dyDescent="0.2">
      <c r="A5029" s="2"/>
    </row>
    <row r="5030" spans="1:1" x14ac:dyDescent="0.2">
      <c r="A5030" s="2"/>
    </row>
    <row r="5031" spans="1:1" x14ac:dyDescent="0.2">
      <c r="A5031" s="2"/>
    </row>
    <row r="5032" spans="1:1" x14ac:dyDescent="0.2">
      <c r="A5032" s="2"/>
    </row>
    <row r="5033" spans="1:1" x14ac:dyDescent="0.2">
      <c r="A5033" s="2"/>
    </row>
    <row r="5034" spans="1:1" x14ac:dyDescent="0.2">
      <c r="A5034" s="2"/>
    </row>
    <row r="5035" spans="1:1" x14ac:dyDescent="0.2">
      <c r="A5035" s="2"/>
    </row>
    <row r="5036" spans="1:1" x14ac:dyDescent="0.2">
      <c r="A5036" s="2"/>
    </row>
    <row r="5037" spans="1:1" x14ac:dyDescent="0.2">
      <c r="A5037" s="2"/>
    </row>
    <row r="5038" spans="1:1" x14ac:dyDescent="0.2">
      <c r="A5038" s="2"/>
    </row>
    <row r="5039" spans="1:1" x14ac:dyDescent="0.2">
      <c r="A5039" s="2"/>
    </row>
    <row r="5040" spans="1:1" x14ac:dyDescent="0.2">
      <c r="A5040" s="2"/>
    </row>
    <row r="5041" spans="1:1" x14ac:dyDescent="0.2">
      <c r="A5041" s="2"/>
    </row>
    <row r="5042" spans="1:1" x14ac:dyDescent="0.2">
      <c r="A5042" s="2"/>
    </row>
    <row r="5043" spans="1:1" x14ac:dyDescent="0.2">
      <c r="A5043" s="2"/>
    </row>
    <row r="5044" spans="1:1" x14ac:dyDescent="0.2">
      <c r="A5044" s="2"/>
    </row>
    <row r="5045" spans="1:1" x14ac:dyDescent="0.2">
      <c r="A5045" s="2"/>
    </row>
    <row r="5046" spans="1:1" x14ac:dyDescent="0.2">
      <c r="A5046" s="2"/>
    </row>
    <row r="5047" spans="1:1" x14ac:dyDescent="0.2">
      <c r="A5047" s="2"/>
    </row>
    <row r="5048" spans="1:1" x14ac:dyDescent="0.2">
      <c r="A5048" s="2"/>
    </row>
    <row r="5049" spans="1:1" x14ac:dyDescent="0.2">
      <c r="A5049" s="2"/>
    </row>
    <row r="5050" spans="1:1" x14ac:dyDescent="0.2">
      <c r="A5050" s="2"/>
    </row>
    <row r="5051" spans="1:1" x14ac:dyDescent="0.2">
      <c r="A5051" s="2"/>
    </row>
    <row r="5052" spans="1:1" x14ac:dyDescent="0.2">
      <c r="A5052" s="2"/>
    </row>
    <row r="5053" spans="1:1" x14ac:dyDescent="0.2">
      <c r="A5053" s="2"/>
    </row>
    <row r="5054" spans="1:1" x14ac:dyDescent="0.2">
      <c r="A5054" s="2"/>
    </row>
    <row r="5055" spans="1:1" x14ac:dyDescent="0.2">
      <c r="A5055" s="2"/>
    </row>
    <row r="5056" spans="1:1" x14ac:dyDescent="0.2">
      <c r="A5056" s="2"/>
    </row>
    <row r="5057" spans="1:1" x14ac:dyDescent="0.2">
      <c r="A5057" s="2"/>
    </row>
    <row r="5058" spans="1:1" x14ac:dyDescent="0.2">
      <c r="A5058" s="2"/>
    </row>
    <row r="5059" spans="1:1" x14ac:dyDescent="0.2">
      <c r="A5059" s="2"/>
    </row>
    <row r="5060" spans="1:1" x14ac:dyDescent="0.2">
      <c r="A5060" s="2"/>
    </row>
    <row r="5061" spans="1:1" x14ac:dyDescent="0.2">
      <c r="A5061" s="2"/>
    </row>
    <row r="5062" spans="1:1" x14ac:dyDescent="0.2">
      <c r="A5062" s="2"/>
    </row>
    <row r="5063" spans="1:1" x14ac:dyDescent="0.2">
      <c r="A5063" s="2"/>
    </row>
    <row r="5064" spans="1:1" x14ac:dyDescent="0.2">
      <c r="A5064" s="2"/>
    </row>
    <row r="5065" spans="1:1" x14ac:dyDescent="0.2">
      <c r="A5065" s="2"/>
    </row>
    <row r="5066" spans="1:1" x14ac:dyDescent="0.2">
      <c r="A5066" s="2"/>
    </row>
    <row r="5067" spans="1:1" x14ac:dyDescent="0.2">
      <c r="A5067" s="2"/>
    </row>
    <row r="5068" spans="1:1" x14ac:dyDescent="0.2">
      <c r="A5068" s="2"/>
    </row>
    <row r="5069" spans="1:1" x14ac:dyDescent="0.2">
      <c r="A5069" s="2"/>
    </row>
    <row r="5070" spans="1:1" x14ac:dyDescent="0.2">
      <c r="A5070" s="2"/>
    </row>
    <row r="5071" spans="1:1" x14ac:dyDescent="0.2">
      <c r="A5071" s="2"/>
    </row>
    <row r="5072" spans="1:1" x14ac:dyDescent="0.2">
      <c r="A5072" s="2"/>
    </row>
    <row r="5073" spans="1:1" x14ac:dyDescent="0.2">
      <c r="A5073" s="2"/>
    </row>
    <row r="5074" spans="1:1" x14ac:dyDescent="0.2">
      <c r="A5074" s="2"/>
    </row>
    <row r="5075" spans="1:1" x14ac:dyDescent="0.2">
      <c r="A5075" s="2"/>
    </row>
    <row r="5076" spans="1:1" x14ac:dyDescent="0.2">
      <c r="A5076" s="2"/>
    </row>
    <row r="5077" spans="1:1" x14ac:dyDescent="0.2">
      <c r="A5077" s="2"/>
    </row>
    <row r="5078" spans="1:1" x14ac:dyDescent="0.2">
      <c r="A5078" s="2"/>
    </row>
    <row r="5079" spans="1:1" x14ac:dyDescent="0.2">
      <c r="A5079" s="2"/>
    </row>
    <row r="5080" spans="1:1" x14ac:dyDescent="0.2">
      <c r="A5080" s="2"/>
    </row>
    <row r="5081" spans="1:1" x14ac:dyDescent="0.2">
      <c r="A5081" s="2"/>
    </row>
    <row r="5082" spans="1:1" x14ac:dyDescent="0.2">
      <c r="A5082" s="2"/>
    </row>
    <row r="5083" spans="1:1" x14ac:dyDescent="0.2">
      <c r="A5083" s="2"/>
    </row>
    <row r="5084" spans="1:1" x14ac:dyDescent="0.2">
      <c r="A5084" s="2"/>
    </row>
    <row r="5085" spans="1:1" x14ac:dyDescent="0.2">
      <c r="A5085" s="2"/>
    </row>
    <row r="5086" spans="1:1" x14ac:dyDescent="0.2">
      <c r="A5086" s="2"/>
    </row>
    <row r="5087" spans="1:1" x14ac:dyDescent="0.2">
      <c r="A5087" s="2"/>
    </row>
    <row r="5088" spans="1:1" x14ac:dyDescent="0.2">
      <c r="A5088" s="2"/>
    </row>
    <row r="5089" spans="1:1" x14ac:dyDescent="0.2">
      <c r="A5089" s="2"/>
    </row>
    <row r="5090" spans="1:1" x14ac:dyDescent="0.2">
      <c r="A5090" s="2"/>
    </row>
    <row r="5091" spans="1:1" x14ac:dyDescent="0.2">
      <c r="A5091" s="2"/>
    </row>
    <row r="5092" spans="1:1" x14ac:dyDescent="0.2">
      <c r="A5092" s="2"/>
    </row>
    <row r="5093" spans="1:1" x14ac:dyDescent="0.2">
      <c r="A5093" s="2"/>
    </row>
    <row r="5094" spans="1:1" x14ac:dyDescent="0.2">
      <c r="A5094" s="2"/>
    </row>
    <row r="5095" spans="1:1" x14ac:dyDescent="0.2">
      <c r="A5095" s="2"/>
    </row>
    <row r="5096" spans="1:1" x14ac:dyDescent="0.2">
      <c r="A5096" s="2"/>
    </row>
    <row r="5097" spans="1:1" x14ac:dyDescent="0.2">
      <c r="A5097" s="2"/>
    </row>
    <row r="5098" spans="1:1" x14ac:dyDescent="0.2">
      <c r="A5098" s="2"/>
    </row>
    <row r="5099" spans="1:1" x14ac:dyDescent="0.2">
      <c r="A5099" s="2"/>
    </row>
    <row r="5100" spans="1:1" x14ac:dyDescent="0.2">
      <c r="A5100" s="2"/>
    </row>
    <row r="5101" spans="1:1" x14ac:dyDescent="0.2">
      <c r="A5101" s="2"/>
    </row>
    <row r="5102" spans="1:1" x14ac:dyDescent="0.2">
      <c r="A5102" s="2"/>
    </row>
    <row r="5103" spans="1:1" x14ac:dyDescent="0.2">
      <c r="A5103" s="2"/>
    </row>
    <row r="5104" spans="1:1" x14ac:dyDescent="0.2">
      <c r="A5104" s="2"/>
    </row>
    <row r="5105" spans="1:1" x14ac:dyDescent="0.2">
      <c r="A5105" s="2"/>
    </row>
    <row r="5106" spans="1:1" x14ac:dyDescent="0.2">
      <c r="A5106" s="2"/>
    </row>
    <row r="5107" spans="1:1" x14ac:dyDescent="0.2">
      <c r="A5107" s="2"/>
    </row>
    <row r="5108" spans="1:1" x14ac:dyDescent="0.2">
      <c r="A5108" s="2"/>
    </row>
    <row r="5109" spans="1:1" x14ac:dyDescent="0.2">
      <c r="A5109" s="2"/>
    </row>
    <row r="5110" spans="1:1" x14ac:dyDescent="0.2">
      <c r="A5110" s="2"/>
    </row>
    <row r="5111" spans="1:1" x14ac:dyDescent="0.2">
      <c r="A5111" s="2"/>
    </row>
    <row r="5112" spans="1:1" x14ac:dyDescent="0.2">
      <c r="A5112" s="2"/>
    </row>
    <row r="5113" spans="1:1" x14ac:dyDescent="0.2">
      <c r="A5113" s="2"/>
    </row>
    <row r="5114" spans="1:1" x14ac:dyDescent="0.2">
      <c r="A5114" s="2"/>
    </row>
    <row r="5115" spans="1:1" x14ac:dyDescent="0.2">
      <c r="A5115" s="2"/>
    </row>
    <row r="5116" spans="1:1" x14ac:dyDescent="0.2">
      <c r="A5116" s="2"/>
    </row>
    <row r="5117" spans="1:1" x14ac:dyDescent="0.2">
      <c r="A5117" s="2"/>
    </row>
    <row r="5118" spans="1:1" x14ac:dyDescent="0.2">
      <c r="A5118" s="2"/>
    </row>
    <row r="5119" spans="1:1" x14ac:dyDescent="0.2">
      <c r="A5119" s="2"/>
    </row>
    <row r="5120" spans="1:1" x14ac:dyDescent="0.2">
      <c r="A5120" s="2"/>
    </row>
    <row r="5121" spans="1:1" x14ac:dyDescent="0.2">
      <c r="A5121" s="2"/>
    </row>
    <row r="5122" spans="1:1" x14ac:dyDescent="0.2">
      <c r="A5122" s="2"/>
    </row>
    <row r="5123" spans="1:1" x14ac:dyDescent="0.2">
      <c r="A5123" s="2"/>
    </row>
    <row r="5124" spans="1:1" x14ac:dyDescent="0.2">
      <c r="A5124" s="2"/>
    </row>
    <row r="5125" spans="1:1" x14ac:dyDescent="0.2">
      <c r="A5125" s="2"/>
    </row>
    <row r="5126" spans="1:1" x14ac:dyDescent="0.2">
      <c r="A5126" s="2"/>
    </row>
    <row r="5127" spans="1:1" x14ac:dyDescent="0.2">
      <c r="A5127" s="2"/>
    </row>
    <row r="5128" spans="1:1" x14ac:dyDescent="0.2">
      <c r="A5128" s="2"/>
    </row>
    <row r="5129" spans="1:1" x14ac:dyDescent="0.2">
      <c r="A5129" s="2"/>
    </row>
    <row r="5130" spans="1:1" x14ac:dyDescent="0.2">
      <c r="A5130" s="2"/>
    </row>
    <row r="5131" spans="1:1" x14ac:dyDescent="0.2">
      <c r="A5131" s="2"/>
    </row>
    <row r="5132" spans="1:1" x14ac:dyDescent="0.2">
      <c r="A5132" s="2"/>
    </row>
    <row r="5133" spans="1:1" x14ac:dyDescent="0.2">
      <c r="A5133" s="2"/>
    </row>
    <row r="5134" spans="1:1" x14ac:dyDescent="0.2">
      <c r="A5134" s="2"/>
    </row>
    <row r="5135" spans="1:1" x14ac:dyDescent="0.2">
      <c r="A5135" s="2"/>
    </row>
    <row r="5136" spans="1:1" x14ac:dyDescent="0.2">
      <c r="A5136" s="2"/>
    </row>
    <row r="5137" spans="1:1" x14ac:dyDescent="0.2">
      <c r="A5137" s="2"/>
    </row>
    <row r="5138" spans="1:1" x14ac:dyDescent="0.2">
      <c r="A5138" s="2"/>
    </row>
    <row r="5139" spans="1:1" x14ac:dyDescent="0.2">
      <c r="A5139" s="2"/>
    </row>
    <row r="5140" spans="1:1" x14ac:dyDescent="0.2">
      <c r="A5140" s="2"/>
    </row>
    <row r="5141" spans="1:1" x14ac:dyDescent="0.2">
      <c r="A5141" s="2"/>
    </row>
    <row r="5142" spans="1:1" x14ac:dyDescent="0.2">
      <c r="A5142" s="2"/>
    </row>
    <row r="5143" spans="1:1" x14ac:dyDescent="0.2">
      <c r="A5143" s="2"/>
    </row>
    <row r="5144" spans="1:1" x14ac:dyDescent="0.2">
      <c r="A5144" s="2"/>
    </row>
    <row r="5145" spans="1:1" x14ac:dyDescent="0.2">
      <c r="A5145" s="2"/>
    </row>
    <row r="5146" spans="1:1" x14ac:dyDescent="0.2">
      <c r="A5146" s="2"/>
    </row>
    <row r="5147" spans="1:1" x14ac:dyDescent="0.2">
      <c r="A5147" s="2"/>
    </row>
    <row r="5148" spans="1:1" x14ac:dyDescent="0.2">
      <c r="A5148" s="2"/>
    </row>
    <row r="5149" spans="1:1" x14ac:dyDescent="0.2">
      <c r="A5149" s="2"/>
    </row>
    <row r="5150" spans="1:1" x14ac:dyDescent="0.2">
      <c r="A5150" s="2"/>
    </row>
    <row r="5151" spans="1:1" x14ac:dyDescent="0.2">
      <c r="A5151" s="2"/>
    </row>
    <row r="5152" spans="1:1" x14ac:dyDescent="0.2">
      <c r="A5152" s="2"/>
    </row>
    <row r="5153" spans="1:1" x14ac:dyDescent="0.2">
      <c r="A5153" s="2"/>
    </row>
    <row r="5154" spans="1:1" x14ac:dyDescent="0.2">
      <c r="A5154" s="2"/>
    </row>
    <row r="5155" spans="1:1" x14ac:dyDescent="0.2">
      <c r="A5155" s="2"/>
    </row>
    <row r="5156" spans="1:1" x14ac:dyDescent="0.2">
      <c r="A5156" s="2"/>
    </row>
    <row r="5157" spans="1:1" x14ac:dyDescent="0.2">
      <c r="A5157" s="2"/>
    </row>
    <row r="5158" spans="1:1" x14ac:dyDescent="0.2">
      <c r="A5158" s="2"/>
    </row>
    <row r="5159" spans="1:1" x14ac:dyDescent="0.2">
      <c r="A5159" s="2"/>
    </row>
    <row r="5160" spans="1:1" x14ac:dyDescent="0.2">
      <c r="A5160" s="2"/>
    </row>
    <row r="5161" spans="1:1" x14ac:dyDescent="0.2">
      <c r="A5161" s="2"/>
    </row>
    <row r="5162" spans="1:1" x14ac:dyDescent="0.2">
      <c r="A5162" s="2"/>
    </row>
    <row r="5163" spans="1:1" x14ac:dyDescent="0.2">
      <c r="A5163" s="2"/>
    </row>
    <row r="5164" spans="1:1" x14ac:dyDescent="0.2">
      <c r="A5164" s="2"/>
    </row>
    <row r="5165" spans="1:1" x14ac:dyDescent="0.2">
      <c r="A5165" s="2"/>
    </row>
    <row r="5166" spans="1:1" x14ac:dyDescent="0.2">
      <c r="A5166" s="2"/>
    </row>
    <row r="5167" spans="1:1" x14ac:dyDescent="0.2">
      <c r="A5167" s="2"/>
    </row>
    <row r="5168" spans="1:1" x14ac:dyDescent="0.2">
      <c r="A5168" s="2"/>
    </row>
    <row r="5169" spans="1:1" x14ac:dyDescent="0.2">
      <c r="A5169" s="2"/>
    </row>
    <row r="5170" spans="1:1" x14ac:dyDescent="0.2">
      <c r="A5170" s="2"/>
    </row>
    <row r="5171" spans="1:1" x14ac:dyDescent="0.2">
      <c r="A5171" s="2"/>
    </row>
    <row r="5172" spans="1:1" x14ac:dyDescent="0.2">
      <c r="A5172" s="2"/>
    </row>
    <row r="5173" spans="1:1" x14ac:dyDescent="0.2">
      <c r="A5173" s="2"/>
    </row>
    <row r="5174" spans="1:1" x14ac:dyDescent="0.2">
      <c r="A5174" s="2"/>
    </row>
    <row r="5175" spans="1:1" x14ac:dyDescent="0.2">
      <c r="A5175" s="2"/>
    </row>
    <row r="5176" spans="1:1" x14ac:dyDescent="0.2">
      <c r="A5176" s="2"/>
    </row>
    <row r="5177" spans="1:1" x14ac:dyDescent="0.2">
      <c r="A5177" s="2"/>
    </row>
    <row r="5178" spans="1:1" x14ac:dyDescent="0.2">
      <c r="A5178" s="2"/>
    </row>
    <row r="5179" spans="1:1" x14ac:dyDescent="0.2">
      <c r="A5179" s="2"/>
    </row>
    <row r="5180" spans="1:1" x14ac:dyDescent="0.2">
      <c r="A5180" s="2"/>
    </row>
    <row r="5181" spans="1:1" x14ac:dyDescent="0.2">
      <c r="A5181" s="2"/>
    </row>
    <row r="5182" spans="1:1" x14ac:dyDescent="0.2">
      <c r="A5182" s="2"/>
    </row>
    <row r="5183" spans="1:1" x14ac:dyDescent="0.2">
      <c r="A5183" s="2"/>
    </row>
    <row r="5184" spans="1:1" x14ac:dyDescent="0.2">
      <c r="A5184" s="2"/>
    </row>
    <row r="5185" spans="1:1" x14ac:dyDescent="0.2">
      <c r="A5185" s="2"/>
    </row>
    <row r="5186" spans="1:1" x14ac:dyDescent="0.2">
      <c r="A5186" s="2"/>
    </row>
    <row r="5187" spans="1:1" x14ac:dyDescent="0.2">
      <c r="A5187" s="2"/>
    </row>
    <row r="5188" spans="1:1" x14ac:dyDescent="0.2">
      <c r="A5188" s="2"/>
    </row>
    <row r="5189" spans="1:1" x14ac:dyDescent="0.2">
      <c r="A5189" s="2"/>
    </row>
    <row r="5190" spans="1:1" x14ac:dyDescent="0.2">
      <c r="A5190" s="2"/>
    </row>
    <row r="5191" spans="1:1" x14ac:dyDescent="0.2">
      <c r="A5191" s="2"/>
    </row>
    <row r="5192" spans="1:1" x14ac:dyDescent="0.2">
      <c r="A5192" s="2"/>
    </row>
    <row r="5193" spans="1:1" x14ac:dyDescent="0.2">
      <c r="A5193" s="2"/>
    </row>
    <row r="5194" spans="1:1" x14ac:dyDescent="0.2">
      <c r="A5194" s="2"/>
    </row>
    <row r="5195" spans="1:1" x14ac:dyDescent="0.2">
      <c r="A5195" s="2"/>
    </row>
    <row r="5196" spans="1:1" x14ac:dyDescent="0.2">
      <c r="A5196" s="2"/>
    </row>
    <row r="5197" spans="1:1" x14ac:dyDescent="0.2">
      <c r="A5197" s="2"/>
    </row>
    <row r="5198" spans="1:1" x14ac:dyDescent="0.2">
      <c r="A5198" s="2"/>
    </row>
    <row r="5199" spans="1:1" x14ac:dyDescent="0.2">
      <c r="A5199" s="2"/>
    </row>
    <row r="5200" spans="1:1" x14ac:dyDescent="0.2">
      <c r="A5200" s="2"/>
    </row>
    <row r="5201" spans="1:1" x14ac:dyDescent="0.2">
      <c r="A5201" s="2"/>
    </row>
    <row r="5202" spans="1:1" x14ac:dyDescent="0.2">
      <c r="A5202" s="2"/>
    </row>
    <row r="5203" spans="1:1" x14ac:dyDescent="0.2">
      <c r="A5203" s="2"/>
    </row>
    <row r="5204" spans="1:1" x14ac:dyDescent="0.2">
      <c r="A5204" s="2"/>
    </row>
    <row r="5205" spans="1:1" x14ac:dyDescent="0.2">
      <c r="A5205" s="2"/>
    </row>
    <row r="5206" spans="1:1" x14ac:dyDescent="0.2">
      <c r="A5206" s="2"/>
    </row>
    <row r="5207" spans="1:1" x14ac:dyDescent="0.2">
      <c r="A5207" s="2"/>
    </row>
    <row r="5208" spans="1:1" x14ac:dyDescent="0.2">
      <c r="A5208" s="2"/>
    </row>
    <row r="5209" spans="1:1" x14ac:dyDescent="0.2">
      <c r="A5209" s="2"/>
    </row>
    <row r="5210" spans="1:1" x14ac:dyDescent="0.2">
      <c r="A5210" s="2"/>
    </row>
    <row r="5211" spans="1:1" x14ac:dyDescent="0.2">
      <c r="A5211" s="2"/>
    </row>
    <row r="5212" spans="1:1" x14ac:dyDescent="0.2">
      <c r="A5212" s="2"/>
    </row>
    <row r="5213" spans="1:1" x14ac:dyDescent="0.2">
      <c r="A5213" s="2"/>
    </row>
    <row r="5214" spans="1:1" x14ac:dyDescent="0.2">
      <c r="A5214" s="2"/>
    </row>
    <row r="5215" spans="1:1" x14ac:dyDescent="0.2">
      <c r="A5215" s="2"/>
    </row>
    <row r="5216" spans="1:1" x14ac:dyDescent="0.2">
      <c r="A5216" s="2"/>
    </row>
    <row r="5217" spans="1:1" x14ac:dyDescent="0.2">
      <c r="A5217" s="2"/>
    </row>
    <row r="5218" spans="1:1" x14ac:dyDescent="0.2">
      <c r="A5218" s="2"/>
    </row>
    <row r="5219" spans="1:1" x14ac:dyDescent="0.2">
      <c r="A5219" s="2"/>
    </row>
    <row r="5220" spans="1:1" x14ac:dyDescent="0.2">
      <c r="A5220" s="2"/>
    </row>
    <row r="5221" spans="1:1" x14ac:dyDescent="0.2">
      <c r="A5221" s="2"/>
    </row>
    <row r="5222" spans="1:1" x14ac:dyDescent="0.2">
      <c r="A5222" s="2"/>
    </row>
    <row r="5223" spans="1:1" x14ac:dyDescent="0.2">
      <c r="A5223" s="2"/>
    </row>
    <row r="5224" spans="1:1" x14ac:dyDescent="0.2">
      <c r="A5224" s="2"/>
    </row>
    <row r="5225" spans="1:1" x14ac:dyDescent="0.2">
      <c r="A5225" s="2"/>
    </row>
    <row r="5226" spans="1:1" x14ac:dyDescent="0.2">
      <c r="A5226" s="2"/>
    </row>
    <row r="5227" spans="1:1" x14ac:dyDescent="0.2">
      <c r="A5227" s="2"/>
    </row>
    <row r="5228" spans="1:1" x14ac:dyDescent="0.2">
      <c r="A5228" s="2"/>
    </row>
    <row r="5229" spans="1:1" x14ac:dyDescent="0.2">
      <c r="A5229" s="2"/>
    </row>
    <row r="5230" spans="1:1" x14ac:dyDescent="0.2">
      <c r="A5230" s="2"/>
    </row>
    <row r="5231" spans="1:1" x14ac:dyDescent="0.2">
      <c r="A5231" s="2"/>
    </row>
    <row r="5232" spans="1:1" x14ac:dyDescent="0.2">
      <c r="A5232" s="2"/>
    </row>
    <row r="5233" spans="1:1" x14ac:dyDescent="0.2">
      <c r="A5233" s="2"/>
    </row>
    <row r="5234" spans="1:1" x14ac:dyDescent="0.2">
      <c r="A5234" s="2"/>
    </row>
    <row r="5235" spans="1:1" x14ac:dyDescent="0.2">
      <c r="A5235" s="2"/>
    </row>
    <row r="5236" spans="1:1" x14ac:dyDescent="0.2">
      <c r="A5236" s="2"/>
    </row>
    <row r="5237" spans="1:1" x14ac:dyDescent="0.2">
      <c r="A5237" s="2"/>
    </row>
    <row r="5238" spans="1:1" x14ac:dyDescent="0.2">
      <c r="A5238" s="2"/>
    </row>
    <row r="5239" spans="1:1" x14ac:dyDescent="0.2">
      <c r="A5239" s="2"/>
    </row>
    <row r="5240" spans="1:1" x14ac:dyDescent="0.2">
      <c r="A5240" s="2"/>
    </row>
    <row r="5241" spans="1:1" x14ac:dyDescent="0.2">
      <c r="A5241" s="2"/>
    </row>
    <row r="5242" spans="1:1" x14ac:dyDescent="0.2">
      <c r="A5242" s="2"/>
    </row>
    <row r="5243" spans="1:1" x14ac:dyDescent="0.2">
      <c r="A5243" s="2"/>
    </row>
    <row r="5244" spans="1:1" x14ac:dyDescent="0.2">
      <c r="A5244" s="2"/>
    </row>
    <row r="5245" spans="1:1" x14ac:dyDescent="0.2">
      <c r="A5245" s="2"/>
    </row>
    <row r="5246" spans="1:1" x14ac:dyDescent="0.2">
      <c r="A5246" s="2"/>
    </row>
    <row r="5247" spans="1:1" x14ac:dyDescent="0.2">
      <c r="A5247" s="2"/>
    </row>
    <row r="5248" spans="1:1" x14ac:dyDescent="0.2">
      <c r="A5248" s="2"/>
    </row>
    <row r="5249" spans="1:1" x14ac:dyDescent="0.2">
      <c r="A5249" s="2"/>
    </row>
    <row r="5250" spans="1:1" x14ac:dyDescent="0.2">
      <c r="A5250" s="2"/>
    </row>
    <row r="5251" spans="1:1" x14ac:dyDescent="0.2">
      <c r="A5251" s="2"/>
    </row>
    <row r="5252" spans="1:1" x14ac:dyDescent="0.2">
      <c r="A5252" s="2"/>
    </row>
    <row r="5253" spans="1:1" x14ac:dyDescent="0.2">
      <c r="A5253" s="2"/>
    </row>
    <row r="5254" spans="1:1" x14ac:dyDescent="0.2">
      <c r="A5254" s="2"/>
    </row>
    <row r="5255" spans="1:1" x14ac:dyDescent="0.2">
      <c r="A5255" s="2"/>
    </row>
    <row r="5256" spans="1:1" x14ac:dyDescent="0.2">
      <c r="A5256" s="2"/>
    </row>
    <row r="5257" spans="1:1" x14ac:dyDescent="0.2">
      <c r="A5257" s="2"/>
    </row>
    <row r="5258" spans="1:1" x14ac:dyDescent="0.2">
      <c r="A5258" s="2"/>
    </row>
    <row r="5259" spans="1:1" x14ac:dyDescent="0.2">
      <c r="A5259" s="2"/>
    </row>
    <row r="5260" spans="1:1" x14ac:dyDescent="0.2">
      <c r="A5260" s="2"/>
    </row>
    <row r="5261" spans="1:1" x14ac:dyDescent="0.2">
      <c r="A5261" s="2"/>
    </row>
    <row r="5262" spans="1:1" x14ac:dyDescent="0.2">
      <c r="A5262" s="2"/>
    </row>
    <row r="5263" spans="1:1" x14ac:dyDescent="0.2">
      <c r="A5263" s="2"/>
    </row>
    <row r="5264" spans="1:1" x14ac:dyDescent="0.2">
      <c r="A5264" s="2"/>
    </row>
    <row r="5265" spans="1:1" x14ac:dyDescent="0.2">
      <c r="A5265" s="2"/>
    </row>
    <row r="5266" spans="1:1" x14ac:dyDescent="0.2">
      <c r="A5266" s="2"/>
    </row>
    <row r="5267" spans="1:1" x14ac:dyDescent="0.2">
      <c r="A5267" s="2"/>
    </row>
    <row r="5268" spans="1:1" x14ac:dyDescent="0.2">
      <c r="A5268" s="2"/>
    </row>
    <row r="5269" spans="1:1" x14ac:dyDescent="0.2">
      <c r="A5269" s="2"/>
    </row>
    <row r="5270" spans="1:1" x14ac:dyDescent="0.2">
      <c r="A5270" s="2"/>
    </row>
    <row r="5271" spans="1:1" x14ac:dyDescent="0.2">
      <c r="A5271" s="2"/>
    </row>
    <row r="5272" spans="1:1" x14ac:dyDescent="0.2">
      <c r="A5272" s="2"/>
    </row>
    <row r="5273" spans="1:1" x14ac:dyDescent="0.2">
      <c r="A5273" s="2"/>
    </row>
    <row r="5274" spans="1:1" x14ac:dyDescent="0.2">
      <c r="A5274" s="2"/>
    </row>
    <row r="5275" spans="1:1" x14ac:dyDescent="0.2">
      <c r="A5275" s="2"/>
    </row>
    <row r="5276" spans="1:1" x14ac:dyDescent="0.2">
      <c r="A5276" s="2"/>
    </row>
    <row r="5277" spans="1:1" x14ac:dyDescent="0.2">
      <c r="A5277" s="2"/>
    </row>
    <row r="5278" spans="1:1" x14ac:dyDescent="0.2">
      <c r="A5278" s="2"/>
    </row>
    <row r="5279" spans="1:1" x14ac:dyDescent="0.2">
      <c r="A5279" s="2"/>
    </row>
    <row r="5280" spans="1:1" x14ac:dyDescent="0.2">
      <c r="A5280" s="2"/>
    </row>
    <row r="5281" spans="1:1" x14ac:dyDescent="0.2">
      <c r="A5281" s="2"/>
    </row>
    <row r="5282" spans="1:1" x14ac:dyDescent="0.2">
      <c r="A5282" s="2"/>
    </row>
    <row r="5283" spans="1:1" x14ac:dyDescent="0.2">
      <c r="A5283" s="2"/>
    </row>
    <row r="5284" spans="1:1" x14ac:dyDescent="0.2">
      <c r="A5284" s="2"/>
    </row>
    <row r="5285" spans="1:1" x14ac:dyDescent="0.2">
      <c r="A5285" s="2"/>
    </row>
    <row r="5286" spans="1:1" x14ac:dyDescent="0.2">
      <c r="A5286" s="2"/>
    </row>
    <row r="5287" spans="1:1" x14ac:dyDescent="0.2">
      <c r="A5287" s="2"/>
    </row>
    <row r="5288" spans="1:1" x14ac:dyDescent="0.2">
      <c r="A5288" s="2"/>
    </row>
    <row r="5289" spans="1:1" x14ac:dyDescent="0.2">
      <c r="A5289" s="2"/>
    </row>
    <row r="5290" spans="1:1" x14ac:dyDescent="0.2">
      <c r="A5290" s="2"/>
    </row>
    <row r="5291" spans="1:1" x14ac:dyDescent="0.2">
      <c r="A5291" s="2"/>
    </row>
    <row r="5292" spans="1:1" x14ac:dyDescent="0.2">
      <c r="A5292" s="2"/>
    </row>
    <row r="5293" spans="1:1" x14ac:dyDescent="0.2">
      <c r="A5293" s="2"/>
    </row>
    <row r="5294" spans="1:1" x14ac:dyDescent="0.2">
      <c r="A5294" s="2"/>
    </row>
    <row r="5295" spans="1:1" x14ac:dyDescent="0.2">
      <c r="A5295" s="2"/>
    </row>
    <row r="5296" spans="1:1" x14ac:dyDescent="0.2">
      <c r="A5296" s="2"/>
    </row>
    <row r="5297" spans="1:1" x14ac:dyDescent="0.2">
      <c r="A5297" s="2"/>
    </row>
    <row r="5298" spans="1:1" x14ac:dyDescent="0.2">
      <c r="A5298" s="2"/>
    </row>
    <row r="5299" spans="1:1" x14ac:dyDescent="0.2">
      <c r="A5299" s="2"/>
    </row>
    <row r="5300" spans="1:1" x14ac:dyDescent="0.2">
      <c r="A5300" s="2"/>
    </row>
    <row r="5301" spans="1:1" x14ac:dyDescent="0.2">
      <c r="A5301" s="2"/>
    </row>
    <row r="5302" spans="1:1" x14ac:dyDescent="0.2">
      <c r="A5302" s="2"/>
    </row>
    <row r="5303" spans="1:1" x14ac:dyDescent="0.2">
      <c r="A5303" s="2"/>
    </row>
    <row r="5304" spans="1:1" x14ac:dyDescent="0.2">
      <c r="A5304" s="2"/>
    </row>
    <row r="5305" spans="1:1" x14ac:dyDescent="0.2">
      <c r="A5305" s="2"/>
    </row>
    <row r="5306" spans="1:1" x14ac:dyDescent="0.2">
      <c r="A5306" s="2"/>
    </row>
    <row r="5307" spans="1:1" x14ac:dyDescent="0.2">
      <c r="A5307" s="2"/>
    </row>
    <row r="5308" spans="1:1" x14ac:dyDescent="0.2">
      <c r="A5308" s="2"/>
    </row>
    <row r="5309" spans="1:1" x14ac:dyDescent="0.2">
      <c r="A5309" s="2"/>
    </row>
    <row r="5310" spans="1:1" x14ac:dyDescent="0.2">
      <c r="A5310" s="2"/>
    </row>
    <row r="5311" spans="1:1" x14ac:dyDescent="0.2">
      <c r="A5311" s="2"/>
    </row>
    <row r="5312" spans="1:1" x14ac:dyDescent="0.2">
      <c r="A5312" s="2"/>
    </row>
    <row r="5313" spans="1:1" x14ac:dyDescent="0.2">
      <c r="A5313" s="2"/>
    </row>
    <row r="5314" spans="1:1" x14ac:dyDescent="0.2">
      <c r="A5314" s="2"/>
    </row>
    <row r="5315" spans="1:1" x14ac:dyDescent="0.2">
      <c r="A5315" s="2"/>
    </row>
    <row r="5316" spans="1:1" x14ac:dyDescent="0.2">
      <c r="A5316" s="2"/>
    </row>
    <row r="5317" spans="1:1" x14ac:dyDescent="0.2">
      <c r="A5317" s="2"/>
    </row>
    <row r="5318" spans="1:1" x14ac:dyDescent="0.2">
      <c r="A5318" s="2"/>
    </row>
    <row r="5319" spans="1:1" x14ac:dyDescent="0.2">
      <c r="A5319" s="2"/>
    </row>
    <row r="5320" spans="1:1" x14ac:dyDescent="0.2">
      <c r="A5320" s="2"/>
    </row>
    <row r="5321" spans="1:1" x14ac:dyDescent="0.2">
      <c r="A5321" s="2"/>
    </row>
    <row r="5322" spans="1:1" x14ac:dyDescent="0.2">
      <c r="A5322" s="2"/>
    </row>
    <row r="5323" spans="1:1" x14ac:dyDescent="0.2">
      <c r="A5323" s="2"/>
    </row>
    <row r="5324" spans="1:1" x14ac:dyDescent="0.2">
      <c r="A5324" s="2"/>
    </row>
    <row r="5325" spans="1:1" x14ac:dyDescent="0.2">
      <c r="A5325" s="2"/>
    </row>
    <row r="5326" spans="1:1" x14ac:dyDescent="0.2">
      <c r="A5326" s="2"/>
    </row>
    <row r="5327" spans="1:1" x14ac:dyDescent="0.2">
      <c r="A5327" s="2"/>
    </row>
    <row r="5328" spans="1:1" x14ac:dyDescent="0.2">
      <c r="A5328" s="2"/>
    </row>
    <row r="5329" spans="1:1" x14ac:dyDescent="0.2">
      <c r="A5329" s="2"/>
    </row>
    <row r="5330" spans="1:1" x14ac:dyDescent="0.2">
      <c r="A5330" s="2"/>
    </row>
    <row r="5331" spans="1:1" x14ac:dyDescent="0.2">
      <c r="A5331" s="2"/>
    </row>
    <row r="5332" spans="1:1" x14ac:dyDescent="0.2">
      <c r="A5332" s="2"/>
    </row>
    <row r="5333" spans="1:1" x14ac:dyDescent="0.2">
      <c r="A5333" s="2"/>
    </row>
    <row r="5334" spans="1:1" x14ac:dyDescent="0.2">
      <c r="A5334" s="2"/>
    </row>
    <row r="5335" spans="1:1" x14ac:dyDescent="0.2">
      <c r="A5335" s="2"/>
    </row>
    <row r="5336" spans="1:1" x14ac:dyDescent="0.2">
      <c r="A5336" s="2"/>
    </row>
    <row r="5337" spans="1:1" x14ac:dyDescent="0.2">
      <c r="A5337" s="2"/>
    </row>
    <row r="5338" spans="1:1" x14ac:dyDescent="0.2">
      <c r="A5338" s="2"/>
    </row>
    <row r="5339" spans="1:1" x14ac:dyDescent="0.2">
      <c r="A5339" s="2"/>
    </row>
    <row r="5340" spans="1:1" x14ac:dyDescent="0.2">
      <c r="A5340" s="2"/>
    </row>
    <row r="5341" spans="1:1" x14ac:dyDescent="0.2">
      <c r="A5341" s="2"/>
    </row>
    <row r="5342" spans="1:1" x14ac:dyDescent="0.2">
      <c r="A5342" s="2"/>
    </row>
    <row r="5343" spans="1:1" x14ac:dyDescent="0.2">
      <c r="A5343" s="2"/>
    </row>
    <row r="5344" spans="1:1" x14ac:dyDescent="0.2">
      <c r="A5344" s="2"/>
    </row>
    <row r="5345" spans="1:1" x14ac:dyDescent="0.2">
      <c r="A5345" s="2"/>
    </row>
    <row r="5346" spans="1:1" x14ac:dyDescent="0.2">
      <c r="A5346" s="2"/>
    </row>
    <row r="5347" spans="1:1" x14ac:dyDescent="0.2">
      <c r="A5347" s="2"/>
    </row>
    <row r="5348" spans="1:1" x14ac:dyDescent="0.2">
      <c r="A5348" s="2"/>
    </row>
    <row r="5349" spans="1:1" x14ac:dyDescent="0.2">
      <c r="A5349" s="2"/>
    </row>
    <row r="5350" spans="1:1" x14ac:dyDescent="0.2">
      <c r="A5350" s="2"/>
    </row>
    <row r="5351" spans="1:1" x14ac:dyDescent="0.2">
      <c r="A5351" s="2"/>
    </row>
    <row r="5352" spans="1:1" x14ac:dyDescent="0.2">
      <c r="A5352" s="2"/>
    </row>
    <row r="5353" spans="1:1" x14ac:dyDescent="0.2">
      <c r="A5353" s="2"/>
    </row>
    <row r="5354" spans="1:1" x14ac:dyDescent="0.2">
      <c r="A5354" s="2"/>
    </row>
    <row r="5355" spans="1:1" x14ac:dyDescent="0.2">
      <c r="A5355" s="2"/>
    </row>
    <row r="5356" spans="1:1" x14ac:dyDescent="0.2">
      <c r="A5356" s="2"/>
    </row>
    <row r="5357" spans="1:1" x14ac:dyDescent="0.2">
      <c r="A5357" s="2"/>
    </row>
    <row r="5358" spans="1:1" x14ac:dyDescent="0.2">
      <c r="A5358" s="2"/>
    </row>
    <row r="5359" spans="1:1" x14ac:dyDescent="0.2">
      <c r="A5359" s="2"/>
    </row>
    <row r="5360" spans="1:1" x14ac:dyDescent="0.2">
      <c r="A5360" s="2"/>
    </row>
    <row r="5361" spans="1:1" x14ac:dyDescent="0.2">
      <c r="A5361" s="2"/>
    </row>
    <row r="5362" spans="1:1" x14ac:dyDescent="0.2">
      <c r="A5362" s="2"/>
    </row>
    <row r="5363" spans="1:1" x14ac:dyDescent="0.2">
      <c r="A5363" s="2"/>
    </row>
    <row r="5364" spans="1:1" x14ac:dyDescent="0.2">
      <c r="A5364" s="2"/>
    </row>
    <row r="5365" spans="1:1" x14ac:dyDescent="0.2">
      <c r="A5365" s="2"/>
    </row>
    <row r="5366" spans="1:1" x14ac:dyDescent="0.2">
      <c r="A5366" s="2"/>
    </row>
    <row r="5367" spans="1:1" x14ac:dyDescent="0.2">
      <c r="A5367" s="2"/>
    </row>
    <row r="5368" spans="1:1" x14ac:dyDescent="0.2">
      <c r="A5368" s="2"/>
    </row>
    <row r="5369" spans="1:1" x14ac:dyDescent="0.2">
      <c r="A5369" s="2"/>
    </row>
    <row r="5370" spans="1:1" x14ac:dyDescent="0.2">
      <c r="A5370" s="2"/>
    </row>
    <row r="5371" spans="1:1" x14ac:dyDescent="0.2">
      <c r="A5371" s="2"/>
    </row>
    <row r="5372" spans="1:1" x14ac:dyDescent="0.2">
      <c r="A5372" s="2"/>
    </row>
    <row r="5373" spans="1:1" x14ac:dyDescent="0.2">
      <c r="A5373" s="2"/>
    </row>
    <row r="5374" spans="1:1" x14ac:dyDescent="0.2">
      <c r="A5374" s="2"/>
    </row>
    <row r="5375" spans="1:1" x14ac:dyDescent="0.2">
      <c r="A5375" s="2"/>
    </row>
    <row r="5376" spans="1:1" x14ac:dyDescent="0.2">
      <c r="A5376" s="2"/>
    </row>
    <row r="5377" spans="1:1" x14ac:dyDescent="0.2">
      <c r="A5377" s="2"/>
    </row>
    <row r="5378" spans="1:1" x14ac:dyDescent="0.2">
      <c r="A5378" s="2"/>
    </row>
    <row r="5379" spans="1:1" x14ac:dyDescent="0.2">
      <c r="A5379" s="2"/>
    </row>
    <row r="5380" spans="1:1" x14ac:dyDescent="0.2">
      <c r="A5380" s="2"/>
    </row>
    <row r="5381" spans="1:1" x14ac:dyDescent="0.2">
      <c r="A5381" s="2"/>
    </row>
    <row r="5382" spans="1:1" x14ac:dyDescent="0.2">
      <c r="A5382" s="2"/>
    </row>
    <row r="5383" spans="1:1" x14ac:dyDescent="0.2">
      <c r="A5383" s="2"/>
    </row>
    <row r="5384" spans="1:1" x14ac:dyDescent="0.2">
      <c r="A5384" s="2"/>
    </row>
    <row r="5385" spans="1:1" x14ac:dyDescent="0.2">
      <c r="A5385" s="2"/>
    </row>
    <row r="5386" spans="1:1" x14ac:dyDescent="0.2">
      <c r="A5386" s="2"/>
    </row>
    <row r="5387" spans="1:1" x14ac:dyDescent="0.2">
      <c r="A5387" s="2"/>
    </row>
    <row r="5388" spans="1:1" x14ac:dyDescent="0.2">
      <c r="A5388" s="2"/>
    </row>
    <row r="5389" spans="1:1" x14ac:dyDescent="0.2">
      <c r="A5389" s="2"/>
    </row>
    <row r="5390" spans="1:1" x14ac:dyDescent="0.2">
      <c r="A5390" s="2"/>
    </row>
    <row r="5391" spans="1:1" x14ac:dyDescent="0.2">
      <c r="A5391" s="2"/>
    </row>
    <row r="5392" spans="1:1" x14ac:dyDescent="0.2">
      <c r="A5392" s="2"/>
    </row>
    <row r="5393" spans="1:1" x14ac:dyDescent="0.2">
      <c r="A5393" s="2"/>
    </row>
    <row r="5394" spans="1:1" x14ac:dyDescent="0.2">
      <c r="A5394" s="2"/>
    </row>
    <row r="5395" spans="1:1" x14ac:dyDescent="0.2">
      <c r="A5395" s="2"/>
    </row>
    <row r="5396" spans="1:1" x14ac:dyDescent="0.2">
      <c r="A5396" s="2"/>
    </row>
    <row r="5397" spans="1:1" x14ac:dyDescent="0.2">
      <c r="A5397" s="2"/>
    </row>
    <row r="5398" spans="1:1" x14ac:dyDescent="0.2">
      <c r="A5398" s="2"/>
    </row>
    <row r="5399" spans="1:1" x14ac:dyDescent="0.2">
      <c r="A5399" s="2"/>
    </row>
    <row r="5400" spans="1:1" x14ac:dyDescent="0.2">
      <c r="A5400" s="2"/>
    </row>
    <row r="5401" spans="1:1" x14ac:dyDescent="0.2">
      <c r="A5401" s="2"/>
    </row>
    <row r="5402" spans="1:1" x14ac:dyDescent="0.2">
      <c r="A5402" s="2"/>
    </row>
    <row r="5403" spans="1:1" x14ac:dyDescent="0.2">
      <c r="A5403" s="2"/>
    </row>
    <row r="5404" spans="1:1" x14ac:dyDescent="0.2">
      <c r="A5404" s="2"/>
    </row>
    <row r="5405" spans="1:1" x14ac:dyDescent="0.2">
      <c r="A5405" s="2"/>
    </row>
    <row r="5406" spans="1:1" x14ac:dyDescent="0.2">
      <c r="A5406" s="2"/>
    </row>
    <row r="5407" spans="1:1" x14ac:dyDescent="0.2">
      <c r="A5407" s="2"/>
    </row>
    <row r="5408" spans="1:1" x14ac:dyDescent="0.2">
      <c r="A5408" s="2"/>
    </row>
    <row r="5409" spans="1:1" x14ac:dyDescent="0.2">
      <c r="A5409" s="2"/>
    </row>
    <row r="5410" spans="1:1" x14ac:dyDescent="0.2">
      <c r="A5410" s="2"/>
    </row>
    <row r="5411" spans="1:1" x14ac:dyDescent="0.2">
      <c r="A5411" s="2"/>
    </row>
    <row r="5412" spans="1:1" x14ac:dyDescent="0.2">
      <c r="A5412" s="2"/>
    </row>
    <row r="5413" spans="1:1" x14ac:dyDescent="0.2">
      <c r="A5413" s="2"/>
    </row>
    <row r="5414" spans="1:1" x14ac:dyDescent="0.2">
      <c r="A5414" s="2"/>
    </row>
    <row r="5415" spans="1:1" x14ac:dyDescent="0.2">
      <c r="A5415" s="2"/>
    </row>
    <row r="5416" spans="1:1" x14ac:dyDescent="0.2">
      <c r="A5416" s="2"/>
    </row>
    <row r="5417" spans="1:1" x14ac:dyDescent="0.2">
      <c r="A5417" s="2"/>
    </row>
    <row r="5418" spans="1:1" x14ac:dyDescent="0.2">
      <c r="A5418" s="2"/>
    </row>
    <row r="5419" spans="1:1" x14ac:dyDescent="0.2">
      <c r="A5419" s="2"/>
    </row>
    <row r="5420" spans="1:1" x14ac:dyDescent="0.2">
      <c r="A5420" s="2"/>
    </row>
    <row r="5421" spans="1:1" x14ac:dyDescent="0.2">
      <c r="A5421" s="2"/>
    </row>
    <row r="5422" spans="1:1" x14ac:dyDescent="0.2">
      <c r="A5422" s="2"/>
    </row>
    <row r="5423" spans="1:1" x14ac:dyDescent="0.2">
      <c r="A5423" s="2"/>
    </row>
    <row r="5424" spans="1:1" x14ac:dyDescent="0.2">
      <c r="A5424" s="2"/>
    </row>
    <row r="5425" spans="1:1" x14ac:dyDescent="0.2">
      <c r="A5425" s="2"/>
    </row>
    <row r="5426" spans="1:1" x14ac:dyDescent="0.2">
      <c r="A5426" s="2"/>
    </row>
    <row r="5427" spans="1:1" x14ac:dyDescent="0.2">
      <c r="A5427" s="2"/>
    </row>
    <row r="5428" spans="1:1" x14ac:dyDescent="0.2">
      <c r="A5428" s="2"/>
    </row>
    <row r="5429" spans="1:1" x14ac:dyDescent="0.2">
      <c r="A5429" s="2"/>
    </row>
    <row r="5430" spans="1:1" x14ac:dyDescent="0.2">
      <c r="A5430" s="2"/>
    </row>
    <row r="5431" spans="1:1" x14ac:dyDescent="0.2">
      <c r="A5431" s="2"/>
    </row>
    <row r="5432" spans="1:1" x14ac:dyDescent="0.2">
      <c r="A5432" s="2"/>
    </row>
    <row r="5433" spans="1:1" x14ac:dyDescent="0.2">
      <c r="A5433" s="2"/>
    </row>
    <row r="5434" spans="1:1" x14ac:dyDescent="0.2">
      <c r="A5434" s="2"/>
    </row>
    <row r="5435" spans="1:1" x14ac:dyDescent="0.2">
      <c r="A5435" s="2"/>
    </row>
    <row r="5436" spans="1:1" x14ac:dyDescent="0.2">
      <c r="A5436" s="2"/>
    </row>
    <row r="5437" spans="1:1" x14ac:dyDescent="0.2">
      <c r="A5437" s="2"/>
    </row>
    <row r="5438" spans="1:1" x14ac:dyDescent="0.2">
      <c r="A5438" s="2"/>
    </row>
    <row r="5439" spans="1:1" x14ac:dyDescent="0.2">
      <c r="A5439" s="2"/>
    </row>
    <row r="5440" spans="1:1" x14ac:dyDescent="0.2">
      <c r="A5440" s="2"/>
    </row>
    <row r="5441" spans="1:1" x14ac:dyDescent="0.2">
      <c r="A5441" s="2"/>
    </row>
    <row r="5442" spans="1:1" x14ac:dyDescent="0.2">
      <c r="A5442" s="2"/>
    </row>
    <row r="5443" spans="1:1" x14ac:dyDescent="0.2">
      <c r="A5443" s="2"/>
    </row>
    <row r="5444" spans="1:1" x14ac:dyDescent="0.2">
      <c r="A5444" s="2"/>
    </row>
    <row r="5445" spans="1:1" x14ac:dyDescent="0.2">
      <c r="A5445" s="2"/>
    </row>
    <row r="5446" spans="1:1" x14ac:dyDescent="0.2">
      <c r="A5446" s="2"/>
    </row>
    <row r="5447" spans="1:1" x14ac:dyDescent="0.2">
      <c r="A5447" s="2"/>
    </row>
    <row r="5448" spans="1:1" x14ac:dyDescent="0.2">
      <c r="A5448" s="2"/>
    </row>
    <row r="5449" spans="1:1" x14ac:dyDescent="0.2">
      <c r="A5449" s="2"/>
    </row>
    <row r="5450" spans="1:1" x14ac:dyDescent="0.2">
      <c r="A5450" s="2"/>
    </row>
    <row r="5451" spans="1:1" x14ac:dyDescent="0.2">
      <c r="A5451" s="2"/>
    </row>
    <row r="5452" spans="1:1" x14ac:dyDescent="0.2">
      <c r="A5452" s="2"/>
    </row>
    <row r="5453" spans="1:1" x14ac:dyDescent="0.2">
      <c r="A5453" s="2"/>
    </row>
    <row r="5454" spans="1:1" x14ac:dyDescent="0.2">
      <c r="A5454" s="2"/>
    </row>
    <row r="5455" spans="1:1" x14ac:dyDescent="0.2">
      <c r="A5455" s="2"/>
    </row>
    <row r="5456" spans="1:1" x14ac:dyDescent="0.2">
      <c r="A5456" s="2"/>
    </row>
    <row r="5457" spans="1:1" x14ac:dyDescent="0.2">
      <c r="A5457" s="2"/>
    </row>
    <row r="5458" spans="1:1" x14ac:dyDescent="0.2">
      <c r="A5458" s="2"/>
    </row>
    <row r="5459" spans="1:1" x14ac:dyDescent="0.2">
      <c r="A5459" s="2"/>
    </row>
    <row r="5460" spans="1:1" x14ac:dyDescent="0.2">
      <c r="A5460" s="2"/>
    </row>
    <row r="5461" spans="1:1" x14ac:dyDescent="0.2">
      <c r="A5461" s="2"/>
    </row>
    <row r="5462" spans="1:1" x14ac:dyDescent="0.2">
      <c r="A5462" s="2"/>
    </row>
    <row r="5463" spans="1:1" x14ac:dyDescent="0.2">
      <c r="A5463" s="2"/>
    </row>
    <row r="5464" spans="1:1" x14ac:dyDescent="0.2">
      <c r="A5464" s="2"/>
    </row>
    <row r="5465" spans="1:1" x14ac:dyDescent="0.2">
      <c r="A5465" s="2"/>
    </row>
    <row r="5466" spans="1:1" x14ac:dyDescent="0.2">
      <c r="A5466" s="2"/>
    </row>
    <row r="5467" spans="1:1" x14ac:dyDescent="0.2">
      <c r="A5467" s="2"/>
    </row>
    <row r="5468" spans="1:1" x14ac:dyDescent="0.2">
      <c r="A5468" s="2"/>
    </row>
    <row r="5469" spans="1:1" x14ac:dyDescent="0.2">
      <c r="A5469" s="2"/>
    </row>
    <row r="5470" spans="1:1" x14ac:dyDescent="0.2">
      <c r="A5470" s="2"/>
    </row>
    <row r="5471" spans="1:1" x14ac:dyDescent="0.2">
      <c r="A5471" s="2"/>
    </row>
    <row r="5472" spans="1:1" x14ac:dyDescent="0.2">
      <c r="A5472" s="2"/>
    </row>
    <row r="5473" spans="1:1" x14ac:dyDescent="0.2">
      <c r="A5473" s="2"/>
    </row>
    <row r="5474" spans="1:1" x14ac:dyDescent="0.2">
      <c r="A5474" s="2"/>
    </row>
    <row r="5475" spans="1:1" x14ac:dyDescent="0.2">
      <c r="A5475" s="2"/>
    </row>
    <row r="5476" spans="1:1" x14ac:dyDescent="0.2">
      <c r="A5476" s="2"/>
    </row>
    <row r="5477" spans="1:1" x14ac:dyDescent="0.2">
      <c r="A5477" s="2"/>
    </row>
    <row r="5478" spans="1:1" x14ac:dyDescent="0.2">
      <c r="A5478" s="2"/>
    </row>
    <row r="5479" spans="1:1" x14ac:dyDescent="0.2">
      <c r="A5479" s="2"/>
    </row>
    <row r="5480" spans="1:1" x14ac:dyDescent="0.2">
      <c r="A5480" s="2"/>
    </row>
    <row r="5481" spans="1:1" x14ac:dyDescent="0.2">
      <c r="A5481" s="2"/>
    </row>
    <row r="5482" spans="1:1" x14ac:dyDescent="0.2">
      <c r="A5482" s="2"/>
    </row>
    <row r="5483" spans="1:1" x14ac:dyDescent="0.2">
      <c r="A5483" s="2"/>
    </row>
    <row r="5484" spans="1:1" x14ac:dyDescent="0.2">
      <c r="A5484" s="2"/>
    </row>
    <row r="5485" spans="1:1" x14ac:dyDescent="0.2">
      <c r="A5485" s="2"/>
    </row>
    <row r="5486" spans="1:1" x14ac:dyDescent="0.2">
      <c r="A5486" s="2"/>
    </row>
    <row r="5487" spans="1:1" x14ac:dyDescent="0.2">
      <c r="A5487" s="2"/>
    </row>
    <row r="5488" spans="1:1" x14ac:dyDescent="0.2">
      <c r="A5488" s="2"/>
    </row>
    <row r="5489" spans="1:1" x14ac:dyDescent="0.2">
      <c r="A5489" s="2"/>
    </row>
    <row r="5490" spans="1:1" x14ac:dyDescent="0.2">
      <c r="A5490" s="2"/>
    </row>
    <row r="5491" spans="1:1" x14ac:dyDescent="0.2">
      <c r="A5491" s="2"/>
    </row>
    <row r="5492" spans="1:1" x14ac:dyDescent="0.2">
      <c r="A5492" s="2"/>
    </row>
    <row r="5493" spans="1:1" x14ac:dyDescent="0.2">
      <c r="A5493" s="2"/>
    </row>
    <row r="5494" spans="1:1" x14ac:dyDescent="0.2">
      <c r="A5494" s="2"/>
    </row>
    <row r="5495" spans="1:1" x14ac:dyDescent="0.2">
      <c r="A5495" s="2"/>
    </row>
    <row r="5496" spans="1:1" x14ac:dyDescent="0.2">
      <c r="A5496" s="2"/>
    </row>
    <row r="5497" spans="1:1" x14ac:dyDescent="0.2">
      <c r="A5497" s="2"/>
    </row>
    <row r="5498" spans="1:1" x14ac:dyDescent="0.2">
      <c r="A5498" s="2"/>
    </row>
    <row r="5499" spans="1:1" x14ac:dyDescent="0.2">
      <c r="A5499" s="2"/>
    </row>
    <row r="5500" spans="1:1" x14ac:dyDescent="0.2">
      <c r="A5500" s="2"/>
    </row>
    <row r="5501" spans="1:1" x14ac:dyDescent="0.2">
      <c r="A5501" s="2"/>
    </row>
    <row r="5502" spans="1:1" x14ac:dyDescent="0.2">
      <c r="A5502" s="2"/>
    </row>
    <row r="5503" spans="1:1" x14ac:dyDescent="0.2">
      <c r="A5503" s="2"/>
    </row>
    <row r="5504" spans="1:1" x14ac:dyDescent="0.2">
      <c r="A5504" s="2"/>
    </row>
    <row r="5505" spans="1:1" x14ac:dyDescent="0.2">
      <c r="A5505" s="2"/>
    </row>
    <row r="5506" spans="1:1" x14ac:dyDescent="0.2">
      <c r="A5506" s="2"/>
    </row>
    <row r="5507" spans="1:1" x14ac:dyDescent="0.2">
      <c r="A5507" s="2"/>
    </row>
    <row r="5508" spans="1:1" x14ac:dyDescent="0.2">
      <c r="A5508" s="2"/>
    </row>
    <row r="5509" spans="1:1" x14ac:dyDescent="0.2">
      <c r="A5509" s="2"/>
    </row>
    <row r="5510" spans="1:1" x14ac:dyDescent="0.2">
      <c r="A5510" s="2"/>
    </row>
    <row r="5511" spans="1:1" x14ac:dyDescent="0.2">
      <c r="A5511" s="2"/>
    </row>
    <row r="5512" spans="1:1" x14ac:dyDescent="0.2">
      <c r="A5512" s="2"/>
    </row>
    <row r="5513" spans="1:1" x14ac:dyDescent="0.2">
      <c r="A5513" s="2"/>
    </row>
    <row r="5514" spans="1:1" x14ac:dyDescent="0.2">
      <c r="A5514" s="2"/>
    </row>
    <row r="5515" spans="1:1" x14ac:dyDescent="0.2">
      <c r="A5515" s="2"/>
    </row>
    <row r="5516" spans="1:1" x14ac:dyDescent="0.2">
      <c r="A5516" s="2"/>
    </row>
    <row r="5517" spans="1:1" x14ac:dyDescent="0.2">
      <c r="A5517" s="2"/>
    </row>
    <row r="5518" spans="1:1" x14ac:dyDescent="0.2">
      <c r="A5518" s="2"/>
    </row>
    <row r="5519" spans="1:1" x14ac:dyDescent="0.2">
      <c r="A5519" s="2"/>
    </row>
    <row r="5520" spans="1:1" x14ac:dyDescent="0.2">
      <c r="A5520" s="2"/>
    </row>
    <row r="5521" spans="1:1" x14ac:dyDescent="0.2">
      <c r="A5521" s="2"/>
    </row>
    <row r="5522" spans="1:1" x14ac:dyDescent="0.2">
      <c r="A5522" s="2"/>
    </row>
    <row r="5523" spans="1:1" x14ac:dyDescent="0.2">
      <c r="A5523" s="2"/>
    </row>
    <row r="5524" spans="1:1" x14ac:dyDescent="0.2">
      <c r="A5524" s="2"/>
    </row>
    <row r="5525" spans="1:1" x14ac:dyDescent="0.2">
      <c r="A5525" s="2"/>
    </row>
    <row r="5526" spans="1:1" x14ac:dyDescent="0.2">
      <c r="A5526" s="2"/>
    </row>
    <row r="5527" spans="1:1" x14ac:dyDescent="0.2">
      <c r="A5527" s="2"/>
    </row>
    <row r="5528" spans="1:1" x14ac:dyDescent="0.2">
      <c r="A5528" s="2"/>
    </row>
    <row r="5529" spans="1:1" x14ac:dyDescent="0.2">
      <c r="A5529" s="2"/>
    </row>
    <row r="5530" spans="1:1" x14ac:dyDescent="0.2">
      <c r="A5530" s="2"/>
    </row>
    <row r="5531" spans="1:1" x14ac:dyDescent="0.2">
      <c r="A5531" s="2"/>
    </row>
    <row r="5532" spans="1:1" x14ac:dyDescent="0.2">
      <c r="A5532" s="2"/>
    </row>
    <row r="5533" spans="1:1" x14ac:dyDescent="0.2">
      <c r="A5533" s="2"/>
    </row>
    <row r="5534" spans="1:1" x14ac:dyDescent="0.2">
      <c r="A5534" s="2"/>
    </row>
    <row r="5535" spans="1:1" x14ac:dyDescent="0.2">
      <c r="A5535" s="2"/>
    </row>
    <row r="5536" spans="1:1" x14ac:dyDescent="0.2">
      <c r="A5536" s="2"/>
    </row>
    <row r="5537" spans="1:1" x14ac:dyDescent="0.2">
      <c r="A5537" s="2"/>
    </row>
    <row r="5538" spans="1:1" x14ac:dyDescent="0.2">
      <c r="A5538" s="2"/>
    </row>
    <row r="5539" spans="1:1" x14ac:dyDescent="0.2">
      <c r="A5539" s="2"/>
    </row>
    <row r="5540" spans="1:1" x14ac:dyDescent="0.2">
      <c r="A5540" s="2"/>
    </row>
    <row r="5541" spans="1:1" x14ac:dyDescent="0.2">
      <c r="A5541" s="2"/>
    </row>
    <row r="5542" spans="1:1" x14ac:dyDescent="0.2">
      <c r="A5542" s="2"/>
    </row>
    <row r="5543" spans="1:1" x14ac:dyDescent="0.2">
      <c r="A5543" s="2"/>
    </row>
    <row r="5544" spans="1:1" x14ac:dyDescent="0.2">
      <c r="A5544" s="2"/>
    </row>
    <row r="5545" spans="1:1" x14ac:dyDescent="0.2">
      <c r="A5545" s="2"/>
    </row>
    <row r="5546" spans="1:1" x14ac:dyDescent="0.2">
      <c r="A5546" s="2"/>
    </row>
    <row r="5547" spans="1:1" x14ac:dyDescent="0.2">
      <c r="A5547" s="2"/>
    </row>
    <row r="5548" spans="1:1" x14ac:dyDescent="0.2">
      <c r="A5548" s="2"/>
    </row>
    <row r="5549" spans="1:1" x14ac:dyDescent="0.2">
      <c r="A5549" s="2"/>
    </row>
    <row r="5550" spans="1:1" x14ac:dyDescent="0.2">
      <c r="A5550" s="2"/>
    </row>
    <row r="5551" spans="1:1" x14ac:dyDescent="0.2">
      <c r="A5551" s="2"/>
    </row>
    <row r="5552" spans="1:1" x14ac:dyDescent="0.2">
      <c r="A5552" s="2"/>
    </row>
    <row r="5553" spans="1:1" x14ac:dyDescent="0.2">
      <c r="A5553" s="2"/>
    </row>
    <row r="5554" spans="1:1" x14ac:dyDescent="0.2">
      <c r="A5554" s="2"/>
    </row>
    <row r="5555" spans="1:1" x14ac:dyDescent="0.2">
      <c r="A5555" s="2"/>
    </row>
    <row r="5556" spans="1:1" x14ac:dyDescent="0.2">
      <c r="A5556" s="2"/>
    </row>
    <row r="5557" spans="1:1" x14ac:dyDescent="0.2">
      <c r="A5557" s="2"/>
    </row>
    <row r="5558" spans="1:1" x14ac:dyDescent="0.2">
      <c r="A5558" s="2"/>
    </row>
    <row r="5559" spans="1:1" x14ac:dyDescent="0.2">
      <c r="A5559" s="2"/>
    </row>
    <row r="5560" spans="1:1" x14ac:dyDescent="0.2">
      <c r="A5560" s="2"/>
    </row>
    <row r="5561" spans="1:1" x14ac:dyDescent="0.2">
      <c r="A5561" s="2"/>
    </row>
    <row r="5562" spans="1:1" x14ac:dyDescent="0.2">
      <c r="A5562" s="2"/>
    </row>
    <row r="5563" spans="1:1" x14ac:dyDescent="0.2">
      <c r="A5563" s="2"/>
    </row>
    <row r="5564" spans="1:1" x14ac:dyDescent="0.2">
      <c r="A5564" s="2"/>
    </row>
    <row r="5565" spans="1:1" x14ac:dyDescent="0.2">
      <c r="A5565" s="2"/>
    </row>
    <row r="5566" spans="1:1" x14ac:dyDescent="0.2">
      <c r="A5566" s="2"/>
    </row>
    <row r="5567" spans="1:1" x14ac:dyDescent="0.2">
      <c r="A5567" s="2"/>
    </row>
    <row r="5568" spans="1:1" x14ac:dyDescent="0.2">
      <c r="A5568" s="2"/>
    </row>
    <row r="5569" spans="1:1" x14ac:dyDescent="0.2">
      <c r="A5569" s="2"/>
    </row>
    <row r="5570" spans="1:1" x14ac:dyDescent="0.2">
      <c r="A5570" s="2"/>
    </row>
    <row r="5571" spans="1:1" x14ac:dyDescent="0.2">
      <c r="A5571" s="2"/>
    </row>
    <row r="5572" spans="1:1" x14ac:dyDescent="0.2">
      <c r="A5572" s="2"/>
    </row>
    <row r="5573" spans="1:1" x14ac:dyDescent="0.2">
      <c r="A5573" s="2"/>
    </row>
    <row r="5574" spans="1:1" x14ac:dyDescent="0.2">
      <c r="A5574" s="2"/>
    </row>
    <row r="5575" spans="1:1" x14ac:dyDescent="0.2">
      <c r="A5575" s="2"/>
    </row>
    <row r="5576" spans="1:1" x14ac:dyDescent="0.2">
      <c r="A5576" s="2"/>
    </row>
    <row r="5577" spans="1:1" x14ac:dyDescent="0.2">
      <c r="A5577" s="2"/>
    </row>
    <row r="5578" spans="1:1" x14ac:dyDescent="0.2">
      <c r="A5578" s="2"/>
    </row>
    <row r="5579" spans="1:1" x14ac:dyDescent="0.2">
      <c r="A5579" s="2"/>
    </row>
    <row r="5580" spans="1:1" x14ac:dyDescent="0.2">
      <c r="A5580" s="2"/>
    </row>
    <row r="5581" spans="1:1" x14ac:dyDescent="0.2">
      <c r="A5581" s="2"/>
    </row>
    <row r="5582" spans="1:1" x14ac:dyDescent="0.2">
      <c r="A5582" s="2"/>
    </row>
    <row r="5583" spans="1:1" x14ac:dyDescent="0.2">
      <c r="A5583" s="2"/>
    </row>
    <row r="5584" spans="1:1" x14ac:dyDescent="0.2">
      <c r="A5584" s="2"/>
    </row>
    <row r="5585" spans="1:1" x14ac:dyDescent="0.2">
      <c r="A5585" s="2"/>
    </row>
    <row r="5586" spans="1:1" x14ac:dyDescent="0.2">
      <c r="A5586" s="2"/>
    </row>
    <row r="5587" spans="1:1" x14ac:dyDescent="0.2">
      <c r="A5587" s="2"/>
    </row>
    <row r="5588" spans="1:1" x14ac:dyDescent="0.2">
      <c r="A5588" s="2"/>
    </row>
    <row r="5589" spans="1:1" x14ac:dyDescent="0.2">
      <c r="A5589" s="2"/>
    </row>
    <row r="5590" spans="1:1" x14ac:dyDescent="0.2">
      <c r="A5590" s="2"/>
    </row>
    <row r="5591" spans="1:1" x14ac:dyDescent="0.2">
      <c r="A5591" s="2"/>
    </row>
    <row r="5592" spans="1:1" x14ac:dyDescent="0.2">
      <c r="A5592" s="2"/>
    </row>
    <row r="5593" spans="1:1" x14ac:dyDescent="0.2">
      <c r="A5593" s="2"/>
    </row>
    <row r="5594" spans="1:1" x14ac:dyDescent="0.2">
      <c r="A5594" s="2"/>
    </row>
    <row r="5595" spans="1:1" x14ac:dyDescent="0.2">
      <c r="A5595" s="2"/>
    </row>
    <row r="5596" spans="1:1" x14ac:dyDescent="0.2">
      <c r="A5596" s="2"/>
    </row>
    <row r="5597" spans="1:1" x14ac:dyDescent="0.2">
      <c r="A5597" s="2"/>
    </row>
    <row r="5598" spans="1:1" x14ac:dyDescent="0.2">
      <c r="A5598" s="2"/>
    </row>
    <row r="5599" spans="1:1" x14ac:dyDescent="0.2">
      <c r="A5599" s="2"/>
    </row>
    <row r="5600" spans="1:1" x14ac:dyDescent="0.2">
      <c r="A5600" s="2"/>
    </row>
    <row r="5601" spans="1:1" x14ac:dyDescent="0.2">
      <c r="A5601" s="2"/>
    </row>
    <row r="5602" spans="1:1" x14ac:dyDescent="0.2">
      <c r="A5602" s="2"/>
    </row>
    <row r="5603" spans="1:1" x14ac:dyDescent="0.2">
      <c r="A5603" s="2"/>
    </row>
    <row r="5604" spans="1:1" x14ac:dyDescent="0.2">
      <c r="A5604" s="2"/>
    </row>
    <row r="5605" spans="1:1" x14ac:dyDescent="0.2">
      <c r="A5605" s="2"/>
    </row>
    <row r="5606" spans="1:1" x14ac:dyDescent="0.2">
      <c r="A5606" s="2"/>
    </row>
    <row r="5607" spans="1:1" x14ac:dyDescent="0.2">
      <c r="A5607" s="2"/>
    </row>
    <row r="5608" spans="1:1" x14ac:dyDescent="0.2">
      <c r="A5608" s="2"/>
    </row>
    <row r="5609" spans="1:1" x14ac:dyDescent="0.2">
      <c r="A5609" s="2"/>
    </row>
    <row r="5610" spans="1:1" x14ac:dyDescent="0.2">
      <c r="A5610" s="2"/>
    </row>
    <row r="5611" spans="1:1" x14ac:dyDescent="0.2">
      <c r="A5611" s="2"/>
    </row>
    <row r="5612" spans="1:1" x14ac:dyDescent="0.2">
      <c r="A5612" s="2"/>
    </row>
    <row r="5613" spans="1:1" x14ac:dyDescent="0.2">
      <c r="A5613" s="2"/>
    </row>
    <row r="5614" spans="1:1" x14ac:dyDescent="0.2">
      <c r="A5614" s="2"/>
    </row>
    <row r="5615" spans="1:1" x14ac:dyDescent="0.2">
      <c r="A5615" s="2"/>
    </row>
    <row r="5616" spans="1:1" x14ac:dyDescent="0.2">
      <c r="A5616" s="2"/>
    </row>
    <row r="5617" spans="1:1" x14ac:dyDescent="0.2">
      <c r="A5617" s="2"/>
    </row>
    <row r="5618" spans="1:1" x14ac:dyDescent="0.2">
      <c r="A5618" s="2"/>
    </row>
    <row r="5619" spans="1:1" x14ac:dyDescent="0.2">
      <c r="A5619" s="2"/>
    </row>
    <row r="5620" spans="1:1" x14ac:dyDescent="0.2">
      <c r="A5620" s="2"/>
    </row>
    <row r="5621" spans="1:1" x14ac:dyDescent="0.2">
      <c r="A5621" s="2"/>
    </row>
    <row r="5622" spans="1:1" x14ac:dyDescent="0.2">
      <c r="A5622" s="2"/>
    </row>
    <row r="5623" spans="1:1" x14ac:dyDescent="0.2">
      <c r="A5623" s="2"/>
    </row>
    <row r="5624" spans="1:1" x14ac:dyDescent="0.2">
      <c r="A5624" s="2"/>
    </row>
    <row r="5625" spans="1:1" x14ac:dyDescent="0.2">
      <c r="A5625" s="2"/>
    </row>
    <row r="5626" spans="1:1" x14ac:dyDescent="0.2">
      <c r="A5626" s="2"/>
    </row>
    <row r="5627" spans="1:1" x14ac:dyDescent="0.2">
      <c r="A5627" s="2"/>
    </row>
    <row r="5628" spans="1:1" x14ac:dyDescent="0.2">
      <c r="A5628" s="2"/>
    </row>
    <row r="5629" spans="1:1" x14ac:dyDescent="0.2">
      <c r="A5629" s="2"/>
    </row>
    <row r="5630" spans="1:1" x14ac:dyDescent="0.2">
      <c r="A5630" s="2"/>
    </row>
    <row r="5631" spans="1:1" x14ac:dyDescent="0.2">
      <c r="A5631" s="2"/>
    </row>
    <row r="5632" spans="1:1" x14ac:dyDescent="0.2">
      <c r="A5632" s="2"/>
    </row>
    <row r="5633" spans="1:1" x14ac:dyDescent="0.2">
      <c r="A5633" s="2"/>
    </row>
    <row r="5634" spans="1:1" x14ac:dyDescent="0.2">
      <c r="A5634" s="2"/>
    </row>
    <row r="5635" spans="1:1" x14ac:dyDescent="0.2">
      <c r="A5635" s="2"/>
    </row>
    <row r="5636" spans="1:1" x14ac:dyDescent="0.2">
      <c r="A5636" s="2"/>
    </row>
    <row r="5637" spans="1:1" x14ac:dyDescent="0.2">
      <c r="A5637" s="2"/>
    </row>
    <row r="5638" spans="1:1" x14ac:dyDescent="0.2">
      <c r="A5638" s="2"/>
    </row>
    <row r="5639" spans="1:1" x14ac:dyDescent="0.2">
      <c r="A5639" s="2"/>
    </row>
    <row r="5640" spans="1:1" x14ac:dyDescent="0.2">
      <c r="A5640" s="2"/>
    </row>
    <row r="5641" spans="1:1" x14ac:dyDescent="0.2">
      <c r="A5641" s="2"/>
    </row>
    <row r="5642" spans="1:1" x14ac:dyDescent="0.2">
      <c r="A5642" s="2"/>
    </row>
    <row r="5643" spans="1:1" x14ac:dyDescent="0.2">
      <c r="A5643" s="2"/>
    </row>
    <row r="5644" spans="1:1" x14ac:dyDescent="0.2">
      <c r="A5644" s="2"/>
    </row>
    <row r="5645" spans="1:1" x14ac:dyDescent="0.2">
      <c r="A5645" s="2"/>
    </row>
    <row r="5646" spans="1:1" x14ac:dyDescent="0.2">
      <c r="A5646" s="2"/>
    </row>
    <row r="5647" spans="1:1" x14ac:dyDescent="0.2">
      <c r="A5647" s="2"/>
    </row>
    <row r="5648" spans="1:1" x14ac:dyDescent="0.2">
      <c r="A5648" s="2"/>
    </row>
    <row r="5649" spans="1:1" x14ac:dyDescent="0.2">
      <c r="A5649" s="2"/>
    </row>
    <row r="5650" spans="1:1" x14ac:dyDescent="0.2">
      <c r="A5650" s="2"/>
    </row>
    <row r="5651" spans="1:1" x14ac:dyDescent="0.2">
      <c r="A5651" s="2"/>
    </row>
    <row r="5652" spans="1:1" x14ac:dyDescent="0.2">
      <c r="A5652" s="2"/>
    </row>
    <row r="5653" spans="1:1" x14ac:dyDescent="0.2">
      <c r="A5653" s="2"/>
    </row>
    <row r="5654" spans="1:1" x14ac:dyDescent="0.2">
      <c r="A5654" s="2"/>
    </row>
    <row r="5655" spans="1:1" x14ac:dyDescent="0.2">
      <c r="A5655" s="2"/>
    </row>
    <row r="5656" spans="1:1" x14ac:dyDescent="0.2">
      <c r="A5656" s="2"/>
    </row>
    <row r="5657" spans="1:1" x14ac:dyDescent="0.2">
      <c r="A5657" s="2"/>
    </row>
    <row r="5658" spans="1:1" x14ac:dyDescent="0.2">
      <c r="A5658" s="2"/>
    </row>
    <row r="5659" spans="1:1" x14ac:dyDescent="0.2">
      <c r="A5659" s="2"/>
    </row>
    <row r="5660" spans="1:1" x14ac:dyDescent="0.2">
      <c r="A5660" s="2"/>
    </row>
    <row r="5661" spans="1:1" x14ac:dyDescent="0.2">
      <c r="A5661" s="2"/>
    </row>
    <row r="5662" spans="1:1" x14ac:dyDescent="0.2">
      <c r="A5662" s="2"/>
    </row>
    <row r="5663" spans="1:1" x14ac:dyDescent="0.2">
      <c r="A5663" s="2"/>
    </row>
    <row r="5664" spans="1:1" x14ac:dyDescent="0.2">
      <c r="A5664" s="2"/>
    </row>
    <row r="5665" spans="1:1" x14ac:dyDescent="0.2">
      <c r="A5665" s="2"/>
    </row>
    <row r="5666" spans="1:1" x14ac:dyDescent="0.2">
      <c r="A5666" s="2"/>
    </row>
    <row r="5667" spans="1:1" x14ac:dyDescent="0.2">
      <c r="A5667" s="2"/>
    </row>
    <row r="5668" spans="1:1" x14ac:dyDescent="0.2">
      <c r="A5668" s="2"/>
    </row>
    <row r="5669" spans="1:1" x14ac:dyDescent="0.2">
      <c r="A5669" s="2"/>
    </row>
    <row r="5670" spans="1:1" x14ac:dyDescent="0.2">
      <c r="A5670" s="2"/>
    </row>
    <row r="5671" spans="1:1" x14ac:dyDescent="0.2">
      <c r="A5671" s="2"/>
    </row>
    <row r="5672" spans="1:1" x14ac:dyDescent="0.2">
      <c r="A5672" s="2"/>
    </row>
    <row r="5673" spans="1:1" x14ac:dyDescent="0.2">
      <c r="A5673" s="2"/>
    </row>
    <row r="5674" spans="1:1" x14ac:dyDescent="0.2">
      <c r="A5674" s="2"/>
    </row>
    <row r="5675" spans="1:1" x14ac:dyDescent="0.2">
      <c r="A5675" s="2"/>
    </row>
    <row r="5676" spans="1:1" x14ac:dyDescent="0.2">
      <c r="A5676" s="2"/>
    </row>
    <row r="5677" spans="1:1" x14ac:dyDescent="0.2">
      <c r="A5677" s="2"/>
    </row>
    <row r="5678" spans="1:1" x14ac:dyDescent="0.2">
      <c r="A5678" s="2"/>
    </row>
    <row r="5679" spans="1:1" x14ac:dyDescent="0.2">
      <c r="A5679" s="2"/>
    </row>
    <row r="5680" spans="1:1" x14ac:dyDescent="0.2">
      <c r="A5680" s="2"/>
    </row>
    <row r="5681" spans="1:1" x14ac:dyDescent="0.2">
      <c r="A5681" s="2"/>
    </row>
    <row r="5682" spans="1:1" x14ac:dyDescent="0.2">
      <c r="A5682" s="2"/>
    </row>
    <row r="5683" spans="1:1" x14ac:dyDescent="0.2">
      <c r="A5683" s="2"/>
    </row>
    <row r="5684" spans="1:1" x14ac:dyDescent="0.2">
      <c r="A5684" s="2"/>
    </row>
    <row r="5685" spans="1:1" x14ac:dyDescent="0.2">
      <c r="A5685" s="2"/>
    </row>
    <row r="5686" spans="1:1" x14ac:dyDescent="0.2">
      <c r="A5686" s="2"/>
    </row>
    <row r="5687" spans="1:1" x14ac:dyDescent="0.2">
      <c r="A5687" s="2"/>
    </row>
    <row r="5688" spans="1:1" x14ac:dyDescent="0.2">
      <c r="A5688" s="2"/>
    </row>
    <row r="5689" spans="1:1" x14ac:dyDescent="0.2">
      <c r="A5689" s="2"/>
    </row>
    <row r="5690" spans="1:1" x14ac:dyDescent="0.2">
      <c r="A5690" s="2"/>
    </row>
    <row r="5691" spans="1:1" x14ac:dyDescent="0.2">
      <c r="A5691" s="2"/>
    </row>
    <row r="5692" spans="1:1" x14ac:dyDescent="0.2">
      <c r="A5692" s="2"/>
    </row>
    <row r="5693" spans="1:1" x14ac:dyDescent="0.2">
      <c r="A5693" s="2"/>
    </row>
    <row r="5694" spans="1:1" x14ac:dyDescent="0.2">
      <c r="A5694" s="2"/>
    </row>
    <row r="5695" spans="1:1" x14ac:dyDescent="0.2">
      <c r="A5695" s="2"/>
    </row>
    <row r="5696" spans="1:1" x14ac:dyDescent="0.2">
      <c r="A5696" s="2"/>
    </row>
    <row r="5697" spans="1:1" x14ac:dyDescent="0.2">
      <c r="A5697" s="2"/>
    </row>
    <row r="5698" spans="1:1" x14ac:dyDescent="0.2">
      <c r="A5698" s="2"/>
    </row>
    <row r="5699" spans="1:1" x14ac:dyDescent="0.2">
      <c r="A5699" s="2"/>
    </row>
    <row r="5700" spans="1:1" x14ac:dyDescent="0.2">
      <c r="A5700" s="2"/>
    </row>
    <row r="5701" spans="1:1" x14ac:dyDescent="0.2">
      <c r="A5701" s="2"/>
    </row>
    <row r="5702" spans="1:1" x14ac:dyDescent="0.2">
      <c r="A5702" s="2"/>
    </row>
    <row r="5703" spans="1:1" x14ac:dyDescent="0.2">
      <c r="A5703" s="2"/>
    </row>
    <row r="5704" spans="1:1" x14ac:dyDescent="0.2">
      <c r="A5704" s="2"/>
    </row>
    <row r="5705" spans="1:1" x14ac:dyDescent="0.2">
      <c r="A5705" s="2"/>
    </row>
    <row r="5706" spans="1:1" x14ac:dyDescent="0.2">
      <c r="A5706" s="2"/>
    </row>
    <row r="5707" spans="1:1" x14ac:dyDescent="0.2">
      <c r="A5707" s="2"/>
    </row>
    <row r="5708" spans="1:1" x14ac:dyDescent="0.2">
      <c r="A5708" s="2"/>
    </row>
    <row r="5709" spans="1:1" x14ac:dyDescent="0.2">
      <c r="A5709" s="2"/>
    </row>
    <row r="5710" spans="1:1" x14ac:dyDescent="0.2">
      <c r="A5710" s="2"/>
    </row>
    <row r="5711" spans="1:1" x14ac:dyDescent="0.2">
      <c r="A5711" s="2"/>
    </row>
    <row r="5712" spans="1:1" x14ac:dyDescent="0.2">
      <c r="A5712" s="2"/>
    </row>
    <row r="5713" spans="1:1" x14ac:dyDescent="0.2">
      <c r="A5713" s="2"/>
    </row>
    <row r="5714" spans="1:1" x14ac:dyDescent="0.2">
      <c r="A5714" s="2"/>
    </row>
    <row r="5715" spans="1:1" x14ac:dyDescent="0.2">
      <c r="A5715" s="2"/>
    </row>
    <row r="5716" spans="1:1" x14ac:dyDescent="0.2">
      <c r="A5716" s="2"/>
    </row>
    <row r="5717" spans="1:1" x14ac:dyDescent="0.2">
      <c r="A5717" s="2"/>
    </row>
    <row r="5718" spans="1:1" x14ac:dyDescent="0.2">
      <c r="A5718" s="2"/>
    </row>
    <row r="5719" spans="1:1" x14ac:dyDescent="0.2">
      <c r="A5719" s="2"/>
    </row>
    <row r="5720" spans="1:1" x14ac:dyDescent="0.2">
      <c r="A5720" s="2"/>
    </row>
    <row r="5721" spans="1:1" x14ac:dyDescent="0.2">
      <c r="A5721" s="2"/>
    </row>
    <row r="5722" spans="1:1" x14ac:dyDescent="0.2">
      <c r="A5722" s="2"/>
    </row>
    <row r="5723" spans="1:1" x14ac:dyDescent="0.2">
      <c r="A5723" s="2"/>
    </row>
    <row r="5724" spans="1:1" x14ac:dyDescent="0.2">
      <c r="A5724" s="2"/>
    </row>
    <row r="5725" spans="1:1" x14ac:dyDescent="0.2">
      <c r="A5725" s="2"/>
    </row>
    <row r="5726" spans="1:1" x14ac:dyDescent="0.2">
      <c r="A5726" s="2"/>
    </row>
    <row r="5727" spans="1:1" x14ac:dyDescent="0.2">
      <c r="A5727" s="2"/>
    </row>
    <row r="5728" spans="1:1" x14ac:dyDescent="0.2">
      <c r="A5728" s="2"/>
    </row>
    <row r="5729" spans="1:1" x14ac:dyDescent="0.2">
      <c r="A5729" s="2"/>
    </row>
    <row r="5730" spans="1:1" x14ac:dyDescent="0.2">
      <c r="A5730" s="2"/>
    </row>
    <row r="5731" spans="1:1" x14ac:dyDescent="0.2">
      <c r="A5731" s="2"/>
    </row>
    <row r="5732" spans="1:1" x14ac:dyDescent="0.2">
      <c r="A5732" s="2"/>
    </row>
    <row r="5733" spans="1:1" x14ac:dyDescent="0.2">
      <c r="A5733" s="2"/>
    </row>
    <row r="5734" spans="1:1" x14ac:dyDescent="0.2">
      <c r="A5734" s="2"/>
    </row>
    <row r="5735" spans="1:1" x14ac:dyDescent="0.2">
      <c r="A5735" s="2"/>
    </row>
    <row r="5736" spans="1:1" x14ac:dyDescent="0.2">
      <c r="A5736" s="2"/>
    </row>
    <row r="5737" spans="1:1" x14ac:dyDescent="0.2">
      <c r="A5737" s="2"/>
    </row>
    <row r="5738" spans="1:1" x14ac:dyDescent="0.2">
      <c r="A5738" s="2"/>
    </row>
    <row r="5739" spans="1:1" x14ac:dyDescent="0.2">
      <c r="A5739" s="2"/>
    </row>
    <row r="5740" spans="1:1" x14ac:dyDescent="0.2">
      <c r="A5740" s="2"/>
    </row>
    <row r="5741" spans="1:1" x14ac:dyDescent="0.2">
      <c r="A5741" s="2"/>
    </row>
    <row r="5742" spans="1:1" x14ac:dyDescent="0.2">
      <c r="A5742" s="2"/>
    </row>
    <row r="5743" spans="1:1" x14ac:dyDescent="0.2">
      <c r="A5743" s="2"/>
    </row>
    <row r="5744" spans="1:1" x14ac:dyDescent="0.2">
      <c r="A5744" s="2"/>
    </row>
    <row r="5745" spans="1:1" x14ac:dyDescent="0.2">
      <c r="A5745" s="2"/>
    </row>
    <row r="5746" spans="1:1" x14ac:dyDescent="0.2">
      <c r="A5746" s="2"/>
    </row>
    <row r="5747" spans="1:1" x14ac:dyDescent="0.2">
      <c r="A5747" s="2"/>
    </row>
    <row r="5748" spans="1:1" x14ac:dyDescent="0.2">
      <c r="A5748" s="2"/>
    </row>
    <row r="5749" spans="1:1" x14ac:dyDescent="0.2">
      <c r="A5749" s="2"/>
    </row>
    <row r="5750" spans="1:1" x14ac:dyDescent="0.2">
      <c r="A5750" s="2"/>
    </row>
    <row r="5751" spans="1:1" x14ac:dyDescent="0.2">
      <c r="A5751" s="2"/>
    </row>
    <row r="5752" spans="1:1" x14ac:dyDescent="0.2">
      <c r="A5752" s="2"/>
    </row>
    <row r="5753" spans="1:1" x14ac:dyDescent="0.2">
      <c r="A5753" s="2"/>
    </row>
    <row r="5754" spans="1:1" x14ac:dyDescent="0.2">
      <c r="A5754" s="2"/>
    </row>
    <row r="5755" spans="1:1" x14ac:dyDescent="0.2">
      <c r="A5755" s="2"/>
    </row>
    <row r="5756" spans="1:1" x14ac:dyDescent="0.2">
      <c r="A5756" s="2"/>
    </row>
    <row r="5757" spans="1:1" x14ac:dyDescent="0.2">
      <c r="A5757" s="2"/>
    </row>
    <row r="5758" spans="1:1" x14ac:dyDescent="0.2">
      <c r="A5758" s="2"/>
    </row>
    <row r="5759" spans="1:1" x14ac:dyDescent="0.2">
      <c r="A5759" s="2"/>
    </row>
    <row r="5760" spans="1:1" x14ac:dyDescent="0.2">
      <c r="A5760" s="2"/>
    </row>
    <row r="5761" spans="1:1" x14ac:dyDescent="0.2">
      <c r="A5761" s="2"/>
    </row>
    <row r="5762" spans="1:1" x14ac:dyDescent="0.2">
      <c r="A5762" s="2"/>
    </row>
    <row r="5763" spans="1:1" x14ac:dyDescent="0.2">
      <c r="A5763" s="2"/>
    </row>
    <row r="5764" spans="1:1" x14ac:dyDescent="0.2">
      <c r="A5764" s="2"/>
    </row>
    <row r="5765" spans="1:1" x14ac:dyDescent="0.2">
      <c r="A5765" s="2"/>
    </row>
    <row r="5766" spans="1:1" x14ac:dyDescent="0.2">
      <c r="A5766" s="2"/>
    </row>
    <row r="5767" spans="1:1" x14ac:dyDescent="0.2">
      <c r="A5767" s="2"/>
    </row>
    <row r="5768" spans="1:1" x14ac:dyDescent="0.2">
      <c r="A5768" s="2"/>
    </row>
    <row r="5769" spans="1:1" x14ac:dyDescent="0.2">
      <c r="A5769" s="2"/>
    </row>
    <row r="5770" spans="1:1" x14ac:dyDescent="0.2">
      <c r="A5770" s="2"/>
    </row>
    <row r="5771" spans="1:1" x14ac:dyDescent="0.2">
      <c r="A5771" s="2"/>
    </row>
    <row r="5772" spans="1:1" x14ac:dyDescent="0.2">
      <c r="A5772" s="2"/>
    </row>
    <row r="5773" spans="1:1" x14ac:dyDescent="0.2">
      <c r="A5773" s="2"/>
    </row>
    <row r="5774" spans="1:1" x14ac:dyDescent="0.2">
      <c r="A5774" s="2"/>
    </row>
    <row r="5775" spans="1:1" x14ac:dyDescent="0.2">
      <c r="A5775" s="2"/>
    </row>
    <row r="5776" spans="1:1" x14ac:dyDescent="0.2">
      <c r="A5776" s="2"/>
    </row>
    <row r="5777" spans="1:1" x14ac:dyDescent="0.2">
      <c r="A5777" s="2"/>
    </row>
    <row r="5778" spans="1:1" x14ac:dyDescent="0.2">
      <c r="A5778" s="2"/>
    </row>
    <row r="5779" spans="1:1" x14ac:dyDescent="0.2">
      <c r="A5779" s="2"/>
    </row>
    <row r="5780" spans="1:1" x14ac:dyDescent="0.2">
      <c r="A5780" s="2"/>
    </row>
    <row r="5781" spans="1:1" x14ac:dyDescent="0.2">
      <c r="A5781" s="2"/>
    </row>
    <row r="5782" spans="1:1" x14ac:dyDescent="0.2">
      <c r="A5782" s="2"/>
    </row>
    <row r="5783" spans="1:1" x14ac:dyDescent="0.2">
      <c r="A5783" s="2"/>
    </row>
    <row r="5784" spans="1:1" x14ac:dyDescent="0.2">
      <c r="A5784" s="2"/>
    </row>
    <row r="5785" spans="1:1" x14ac:dyDescent="0.2">
      <c r="A5785" s="2"/>
    </row>
    <row r="5786" spans="1:1" x14ac:dyDescent="0.2">
      <c r="A5786" s="2"/>
    </row>
    <row r="5787" spans="1:1" x14ac:dyDescent="0.2">
      <c r="A5787" s="2"/>
    </row>
    <row r="5788" spans="1:1" x14ac:dyDescent="0.2">
      <c r="A5788" s="2"/>
    </row>
    <row r="5789" spans="1:1" x14ac:dyDescent="0.2">
      <c r="A5789" s="2"/>
    </row>
    <row r="5790" spans="1:1" x14ac:dyDescent="0.2">
      <c r="A5790" s="2"/>
    </row>
    <row r="5791" spans="1:1" x14ac:dyDescent="0.2">
      <c r="A5791" s="2"/>
    </row>
    <row r="5792" spans="1:1" x14ac:dyDescent="0.2">
      <c r="A5792" s="2"/>
    </row>
    <row r="5793" spans="1:1" x14ac:dyDescent="0.2">
      <c r="A5793" s="2"/>
    </row>
    <row r="5794" spans="1:1" x14ac:dyDescent="0.2">
      <c r="A5794" s="2"/>
    </row>
    <row r="5795" spans="1:1" x14ac:dyDescent="0.2">
      <c r="A5795" s="2"/>
    </row>
    <row r="5796" spans="1:1" x14ac:dyDescent="0.2">
      <c r="A5796" s="2"/>
    </row>
    <row r="5797" spans="1:1" x14ac:dyDescent="0.2">
      <c r="A5797" s="2"/>
    </row>
    <row r="5798" spans="1:1" x14ac:dyDescent="0.2">
      <c r="A5798" s="2"/>
    </row>
    <row r="5799" spans="1:1" x14ac:dyDescent="0.2">
      <c r="A5799" s="2"/>
    </row>
    <row r="5800" spans="1:1" x14ac:dyDescent="0.2">
      <c r="A5800" s="2"/>
    </row>
    <row r="5801" spans="1:1" x14ac:dyDescent="0.2">
      <c r="A5801" s="2"/>
    </row>
    <row r="5802" spans="1:1" x14ac:dyDescent="0.2">
      <c r="A5802" s="2"/>
    </row>
    <row r="5803" spans="1:1" x14ac:dyDescent="0.2">
      <c r="A5803" s="2"/>
    </row>
    <row r="5804" spans="1:1" x14ac:dyDescent="0.2">
      <c r="A5804" s="2"/>
    </row>
    <row r="5805" spans="1:1" x14ac:dyDescent="0.2">
      <c r="A5805" s="2"/>
    </row>
    <row r="5806" spans="1:1" x14ac:dyDescent="0.2">
      <c r="A5806" s="2"/>
    </row>
    <row r="5807" spans="1:1" x14ac:dyDescent="0.2">
      <c r="A5807" s="2"/>
    </row>
    <row r="5808" spans="1:1" x14ac:dyDescent="0.2">
      <c r="A5808" s="2"/>
    </row>
    <row r="5809" spans="1:1" x14ac:dyDescent="0.2">
      <c r="A5809" s="2"/>
    </row>
    <row r="5810" spans="1:1" x14ac:dyDescent="0.2">
      <c r="A5810" s="2"/>
    </row>
    <row r="5811" spans="1:1" x14ac:dyDescent="0.2">
      <c r="A5811" s="2"/>
    </row>
    <row r="5812" spans="1:1" x14ac:dyDescent="0.2">
      <c r="A5812" s="2"/>
    </row>
    <row r="5813" spans="1:1" x14ac:dyDescent="0.2">
      <c r="A5813" s="2"/>
    </row>
    <row r="5814" spans="1:1" x14ac:dyDescent="0.2">
      <c r="A5814" s="2"/>
    </row>
    <row r="5815" spans="1:1" x14ac:dyDescent="0.2">
      <c r="A5815" s="2"/>
    </row>
    <row r="5816" spans="1:1" x14ac:dyDescent="0.2">
      <c r="A5816" s="2"/>
    </row>
    <row r="5817" spans="1:1" x14ac:dyDescent="0.2">
      <c r="A5817" s="2"/>
    </row>
    <row r="5818" spans="1:1" x14ac:dyDescent="0.2">
      <c r="A5818" s="2"/>
    </row>
    <row r="5819" spans="1:1" x14ac:dyDescent="0.2">
      <c r="A5819" s="2"/>
    </row>
    <row r="5820" spans="1:1" x14ac:dyDescent="0.2">
      <c r="A5820" s="2"/>
    </row>
    <row r="5821" spans="1:1" x14ac:dyDescent="0.2">
      <c r="A5821" s="2"/>
    </row>
    <row r="5822" spans="1:1" x14ac:dyDescent="0.2">
      <c r="A5822" s="2"/>
    </row>
    <row r="5823" spans="1:1" x14ac:dyDescent="0.2">
      <c r="A5823" s="2"/>
    </row>
    <row r="5824" spans="1:1" x14ac:dyDescent="0.2">
      <c r="A5824" s="2"/>
    </row>
    <row r="5825" spans="1:1" x14ac:dyDescent="0.2">
      <c r="A5825" s="2"/>
    </row>
    <row r="5826" spans="1:1" x14ac:dyDescent="0.2">
      <c r="A5826" s="2"/>
    </row>
    <row r="5827" spans="1:1" x14ac:dyDescent="0.2">
      <c r="A5827" s="2"/>
    </row>
    <row r="5828" spans="1:1" x14ac:dyDescent="0.2">
      <c r="A5828" s="2"/>
    </row>
    <row r="5829" spans="1:1" x14ac:dyDescent="0.2">
      <c r="A5829" s="2"/>
    </row>
    <row r="5830" spans="1:1" x14ac:dyDescent="0.2">
      <c r="A5830" s="2"/>
    </row>
    <row r="5831" spans="1:1" x14ac:dyDescent="0.2">
      <c r="A5831" s="2"/>
    </row>
    <row r="5832" spans="1:1" x14ac:dyDescent="0.2">
      <c r="A5832" s="2"/>
    </row>
    <row r="5833" spans="1:1" x14ac:dyDescent="0.2">
      <c r="A5833" s="2"/>
    </row>
    <row r="5834" spans="1:1" x14ac:dyDescent="0.2">
      <c r="A5834" s="2"/>
    </row>
    <row r="5835" spans="1:1" x14ac:dyDescent="0.2">
      <c r="A5835" s="2"/>
    </row>
    <row r="5836" spans="1:1" x14ac:dyDescent="0.2">
      <c r="A5836" s="2"/>
    </row>
    <row r="5837" spans="1:1" x14ac:dyDescent="0.2">
      <c r="A5837" s="2"/>
    </row>
    <row r="5838" spans="1:1" x14ac:dyDescent="0.2">
      <c r="A5838" s="2"/>
    </row>
    <row r="5839" spans="1:1" x14ac:dyDescent="0.2">
      <c r="A5839" s="2"/>
    </row>
    <row r="5840" spans="1:1" x14ac:dyDescent="0.2">
      <c r="A5840" s="2"/>
    </row>
    <row r="5841" spans="1:1" x14ac:dyDescent="0.2">
      <c r="A5841" s="2"/>
    </row>
    <row r="5842" spans="1:1" x14ac:dyDescent="0.2">
      <c r="A5842" s="2"/>
    </row>
    <row r="5843" spans="1:1" x14ac:dyDescent="0.2">
      <c r="A5843" s="2"/>
    </row>
    <row r="5844" spans="1:1" x14ac:dyDescent="0.2">
      <c r="A5844" s="2"/>
    </row>
    <row r="5845" spans="1:1" x14ac:dyDescent="0.2">
      <c r="A5845" s="2"/>
    </row>
    <row r="5846" spans="1:1" x14ac:dyDescent="0.2">
      <c r="A5846" s="2"/>
    </row>
    <row r="5847" spans="1:1" x14ac:dyDescent="0.2">
      <c r="A5847" s="2"/>
    </row>
    <row r="5848" spans="1:1" x14ac:dyDescent="0.2">
      <c r="A5848" s="2"/>
    </row>
    <row r="5849" spans="1:1" x14ac:dyDescent="0.2">
      <c r="A5849" s="2"/>
    </row>
    <row r="5850" spans="1:1" x14ac:dyDescent="0.2">
      <c r="A5850" s="2"/>
    </row>
    <row r="5851" spans="1:1" x14ac:dyDescent="0.2">
      <c r="A5851" s="2"/>
    </row>
    <row r="5852" spans="1:1" x14ac:dyDescent="0.2">
      <c r="A5852" s="2"/>
    </row>
    <row r="5853" spans="1:1" x14ac:dyDescent="0.2">
      <c r="A5853" s="2"/>
    </row>
    <row r="5854" spans="1:1" x14ac:dyDescent="0.2">
      <c r="A5854" s="2"/>
    </row>
    <row r="5855" spans="1:1" x14ac:dyDescent="0.2">
      <c r="A5855" s="2"/>
    </row>
    <row r="5856" spans="1:1" x14ac:dyDescent="0.2">
      <c r="A5856" s="2"/>
    </row>
    <row r="5857" spans="1:1" x14ac:dyDescent="0.2">
      <c r="A5857" s="2"/>
    </row>
    <row r="5858" spans="1:1" x14ac:dyDescent="0.2">
      <c r="A5858" s="2"/>
    </row>
    <row r="5859" spans="1:1" x14ac:dyDescent="0.2">
      <c r="A5859" s="2"/>
    </row>
    <row r="5860" spans="1:1" x14ac:dyDescent="0.2">
      <c r="A5860" s="2"/>
    </row>
    <row r="5861" spans="1:1" x14ac:dyDescent="0.2">
      <c r="A5861" s="2"/>
    </row>
    <row r="5862" spans="1:1" x14ac:dyDescent="0.2">
      <c r="A5862" s="2"/>
    </row>
    <row r="5863" spans="1:1" x14ac:dyDescent="0.2">
      <c r="A5863" s="2"/>
    </row>
    <row r="5864" spans="1:1" x14ac:dyDescent="0.2">
      <c r="A5864" s="2"/>
    </row>
    <row r="5865" spans="1:1" x14ac:dyDescent="0.2">
      <c r="A5865" s="2"/>
    </row>
    <row r="5866" spans="1:1" x14ac:dyDescent="0.2">
      <c r="A5866" s="2"/>
    </row>
    <row r="5867" spans="1:1" x14ac:dyDescent="0.2">
      <c r="A5867" s="2"/>
    </row>
    <row r="5868" spans="1:1" x14ac:dyDescent="0.2">
      <c r="A5868" s="2"/>
    </row>
    <row r="5869" spans="1:1" x14ac:dyDescent="0.2">
      <c r="A5869" s="2"/>
    </row>
    <row r="5870" spans="1:1" x14ac:dyDescent="0.2">
      <c r="A5870" s="2"/>
    </row>
    <row r="5871" spans="1:1" x14ac:dyDescent="0.2">
      <c r="A5871" s="2"/>
    </row>
    <row r="5872" spans="1:1" x14ac:dyDescent="0.2">
      <c r="A5872" s="2"/>
    </row>
    <row r="5873" spans="1:1" x14ac:dyDescent="0.2">
      <c r="A5873" s="2"/>
    </row>
    <row r="5874" spans="1:1" x14ac:dyDescent="0.2">
      <c r="A5874" s="2"/>
    </row>
    <row r="5875" spans="1:1" x14ac:dyDescent="0.2">
      <c r="A5875" s="2"/>
    </row>
    <row r="5876" spans="1:1" x14ac:dyDescent="0.2">
      <c r="A5876" s="2"/>
    </row>
    <row r="5877" spans="1:1" x14ac:dyDescent="0.2">
      <c r="A5877" s="2"/>
    </row>
    <row r="5878" spans="1:1" x14ac:dyDescent="0.2">
      <c r="A5878" s="2"/>
    </row>
    <row r="5879" spans="1:1" x14ac:dyDescent="0.2">
      <c r="A5879" s="2"/>
    </row>
    <row r="5880" spans="1:1" x14ac:dyDescent="0.2">
      <c r="A5880" s="2"/>
    </row>
    <row r="5881" spans="1:1" x14ac:dyDescent="0.2">
      <c r="A5881" s="2"/>
    </row>
    <row r="5882" spans="1:1" x14ac:dyDescent="0.2">
      <c r="A5882" s="2"/>
    </row>
    <row r="5883" spans="1:1" x14ac:dyDescent="0.2">
      <c r="A5883" s="2"/>
    </row>
    <row r="5884" spans="1:1" x14ac:dyDescent="0.2">
      <c r="A5884" s="2"/>
    </row>
    <row r="5885" spans="1:1" x14ac:dyDescent="0.2">
      <c r="A5885" s="2"/>
    </row>
    <row r="5886" spans="1:1" x14ac:dyDescent="0.2">
      <c r="A5886" s="2"/>
    </row>
    <row r="5887" spans="1:1" x14ac:dyDescent="0.2">
      <c r="A5887" s="2"/>
    </row>
    <row r="5888" spans="1:1" x14ac:dyDescent="0.2">
      <c r="A5888" s="2"/>
    </row>
    <row r="5889" spans="1:1" x14ac:dyDescent="0.2">
      <c r="A5889" s="2"/>
    </row>
    <row r="5890" spans="1:1" x14ac:dyDescent="0.2">
      <c r="A5890" s="2"/>
    </row>
    <row r="5891" spans="1:1" x14ac:dyDescent="0.2">
      <c r="A5891" s="2"/>
    </row>
    <row r="5892" spans="1:1" x14ac:dyDescent="0.2">
      <c r="A5892" s="2"/>
    </row>
    <row r="5893" spans="1:1" x14ac:dyDescent="0.2">
      <c r="A5893" s="2"/>
    </row>
    <row r="5894" spans="1:1" x14ac:dyDescent="0.2">
      <c r="A5894" s="2"/>
    </row>
    <row r="5895" spans="1:1" x14ac:dyDescent="0.2">
      <c r="A5895" s="2"/>
    </row>
    <row r="5896" spans="1:1" x14ac:dyDescent="0.2">
      <c r="A5896" s="2"/>
    </row>
    <row r="5897" spans="1:1" x14ac:dyDescent="0.2">
      <c r="A5897" s="2"/>
    </row>
    <row r="5898" spans="1:1" x14ac:dyDescent="0.2">
      <c r="A5898" s="2"/>
    </row>
    <row r="5899" spans="1:1" x14ac:dyDescent="0.2">
      <c r="A5899" s="2"/>
    </row>
    <row r="5900" spans="1:1" x14ac:dyDescent="0.2">
      <c r="A5900" s="2"/>
    </row>
    <row r="5901" spans="1:1" x14ac:dyDescent="0.2">
      <c r="A5901" s="2"/>
    </row>
    <row r="5902" spans="1:1" x14ac:dyDescent="0.2">
      <c r="A5902" s="2"/>
    </row>
    <row r="5903" spans="1:1" x14ac:dyDescent="0.2">
      <c r="A5903" s="2"/>
    </row>
    <row r="5904" spans="1:1" x14ac:dyDescent="0.2">
      <c r="A5904" s="2"/>
    </row>
    <row r="5905" spans="1:1" x14ac:dyDescent="0.2">
      <c r="A5905" s="2"/>
    </row>
    <row r="5906" spans="1:1" x14ac:dyDescent="0.2">
      <c r="A5906" s="2"/>
    </row>
    <row r="5907" spans="1:1" x14ac:dyDescent="0.2">
      <c r="A5907" s="2"/>
    </row>
    <row r="5908" spans="1:1" x14ac:dyDescent="0.2">
      <c r="A5908" s="2"/>
    </row>
    <row r="5909" spans="1:1" x14ac:dyDescent="0.2">
      <c r="A5909" s="2"/>
    </row>
    <row r="5910" spans="1:1" x14ac:dyDescent="0.2">
      <c r="A5910" s="2"/>
    </row>
    <row r="5911" spans="1:1" x14ac:dyDescent="0.2">
      <c r="A5911" s="2"/>
    </row>
    <row r="5912" spans="1:1" x14ac:dyDescent="0.2">
      <c r="A5912" s="2"/>
    </row>
    <row r="5913" spans="1:1" x14ac:dyDescent="0.2">
      <c r="A5913" s="2"/>
    </row>
    <row r="5914" spans="1:1" x14ac:dyDescent="0.2">
      <c r="A5914" s="2"/>
    </row>
    <row r="5915" spans="1:1" x14ac:dyDescent="0.2">
      <c r="A5915" s="2"/>
    </row>
    <row r="5916" spans="1:1" x14ac:dyDescent="0.2">
      <c r="A5916" s="2"/>
    </row>
    <row r="5917" spans="1:1" x14ac:dyDescent="0.2">
      <c r="A5917" s="2"/>
    </row>
    <row r="5918" spans="1:1" x14ac:dyDescent="0.2">
      <c r="A5918" s="2"/>
    </row>
    <row r="5919" spans="1:1" x14ac:dyDescent="0.2">
      <c r="A5919" s="2"/>
    </row>
    <row r="5920" spans="1:1" x14ac:dyDescent="0.2">
      <c r="A5920" s="2"/>
    </row>
    <row r="5921" spans="1:1" x14ac:dyDescent="0.2">
      <c r="A5921" s="2"/>
    </row>
    <row r="5922" spans="1:1" x14ac:dyDescent="0.2">
      <c r="A5922" s="2"/>
    </row>
    <row r="5923" spans="1:1" x14ac:dyDescent="0.2">
      <c r="A5923" s="2"/>
    </row>
    <row r="5924" spans="1:1" x14ac:dyDescent="0.2">
      <c r="A5924" s="2"/>
    </row>
    <row r="5925" spans="1:1" x14ac:dyDescent="0.2">
      <c r="A5925" s="2"/>
    </row>
    <row r="5926" spans="1:1" x14ac:dyDescent="0.2">
      <c r="A5926" s="2"/>
    </row>
    <row r="5927" spans="1:1" x14ac:dyDescent="0.2">
      <c r="A5927" s="2"/>
    </row>
    <row r="5928" spans="1:1" x14ac:dyDescent="0.2">
      <c r="A5928" s="2"/>
    </row>
    <row r="5929" spans="1:1" x14ac:dyDescent="0.2">
      <c r="A5929" s="2"/>
    </row>
    <row r="5930" spans="1:1" x14ac:dyDescent="0.2">
      <c r="A5930" s="2"/>
    </row>
    <row r="5931" spans="1:1" x14ac:dyDescent="0.2">
      <c r="A5931" s="2"/>
    </row>
    <row r="5932" spans="1:1" x14ac:dyDescent="0.2">
      <c r="A5932" s="2"/>
    </row>
    <row r="5933" spans="1:1" x14ac:dyDescent="0.2">
      <c r="A5933" s="2"/>
    </row>
    <row r="5934" spans="1:1" x14ac:dyDescent="0.2">
      <c r="A5934" s="2"/>
    </row>
    <row r="5935" spans="1:1" x14ac:dyDescent="0.2">
      <c r="A5935" s="2"/>
    </row>
    <row r="5936" spans="1:1" x14ac:dyDescent="0.2">
      <c r="A5936" s="2"/>
    </row>
    <row r="5937" spans="1:1" x14ac:dyDescent="0.2">
      <c r="A5937" s="2"/>
    </row>
    <row r="5938" spans="1:1" x14ac:dyDescent="0.2">
      <c r="A5938" s="2"/>
    </row>
    <row r="5939" spans="1:1" x14ac:dyDescent="0.2">
      <c r="A5939" s="2"/>
    </row>
    <row r="5940" spans="1:1" x14ac:dyDescent="0.2">
      <c r="A5940" s="2"/>
    </row>
    <row r="5941" spans="1:1" x14ac:dyDescent="0.2">
      <c r="A5941" s="2"/>
    </row>
    <row r="5942" spans="1:1" x14ac:dyDescent="0.2">
      <c r="A5942" s="2"/>
    </row>
    <row r="5943" spans="1:1" x14ac:dyDescent="0.2">
      <c r="A5943" s="2"/>
    </row>
    <row r="5944" spans="1:1" x14ac:dyDescent="0.2">
      <c r="A5944" s="2"/>
    </row>
    <row r="5945" spans="1:1" x14ac:dyDescent="0.2">
      <c r="A5945" s="2"/>
    </row>
    <row r="5946" spans="1:1" x14ac:dyDescent="0.2">
      <c r="A5946" s="2"/>
    </row>
    <row r="5947" spans="1:1" x14ac:dyDescent="0.2">
      <c r="A5947" s="2"/>
    </row>
    <row r="5948" spans="1:1" x14ac:dyDescent="0.2">
      <c r="A5948" s="2"/>
    </row>
    <row r="5949" spans="1:1" x14ac:dyDescent="0.2">
      <c r="A5949" s="2"/>
    </row>
    <row r="5950" spans="1:1" x14ac:dyDescent="0.2">
      <c r="A5950" s="2"/>
    </row>
    <row r="5951" spans="1:1" x14ac:dyDescent="0.2">
      <c r="A5951" s="2"/>
    </row>
    <row r="5952" spans="1:1" x14ac:dyDescent="0.2">
      <c r="A5952" s="2"/>
    </row>
    <row r="5953" spans="1:1" x14ac:dyDescent="0.2">
      <c r="A5953" s="2"/>
    </row>
    <row r="5954" spans="1:1" x14ac:dyDescent="0.2">
      <c r="A5954" s="2"/>
    </row>
    <row r="5955" spans="1:1" x14ac:dyDescent="0.2">
      <c r="A5955" s="2"/>
    </row>
    <row r="5956" spans="1:1" x14ac:dyDescent="0.2">
      <c r="A5956" s="2"/>
    </row>
    <row r="5957" spans="1:1" x14ac:dyDescent="0.2">
      <c r="A5957" s="2"/>
    </row>
    <row r="5958" spans="1:1" x14ac:dyDescent="0.2">
      <c r="A5958" s="2"/>
    </row>
    <row r="5959" spans="1:1" x14ac:dyDescent="0.2">
      <c r="A5959" s="2"/>
    </row>
    <row r="5960" spans="1:1" x14ac:dyDescent="0.2">
      <c r="A5960" s="2"/>
    </row>
    <row r="5961" spans="1:1" x14ac:dyDescent="0.2">
      <c r="A5961" s="2"/>
    </row>
    <row r="5962" spans="1:1" x14ac:dyDescent="0.2">
      <c r="A5962" s="2"/>
    </row>
    <row r="5963" spans="1:1" x14ac:dyDescent="0.2">
      <c r="A5963" s="2"/>
    </row>
    <row r="5964" spans="1:1" x14ac:dyDescent="0.2">
      <c r="A5964" s="2"/>
    </row>
    <row r="5965" spans="1:1" x14ac:dyDescent="0.2">
      <c r="A5965" s="2"/>
    </row>
    <row r="5966" spans="1:1" x14ac:dyDescent="0.2">
      <c r="A5966" s="2"/>
    </row>
    <row r="5967" spans="1:1" x14ac:dyDescent="0.2">
      <c r="A5967" s="2"/>
    </row>
    <row r="5968" spans="1:1" x14ac:dyDescent="0.2">
      <c r="A5968" s="2"/>
    </row>
    <row r="5969" spans="1:1" x14ac:dyDescent="0.2">
      <c r="A5969" s="2"/>
    </row>
    <row r="5970" spans="1:1" x14ac:dyDescent="0.2">
      <c r="A5970" s="2"/>
    </row>
    <row r="5971" spans="1:1" x14ac:dyDescent="0.2">
      <c r="A5971" s="2"/>
    </row>
    <row r="5972" spans="1:1" x14ac:dyDescent="0.2">
      <c r="A5972" s="2"/>
    </row>
    <row r="5973" spans="1:1" x14ac:dyDescent="0.2">
      <c r="A5973" s="2"/>
    </row>
    <row r="5974" spans="1:1" x14ac:dyDescent="0.2">
      <c r="A5974" s="2"/>
    </row>
    <row r="5975" spans="1:1" x14ac:dyDescent="0.2">
      <c r="A5975" s="2"/>
    </row>
    <row r="5976" spans="1:1" x14ac:dyDescent="0.2">
      <c r="A5976" s="2"/>
    </row>
    <row r="5977" spans="1:1" x14ac:dyDescent="0.2">
      <c r="A5977" s="2"/>
    </row>
    <row r="5978" spans="1:1" x14ac:dyDescent="0.2">
      <c r="A5978" s="2"/>
    </row>
    <row r="5979" spans="1:1" x14ac:dyDescent="0.2">
      <c r="A5979" s="2"/>
    </row>
    <row r="5980" spans="1:1" x14ac:dyDescent="0.2">
      <c r="A5980" s="2"/>
    </row>
    <row r="5981" spans="1:1" x14ac:dyDescent="0.2">
      <c r="A5981" s="2"/>
    </row>
    <row r="5982" spans="1:1" x14ac:dyDescent="0.2">
      <c r="A5982" s="2"/>
    </row>
    <row r="5983" spans="1:1" x14ac:dyDescent="0.2">
      <c r="A5983" s="2"/>
    </row>
    <row r="5984" spans="1:1" x14ac:dyDescent="0.2">
      <c r="A5984" s="2"/>
    </row>
    <row r="5985" spans="1:1" x14ac:dyDescent="0.2">
      <c r="A5985" s="2"/>
    </row>
    <row r="5986" spans="1:1" x14ac:dyDescent="0.2">
      <c r="A5986" s="2"/>
    </row>
    <row r="5987" spans="1:1" x14ac:dyDescent="0.2">
      <c r="A5987" s="2"/>
    </row>
    <row r="5988" spans="1:1" x14ac:dyDescent="0.2">
      <c r="A5988" s="2"/>
    </row>
    <row r="5989" spans="1:1" x14ac:dyDescent="0.2">
      <c r="A5989" s="2"/>
    </row>
    <row r="5990" spans="1:1" x14ac:dyDescent="0.2">
      <c r="A5990" s="2"/>
    </row>
    <row r="5991" spans="1:1" x14ac:dyDescent="0.2">
      <c r="A5991" s="2"/>
    </row>
    <row r="5992" spans="1:1" x14ac:dyDescent="0.2">
      <c r="A5992" s="2"/>
    </row>
    <row r="5993" spans="1:1" x14ac:dyDescent="0.2">
      <c r="A5993" s="2"/>
    </row>
    <row r="5994" spans="1:1" x14ac:dyDescent="0.2">
      <c r="A5994" s="2"/>
    </row>
    <row r="5995" spans="1:1" x14ac:dyDescent="0.2">
      <c r="A5995" s="2"/>
    </row>
    <row r="5996" spans="1:1" x14ac:dyDescent="0.2">
      <c r="A5996" s="2"/>
    </row>
    <row r="5997" spans="1:1" x14ac:dyDescent="0.2">
      <c r="A5997" s="2"/>
    </row>
    <row r="5998" spans="1:1" x14ac:dyDescent="0.2">
      <c r="A5998" s="2"/>
    </row>
    <row r="5999" spans="1:1" x14ac:dyDescent="0.2">
      <c r="A5999" s="2"/>
    </row>
    <row r="6000" spans="1:1" x14ac:dyDescent="0.2">
      <c r="A6000" s="2"/>
    </row>
    <row r="6001" spans="1:1" x14ac:dyDescent="0.2">
      <c r="A6001" s="2"/>
    </row>
    <row r="6002" spans="1:1" x14ac:dyDescent="0.2">
      <c r="A6002" s="2"/>
    </row>
    <row r="6003" spans="1:1" x14ac:dyDescent="0.2">
      <c r="A6003" s="2"/>
    </row>
    <row r="6004" spans="1:1" x14ac:dyDescent="0.2">
      <c r="A6004" s="2"/>
    </row>
    <row r="6005" spans="1:1" x14ac:dyDescent="0.2">
      <c r="A6005" s="2"/>
    </row>
    <row r="6006" spans="1:1" x14ac:dyDescent="0.2">
      <c r="A6006" s="2"/>
    </row>
    <row r="6007" spans="1:1" x14ac:dyDescent="0.2">
      <c r="A6007" s="2"/>
    </row>
    <row r="6008" spans="1:1" x14ac:dyDescent="0.2">
      <c r="A6008" s="2"/>
    </row>
    <row r="6009" spans="1:1" x14ac:dyDescent="0.2">
      <c r="A6009" s="2"/>
    </row>
    <row r="6010" spans="1:1" x14ac:dyDescent="0.2">
      <c r="A6010" s="2"/>
    </row>
    <row r="6011" spans="1:1" x14ac:dyDescent="0.2">
      <c r="A6011" s="2"/>
    </row>
    <row r="6012" spans="1:1" x14ac:dyDescent="0.2">
      <c r="A6012" s="2"/>
    </row>
    <row r="6013" spans="1:1" x14ac:dyDescent="0.2">
      <c r="A6013" s="2"/>
    </row>
    <row r="6014" spans="1:1" x14ac:dyDescent="0.2">
      <c r="A6014" s="2"/>
    </row>
    <row r="6015" spans="1:1" x14ac:dyDescent="0.2">
      <c r="A6015" s="2"/>
    </row>
    <row r="6016" spans="1:1" x14ac:dyDescent="0.2">
      <c r="A6016" s="2"/>
    </row>
    <row r="6017" spans="1:1" x14ac:dyDescent="0.2">
      <c r="A6017" s="2"/>
    </row>
    <row r="6018" spans="1:1" x14ac:dyDescent="0.2">
      <c r="A6018" s="2"/>
    </row>
    <row r="6019" spans="1:1" x14ac:dyDescent="0.2">
      <c r="A6019" s="2"/>
    </row>
    <row r="6020" spans="1:1" x14ac:dyDescent="0.2">
      <c r="A6020" s="2"/>
    </row>
    <row r="6021" spans="1:1" x14ac:dyDescent="0.2">
      <c r="A6021" s="2"/>
    </row>
    <row r="6022" spans="1:1" x14ac:dyDescent="0.2">
      <c r="A6022" s="2"/>
    </row>
    <row r="6023" spans="1:1" x14ac:dyDescent="0.2">
      <c r="A6023" s="2"/>
    </row>
    <row r="6024" spans="1:1" x14ac:dyDescent="0.2">
      <c r="A6024" s="2"/>
    </row>
    <row r="6025" spans="1:1" x14ac:dyDescent="0.2">
      <c r="A6025" s="2"/>
    </row>
    <row r="6026" spans="1:1" x14ac:dyDescent="0.2">
      <c r="A6026" s="2"/>
    </row>
    <row r="6027" spans="1:1" x14ac:dyDescent="0.2">
      <c r="A6027" s="2"/>
    </row>
    <row r="6028" spans="1:1" x14ac:dyDescent="0.2">
      <c r="A6028" s="2"/>
    </row>
    <row r="6029" spans="1:1" x14ac:dyDescent="0.2">
      <c r="A6029" s="2"/>
    </row>
    <row r="6030" spans="1:1" x14ac:dyDescent="0.2">
      <c r="A6030" s="2"/>
    </row>
    <row r="6031" spans="1:1" x14ac:dyDescent="0.2">
      <c r="A6031" s="2"/>
    </row>
    <row r="6032" spans="1:1" x14ac:dyDescent="0.2">
      <c r="A6032" s="2"/>
    </row>
    <row r="6033" spans="1:1" x14ac:dyDescent="0.2">
      <c r="A6033" s="2"/>
    </row>
    <row r="6034" spans="1:1" x14ac:dyDescent="0.2">
      <c r="A6034" s="2"/>
    </row>
    <row r="6035" spans="1:1" x14ac:dyDescent="0.2">
      <c r="A6035" s="2"/>
    </row>
    <row r="6036" spans="1:1" x14ac:dyDescent="0.2">
      <c r="A6036" s="2"/>
    </row>
    <row r="6037" spans="1:1" x14ac:dyDescent="0.2">
      <c r="A6037" s="2"/>
    </row>
    <row r="6038" spans="1:1" x14ac:dyDescent="0.2">
      <c r="A6038" s="2"/>
    </row>
    <row r="6039" spans="1:1" x14ac:dyDescent="0.2">
      <c r="A6039" s="2"/>
    </row>
    <row r="6040" spans="1:1" x14ac:dyDescent="0.2">
      <c r="A6040" s="2"/>
    </row>
    <row r="6041" spans="1:1" x14ac:dyDescent="0.2">
      <c r="A6041" s="2"/>
    </row>
    <row r="6042" spans="1:1" x14ac:dyDescent="0.2">
      <c r="A6042" s="2"/>
    </row>
    <row r="6043" spans="1:1" x14ac:dyDescent="0.2">
      <c r="A6043" s="2"/>
    </row>
    <row r="6044" spans="1:1" x14ac:dyDescent="0.2">
      <c r="A6044" s="2"/>
    </row>
    <row r="6045" spans="1:1" x14ac:dyDescent="0.2">
      <c r="A6045" s="2"/>
    </row>
    <row r="6046" spans="1:1" x14ac:dyDescent="0.2">
      <c r="A6046" s="2"/>
    </row>
    <row r="6047" spans="1:1" x14ac:dyDescent="0.2">
      <c r="A6047" s="2"/>
    </row>
    <row r="6048" spans="1:1" x14ac:dyDescent="0.2">
      <c r="A6048" s="2"/>
    </row>
    <row r="6049" spans="1:1" x14ac:dyDescent="0.2">
      <c r="A6049" s="2"/>
    </row>
    <row r="6050" spans="1:1" x14ac:dyDescent="0.2">
      <c r="A6050" s="2"/>
    </row>
    <row r="6051" spans="1:1" x14ac:dyDescent="0.2">
      <c r="A6051" s="2"/>
    </row>
    <row r="6052" spans="1:1" x14ac:dyDescent="0.2">
      <c r="A6052" s="2"/>
    </row>
    <row r="6053" spans="1:1" x14ac:dyDescent="0.2">
      <c r="A6053" s="2"/>
    </row>
    <row r="6054" spans="1:1" x14ac:dyDescent="0.2">
      <c r="A6054" s="2"/>
    </row>
    <row r="6055" spans="1:1" x14ac:dyDescent="0.2">
      <c r="A6055" s="2"/>
    </row>
    <row r="6056" spans="1:1" x14ac:dyDescent="0.2">
      <c r="A6056" s="2"/>
    </row>
    <row r="6057" spans="1:1" x14ac:dyDescent="0.2">
      <c r="A6057" s="2"/>
    </row>
    <row r="6058" spans="1:1" x14ac:dyDescent="0.2">
      <c r="A6058" s="2"/>
    </row>
    <row r="6059" spans="1:1" x14ac:dyDescent="0.2">
      <c r="A6059" s="2"/>
    </row>
    <row r="6060" spans="1:1" x14ac:dyDescent="0.2">
      <c r="A6060" s="2"/>
    </row>
    <row r="6061" spans="1:1" x14ac:dyDescent="0.2">
      <c r="A6061" s="2"/>
    </row>
    <row r="6062" spans="1:1" x14ac:dyDescent="0.2">
      <c r="A6062" s="2"/>
    </row>
    <row r="6063" spans="1:1" x14ac:dyDescent="0.2">
      <c r="A6063" s="2"/>
    </row>
    <row r="6064" spans="1:1" x14ac:dyDescent="0.2">
      <c r="A6064" s="2"/>
    </row>
    <row r="6065" spans="1:1" x14ac:dyDescent="0.2">
      <c r="A6065" s="2"/>
    </row>
    <row r="6066" spans="1:1" x14ac:dyDescent="0.2">
      <c r="A6066" s="2"/>
    </row>
    <row r="6067" spans="1:1" x14ac:dyDescent="0.2">
      <c r="A6067" s="2"/>
    </row>
    <row r="6068" spans="1:1" x14ac:dyDescent="0.2">
      <c r="A6068" s="2"/>
    </row>
    <row r="6069" spans="1:1" x14ac:dyDescent="0.2">
      <c r="A6069" s="2"/>
    </row>
    <row r="6070" spans="1:1" x14ac:dyDescent="0.2">
      <c r="A6070" s="2"/>
    </row>
    <row r="6071" spans="1:1" x14ac:dyDescent="0.2">
      <c r="A6071" s="2"/>
    </row>
    <row r="6072" spans="1:1" x14ac:dyDescent="0.2">
      <c r="A6072" s="2"/>
    </row>
    <row r="6073" spans="1:1" x14ac:dyDescent="0.2">
      <c r="A6073" s="2"/>
    </row>
    <row r="6074" spans="1:1" x14ac:dyDescent="0.2">
      <c r="A6074" s="2"/>
    </row>
    <row r="6075" spans="1:1" x14ac:dyDescent="0.2">
      <c r="A6075" s="2"/>
    </row>
    <row r="6076" spans="1:1" x14ac:dyDescent="0.2">
      <c r="A6076" s="2"/>
    </row>
    <row r="6077" spans="1:1" x14ac:dyDescent="0.2">
      <c r="A6077" s="2"/>
    </row>
    <row r="6078" spans="1:1" x14ac:dyDescent="0.2">
      <c r="A6078" s="2"/>
    </row>
    <row r="6079" spans="1:1" x14ac:dyDescent="0.2">
      <c r="A6079" s="2"/>
    </row>
    <row r="6080" spans="1:1" x14ac:dyDescent="0.2">
      <c r="A6080" s="2"/>
    </row>
    <row r="6081" spans="1:1" x14ac:dyDescent="0.2">
      <c r="A6081" s="2"/>
    </row>
    <row r="6082" spans="1:1" x14ac:dyDescent="0.2">
      <c r="A6082" s="2"/>
    </row>
    <row r="6083" spans="1:1" x14ac:dyDescent="0.2">
      <c r="A6083" s="2"/>
    </row>
    <row r="6084" spans="1:1" x14ac:dyDescent="0.2">
      <c r="A6084" s="2"/>
    </row>
    <row r="6085" spans="1:1" x14ac:dyDescent="0.2">
      <c r="A6085" s="2"/>
    </row>
    <row r="6086" spans="1:1" x14ac:dyDescent="0.2">
      <c r="A6086" s="2"/>
    </row>
    <row r="6087" spans="1:1" x14ac:dyDescent="0.2">
      <c r="A6087" s="2"/>
    </row>
    <row r="6088" spans="1:1" x14ac:dyDescent="0.2">
      <c r="A6088" s="2"/>
    </row>
    <row r="6089" spans="1:1" x14ac:dyDescent="0.2">
      <c r="A6089" s="2"/>
    </row>
    <row r="6090" spans="1:1" x14ac:dyDescent="0.2">
      <c r="A6090" s="2"/>
    </row>
    <row r="6091" spans="1:1" x14ac:dyDescent="0.2">
      <c r="A6091" s="2"/>
    </row>
    <row r="6092" spans="1:1" x14ac:dyDescent="0.2">
      <c r="A6092" s="2"/>
    </row>
    <row r="6093" spans="1:1" x14ac:dyDescent="0.2">
      <c r="A6093" s="2"/>
    </row>
    <row r="6094" spans="1:1" x14ac:dyDescent="0.2">
      <c r="A6094" s="2"/>
    </row>
    <row r="6095" spans="1:1" x14ac:dyDescent="0.2">
      <c r="A6095" s="2"/>
    </row>
    <row r="6096" spans="1:1" x14ac:dyDescent="0.2">
      <c r="A6096" s="2"/>
    </row>
    <row r="6097" spans="1:1" x14ac:dyDescent="0.2">
      <c r="A6097" s="2"/>
    </row>
    <row r="6098" spans="1:1" x14ac:dyDescent="0.2">
      <c r="A6098" s="2"/>
    </row>
    <row r="6099" spans="1:1" x14ac:dyDescent="0.2">
      <c r="A6099" s="2"/>
    </row>
    <row r="6100" spans="1:1" x14ac:dyDescent="0.2">
      <c r="A6100" s="2"/>
    </row>
    <row r="6101" spans="1:1" x14ac:dyDescent="0.2">
      <c r="A6101" s="2"/>
    </row>
    <row r="6102" spans="1:1" x14ac:dyDescent="0.2">
      <c r="A6102" s="2"/>
    </row>
    <row r="6103" spans="1:1" x14ac:dyDescent="0.2">
      <c r="A6103" s="2"/>
    </row>
    <row r="6104" spans="1:1" x14ac:dyDescent="0.2">
      <c r="A6104" s="2"/>
    </row>
    <row r="6105" spans="1:1" x14ac:dyDescent="0.2">
      <c r="A6105" s="2"/>
    </row>
    <row r="6106" spans="1:1" x14ac:dyDescent="0.2">
      <c r="A6106" s="2"/>
    </row>
    <row r="6107" spans="1:1" x14ac:dyDescent="0.2">
      <c r="A6107" s="2"/>
    </row>
    <row r="6108" spans="1:1" x14ac:dyDescent="0.2">
      <c r="A6108" s="2"/>
    </row>
    <row r="6109" spans="1:1" x14ac:dyDescent="0.2">
      <c r="A6109" s="2"/>
    </row>
    <row r="6110" spans="1:1" x14ac:dyDescent="0.2">
      <c r="A6110" s="2"/>
    </row>
    <row r="6111" spans="1:1" x14ac:dyDescent="0.2">
      <c r="A6111" s="2"/>
    </row>
    <row r="6112" spans="1:1" x14ac:dyDescent="0.2">
      <c r="A6112" s="2"/>
    </row>
    <row r="6113" spans="1:1" x14ac:dyDescent="0.2">
      <c r="A6113" s="2"/>
    </row>
    <row r="6114" spans="1:1" x14ac:dyDescent="0.2">
      <c r="A6114" s="2"/>
    </row>
    <row r="6115" spans="1:1" x14ac:dyDescent="0.2">
      <c r="A6115" s="2"/>
    </row>
    <row r="6116" spans="1:1" x14ac:dyDescent="0.2">
      <c r="A6116" s="2"/>
    </row>
    <row r="6117" spans="1:1" x14ac:dyDescent="0.2">
      <c r="A6117" s="2"/>
    </row>
    <row r="6118" spans="1:1" x14ac:dyDescent="0.2">
      <c r="A6118" s="2"/>
    </row>
    <row r="6119" spans="1:1" x14ac:dyDescent="0.2">
      <c r="A6119" s="2"/>
    </row>
    <row r="6120" spans="1:1" x14ac:dyDescent="0.2">
      <c r="A6120" s="2"/>
    </row>
    <row r="6121" spans="1:1" x14ac:dyDescent="0.2">
      <c r="A6121" s="2"/>
    </row>
    <row r="6122" spans="1:1" x14ac:dyDescent="0.2">
      <c r="A6122" s="2"/>
    </row>
    <row r="6123" spans="1:1" x14ac:dyDescent="0.2">
      <c r="A6123" s="2"/>
    </row>
    <row r="6124" spans="1:1" x14ac:dyDescent="0.2">
      <c r="A6124" s="2"/>
    </row>
    <row r="6125" spans="1:1" x14ac:dyDescent="0.2">
      <c r="A6125" s="2"/>
    </row>
    <row r="6126" spans="1:1" x14ac:dyDescent="0.2">
      <c r="A6126" s="2"/>
    </row>
    <row r="6127" spans="1:1" x14ac:dyDescent="0.2">
      <c r="A6127" s="2"/>
    </row>
    <row r="6128" spans="1:1" x14ac:dyDescent="0.2">
      <c r="A6128" s="2"/>
    </row>
    <row r="6129" spans="1:1" x14ac:dyDescent="0.2">
      <c r="A6129" s="2"/>
    </row>
    <row r="6130" spans="1:1" x14ac:dyDescent="0.2">
      <c r="A6130" s="2"/>
    </row>
    <row r="6131" spans="1:1" x14ac:dyDescent="0.2">
      <c r="A6131" s="2"/>
    </row>
    <row r="6132" spans="1:1" x14ac:dyDescent="0.2">
      <c r="A6132" s="2"/>
    </row>
    <row r="6133" spans="1:1" x14ac:dyDescent="0.2">
      <c r="A6133" s="2"/>
    </row>
    <row r="6134" spans="1:1" x14ac:dyDescent="0.2">
      <c r="A6134" s="2"/>
    </row>
    <row r="6135" spans="1:1" x14ac:dyDescent="0.2">
      <c r="A6135" s="2"/>
    </row>
    <row r="6136" spans="1:1" x14ac:dyDescent="0.2">
      <c r="A6136" s="2"/>
    </row>
    <row r="6137" spans="1:1" x14ac:dyDescent="0.2">
      <c r="A6137" s="2"/>
    </row>
    <row r="6138" spans="1:1" x14ac:dyDescent="0.2">
      <c r="A6138" s="2"/>
    </row>
    <row r="6139" spans="1:1" x14ac:dyDescent="0.2">
      <c r="A6139" s="2"/>
    </row>
    <row r="6140" spans="1:1" x14ac:dyDescent="0.2">
      <c r="A6140" s="2"/>
    </row>
    <row r="6141" spans="1:1" x14ac:dyDescent="0.2">
      <c r="A6141" s="2"/>
    </row>
    <row r="6142" spans="1:1" x14ac:dyDescent="0.2">
      <c r="A6142" s="2"/>
    </row>
    <row r="6143" spans="1:1" x14ac:dyDescent="0.2">
      <c r="A6143" s="2"/>
    </row>
    <row r="6144" spans="1:1" x14ac:dyDescent="0.2">
      <c r="A6144" s="2"/>
    </row>
    <row r="6145" spans="1:1" x14ac:dyDescent="0.2">
      <c r="A6145" s="2"/>
    </row>
    <row r="6146" spans="1:1" x14ac:dyDescent="0.2">
      <c r="A6146" s="2"/>
    </row>
    <row r="6147" spans="1:1" x14ac:dyDescent="0.2">
      <c r="A6147" s="2"/>
    </row>
    <row r="6148" spans="1:1" x14ac:dyDescent="0.2">
      <c r="A6148" s="2"/>
    </row>
    <row r="6149" spans="1:1" x14ac:dyDescent="0.2">
      <c r="A6149" s="2"/>
    </row>
    <row r="6150" spans="1:1" x14ac:dyDescent="0.2">
      <c r="A6150" s="2"/>
    </row>
    <row r="6151" spans="1:1" x14ac:dyDescent="0.2">
      <c r="A6151" s="2"/>
    </row>
    <row r="6152" spans="1:1" x14ac:dyDescent="0.2">
      <c r="A6152" s="2"/>
    </row>
    <row r="6153" spans="1:1" x14ac:dyDescent="0.2">
      <c r="A6153" s="2"/>
    </row>
    <row r="6154" spans="1:1" x14ac:dyDescent="0.2">
      <c r="A6154" s="2"/>
    </row>
    <row r="6155" spans="1:1" x14ac:dyDescent="0.2">
      <c r="A6155" s="2"/>
    </row>
    <row r="6156" spans="1:1" x14ac:dyDescent="0.2">
      <c r="A6156" s="2"/>
    </row>
    <row r="6157" spans="1:1" x14ac:dyDescent="0.2">
      <c r="A6157" s="2"/>
    </row>
    <row r="6158" spans="1:1" x14ac:dyDescent="0.2">
      <c r="A6158" s="2"/>
    </row>
    <row r="6159" spans="1:1" x14ac:dyDescent="0.2">
      <c r="A6159" s="2"/>
    </row>
    <row r="6160" spans="1:1" x14ac:dyDescent="0.2">
      <c r="A6160" s="2"/>
    </row>
    <row r="6161" spans="1:1" x14ac:dyDescent="0.2">
      <c r="A6161" s="2"/>
    </row>
    <row r="6162" spans="1:1" x14ac:dyDescent="0.2">
      <c r="A6162" s="2"/>
    </row>
    <row r="6163" spans="1:1" x14ac:dyDescent="0.2">
      <c r="A6163" s="2"/>
    </row>
    <row r="6164" spans="1:1" x14ac:dyDescent="0.2">
      <c r="A6164" s="2"/>
    </row>
    <row r="6165" spans="1:1" x14ac:dyDescent="0.2">
      <c r="A6165" s="2"/>
    </row>
    <row r="6166" spans="1:1" x14ac:dyDescent="0.2">
      <c r="A6166" s="2"/>
    </row>
    <row r="6167" spans="1:1" x14ac:dyDescent="0.2">
      <c r="A6167" s="2"/>
    </row>
    <row r="6168" spans="1:1" x14ac:dyDescent="0.2">
      <c r="A6168" s="2"/>
    </row>
    <row r="6169" spans="1:1" x14ac:dyDescent="0.2">
      <c r="A6169" s="2"/>
    </row>
    <row r="6170" spans="1:1" x14ac:dyDescent="0.2">
      <c r="A6170" s="2"/>
    </row>
    <row r="6171" spans="1:1" x14ac:dyDescent="0.2">
      <c r="A6171" s="2"/>
    </row>
    <row r="6172" spans="1:1" x14ac:dyDescent="0.2">
      <c r="A6172" s="2"/>
    </row>
    <row r="6173" spans="1:1" x14ac:dyDescent="0.2">
      <c r="A6173" s="2"/>
    </row>
    <row r="6174" spans="1:1" x14ac:dyDescent="0.2">
      <c r="A6174" s="2"/>
    </row>
    <row r="6175" spans="1:1" x14ac:dyDescent="0.2">
      <c r="A6175" s="2"/>
    </row>
    <row r="6176" spans="1:1" x14ac:dyDescent="0.2">
      <c r="A6176" s="2"/>
    </row>
    <row r="6177" spans="1:1" x14ac:dyDescent="0.2">
      <c r="A6177" s="2"/>
    </row>
    <row r="6178" spans="1:1" x14ac:dyDescent="0.2">
      <c r="A6178" s="2"/>
    </row>
    <row r="6179" spans="1:1" x14ac:dyDescent="0.2">
      <c r="A6179" s="2"/>
    </row>
    <row r="6180" spans="1:1" x14ac:dyDescent="0.2">
      <c r="A6180" s="2"/>
    </row>
    <row r="6181" spans="1:1" x14ac:dyDescent="0.2">
      <c r="A6181" s="2"/>
    </row>
    <row r="6182" spans="1:1" x14ac:dyDescent="0.2">
      <c r="A6182" s="2"/>
    </row>
    <row r="6183" spans="1:1" x14ac:dyDescent="0.2">
      <c r="A6183" s="2"/>
    </row>
    <row r="6184" spans="1:1" x14ac:dyDescent="0.2">
      <c r="A6184" s="2"/>
    </row>
    <row r="6185" spans="1:1" x14ac:dyDescent="0.2">
      <c r="A6185" s="2"/>
    </row>
    <row r="6186" spans="1:1" x14ac:dyDescent="0.2">
      <c r="A6186" s="2"/>
    </row>
    <row r="6187" spans="1:1" x14ac:dyDescent="0.2">
      <c r="A6187" s="2"/>
    </row>
    <row r="6188" spans="1:1" x14ac:dyDescent="0.2">
      <c r="A6188" s="2"/>
    </row>
    <row r="6189" spans="1:1" x14ac:dyDescent="0.2">
      <c r="A6189" s="2"/>
    </row>
    <row r="6190" spans="1:1" x14ac:dyDescent="0.2">
      <c r="A6190" s="2"/>
    </row>
    <row r="6191" spans="1:1" x14ac:dyDescent="0.2">
      <c r="A6191" s="2"/>
    </row>
    <row r="6192" spans="1:1" x14ac:dyDescent="0.2">
      <c r="A6192" s="2"/>
    </row>
    <row r="6193" spans="1:1" x14ac:dyDescent="0.2">
      <c r="A6193" s="2"/>
    </row>
    <row r="6194" spans="1:1" x14ac:dyDescent="0.2">
      <c r="A6194" s="2"/>
    </row>
    <row r="6195" spans="1:1" x14ac:dyDescent="0.2">
      <c r="A6195" s="2"/>
    </row>
    <row r="6196" spans="1:1" x14ac:dyDescent="0.2">
      <c r="A6196" s="2"/>
    </row>
    <row r="6197" spans="1:1" x14ac:dyDescent="0.2">
      <c r="A6197" s="2"/>
    </row>
    <row r="6198" spans="1:1" x14ac:dyDescent="0.2">
      <c r="A6198" s="2"/>
    </row>
    <row r="6199" spans="1:1" x14ac:dyDescent="0.2">
      <c r="A6199" s="2"/>
    </row>
    <row r="6200" spans="1:1" x14ac:dyDescent="0.2">
      <c r="A6200" s="2"/>
    </row>
    <row r="6201" spans="1:1" x14ac:dyDescent="0.2">
      <c r="A6201" s="2"/>
    </row>
    <row r="6202" spans="1:1" x14ac:dyDescent="0.2">
      <c r="A6202" s="2"/>
    </row>
    <row r="6203" spans="1:1" x14ac:dyDescent="0.2">
      <c r="A6203" s="2"/>
    </row>
    <row r="6204" spans="1:1" x14ac:dyDescent="0.2">
      <c r="A6204" s="2"/>
    </row>
    <row r="6205" spans="1:1" x14ac:dyDescent="0.2">
      <c r="A6205" s="2"/>
    </row>
    <row r="6206" spans="1:1" x14ac:dyDescent="0.2">
      <c r="A6206" s="2"/>
    </row>
    <row r="6207" spans="1:1" x14ac:dyDescent="0.2">
      <c r="A6207" s="2"/>
    </row>
    <row r="6208" spans="1:1" x14ac:dyDescent="0.2">
      <c r="A6208" s="2"/>
    </row>
    <row r="6209" spans="1:1" x14ac:dyDescent="0.2">
      <c r="A6209" s="2"/>
    </row>
    <row r="6210" spans="1:1" x14ac:dyDescent="0.2">
      <c r="A6210" s="2"/>
    </row>
    <row r="6211" spans="1:1" x14ac:dyDescent="0.2">
      <c r="A6211" s="2"/>
    </row>
    <row r="6212" spans="1:1" x14ac:dyDescent="0.2">
      <c r="A6212" s="2"/>
    </row>
    <row r="6213" spans="1:1" x14ac:dyDescent="0.2">
      <c r="A6213" s="2"/>
    </row>
    <row r="6214" spans="1:1" x14ac:dyDescent="0.2">
      <c r="A6214" s="2"/>
    </row>
    <row r="6215" spans="1:1" x14ac:dyDescent="0.2">
      <c r="A6215" s="2"/>
    </row>
    <row r="6216" spans="1:1" x14ac:dyDescent="0.2">
      <c r="A6216" s="2"/>
    </row>
    <row r="6217" spans="1:1" x14ac:dyDescent="0.2">
      <c r="A6217" s="2"/>
    </row>
    <row r="6218" spans="1:1" x14ac:dyDescent="0.2">
      <c r="A6218" s="2"/>
    </row>
    <row r="6219" spans="1:1" x14ac:dyDescent="0.2">
      <c r="A6219" s="2"/>
    </row>
    <row r="6220" spans="1:1" x14ac:dyDescent="0.2">
      <c r="A6220" s="2"/>
    </row>
    <row r="6221" spans="1:1" x14ac:dyDescent="0.2">
      <c r="A6221" s="2"/>
    </row>
    <row r="6222" spans="1:1" x14ac:dyDescent="0.2">
      <c r="A6222" s="2"/>
    </row>
    <row r="6223" spans="1:1" x14ac:dyDescent="0.2">
      <c r="A6223" s="2"/>
    </row>
    <row r="6224" spans="1:1" x14ac:dyDescent="0.2">
      <c r="A6224" s="2"/>
    </row>
    <row r="6225" spans="1:1" x14ac:dyDescent="0.2">
      <c r="A6225" s="2"/>
    </row>
    <row r="6226" spans="1:1" x14ac:dyDescent="0.2">
      <c r="A6226" s="2"/>
    </row>
    <row r="6227" spans="1:1" x14ac:dyDescent="0.2">
      <c r="A6227" s="2"/>
    </row>
    <row r="6228" spans="1:1" x14ac:dyDescent="0.2">
      <c r="A6228" s="2"/>
    </row>
    <row r="6229" spans="1:1" x14ac:dyDescent="0.2">
      <c r="A6229" s="2"/>
    </row>
    <row r="6230" spans="1:1" x14ac:dyDescent="0.2">
      <c r="A6230" s="2"/>
    </row>
    <row r="6231" spans="1:1" x14ac:dyDescent="0.2">
      <c r="A6231" s="2"/>
    </row>
    <row r="6232" spans="1:1" x14ac:dyDescent="0.2">
      <c r="A6232" s="2"/>
    </row>
    <row r="6233" spans="1:1" x14ac:dyDescent="0.2">
      <c r="A6233" s="2"/>
    </row>
    <row r="6234" spans="1:1" x14ac:dyDescent="0.2">
      <c r="A6234" s="2"/>
    </row>
    <row r="6235" spans="1:1" x14ac:dyDescent="0.2">
      <c r="A6235" s="2"/>
    </row>
    <row r="6236" spans="1:1" x14ac:dyDescent="0.2">
      <c r="A6236" s="2"/>
    </row>
    <row r="6237" spans="1:1" x14ac:dyDescent="0.2">
      <c r="A6237" s="2"/>
    </row>
    <row r="6238" spans="1:1" x14ac:dyDescent="0.2">
      <c r="A6238" s="2"/>
    </row>
    <row r="6239" spans="1:1" x14ac:dyDescent="0.2">
      <c r="A6239" s="2"/>
    </row>
    <row r="6240" spans="1:1" x14ac:dyDescent="0.2">
      <c r="A6240" s="2"/>
    </row>
    <row r="6241" spans="1:1" x14ac:dyDescent="0.2">
      <c r="A6241" s="2"/>
    </row>
    <row r="6242" spans="1:1" x14ac:dyDescent="0.2">
      <c r="A6242" s="2"/>
    </row>
    <row r="6243" spans="1:1" x14ac:dyDescent="0.2">
      <c r="A6243" s="2"/>
    </row>
    <row r="6244" spans="1:1" x14ac:dyDescent="0.2">
      <c r="A6244" s="2"/>
    </row>
    <row r="6245" spans="1:1" x14ac:dyDescent="0.2">
      <c r="A6245" s="2"/>
    </row>
    <row r="6246" spans="1:1" x14ac:dyDescent="0.2">
      <c r="A6246" s="2"/>
    </row>
    <row r="6247" spans="1:1" x14ac:dyDescent="0.2">
      <c r="A6247" s="2"/>
    </row>
    <row r="6248" spans="1:1" x14ac:dyDescent="0.2">
      <c r="A6248" s="2"/>
    </row>
    <row r="6249" spans="1:1" x14ac:dyDescent="0.2">
      <c r="A6249" s="2"/>
    </row>
    <row r="6250" spans="1:1" x14ac:dyDescent="0.2">
      <c r="A6250" s="2"/>
    </row>
    <row r="6251" spans="1:1" x14ac:dyDescent="0.2">
      <c r="A6251" s="2"/>
    </row>
    <row r="6252" spans="1:1" x14ac:dyDescent="0.2">
      <c r="A6252" s="2"/>
    </row>
    <row r="6253" spans="1:1" x14ac:dyDescent="0.2">
      <c r="A6253" s="2"/>
    </row>
    <row r="6254" spans="1:1" x14ac:dyDescent="0.2">
      <c r="A6254" s="2"/>
    </row>
    <row r="6255" spans="1:1" x14ac:dyDescent="0.2">
      <c r="A6255" s="2"/>
    </row>
    <row r="6256" spans="1:1" x14ac:dyDescent="0.2">
      <c r="A6256" s="2"/>
    </row>
    <row r="6257" spans="1:1" x14ac:dyDescent="0.2">
      <c r="A6257" s="2"/>
    </row>
    <row r="6258" spans="1:1" x14ac:dyDescent="0.2">
      <c r="A6258" s="2"/>
    </row>
    <row r="6259" spans="1:1" x14ac:dyDescent="0.2">
      <c r="A6259" s="2"/>
    </row>
    <row r="6260" spans="1:1" x14ac:dyDescent="0.2">
      <c r="A6260" s="2"/>
    </row>
    <row r="6261" spans="1:1" x14ac:dyDescent="0.2">
      <c r="A6261" s="2"/>
    </row>
    <row r="6262" spans="1:1" x14ac:dyDescent="0.2">
      <c r="A6262" s="2"/>
    </row>
    <row r="6263" spans="1:1" x14ac:dyDescent="0.2">
      <c r="A6263" s="2"/>
    </row>
    <row r="6264" spans="1:1" x14ac:dyDescent="0.2">
      <c r="A6264" s="2"/>
    </row>
    <row r="6265" spans="1:1" x14ac:dyDescent="0.2">
      <c r="A6265" s="2"/>
    </row>
    <row r="6266" spans="1:1" x14ac:dyDescent="0.2">
      <c r="A6266" s="2"/>
    </row>
    <row r="6267" spans="1:1" x14ac:dyDescent="0.2">
      <c r="A6267" s="2"/>
    </row>
    <row r="6268" spans="1:1" x14ac:dyDescent="0.2">
      <c r="A6268" s="2"/>
    </row>
    <row r="6269" spans="1:1" x14ac:dyDescent="0.2">
      <c r="A6269" s="2"/>
    </row>
    <row r="6270" spans="1:1" x14ac:dyDescent="0.2">
      <c r="A6270" s="2"/>
    </row>
    <row r="6271" spans="1:1" x14ac:dyDescent="0.2">
      <c r="A6271" s="2"/>
    </row>
    <row r="6272" spans="1:1" x14ac:dyDescent="0.2">
      <c r="A6272" s="2"/>
    </row>
    <row r="6273" spans="1:1" x14ac:dyDescent="0.2">
      <c r="A6273" s="2"/>
    </row>
    <row r="6274" spans="1:1" x14ac:dyDescent="0.2">
      <c r="A6274" s="2"/>
    </row>
    <row r="6275" spans="1:1" x14ac:dyDescent="0.2">
      <c r="A6275" s="2"/>
    </row>
    <row r="6276" spans="1:1" x14ac:dyDescent="0.2">
      <c r="A6276" s="2"/>
    </row>
    <row r="6277" spans="1:1" x14ac:dyDescent="0.2">
      <c r="A6277" s="2"/>
    </row>
    <row r="6278" spans="1:1" x14ac:dyDescent="0.2">
      <c r="A6278" s="2"/>
    </row>
    <row r="6279" spans="1:1" x14ac:dyDescent="0.2">
      <c r="A6279" s="2"/>
    </row>
    <row r="6280" spans="1:1" x14ac:dyDescent="0.2">
      <c r="A6280" s="2"/>
    </row>
    <row r="6281" spans="1:1" x14ac:dyDescent="0.2">
      <c r="A6281" s="2"/>
    </row>
    <row r="6282" spans="1:1" x14ac:dyDescent="0.2">
      <c r="A6282" s="2"/>
    </row>
    <row r="6283" spans="1:1" x14ac:dyDescent="0.2">
      <c r="A6283" s="2"/>
    </row>
    <row r="6284" spans="1:1" x14ac:dyDescent="0.2">
      <c r="A6284" s="2"/>
    </row>
    <row r="6285" spans="1:1" x14ac:dyDescent="0.2">
      <c r="A6285" s="2"/>
    </row>
    <row r="6286" spans="1:1" x14ac:dyDescent="0.2">
      <c r="A6286" s="2"/>
    </row>
    <row r="6287" spans="1:1" x14ac:dyDescent="0.2">
      <c r="A6287" s="2"/>
    </row>
    <row r="6288" spans="1:1" x14ac:dyDescent="0.2">
      <c r="A6288" s="2"/>
    </row>
    <row r="6289" spans="1:1" x14ac:dyDescent="0.2">
      <c r="A6289" s="2"/>
    </row>
    <row r="6290" spans="1:1" x14ac:dyDescent="0.2">
      <c r="A6290" s="2"/>
    </row>
    <row r="6291" spans="1:1" x14ac:dyDescent="0.2">
      <c r="A6291" s="2"/>
    </row>
    <row r="6292" spans="1:1" x14ac:dyDescent="0.2">
      <c r="A6292" s="2"/>
    </row>
    <row r="6293" spans="1:1" x14ac:dyDescent="0.2">
      <c r="A6293" s="2"/>
    </row>
    <row r="6294" spans="1:1" x14ac:dyDescent="0.2">
      <c r="A6294" s="2"/>
    </row>
    <row r="6295" spans="1:1" x14ac:dyDescent="0.2">
      <c r="A6295" s="2"/>
    </row>
    <row r="6296" spans="1:1" x14ac:dyDescent="0.2">
      <c r="A6296" s="2"/>
    </row>
    <row r="6297" spans="1:1" x14ac:dyDescent="0.2">
      <c r="A6297" s="2"/>
    </row>
    <row r="6298" spans="1:1" x14ac:dyDescent="0.2">
      <c r="A6298" s="2"/>
    </row>
    <row r="6299" spans="1:1" x14ac:dyDescent="0.2">
      <c r="A6299" s="2"/>
    </row>
    <row r="6300" spans="1:1" x14ac:dyDescent="0.2">
      <c r="A6300" s="2"/>
    </row>
    <row r="6301" spans="1:1" x14ac:dyDescent="0.2">
      <c r="A6301" s="2"/>
    </row>
    <row r="6302" spans="1:1" x14ac:dyDescent="0.2">
      <c r="A6302" s="2"/>
    </row>
    <row r="6303" spans="1:1" x14ac:dyDescent="0.2">
      <c r="A6303" s="2"/>
    </row>
    <row r="6304" spans="1:1" x14ac:dyDescent="0.2">
      <c r="A6304" s="2"/>
    </row>
    <row r="6305" spans="1:1" x14ac:dyDescent="0.2">
      <c r="A6305" s="2"/>
    </row>
    <row r="6306" spans="1:1" x14ac:dyDescent="0.2">
      <c r="A6306" s="2"/>
    </row>
    <row r="6307" spans="1:1" x14ac:dyDescent="0.2">
      <c r="A6307" s="2"/>
    </row>
    <row r="6308" spans="1:1" x14ac:dyDescent="0.2">
      <c r="A6308" s="2"/>
    </row>
    <row r="6309" spans="1:1" x14ac:dyDescent="0.2">
      <c r="A6309" s="2"/>
    </row>
    <row r="6310" spans="1:1" x14ac:dyDescent="0.2">
      <c r="A6310" s="2"/>
    </row>
    <row r="6311" spans="1:1" x14ac:dyDescent="0.2">
      <c r="A6311" s="2"/>
    </row>
    <row r="6312" spans="1:1" x14ac:dyDescent="0.2">
      <c r="A6312" s="2"/>
    </row>
    <row r="6313" spans="1:1" x14ac:dyDescent="0.2">
      <c r="A6313" s="2"/>
    </row>
    <row r="6314" spans="1:1" x14ac:dyDescent="0.2">
      <c r="A6314" s="2"/>
    </row>
    <row r="6315" spans="1:1" x14ac:dyDescent="0.2">
      <c r="A6315" s="2"/>
    </row>
    <row r="6316" spans="1:1" x14ac:dyDescent="0.2">
      <c r="A6316" s="2"/>
    </row>
    <row r="6317" spans="1:1" x14ac:dyDescent="0.2">
      <c r="A6317" s="2"/>
    </row>
    <row r="6318" spans="1:1" x14ac:dyDescent="0.2">
      <c r="A6318" s="2"/>
    </row>
    <row r="6319" spans="1:1" x14ac:dyDescent="0.2">
      <c r="A6319" s="2"/>
    </row>
    <row r="6320" spans="1:1" x14ac:dyDescent="0.2">
      <c r="A6320" s="2"/>
    </row>
    <row r="6321" spans="1:1" x14ac:dyDescent="0.2">
      <c r="A6321" s="2"/>
    </row>
    <row r="6322" spans="1:1" x14ac:dyDescent="0.2">
      <c r="A6322" s="2"/>
    </row>
    <row r="6323" spans="1:1" x14ac:dyDescent="0.2">
      <c r="A6323" s="2"/>
    </row>
    <row r="6324" spans="1:1" x14ac:dyDescent="0.2">
      <c r="A6324" s="2"/>
    </row>
    <row r="6325" spans="1:1" x14ac:dyDescent="0.2">
      <c r="A6325" s="2"/>
    </row>
    <row r="6326" spans="1:1" x14ac:dyDescent="0.2">
      <c r="A6326" s="2"/>
    </row>
    <row r="6327" spans="1:1" x14ac:dyDescent="0.2">
      <c r="A6327" s="2"/>
    </row>
    <row r="6328" spans="1:1" x14ac:dyDescent="0.2">
      <c r="A6328" s="2"/>
    </row>
    <row r="6329" spans="1:1" x14ac:dyDescent="0.2">
      <c r="A6329" s="2"/>
    </row>
    <row r="6330" spans="1:1" x14ac:dyDescent="0.2">
      <c r="A6330" s="2"/>
    </row>
    <row r="6331" spans="1:1" x14ac:dyDescent="0.2">
      <c r="A6331" s="2"/>
    </row>
    <row r="6332" spans="1:1" x14ac:dyDescent="0.2">
      <c r="A6332" s="2"/>
    </row>
    <row r="6333" spans="1:1" x14ac:dyDescent="0.2">
      <c r="A6333" s="2"/>
    </row>
    <row r="6334" spans="1:1" x14ac:dyDescent="0.2">
      <c r="A6334" s="2"/>
    </row>
    <row r="6335" spans="1:1" x14ac:dyDescent="0.2">
      <c r="A6335" s="2"/>
    </row>
    <row r="6336" spans="1:1" x14ac:dyDescent="0.2">
      <c r="A6336" s="2"/>
    </row>
    <row r="6337" spans="1:1" x14ac:dyDescent="0.2">
      <c r="A6337" s="2"/>
    </row>
    <row r="6338" spans="1:1" x14ac:dyDescent="0.2">
      <c r="A6338" s="2"/>
    </row>
    <row r="6339" spans="1:1" x14ac:dyDescent="0.2">
      <c r="A6339" s="2"/>
    </row>
    <row r="6340" spans="1:1" x14ac:dyDescent="0.2">
      <c r="A6340" s="2"/>
    </row>
    <row r="6341" spans="1:1" x14ac:dyDescent="0.2">
      <c r="A6341" s="2"/>
    </row>
    <row r="6342" spans="1:1" x14ac:dyDescent="0.2">
      <c r="A6342" s="2"/>
    </row>
    <row r="6343" spans="1:1" x14ac:dyDescent="0.2">
      <c r="A6343" s="2"/>
    </row>
    <row r="6344" spans="1:1" x14ac:dyDescent="0.2">
      <c r="A6344" s="2"/>
    </row>
    <row r="6345" spans="1:1" x14ac:dyDescent="0.2">
      <c r="A6345" s="2"/>
    </row>
    <row r="6346" spans="1:1" x14ac:dyDescent="0.2">
      <c r="A6346" s="2"/>
    </row>
    <row r="6347" spans="1:1" x14ac:dyDescent="0.2">
      <c r="A6347" s="2"/>
    </row>
    <row r="6348" spans="1:1" x14ac:dyDescent="0.2">
      <c r="A6348" s="2"/>
    </row>
    <row r="6349" spans="1:1" x14ac:dyDescent="0.2">
      <c r="A6349" s="2"/>
    </row>
    <row r="6350" spans="1:1" x14ac:dyDescent="0.2">
      <c r="A6350" s="2"/>
    </row>
    <row r="6351" spans="1:1" x14ac:dyDescent="0.2">
      <c r="A6351" s="2"/>
    </row>
    <row r="6352" spans="1:1" x14ac:dyDescent="0.2">
      <c r="A6352" s="2"/>
    </row>
    <row r="6353" spans="1:1" x14ac:dyDescent="0.2">
      <c r="A6353" s="2"/>
    </row>
    <row r="6354" spans="1:1" x14ac:dyDescent="0.2">
      <c r="A6354" s="2"/>
    </row>
    <row r="6355" spans="1:1" x14ac:dyDescent="0.2">
      <c r="A6355" s="2"/>
    </row>
    <row r="6356" spans="1:1" x14ac:dyDescent="0.2">
      <c r="A6356" s="2"/>
    </row>
    <row r="6357" spans="1:1" x14ac:dyDescent="0.2">
      <c r="A6357" s="2"/>
    </row>
    <row r="6358" spans="1:1" x14ac:dyDescent="0.2">
      <c r="A6358" s="2"/>
    </row>
    <row r="6359" spans="1:1" x14ac:dyDescent="0.2">
      <c r="A6359" s="2"/>
    </row>
    <row r="6360" spans="1:1" x14ac:dyDescent="0.2">
      <c r="A6360" s="2"/>
    </row>
    <row r="6361" spans="1:1" x14ac:dyDescent="0.2">
      <c r="A6361" s="2"/>
    </row>
    <row r="6362" spans="1:1" x14ac:dyDescent="0.2">
      <c r="A6362" s="2"/>
    </row>
    <row r="6363" spans="1:1" x14ac:dyDescent="0.2">
      <c r="A6363" s="2"/>
    </row>
    <row r="6364" spans="1:1" x14ac:dyDescent="0.2">
      <c r="A6364" s="2"/>
    </row>
    <row r="6365" spans="1:1" x14ac:dyDescent="0.2">
      <c r="A6365" s="2"/>
    </row>
    <row r="6366" spans="1:1" x14ac:dyDescent="0.2">
      <c r="A6366" s="2"/>
    </row>
    <row r="6367" spans="1:1" x14ac:dyDescent="0.2">
      <c r="A6367" s="2"/>
    </row>
    <row r="6368" spans="1:1" x14ac:dyDescent="0.2">
      <c r="A6368" s="2"/>
    </row>
    <row r="6369" spans="1:1" x14ac:dyDescent="0.2">
      <c r="A6369" s="2"/>
    </row>
    <row r="6370" spans="1:1" x14ac:dyDescent="0.2">
      <c r="A6370" s="2"/>
    </row>
    <row r="6371" spans="1:1" x14ac:dyDescent="0.2">
      <c r="A6371" s="2"/>
    </row>
    <row r="6372" spans="1:1" x14ac:dyDescent="0.2">
      <c r="A6372" s="2"/>
    </row>
    <row r="6373" spans="1:1" x14ac:dyDescent="0.2">
      <c r="A6373" s="2"/>
    </row>
    <row r="6374" spans="1:1" x14ac:dyDescent="0.2">
      <c r="A6374" s="2"/>
    </row>
    <row r="6375" spans="1:1" x14ac:dyDescent="0.2">
      <c r="A6375" s="2"/>
    </row>
    <row r="6376" spans="1:1" x14ac:dyDescent="0.2">
      <c r="A6376" s="2"/>
    </row>
    <row r="6377" spans="1:1" x14ac:dyDescent="0.2">
      <c r="A6377" s="2"/>
    </row>
    <row r="6378" spans="1:1" x14ac:dyDescent="0.2">
      <c r="A6378" s="2"/>
    </row>
    <row r="6379" spans="1:1" x14ac:dyDescent="0.2">
      <c r="A6379" s="2"/>
    </row>
    <row r="6380" spans="1:1" x14ac:dyDescent="0.2">
      <c r="A6380" s="2"/>
    </row>
    <row r="6381" spans="1:1" x14ac:dyDescent="0.2">
      <c r="A6381" s="2"/>
    </row>
    <row r="6382" spans="1:1" x14ac:dyDescent="0.2">
      <c r="A6382" s="2"/>
    </row>
    <row r="6383" spans="1:1" x14ac:dyDescent="0.2">
      <c r="A6383" s="2"/>
    </row>
    <row r="6384" spans="1:1" x14ac:dyDescent="0.2">
      <c r="A6384" s="2"/>
    </row>
    <row r="6385" spans="1:1" x14ac:dyDescent="0.2">
      <c r="A6385" s="2"/>
    </row>
    <row r="6386" spans="1:1" x14ac:dyDescent="0.2">
      <c r="A6386" s="2"/>
    </row>
    <row r="6387" spans="1:1" x14ac:dyDescent="0.2">
      <c r="A6387" s="2"/>
    </row>
    <row r="6388" spans="1:1" x14ac:dyDescent="0.2">
      <c r="A6388" s="2"/>
    </row>
    <row r="6389" spans="1:1" x14ac:dyDescent="0.2">
      <c r="A6389" s="2"/>
    </row>
    <row r="6390" spans="1:1" x14ac:dyDescent="0.2">
      <c r="A6390" s="2"/>
    </row>
    <row r="6391" spans="1:1" x14ac:dyDescent="0.2">
      <c r="A6391" s="2"/>
    </row>
    <row r="6392" spans="1:1" x14ac:dyDescent="0.2">
      <c r="A6392" s="2"/>
    </row>
    <row r="6393" spans="1:1" x14ac:dyDescent="0.2">
      <c r="A6393" s="2"/>
    </row>
    <row r="6394" spans="1:1" x14ac:dyDescent="0.2">
      <c r="A6394" s="2"/>
    </row>
    <row r="6395" spans="1:1" x14ac:dyDescent="0.2">
      <c r="A6395" s="2"/>
    </row>
    <row r="6396" spans="1:1" x14ac:dyDescent="0.2">
      <c r="A6396" s="2"/>
    </row>
    <row r="6397" spans="1:1" x14ac:dyDescent="0.2">
      <c r="A6397" s="2"/>
    </row>
    <row r="6398" spans="1:1" x14ac:dyDescent="0.2">
      <c r="A6398" s="2"/>
    </row>
    <row r="6399" spans="1:1" x14ac:dyDescent="0.2">
      <c r="A6399" s="2"/>
    </row>
    <row r="6400" spans="1:1" x14ac:dyDescent="0.2">
      <c r="A6400" s="2"/>
    </row>
    <row r="6401" spans="1:1" x14ac:dyDescent="0.2">
      <c r="A6401" s="2"/>
    </row>
    <row r="6402" spans="1:1" x14ac:dyDescent="0.2">
      <c r="A6402" s="2"/>
    </row>
    <row r="6403" spans="1:1" x14ac:dyDescent="0.2">
      <c r="A6403" s="2"/>
    </row>
    <row r="6404" spans="1:1" x14ac:dyDescent="0.2">
      <c r="A6404" s="2"/>
    </row>
    <row r="6405" spans="1:1" x14ac:dyDescent="0.2">
      <c r="A6405" s="2"/>
    </row>
    <row r="6406" spans="1:1" x14ac:dyDescent="0.2">
      <c r="A6406" s="2"/>
    </row>
    <row r="6407" spans="1:1" x14ac:dyDescent="0.2">
      <c r="A6407" s="2"/>
    </row>
    <row r="6408" spans="1:1" x14ac:dyDescent="0.2">
      <c r="A6408" s="2"/>
    </row>
    <row r="6409" spans="1:1" x14ac:dyDescent="0.2">
      <c r="A6409" s="2"/>
    </row>
    <row r="6410" spans="1:1" x14ac:dyDescent="0.2">
      <c r="A6410" s="2"/>
    </row>
    <row r="6411" spans="1:1" x14ac:dyDescent="0.2">
      <c r="A6411" s="2"/>
    </row>
    <row r="6412" spans="1:1" x14ac:dyDescent="0.2">
      <c r="A6412" s="2"/>
    </row>
    <row r="6413" spans="1:1" x14ac:dyDescent="0.2">
      <c r="A6413" s="2"/>
    </row>
    <row r="6414" spans="1:1" x14ac:dyDescent="0.2">
      <c r="A6414" s="2"/>
    </row>
    <row r="6415" spans="1:1" x14ac:dyDescent="0.2">
      <c r="A6415" s="2"/>
    </row>
    <row r="6416" spans="1:1" x14ac:dyDescent="0.2">
      <c r="A6416" s="2"/>
    </row>
    <row r="6417" spans="1:1" x14ac:dyDescent="0.2">
      <c r="A6417" s="2"/>
    </row>
    <row r="6418" spans="1:1" x14ac:dyDescent="0.2">
      <c r="A6418" s="2"/>
    </row>
    <row r="6419" spans="1:1" x14ac:dyDescent="0.2">
      <c r="A6419" s="2"/>
    </row>
    <row r="6420" spans="1:1" x14ac:dyDescent="0.2">
      <c r="A6420" s="2"/>
    </row>
    <row r="6421" spans="1:1" x14ac:dyDescent="0.2">
      <c r="A6421" s="2"/>
    </row>
    <row r="6422" spans="1:1" x14ac:dyDescent="0.2">
      <c r="A6422" s="2"/>
    </row>
    <row r="6423" spans="1:1" x14ac:dyDescent="0.2">
      <c r="A6423" s="2"/>
    </row>
    <row r="6424" spans="1:1" x14ac:dyDescent="0.2">
      <c r="A6424" s="2"/>
    </row>
    <row r="6425" spans="1:1" x14ac:dyDescent="0.2">
      <c r="A6425" s="2"/>
    </row>
    <row r="6426" spans="1:1" x14ac:dyDescent="0.2">
      <c r="A6426" s="2"/>
    </row>
    <row r="6427" spans="1:1" x14ac:dyDescent="0.2">
      <c r="A6427" s="2"/>
    </row>
    <row r="6428" spans="1:1" x14ac:dyDescent="0.2">
      <c r="A6428" s="2"/>
    </row>
    <row r="6429" spans="1:1" x14ac:dyDescent="0.2">
      <c r="A6429" s="2"/>
    </row>
    <row r="6430" spans="1:1" x14ac:dyDescent="0.2">
      <c r="A6430" s="2"/>
    </row>
    <row r="6431" spans="1:1" x14ac:dyDescent="0.2">
      <c r="A6431" s="2"/>
    </row>
    <row r="6432" spans="1:1" x14ac:dyDescent="0.2">
      <c r="A6432" s="2"/>
    </row>
    <row r="6433" spans="1:1" x14ac:dyDescent="0.2">
      <c r="A6433" s="2"/>
    </row>
    <row r="6434" spans="1:1" x14ac:dyDescent="0.2">
      <c r="A6434" s="2"/>
    </row>
    <row r="6435" spans="1:1" x14ac:dyDescent="0.2">
      <c r="A6435" s="2"/>
    </row>
    <row r="6436" spans="1:1" x14ac:dyDescent="0.2">
      <c r="A6436" s="2"/>
    </row>
    <row r="6437" spans="1:1" x14ac:dyDescent="0.2">
      <c r="A6437" s="2"/>
    </row>
    <row r="6438" spans="1:1" x14ac:dyDescent="0.2">
      <c r="A6438" s="2"/>
    </row>
    <row r="6439" spans="1:1" x14ac:dyDescent="0.2">
      <c r="A6439" s="2"/>
    </row>
    <row r="6440" spans="1:1" x14ac:dyDescent="0.2">
      <c r="A6440" s="2"/>
    </row>
    <row r="6441" spans="1:1" x14ac:dyDescent="0.2">
      <c r="A6441" s="2"/>
    </row>
    <row r="6442" spans="1:1" x14ac:dyDescent="0.2">
      <c r="A6442" s="2"/>
    </row>
    <row r="6443" spans="1:1" x14ac:dyDescent="0.2">
      <c r="A6443" s="2"/>
    </row>
    <row r="6444" spans="1:1" x14ac:dyDescent="0.2">
      <c r="A6444" s="2"/>
    </row>
    <row r="6445" spans="1:1" x14ac:dyDescent="0.2">
      <c r="A6445" s="2"/>
    </row>
    <row r="6446" spans="1:1" x14ac:dyDescent="0.2">
      <c r="A6446" s="2"/>
    </row>
    <row r="6447" spans="1:1" x14ac:dyDescent="0.2">
      <c r="A6447" s="2"/>
    </row>
    <row r="6448" spans="1:1" x14ac:dyDescent="0.2">
      <c r="A6448" s="2"/>
    </row>
    <row r="6449" spans="1:1" x14ac:dyDescent="0.2">
      <c r="A6449" s="2"/>
    </row>
    <row r="6450" spans="1:1" x14ac:dyDescent="0.2">
      <c r="A6450" s="2"/>
    </row>
    <row r="6451" spans="1:1" x14ac:dyDescent="0.2">
      <c r="A6451" s="2"/>
    </row>
    <row r="6452" spans="1:1" x14ac:dyDescent="0.2">
      <c r="A6452" s="2"/>
    </row>
    <row r="6453" spans="1:1" x14ac:dyDescent="0.2">
      <c r="A6453" s="2"/>
    </row>
    <row r="6454" spans="1:1" x14ac:dyDescent="0.2">
      <c r="A6454" s="2"/>
    </row>
    <row r="6455" spans="1:1" x14ac:dyDescent="0.2">
      <c r="A6455" s="2"/>
    </row>
    <row r="6456" spans="1:1" x14ac:dyDescent="0.2">
      <c r="A6456" s="2"/>
    </row>
    <row r="6457" spans="1:1" x14ac:dyDescent="0.2">
      <c r="A6457" s="2"/>
    </row>
    <row r="6458" spans="1:1" x14ac:dyDescent="0.2">
      <c r="A6458" s="2"/>
    </row>
    <row r="6459" spans="1:1" x14ac:dyDescent="0.2">
      <c r="A6459" s="2"/>
    </row>
    <row r="6460" spans="1:1" x14ac:dyDescent="0.2">
      <c r="A6460" s="2"/>
    </row>
    <row r="6461" spans="1:1" x14ac:dyDescent="0.2">
      <c r="A6461" s="2"/>
    </row>
    <row r="6462" spans="1:1" x14ac:dyDescent="0.2">
      <c r="A6462" s="2"/>
    </row>
    <row r="6463" spans="1:1" x14ac:dyDescent="0.2">
      <c r="A6463" s="2"/>
    </row>
    <row r="6464" spans="1:1" x14ac:dyDescent="0.2">
      <c r="A6464" s="2"/>
    </row>
    <row r="6465" spans="1:1" x14ac:dyDescent="0.2">
      <c r="A6465" s="2"/>
    </row>
    <row r="6466" spans="1:1" x14ac:dyDescent="0.2">
      <c r="A6466" s="2"/>
    </row>
    <row r="6467" spans="1:1" x14ac:dyDescent="0.2">
      <c r="A6467" s="2"/>
    </row>
    <row r="6468" spans="1:1" x14ac:dyDescent="0.2">
      <c r="A6468" s="2"/>
    </row>
    <row r="6469" spans="1:1" x14ac:dyDescent="0.2">
      <c r="A6469" s="2"/>
    </row>
    <row r="6470" spans="1:1" x14ac:dyDescent="0.2">
      <c r="A6470" s="2"/>
    </row>
    <row r="6471" spans="1:1" x14ac:dyDescent="0.2">
      <c r="A6471" s="2"/>
    </row>
    <row r="6472" spans="1:1" x14ac:dyDescent="0.2">
      <c r="A6472" s="2"/>
    </row>
    <row r="6473" spans="1:1" x14ac:dyDescent="0.2">
      <c r="A6473" s="2"/>
    </row>
    <row r="6474" spans="1:1" x14ac:dyDescent="0.2">
      <c r="A6474" s="2"/>
    </row>
    <row r="6475" spans="1:1" x14ac:dyDescent="0.2">
      <c r="A6475" s="2"/>
    </row>
    <row r="6476" spans="1:1" x14ac:dyDescent="0.2">
      <c r="A6476" s="2"/>
    </row>
    <row r="6477" spans="1:1" x14ac:dyDescent="0.2">
      <c r="A6477" s="2"/>
    </row>
    <row r="6478" spans="1:1" x14ac:dyDescent="0.2">
      <c r="A6478" s="2"/>
    </row>
    <row r="6479" spans="1:1" x14ac:dyDescent="0.2">
      <c r="A6479" s="2"/>
    </row>
    <row r="6480" spans="1:1" x14ac:dyDescent="0.2">
      <c r="A6480" s="2"/>
    </row>
    <row r="6481" spans="1:1" x14ac:dyDescent="0.2">
      <c r="A6481" s="2"/>
    </row>
    <row r="6482" spans="1:1" x14ac:dyDescent="0.2">
      <c r="A6482" s="2"/>
    </row>
    <row r="6483" spans="1:1" x14ac:dyDescent="0.2">
      <c r="A6483" s="2"/>
    </row>
    <row r="6484" spans="1:1" x14ac:dyDescent="0.2">
      <c r="A6484" s="2"/>
    </row>
    <row r="6485" spans="1:1" x14ac:dyDescent="0.2">
      <c r="A6485" s="2"/>
    </row>
    <row r="6486" spans="1:1" x14ac:dyDescent="0.2">
      <c r="A6486" s="2"/>
    </row>
    <row r="6487" spans="1:1" x14ac:dyDescent="0.2">
      <c r="A6487" s="2"/>
    </row>
    <row r="6488" spans="1:1" x14ac:dyDescent="0.2">
      <c r="A6488" s="2"/>
    </row>
    <row r="6489" spans="1:1" x14ac:dyDescent="0.2">
      <c r="A6489" s="2"/>
    </row>
    <row r="6490" spans="1:1" x14ac:dyDescent="0.2">
      <c r="A6490" s="2"/>
    </row>
    <row r="6491" spans="1:1" x14ac:dyDescent="0.2">
      <c r="A6491" s="2"/>
    </row>
    <row r="6492" spans="1:1" x14ac:dyDescent="0.2">
      <c r="A6492" s="2"/>
    </row>
    <row r="6493" spans="1:1" x14ac:dyDescent="0.2">
      <c r="A6493" s="2"/>
    </row>
    <row r="6494" spans="1:1" x14ac:dyDescent="0.2">
      <c r="A6494" s="2"/>
    </row>
    <row r="6495" spans="1:1" x14ac:dyDescent="0.2">
      <c r="A6495" s="2"/>
    </row>
    <row r="6496" spans="1:1" x14ac:dyDescent="0.2">
      <c r="A6496" s="2"/>
    </row>
    <row r="6497" spans="1:1" x14ac:dyDescent="0.2">
      <c r="A6497" s="2"/>
    </row>
    <row r="6498" spans="1:1" x14ac:dyDescent="0.2">
      <c r="A6498" s="2"/>
    </row>
    <row r="6499" spans="1:1" x14ac:dyDescent="0.2">
      <c r="A6499" s="2"/>
    </row>
    <row r="6500" spans="1:1" x14ac:dyDescent="0.2">
      <c r="A6500" s="2"/>
    </row>
    <row r="6501" spans="1:1" x14ac:dyDescent="0.2">
      <c r="A6501" s="2"/>
    </row>
    <row r="6502" spans="1:1" x14ac:dyDescent="0.2">
      <c r="A6502" s="2"/>
    </row>
    <row r="6503" spans="1:1" x14ac:dyDescent="0.2">
      <c r="A6503" s="2"/>
    </row>
    <row r="6504" spans="1:1" x14ac:dyDescent="0.2">
      <c r="A6504" s="2"/>
    </row>
    <row r="6505" spans="1:1" x14ac:dyDescent="0.2">
      <c r="A6505" s="2"/>
    </row>
    <row r="6506" spans="1:1" x14ac:dyDescent="0.2">
      <c r="A6506" s="2"/>
    </row>
    <row r="6507" spans="1:1" x14ac:dyDescent="0.2">
      <c r="A6507" s="2"/>
    </row>
    <row r="6508" spans="1:1" x14ac:dyDescent="0.2">
      <c r="A6508" s="2"/>
    </row>
    <row r="6509" spans="1:1" x14ac:dyDescent="0.2">
      <c r="A6509" s="2"/>
    </row>
    <row r="6510" spans="1:1" x14ac:dyDescent="0.2">
      <c r="A6510" s="2"/>
    </row>
    <row r="6511" spans="1:1" x14ac:dyDescent="0.2">
      <c r="A6511" s="2"/>
    </row>
    <row r="6512" spans="1:1" x14ac:dyDescent="0.2">
      <c r="A6512" s="2"/>
    </row>
    <row r="6513" spans="1:1" x14ac:dyDescent="0.2">
      <c r="A6513" s="2"/>
    </row>
    <row r="6514" spans="1:1" x14ac:dyDescent="0.2">
      <c r="A6514" s="2"/>
    </row>
    <row r="6515" spans="1:1" x14ac:dyDescent="0.2">
      <c r="A6515" s="2"/>
    </row>
    <row r="6516" spans="1:1" x14ac:dyDescent="0.2">
      <c r="A6516" s="2"/>
    </row>
    <row r="6517" spans="1:1" x14ac:dyDescent="0.2">
      <c r="A6517" s="2"/>
    </row>
    <row r="6518" spans="1:1" x14ac:dyDescent="0.2">
      <c r="A6518" s="2"/>
    </row>
    <row r="6519" spans="1:1" x14ac:dyDescent="0.2">
      <c r="A6519" s="2"/>
    </row>
    <row r="6520" spans="1:1" x14ac:dyDescent="0.2">
      <c r="A6520" s="2"/>
    </row>
    <row r="6521" spans="1:1" x14ac:dyDescent="0.2">
      <c r="A6521" s="2"/>
    </row>
    <row r="6522" spans="1:1" x14ac:dyDescent="0.2">
      <c r="A6522" s="2"/>
    </row>
    <row r="6523" spans="1:1" x14ac:dyDescent="0.2">
      <c r="A6523" s="2"/>
    </row>
    <row r="6524" spans="1:1" x14ac:dyDescent="0.2">
      <c r="A6524" s="2"/>
    </row>
    <row r="6525" spans="1:1" x14ac:dyDescent="0.2">
      <c r="A6525" s="2"/>
    </row>
    <row r="6526" spans="1:1" x14ac:dyDescent="0.2">
      <c r="A6526" s="2"/>
    </row>
    <row r="6527" spans="1:1" x14ac:dyDescent="0.2">
      <c r="A6527" s="2"/>
    </row>
    <row r="6528" spans="1:1" x14ac:dyDescent="0.2">
      <c r="A6528" s="2"/>
    </row>
    <row r="6529" spans="1:1" x14ac:dyDescent="0.2">
      <c r="A6529" s="2"/>
    </row>
    <row r="6530" spans="1:1" x14ac:dyDescent="0.2">
      <c r="A6530" s="2"/>
    </row>
    <row r="6531" spans="1:1" x14ac:dyDescent="0.2">
      <c r="A6531" s="2"/>
    </row>
    <row r="6532" spans="1:1" x14ac:dyDescent="0.2">
      <c r="A6532" s="2"/>
    </row>
    <row r="6533" spans="1:1" x14ac:dyDescent="0.2">
      <c r="A6533" s="2"/>
    </row>
    <row r="6534" spans="1:1" x14ac:dyDescent="0.2">
      <c r="A6534" s="2"/>
    </row>
    <row r="6535" spans="1:1" x14ac:dyDescent="0.2">
      <c r="A6535" s="2"/>
    </row>
    <row r="6536" spans="1:1" x14ac:dyDescent="0.2">
      <c r="A6536" s="2"/>
    </row>
    <row r="6537" spans="1:1" x14ac:dyDescent="0.2">
      <c r="A6537" s="2"/>
    </row>
    <row r="6538" spans="1:1" x14ac:dyDescent="0.2">
      <c r="A6538" s="2"/>
    </row>
    <row r="6539" spans="1:1" x14ac:dyDescent="0.2">
      <c r="A6539" s="2"/>
    </row>
    <row r="6540" spans="1:1" x14ac:dyDescent="0.2">
      <c r="A6540" s="2"/>
    </row>
    <row r="6541" spans="1:1" x14ac:dyDescent="0.2">
      <c r="A6541" s="2"/>
    </row>
    <row r="6542" spans="1:1" x14ac:dyDescent="0.2">
      <c r="A6542" s="2"/>
    </row>
    <row r="6543" spans="1:1" x14ac:dyDescent="0.2">
      <c r="A6543" s="2"/>
    </row>
    <row r="6544" spans="1:1" x14ac:dyDescent="0.2">
      <c r="A6544" s="2"/>
    </row>
    <row r="6545" spans="1:1" x14ac:dyDescent="0.2">
      <c r="A6545" s="2"/>
    </row>
    <row r="6546" spans="1:1" x14ac:dyDescent="0.2">
      <c r="A6546" s="2"/>
    </row>
    <row r="6547" spans="1:1" x14ac:dyDescent="0.2">
      <c r="A6547" s="2"/>
    </row>
    <row r="6548" spans="1:1" x14ac:dyDescent="0.2">
      <c r="A6548" s="2"/>
    </row>
    <row r="6549" spans="1:1" x14ac:dyDescent="0.2">
      <c r="A6549" s="2"/>
    </row>
    <row r="6550" spans="1:1" x14ac:dyDescent="0.2">
      <c r="A6550" s="2"/>
    </row>
    <row r="6551" spans="1:1" x14ac:dyDescent="0.2">
      <c r="A6551" s="2"/>
    </row>
    <row r="6552" spans="1:1" x14ac:dyDescent="0.2">
      <c r="A6552" s="2"/>
    </row>
    <row r="6553" spans="1:1" x14ac:dyDescent="0.2">
      <c r="A6553" s="2"/>
    </row>
    <row r="6554" spans="1:1" x14ac:dyDescent="0.2">
      <c r="A6554" s="2"/>
    </row>
    <row r="6555" spans="1:1" x14ac:dyDescent="0.2">
      <c r="A6555" s="2"/>
    </row>
    <row r="6556" spans="1:1" x14ac:dyDescent="0.2">
      <c r="A6556" s="2"/>
    </row>
    <row r="6557" spans="1:1" x14ac:dyDescent="0.2">
      <c r="A6557" s="2"/>
    </row>
    <row r="6558" spans="1:1" x14ac:dyDescent="0.2">
      <c r="A6558" s="2"/>
    </row>
    <row r="6559" spans="1:1" x14ac:dyDescent="0.2">
      <c r="A6559" s="2"/>
    </row>
    <row r="6560" spans="1:1" x14ac:dyDescent="0.2">
      <c r="A6560" s="2"/>
    </row>
    <row r="6561" spans="1:1" x14ac:dyDescent="0.2">
      <c r="A6561" s="2"/>
    </row>
    <row r="6562" spans="1:1" x14ac:dyDescent="0.2">
      <c r="A6562" s="2"/>
    </row>
    <row r="6563" spans="1:1" x14ac:dyDescent="0.2">
      <c r="A6563" s="2"/>
    </row>
    <row r="6564" spans="1:1" x14ac:dyDescent="0.2">
      <c r="A6564" s="2"/>
    </row>
    <row r="6565" spans="1:1" x14ac:dyDescent="0.2">
      <c r="A6565" s="2"/>
    </row>
    <row r="6566" spans="1:1" x14ac:dyDescent="0.2">
      <c r="A6566" s="2"/>
    </row>
    <row r="6567" spans="1:1" x14ac:dyDescent="0.2">
      <c r="A6567" s="2"/>
    </row>
    <row r="6568" spans="1:1" x14ac:dyDescent="0.2">
      <c r="A6568" s="2"/>
    </row>
    <row r="6569" spans="1:1" x14ac:dyDescent="0.2">
      <c r="A6569" s="2"/>
    </row>
    <row r="6570" spans="1:1" x14ac:dyDescent="0.2">
      <c r="A6570" s="2"/>
    </row>
    <row r="6571" spans="1:1" x14ac:dyDescent="0.2">
      <c r="A6571" s="2"/>
    </row>
    <row r="6572" spans="1:1" x14ac:dyDescent="0.2">
      <c r="A6572" s="2"/>
    </row>
    <row r="6573" spans="1:1" x14ac:dyDescent="0.2">
      <c r="A6573" s="2"/>
    </row>
    <row r="6574" spans="1:1" x14ac:dyDescent="0.2">
      <c r="A6574" s="2"/>
    </row>
    <row r="6575" spans="1:1" x14ac:dyDescent="0.2">
      <c r="A6575" s="2"/>
    </row>
    <row r="6576" spans="1:1" x14ac:dyDescent="0.2">
      <c r="A6576" s="2"/>
    </row>
    <row r="6577" spans="1:1" x14ac:dyDescent="0.2">
      <c r="A6577" s="2"/>
    </row>
    <row r="6578" spans="1:1" x14ac:dyDescent="0.2">
      <c r="A6578" s="2"/>
    </row>
    <row r="6579" spans="1:1" x14ac:dyDescent="0.2">
      <c r="A6579" s="2"/>
    </row>
    <row r="6580" spans="1:1" x14ac:dyDescent="0.2">
      <c r="A6580" s="2"/>
    </row>
    <row r="6581" spans="1:1" x14ac:dyDescent="0.2">
      <c r="A6581" s="2"/>
    </row>
    <row r="6582" spans="1:1" x14ac:dyDescent="0.2">
      <c r="A6582" s="2"/>
    </row>
    <row r="6583" spans="1:1" x14ac:dyDescent="0.2">
      <c r="A6583" s="2"/>
    </row>
    <row r="6584" spans="1:1" x14ac:dyDescent="0.2">
      <c r="A6584" s="2"/>
    </row>
    <row r="6585" spans="1:1" x14ac:dyDescent="0.2">
      <c r="A6585" s="2"/>
    </row>
    <row r="6586" spans="1:1" x14ac:dyDescent="0.2">
      <c r="A6586" s="2"/>
    </row>
    <row r="6587" spans="1:1" x14ac:dyDescent="0.2">
      <c r="A6587" s="2"/>
    </row>
    <row r="6588" spans="1:1" x14ac:dyDescent="0.2">
      <c r="A6588" s="2"/>
    </row>
    <row r="6589" spans="1:1" x14ac:dyDescent="0.2">
      <c r="A6589" s="2"/>
    </row>
    <row r="6590" spans="1:1" x14ac:dyDescent="0.2">
      <c r="A6590" s="2"/>
    </row>
    <row r="6591" spans="1:1" x14ac:dyDescent="0.2">
      <c r="A6591" s="2"/>
    </row>
    <row r="6592" spans="1:1" x14ac:dyDescent="0.2">
      <c r="A6592" s="2"/>
    </row>
    <row r="6593" spans="1:1" x14ac:dyDescent="0.2">
      <c r="A6593" s="2"/>
    </row>
    <row r="6594" spans="1:1" x14ac:dyDescent="0.2">
      <c r="A6594" s="2"/>
    </row>
    <row r="6595" spans="1:1" x14ac:dyDescent="0.2">
      <c r="A6595" s="2"/>
    </row>
    <row r="6596" spans="1:1" x14ac:dyDescent="0.2">
      <c r="A6596" s="2"/>
    </row>
    <row r="6597" spans="1:1" x14ac:dyDescent="0.2">
      <c r="A6597" s="2"/>
    </row>
    <row r="6598" spans="1:1" x14ac:dyDescent="0.2">
      <c r="A6598" s="2"/>
    </row>
    <row r="6599" spans="1:1" x14ac:dyDescent="0.2">
      <c r="A6599" s="2"/>
    </row>
    <row r="6600" spans="1:1" x14ac:dyDescent="0.2">
      <c r="A6600" s="2"/>
    </row>
    <row r="6601" spans="1:1" x14ac:dyDescent="0.2">
      <c r="A6601" s="2"/>
    </row>
    <row r="6602" spans="1:1" x14ac:dyDescent="0.2">
      <c r="A6602" s="2"/>
    </row>
    <row r="6603" spans="1:1" x14ac:dyDescent="0.2">
      <c r="A6603" s="2"/>
    </row>
    <row r="6604" spans="1:1" x14ac:dyDescent="0.2">
      <c r="A6604" s="2"/>
    </row>
    <row r="6605" spans="1:1" x14ac:dyDescent="0.2">
      <c r="A6605" s="2"/>
    </row>
    <row r="6606" spans="1:1" x14ac:dyDescent="0.2">
      <c r="A6606" s="2"/>
    </row>
    <row r="6607" spans="1:1" x14ac:dyDescent="0.2">
      <c r="A6607" s="2"/>
    </row>
    <row r="6608" spans="1:1" x14ac:dyDescent="0.2">
      <c r="A6608" s="2"/>
    </row>
    <row r="6609" spans="1:1" x14ac:dyDescent="0.2">
      <c r="A6609" s="2"/>
    </row>
    <row r="6610" spans="1:1" x14ac:dyDescent="0.2">
      <c r="A6610" s="2"/>
    </row>
    <row r="6611" spans="1:1" x14ac:dyDescent="0.2">
      <c r="A6611" s="2"/>
    </row>
    <row r="6612" spans="1:1" x14ac:dyDescent="0.2">
      <c r="A6612" s="2"/>
    </row>
    <row r="6613" spans="1:1" x14ac:dyDescent="0.2">
      <c r="A6613" s="2"/>
    </row>
    <row r="6614" spans="1:1" x14ac:dyDescent="0.2">
      <c r="A6614" s="2"/>
    </row>
    <row r="6615" spans="1:1" x14ac:dyDescent="0.2">
      <c r="A6615" s="2"/>
    </row>
    <row r="6616" spans="1:1" x14ac:dyDescent="0.2">
      <c r="A6616" s="2"/>
    </row>
    <row r="6617" spans="1:1" x14ac:dyDescent="0.2">
      <c r="A6617" s="2"/>
    </row>
    <row r="6618" spans="1:1" x14ac:dyDescent="0.2">
      <c r="A6618" s="2"/>
    </row>
    <row r="6619" spans="1:1" x14ac:dyDescent="0.2">
      <c r="A6619" s="2"/>
    </row>
    <row r="6620" spans="1:1" x14ac:dyDescent="0.2">
      <c r="A6620" s="2"/>
    </row>
    <row r="6621" spans="1:1" x14ac:dyDescent="0.2">
      <c r="A6621" s="2"/>
    </row>
    <row r="6622" spans="1:1" x14ac:dyDescent="0.2">
      <c r="A6622" s="2"/>
    </row>
    <row r="6623" spans="1:1" x14ac:dyDescent="0.2">
      <c r="A6623" s="2"/>
    </row>
    <row r="6624" spans="1:1" x14ac:dyDescent="0.2">
      <c r="A6624" s="2"/>
    </row>
    <row r="6625" spans="1:1" x14ac:dyDescent="0.2">
      <c r="A6625" s="2"/>
    </row>
    <row r="6626" spans="1:1" x14ac:dyDescent="0.2">
      <c r="A6626" s="2"/>
    </row>
    <row r="6627" spans="1:1" x14ac:dyDescent="0.2">
      <c r="A6627" s="2"/>
    </row>
    <row r="6628" spans="1:1" x14ac:dyDescent="0.2">
      <c r="A6628" s="2"/>
    </row>
    <row r="6629" spans="1:1" x14ac:dyDescent="0.2">
      <c r="A6629" s="2"/>
    </row>
    <row r="6630" spans="1:1" x14ac:dyDescent="0.2">
      <c r="A6630" s="2"/>
    </row>
    <row r="6631" spans="1:1" x14ac:dyDescent="0.2">
      <c r="A6631" s="2"/>
    </row>
    <row r="6632" spans="1:1" x14ac:dyDescent="0.2">
      <c r="A6632" s="2"/>
    </row>
    <row r="6633" spans="1:1" x14ac:dyDescent="0.2">
      <c r="A6633" s="2"/>
    </row>
    <row r="6634" spans="1:1" x14ac:dyDescent="0.2">
      <c r="A6634" s="2"/>
    </row>
    <row r="6635" spans="1:1" x14ac:dyDescent="0.2">
      <c r="A6635" s="2"/>
    </row>
    <row r="6636" spans="1:1" x14ac:dyDescent="0.2">
      <c r="A6636" s="2"/>
    </row>
    <row r="6637" spans="1:1" x14ac:dyDescent="0.2">
      <c r="A6637" s="2"/>
    </row>
    <row r="6638" spans="1:1" x14ac:dyDescent="0.2">
      <c r="A6638" s="2"/>
    </row>
    <row r="6639" spans="1:1" x14ac:dyDescent="0.2">
      <c r="A6639" s="2"/>
    </row>
    <row r="6640" spans="1:1" x14ac:dyDescent="0.2">
      <c r="A6640" s="2"/>
    </row>
    <row r="6641" spans="1:1" x14ac:dyDescent="0.2">
      <c r="A6641" s="2"/>
    </row>
    <row r="6642" spans="1:1" x14ac:dyDescent="0.2">
      <c r="A6642" s="2"/>
    </row>
    <row r="6643" spans="1:1" x14ac:dyDescent="0.2">
      <c r="A6643" s="2"/>
    </row>
    <row r="6644" spans="1:1" x14ac:dyDescent="0.2">
      <c r="A6644" s="2"/>
    </row>
    <row r="6645" spans="1:1" x14ac:dyDescent="0.2">
      <c r="A6645" s="2"/>
    </row>
    <row r="6646" spans="1:1" x14ac:dyDescent="0.2">
      <c r="A6646" s="2"/>
    </row>
    <row r="6647" spans="1:1" x14ac:dyDescent="0.2">
      <c r="A6647" s="2"/>
    </row>
    <row r="6648" spans="1:1" x14ac:dyDescent="0.2">
      <c r="A6648" s="2"/>
    </row>
    <row r="6649" spans="1:1" x14ac:dyDescent="0.2">
      <c r="A6649" s="2"/>
    </row>
    <row r="6650" spans="1:1" x14ac:dyDescent="0.2">
      <c r="A6650" s="2"/>
    </row>
    <row r="6651" spans="1:1" x14ac:dyDescent="0.2">
      <c r="A6651" s="2"/>
    </row>
    <row r="6652" spans="1:1" x14ac:dyDescent="0.2">
      <c r="A6652" s="2"/>
    </row>
    <row r="6653" spans="1:1" x14ac:dyDescent="0.2">
      <c r="A6653" s="2"/>
    </row>
    <row r="6654" spans="1:1" x14ac:dyDescent="0.2">
      <c r="A6654" s="2"/>
    </row>
    <row r="6655" spans="1:1" x14ac:dyDescent="0.2">
      <c r="A6655" s="2"/>
    </row>
    <row r="6656" spans="1:1" x14ac:dyDescent="0.2">
      <c r="A6656" s="2"/>
    </row>
    <row r="6657" spans="1:1" x14ac:dyDescent="0.2">
      <c r="A6657" s="2"/>
    </row>
    <row r="6658" spans="1:1" x14ac:dyDescent="0.2">
      <c r="A6658" s="2"/>
    </row>
    <row r="6659" spans="1:1" x14ac:dyDescent="0.2">
      <c r="A6659" s="2"/>
    </row>
    <row r="6660" spans="1:1" x14ac:dyDescent="0.2">
      <c r="A6660" s="2"/>
    </row>
    <row r="6661" spans="1:1" x14ac:dyDescent="0.2">
      <c r="A6661" s="2"/>
    </row>
    <row r="6662" spans="1:1" x14ac:dyDescent="0.2">
      <c r="A6662" s="2"/>
    </row>
    <row r="6663" spans="1:1" x14ac:dyDescent="0.2">
      <c r="A6663" s="2"/>
    </row>
    <row r="6664" spans="1:1" x14ac:dyDescent="0.2">
      <c r="A6664" s="2"/>
    </row>
    <row r="6665" spans="1:1" x14ac:dyDescent="0.2">
      <c r="A6665" s="2"/>
    </row>
    <row r="6666" spans="1:1" x14ac:dyDescent="0.2">
      <c r="A6666" s="2"/>
    </row>
    <row r="6667" spans="1:1" x14ac:dyDescent="0.2">
      <c r="A6667" s="2"/>
    </row>
    <row r="6668" spans="1:1" x14ac:dyDescent="0.2">
      <c r="A6668" s="2"/>
    </row>
    <row r="6669" spans="1:1" x14ac:dyDescent="0.2">
      <c r="A6669" s="2"/>
    </row>
    <row r="6670" spans="1:1" x14ac:dyDescent="0.2">
      <c r="A6670" s="2"/>
    </row>
    <row r="6671" spans="1:1" x14ac:dyDescent="0.2">
      <c r="A6671" s="2"/>
    </row>
    <row r="6672" spans="1:1" x14ac:dyDescent="0.2">
      <c r="A6672" s="2"/>
    </row>
    <row r="6673" spans="1:1" x14ac:dyDescent="0.2">
      <c r="A6673" s="2"/>
    </row>
    <row r="6674" spans="1:1" x14ac:dyDescent="0.2">
      <c r="A6674" s="2"/>
    </row>
    <row r="6675" spans="1:1" x14ac:dyDescent="0.2">
      <c r="A6675" s="2"/>
    </row>
    <row r="6676" spans="1:1" x14ac:dyDescent="0.2">
      <c r="A6676" s="2"/>
    </row>
    <row r="6677" spans="1:1" x14ac:dyDescent="0.2">
      <c r="A6677" s="2"/>
    </row>
    <row r="6678" spans="1:1" x14ac:dyDescent="0.2">
      <c r="A6678" s="2"/>
    </row>
    <row r="6679" spans="1:1" x14ac:dyDescent="0.2">
      <c r="A6679" s="2"/>
    </row>
    <row r="6680" spans="1:1" x14ac:dyDescent="0.2">
      <c r="A6680" s="2"/>
    </row>
    <row r="6681" spans="1:1" x14ac:dyDescent="0.2">
      <c r="A6681" s="2"/>
    </row>
    <row r="6682" spans="1:1" x14ac:dyDescent="0.2">
      <c r="A6682" s="2"/>
    </row>
    <row r="6683" spans="1:1" x14ac:dyDescent="0.2">
      <c r="A6683" s="2"/>
    </row>
    <row r="6684" spans="1:1" x14ac:dyDescent="0.2">
      <c r="A6684" s="2"/>
    </row>
    <row r="6685" spans="1:1" x14ac:dyDescent="0.2">
      <c r="A6685" s="2"/>
    </row>
    <row r="6686" spans="1:1" x14ac:dyDescent="0.2">
      <c r="A6686" s="2"/>
    </row>
    <row r="6687" spans="1:1" x14ac:dyDescent="0.2">
      <c r="A6687" s="2"/>
    </row>
    <row r="6688" spans="1:1" x14ac:dyDescent="0.2">
      <c r="A6688" s="2"/>
    </row>
    <row r="6689" spans="1:1" x14ac:dyDescent="0.2">
      <c r="A6689" s="2"/>
    </row>
    <row r="6690" spans="1:1" x14ac:dyDescent="0.2">
      <c r="A6690" s="2"/>
    </row>
    <row r="6691" spans="1:1" x14ac:dyDescent="0.2">
      <c r="A6691" s="2"/>
    </row>
    <row r="6692" spans="1:1" x14ac:dyDescent="0.2">
      <c r="A6692" s="2"/>
    </row>
    <row r="6693" spans="1:1" x14ac:dyDescent="0.2">
      <c r="A6693" s="2"/>
    </row>
    <row r="6694" spans="1:1" x14ac:dyDescent="0.2">
      <c r="A6694" s="2"/>
    </row>
    <row r="6695" spans="1:1" x14ac:dyDescent="0.2">
      <c r="A6695" s="2"/>
    </row>
    <row r="6696" spans="1:1" x14ac:dyDescent="0.2">
      <c r="A6696" s="2"/>
    </row>
    <row r="6697" spans="1:1" x14ac:dyDescent="0.2">
      <c r="A6697" s="2"/>
    </row>
    <row r="6698" spans="1:1" x14ac:dyDescent="0.2">
      <c r="A6698" s="2"/>
    </row>
    <row r="6699" spans="1:1" x14ac:dyDescent="0.2">
      <c r="A6699" s="2"/>
    </row>
    <row r="6700" spans="1:1" x14ac:dyDescent="0.2">
      <c r="A6700" s="2"/>
    </row>
    <row r="6701" spans="1:1" x14ac:dyDescent="0.2">
      <c r="A6701" s="2"/>
    </row>
    <row r="6702" spans="1:1" x14ac:dyDescent="0.2">
      <c r="A6702" s="2"/>
    </row>
    <row r="6703" spans="1:1" x14ac:dyDescent="0.2">
      <c r="A6703" s="2"/>
    </row>
    <row r="6704" spans="1:1" x14ac:dyDescent="0.2">
      <c r="A6704" s="2"/>
    </row>
    <row r="6705" spans="1:1" x14ac:dyDescent="0.2">
      <c r="A6705" s="2"/>
    </row>
    <row r="6706" spans="1:1" x14ac:dyDescent="0.2">
      <c r="A6706" s="2"/>
    </row>
    <row r="6707" spans="1:1" x14ac:dyDescent="0.2">
      <c r="A6707" s="2"/>
    </row>
    <row r="6708" spans="1:1" x14ac:dyDescent="0.2">
      <c r="A6708" s="2"/>
    </row>
    <row r="6709" spans="1:1" x14ac:dyDescent="0.2">
      <c r="A6709" s="2"/>
    </row>
    <row r="6710" spans="1:1" x14ac:dyDescent="0.2">
      <c r="A6710" s="2"/>
    </row>
    <row r="6711" spans="1:1" x14ac:dyDescent="0.2">
      <c r="A6711" s="2"/>
    </row>
    <row r="6712" spans="1:1" x14ac:dyDescent="0.2">
      <c r="A6712" s="2"/>
    </row>
    <row r="6713" spans="1:1" x14ac:dyDescent="0.2">
      <c r="A6713" s="2"/>
    </row>
    <row r="6714" spans="1:1" x14ac:dyDescent="0.2">
      <c r="A6714" s="2"/>
    </row>
    <row r="6715" spans="1:1" x14ac:dyDescent="0.2">
      <c r="A6715" s="2"/>
    </row>
    <row r="6716" spans="1:1" x14ac:dyDescent="0.2">
      <c r="A6716" s="2"/>
    </row>
    <row r="6717" spans="1:1" x14ac:dyDescent="0.2">
      <c r="A6717" s="2"/>
    </row>
    <row r="6718" spans="1:1" x14ac:dyDescent="0.2">
      <c r="A6718" s="2"/>
    </row>
    <row r="6719" spans="1:1" x14ac:dyDescent="0.2">
      <c r="A6719" s="2"/>
    </row>
    <row r="6720" spans="1:1" x14ac:dyDescent="0.2">
      <c r="A6720" s="2"/>
    </row>
    <row r="6721" spans="1:1" x14ac:dyDescent="0.2">
      <c r="A6721" s="2"/>
    </row>
    <row r="6722" spans="1:1" x14ac:dyDescent="0.2">
      <c r="A6722" s="2"/>
    </row>
    <row r="6723" spans="1:1" x14ac:dyDescent="0.2">
      <c r="A6723" s="2"/>
    </row>
    <row r="6724" spans="1:1" x14ac:dyDescent="0.2">
      <c r="A6724" s="2"/>
    </row>
    <row r="6725" spans="1:1" x14ac:dyDescent="0.2">
      <c r="A6725" s="2"/>
    </row>
    <row r="6726" spans="1:1" x14ac:dyDescent="0.2">
      <c r="A6726" s="2"/>
    </row>
    <row r="6727" spans="1:1" x14ac:dyDescent="0.2">
      <c r="A6727" s="2"/>
    </row>
    <row r="6728" spans="1:1" x14ac:dyDescent="0.2">
      <c r="A6728" s="2"/>
    </row>
    <row r="6729" spans="1:1" x14ac:dyDescent="0.2">
      <c r="A6729" s="2"/>
    </row>
    <row r="6730" spans="1:1" x14ac:dyDescent="0.2">
      <c r="A6730" s="2"/>
    </row>
    <row r="6731" spans="1:1" x14ac:dyDescent="0.2">
      <c r="A6731" s="2"/>
    </row>
    <row r="6732" spans="1:1" x14ac:dyDescent="0.2">
      <c r="A6732" s="2"/>
    </row>
    <row r="6733" spans="1:1" x14ac:dyDescent="0.2">
      <c r="A6733" s="2"/>
    </row>
    <row r="6734" spans="1:1" x14ac:dyDescent="0.2">
      <c r="A6734" s="2"/>
    </row>
    <row r="6735" spans="1:1" x14ac:dyDescent="0.2">
      <c r="A6735" s="2"/>
    </row>
    <row r="6736" spans="1:1" x14ac:dyDescent="0.2">
      <c r="A6736" s="2"/>
    </row>
    <row r="6737" spans="1:1" x14ac:dyDescent="0.2">
      <c r="A6737" s="2"/>
    </row>
    <row r="6738" spans="1:1" x14ac:dyDescent="0.2">
      <c r="A6738" s="2"/>
    </row>
    <row r="6739" spans="1:1" x14ac:dyDescent="0.2">
      <c r="A6739" s="2"/>
    </row>
    <row r="6740" spans="1:1" x14ac:dyDescent="0.2">
      <c r="A6740" s="2"/>
    </row>
    <row r="6741" spans="1:1" x14ac:dyDescent="0.2">
      <c r="A6741" s="2"/>
    </row>
    <row r="6742" spans="1:1" x14ac:dyDescent="0.2">
      <c r="A6742" s="2"/>
    </row>
    <row r="6743" spans="1:1" x14ac:dyDescent="0.2">
      <c r="A6743" s="2"/>
    </row>
    <row r="6744" spans="1:1" x14ac:dyDescent="0.2">
      <c r="A6744" s="2"/>
    </row>
    <row r="6745" spans="1:1" x14ac:dyDescent="0.2">
      <c r="A6745" s="2"/>
    </row>
    <row r="6746" spans="1:1" x14ac:dyDescent="0.2">
      <c r="A6746" s="2"/>
    </row>
    <row r="6747" spans="1:1" x14ac:dyDescent="0.2">
      <c r="A6747" s="2"/>
    </row>
    <row r="6748" spans="1:1" x14ac:dyDescent="0.2">
      <c r="A6748" s="2"/>
    </row>
    <row r="6749" spans="1:1" x14ac:dyDescent="0.2">
      <c r="A6749" s="2"/>
    </row>
    <row r="6750" spans="1:1" x14ac:dyDescent="0.2">
      <c r="A6750" s="2"/>
    </row>
    <row r="6751" spans="1:1" x14ac:dyDescent="0.2">
      <c r="A6751" s="2"/>
    </row>
    <row r="6752" spans="1:1" x14ac:dyDescent="0.2">
      <c r="A6752" s="2"/>
    </row>
    <row r="6753" spans="1:1" x14ac:dyDescent="0.2">
      <c r="A6753" s="2"/>
    </row>
    <row r="6754" spans="1:1" x14ac:dyDescent="0.2">
      <c r="A6754" s="2"/>
    </row>
    <row r="6755" spans="1:1" x14ac:dyDescent="0.2">
      <c r="A6755" s="2"/>
    </row>
    <row r="6756" spans="1:1" x14ac:dyDescent="0.2">
      <c r="A6756" s="2"/>
    </row>
    <row r="6757" spans="1:1" x14ac:dyDescent="0.2">
      <c r="A6757" s="2"/>
    </row>
    <row r="6758" spans="1:1" x14ac:dyDescent="0.2">
      <c r="A6758" s="2"/>
    </row>
    <row r="6759" spans="1:1" x14ac:dyDescent="0.2">
      <c r="A6759" s="2"/>
    </row>
    <row r="6760" spans="1:1" x14ac:dyDescent="0.2">
      <c r="A6760" s="2"/>
    </row>
    <row r="6761" spans="1:1" x14ac:dyDescent="0.2">
      <c r="A6761" s="2"/>
    </row>
    <row r="6762" spans="1:1" x14ac:dyDescent="0.2">
      <c r="A6762" s="2"/>
    </row>
    <row r="6763" spans="1:1" x14ac:dyDescent="0.2">
      <c r="A6763" s="2"/>
    </row>
    <row r="6764" spans="1:1" x14ac:dyDescent="0.2">
      <c r="A6764" s="2"/>
    </row>
    <row r="6765" spans="1:1" x14ac:dyDescent="0.2">
      <c r="A6765" s="2"/>
    </row>
    <row r="6766" spans="1:1" x14ac:dyDescent="0.2">
      <c r="A6766" s="2"/>
    </row>
    <row r="6767" spans="1:1" x14ac:dyDescent="0.2">
      <c r="A6767" s="2"/>
    </row>
    <row r="6768" spans="1:1" x14ac:dyDescent="0.2">
      <c r="A6768" s="2"/>
    </row>
    <row r="6769" spans="1:1" x14ac:dyDescent="0.2">
      <c r="A6769" s="2"/>
    </row>
    <row r="6770" spans="1:1" x14ac:dyDescent="0.2">
      <c r="A6770" s="2"/>
    </row>
    <row r="6771" spans="1:1" x14ac:dyDescent="0.2">
      <c r="A6771" s="2"/>
    </row>
    <row r="6772" spans="1:1" x14ac:dyDescent="0.2">
      <c r="A6772" s="2"/>
    </row>
    <row r="6773" spans="1:1" x14ac:dyDescent="0.2">
      <c r="A6773" s="2"/>
    </row>
    <row r="6774" spans="1:1" x14ac:dyDescent="0.2">
      <c r="A6774" s="2"/>
    </row>
    <row r="6775" spans="1:1" x14ac:dyDescent="0.2">
      <c r="A6775" s="2"/>
    </row>
    <row r="6776" spans="1:1" x14ac:dyDescent="0.2">
      <c r="A6776" s="2"/>
    </row>
    <row r="6777" spans="1:1" x14ac:dyDescent="0.2">
      <c r="A6777" s="2"/>
    </row>
    <row r="6778" spans="1:1" x14ac:dyDescent="0.2">
      <c r="A6778" s="2"/>
    </row>
    <row r="6779" spans="1:1" x14ac:dyDescent="0.2">
      <c r="A6779" s="2"/>
    </row>
    <row r="6780" spans="1:1" x14ac:dyDescent="0.2">
      <c r="A6780" s="2"/>
    </row>
    <row r="6781" spans="1:1" x14ac:dyDescent="0.2">
      <c r="A6781" s="2"/>
    </row>
    <row r="6782" spans="1:1" x14ac:dyDescent="0.2">
      <c r="A6782" s="2"/>
    </row>
    <row r="6783" spans="1:1" x14ac:dyDescent="0.2">
      <c r="A6783" s="2"/>
    </row>
    <row r="6784" spans="1:1" x14ac:dyDescent="0.2">
      <c r="A6784" s="2"/>
    </row>
    <row r="6785" spans="1:1" x14ac:dyDescent="0.2">
      <c r="A6785" s="2"/>
    </row>
    <row r="6786" spans="1:1" x14ac:dyDescent="0.2">
      <c r="A6786" s="2"/>
    </row>
    <row r="6787" spans="1:1" x14ac:dyDescent="0.2">
      <c r="A6787" s="2"/>
    </row>
    <row r="6788" spans="1:1" x14ac:dyDescent="0.2">
      <c r="A6788" s="2"/>
    </row>
    <row r="6789" spans="1:1" x14ac:dyDescent="0.2">
      <c r="A6789" s="2"/>
    </row>
    <row r="6790" spans="1:1" x14ac:dyDescent="0.2">
      <c r="A6790" s="2"/>
    </row>
    <row r="6791" spans="1:1" x14ac:dyDescent="0.2">
      <c r="A6791" s="2"/>
    </row>
    <row r="6792" spans="1:1" x14ac:dyDescent="0.2">
      <c r="A6792" s="2"/>
    </row>
    <row r="6793" spans="1:1" x14ac:dyDescent="0.2">
      <c r="A6793" s="2"/>
    </row>
    <row r="6794" spans="1:1" x14ac:dyDescent="0.2">
      <c r="A6794" s="2"/>
    </row>
    <row r="6795" spans="1:1" x14ac:dyDescent="0.2">
      <c r="A6795" s="2"/>
    </row>
    <row r="6796" spans="1:1" x14ac:dyDescent="0.2">
      <c r="A6796" s="2"/>
    </row>
    <row r="6797" spans="1:1" x14ac:dyDescent="0.2">
      <c r="A6797" s="2"/>
    </row>
    <row r="6798" spans="1:1" x14ac:dyDescent="0.2">
      <c r="A6798" s="2"/>
    </row>
    <row r="6799" spans="1:1" x14ac:dyDescent="0.2">
      <c r="A6799" s="2"/>
    </row>
    <row r="6800" spans="1:1" x14ac:dyDescent="0.2">
      <c r="A6800" s="2"/>
    </row>
    <row r="6801" spans="1:1" x14ac:dyDescent="0.2">
      <c r="A6801" s="2"/>
    </row>
    <row r="6802" spans="1:1" x14ac:dyDescent="0.2">
      <c r="A6802" s="2"/>
    </row>
    <row r="6803" spans="1:1" x14ac:dyDescent="0.2">
      <c r="A6803" s="2"/>
    </row>
    <row r="6804" spans="1:1" x14ac:dyDescent="0.2">
      <c r="A6804" s="2"/>
    </row>
    <row r="6805" spans="1:1" x14ac:dyDescent="0.2">
      <c r="A6805" s="2"/>
    </row>
    <row r="6806" spans="1:1" x14ac:dyDescent="0.2">
      <c r="A6806" s="2"/>
    </row>
    <row r="6807" spans="1:1" x14ac:dyDescent="0.2">
      <c r="A6807" s="2"/>
    </row>
    <row r="6808" spans="1:1" x14ac:dyDescent="0.2">
      <c r="A6808" s="2"/>
    </row>
    <row r="6809" spans="1:1" x14ac:dyDescent="0.2">
      <c r="A6809" s="2"/>
    </row>
    <row r="6810" spans="1:1" x14ac:dyDescent="0.2">
      <c r="A6810" s="2"/>
    </row>
    <row r="6811" spans="1:1" x14ac:dyDescent="0.2">
      <c r="A6811" s="2"/>
    </row>
    <row r="6812" spans="1:1" x14ac:dyDescent="0.2">
      <c r="A6812" s="2"/>
    </row>
    <row r="6813" spans="1:1" x14ac:dyDescent="0.2">
      <c r="A6813" s="2"/>
    </row>
    <row r="6814" spans="1:1" x14ac:dyDescent="0.2">
      <c r="A6814" s="2"/>
    </row>
    <row r="6815" spans="1:1" x14ac:dyDescent="0.2">
      <c r="A6815" s="2"/>
    </row>
    <row r="6816" spans="1:1" x14ac:dyDescent="0.2">
      <c r="A6816" s="2"/>
    </row>
    <row r="6817" spans="1:1" x14ac:dyDescent="0.2">
      <c r="A6817" s="2"/>
    </row>
    <row r="6818" spans="1:1" x14ac:dyDescent="0.2">
      <c r="A6818" s="2"/>
    </row>
    <row r="6819" spans="1:1" x14ac:dyDescent="0.2">
      <c r="A6819" s="2"/>
    </row>
    <row r="6820" spans="1:1" x14ac:dyDescent="0.2">
      <c r="A6820" s="2"/>
    </row>
    <row r="6821" spans="1:1" x14ac:dyDescent="0.2">
      <c r="A6821" s="2"/>
    </row>
    <row r="6822" spans="1:1" x14ac:dyDescent="0.2">
      <c r="A6822" s="2"/>
    </row>
    <row r="6823" spans="1:1" x14ac:dyDescent="0.2">
      <c r="A6823" s="2"/>
    </row>
    <row r="6824" spans="1:1" x14ac:dyDescent="0.2">
      <c r="A6824" s="2"/>
    </row>
    <row r="6825" spans="1:1" x14ac:dyDescent="0.2">
      <c r="A6825" s="2"/>
    </row>
    <row r="6826" spans="1:1" x14ac:dyDescent="0.2">
      <c r="A6826" s="2"/>
    </row>
    <row r="6827" spans="1:1" x14ac:dyDescent="0.2">
      <c r="A6827" s="2"/>
    </row>
    <row r="6828" spans="1:1" x14ac:dyDescent="0.2">
      <c r="A6828" s="2"/>
    </row>
    <row r="6829" spans="1:1" x14ac:dyDescent="0.2">
      <c r="A6829" s="2"/>
    </row>
    <row r="6830" spans="1:1" x14ac:dyDescent="0.2">
      <c r="A6830" s="2"/>
    </row>
    <row r="6831" spans="1:1" x14ac:dyDescent="0.2">
      <c r="A6831" s="2"/>
    </row>
    <row r="6832" spans="1:1" x14ac:dyDescent="0.2">
      <c r="A6832" s="2"/>
    </row>
    <row r="6833" spans="1:1" x14ac:dyDescent="0.2">
      <c r="A6833" s="2"/>
    </row>
    <row r="6834" spans="1:1" x14ac:dyDescent="0.2">
      <c r="A6834" s="2"/>
    </row>
    <row r="6835" spans="1:1" x14ac:dyDescent="0.2">
      <c r="A6835" s="2"/>
    </row>
    <row r="6836" spans="1:1" x14ac:dyDescent="0.2">
      <c r="A6836" s="2"/>
    </row>
    <row r="6837" spans="1:1" x14ac:dyDescent="0.2">
      <c r="A6837" s="2"/>
    </row>
    <row r="6838" spans="1:1" x14ac:dyDescent="0.2">
      <c r="A6838" s="2"/>
    </row>
    <row r="6839" spans="1:1" x14ac:dyDescent="0.2">
      <c r="A6839" s="2"/>
    </row>
    <row r="6840" spans="1:1" x14ac:dyDescent="0.2">
      <c r="A6840" s="2"/>
    </row>
    <row r="6841" spans="1:1" x14ac:dyDescent="0.2">
      <c r="A6841" s="2"/>
    </row>
    <row r="6842" spans="1:1" x14ac:dyDescent="0.2">
      <c r="A6842" s="2"/>
    </row>
    <row r="6843" spans="1:1" x14ac:dyDescent="0.2">
      <c r="A6843" s="2"/>
    </row>
    <row r="6844" spans="1:1" x14ac:dyDescent="0.2">
      <c r="A6844" s="2"/>
    </row>
    <row r="6845" spans="1:1" x14ac:dyDescent="0.2">
      <c r="A6845" s="2"/>
    </row>
    <row r="6846" spans="1:1" x14ac:dyDescent="0.2">
      <c r="A6846" s="2"/>
    </row>
    <row r="6847" spans="1:1" x14ac:dyDescent="0.2">
      <c r="A6847" s="2"/>
    </row>
    <row r="6848" spans="1:1" x14ac:dyDescent="0.2">
      <c r="A6848" s="2"/>
    </row>
    <row r="6849" spans="1:1" x14ac:dyDescent="0.2">
      <c r="A6849" s="2"/>
    </row>
    <row r="6850" spans="1:1" x14ac:dyDescent="0.2">
      <c r="A6850" s="2"/>
    </row>
    <row r="6851" spans="1:1" x14ac:dyDescent="0.2">
      <c r="A6851" s="2"/>
    </row>
    <row r="6852" spans="1:1" x14ac:dyDescent="0.2">
      <c r="A6852" s="2"/>
    </row>
    <row r="6853" spans="1:1" x14ac:dyDescent="0.2">
      <c r="A6853" s="2"/>
    </row>
    <row r="6854" spans="1:1" x14ac:dyDescent="0.2">
      <c r="A6854" s="2"/>
    </row>
    <row r="6855" spans="1:1" x14ac:dyDescent="0.2">
      <c r="A6855" s="2"/>
    </row>
    <row r="6856" spans="1:1" x14ac:dyDescent="0.2">
      <c r="A6856" s="2"/>
    </row>
    <row r="6857" spans="1:1" x14ac:dyDescent="0.2">
      <c r="A6857" s="2"/>
    </row>
    <row r="6858" spans="1:1" x14ac:dyDescent="0.2">
      <c r="A6858" s="2"/>
    </row>
    <row r="6859" spans="1:1" x14ac:dyDescent="0.2">
      <c r="A6859" s="2"/>
    </row>
    <row r="6860" spans="1:1" x14ac:dyDescent="0.2">
      <c r="A6860" s="2"/>
    </row>
    <row r="6861" spans="1:1" x14ac:dyDescent="0.2">
      <c r="A6861" s="2"/>
    </row>
    <row r="6862" spans="1:1" x14ac:dyDescent="0.2">
      <c r="A6862" s="2"/>
    </row>
    <row r="6863" spans="1:1" x14ac:dyDescent="0.2">
      <c r="A6863" s="2"/>
    </row>
    <row r="6864" spans="1:1" x14ac:dyDescent="0.2">
      <c r="A6864" s="2"/>
    </row>
    <row r="6865" spans="1:1" x14ac:dyDescent="0.2">
      <c r="A6865" s="2"/>
    </row>
    <row r="6866" spans="1:1" x14ac:dyDescent="0.2">
      <c r="A6866" s="2"/>
    </row>
    <row r="6867" spans="1:1" x14ac:dyDescent="0.2">
      <c r="A6867" s="2"/>
    </row>
    <row r="6868" spans="1:1" x14ac:dyDescent="0.2">
      <c r="A6868" s="2"/>
    </row>
    <row r="6869" spans="1:1" x14ac:dyDescent="0.2">
      <c r="A6869" s="2"/>
    </row>
    <row r="6870" spans="1:1" x14ac:dyDescent="0.2">
      <c r="A6870" s="2"/>
    </row>
    <row r="6871" spans="1:1" x14ac:dyDescent="0.2">
      <c r="A6871" s="2"/>
    </row>
    <row r="6872" spans="1:1" x14ac:dyDescent="0.2">
      <c r="A6872" s="2"/>
    </row>
    <row r="6873" spans="1:1" x14ac:dyDescent="0.2">
      <c r="A6873" s="2"/>
    </row>
    <row r="6874" spans="1:1" x14ac:dyDescent="0.2">
      <c r="A6874" s="2"/>
    </row>
    <row r="6875" spans="1:1" x14ac:dyDescent="0.2">
      <c r="A6875" s="2"/>
    </row>
    <row r="6876" spans="1:1" x14ac:dyDescent="0.2">
      <c r="A6876" s="2"/>
    </row>
    <row r="6877" spans="1:1" x14ac:dyDescent="0.2">
      <c r="A6877" s="2"/>
    </row>
    <row r="6878" spans="1:1" x14ac:dyDescent="0.2">
      <c r="A6878" s="2"/>
    </row>
    <row r="6879" spans="1:1" x14ac:dyDescent="0.2">
      <c r="A6879" s="2"/>
    </row>
    <row r="6880" spans="1:1" x14ac:dyDescent="0.2">
      <c r="A6880" s="2"/>
    </row>
    <row r="6881" spans="1:1" x14ac:dyDescent="0.2">
      <c r="A6881" s="2"/>
    </row>
    <row r="6882" spans="1:1" x14ac:dyDescent="0.2">
      <c r="A6882" s="2"/>
    </row>
    <row r="6883" spans="1:1" x14ac:dyDescent="0.2">
      <c r="A6883" s="2"/>
    </row>
    <row r="6884" spans="1:1" x14ac:dyDescent="0.2">
      <c r="A6884" s="2"/>
    </row>
    <row r="6885" spans="1:1" x14ac:dyDescent="0.2">
      <c r="A6885" s="2"/>
    </row>
    <row r="6886" spans="1:1" x14ac:dyDescent="0.2">
      <c r="A6886" s="2"/>
    </row>
    <row r="6887" spans="1:1" x14ac:dyDescent="0.2">
      <c r="A6887" s="2"/>
    </row>
    <row r="6888" spans="1:1" x14ac:dyDescent="0.2">
      <c r="A6888" s="2"/>
    </row>
    <row r="6889" spans="1:1" x14ac:dyDescent="0.2">
      <c r="A6889" s="2"/>
    </row>
    <row r="6890" spans="1:1" x14ac:dyDescent="0.2">
      <c r="A6890" s="2"/>
    </row>
    <row r="6891" spans="1:1" x14ac:dyDescent="0.2">
      <c r="A6891" s="2"/>
    </row>
    <row r="6892" spans="1:1" x14ac:dyDescent="0.2">
      <c r="A6892" s="2"/>
    </row>
    <row r="6893" spans="1:1" x14ac:dyDescent="0.2">
      <c r="A6893" s="2"/>
    </row>
    <row r="6894" spans="1:1" x14ac:dyDescent="0.2">
      <c r="A6894" s="2"/>
    </row>
    <row r="6895" spans="1:1" x14ac:dyDescent="0.2">
      <c r="A6895" s="2"/>
    </row>
    <row r="6896" spans="1:1" x14ac:dyDescent="0.2">
      <c r="A6896" s="2"/>
    </row>
    <row r="6897" spans="1:1" x14ac:dyDescent="0.2">
      <c r="A6897" s="2"/>
    </row>
    <row r="6898" spans="1:1" x14ac:dyDescent="0.2">
      <c r="A6898" s="2"/>
    </row>
    <row r="6899" spans="1:1" x14ac:dyDescent="0.2">
      <c r="A6899" s="2"/>
    </row>
    <row r="6900" spans="1:1" x14ac:dyDescent="0.2">
      <c r="A6900" s="2"/>
    </row>
    <row r="6901" spans="1:1" x14ac:dyDescent="0.2">
      <c r="A6901" s="2"/>
    </row>
    <row r="6902" spans="1:1" x14ac:dyDescent="0.2">
      <c r="A6902" s="2"/>
    </row>
    <row r="6903" spans="1:1" x14ac:dyDescent="0.2">
      <c r="A6903" s="2"/>
    </row>
    <row r="6904" spans="1:1" x14ac:dyDescent="0.2">
      <c r="A6904" s="2"/>
    </row>
    <row r="6905" spans="1:1" x14ac:dyDescent="0.2">
      <c r="A6905" s="2"/>
    </row>
    <row r="6906" spans="1:1" x14ac:dyDescent="0.2">
      <c r="A6906" s="2"/>
    </row>
    <row r="6907" spans="1:1" x14ac:dyDescent="0.2">
      <c r="A6907" s="2"/>
    </row>
    <row r="6908" spans="1:1" x14ac:dyDescent="0.2">
      <c r="A6908" s="2"/>
    </row>
    <row r="6909" spans="1:1" x14ac:dyDescent="0.2">
      <c r="A6909" s="2"/>
    </row>
    <row r="6910" spans="1:1" x14ac:dyDescent="0.2">
      <c r="A6910" s="2"/>
    </row>
    <row r="6911" spans="1:1" x14ac:dyDescent="0.2">
      <c r="A6911" s="2"/>
    </row>
    <row r="6912" spans="1:1" x14ac:dyDescent="0.2">
      <c r="A6912" s="2"/>
    </row>
    <row r="6913" spans="1:1" x14ac:dyDescent="0.2">
      <c r="A6913" s="2"/>
    </row>
    <row r="6914" spans="1:1" x14ac:dyDescent="0.2">
      <c r="A6914" s="2"/>
    </row>
    <row r="6915" spans="1:1" x14ac:dyDescent="0.2">
      <c r="A6915" s="2"/>
    </row>
    <row r="6916" spans="1:1" x14ac:dyDescent="0.2">
      <c r="A6916" s="2"/>
    </row>
    <row r="6917" spans="1:1" x14ac:dyDescent="0.2">
      <c r="A6917" s="2"/>
    </row>
    <row r="6918" spans="1:1" x14ac:dyDescent="0.2">
      <c r="A6918" s="2"/>
    </row>
    <row r="6919" spans="1:1" x14ac:dyDescent="0.2">
      <c r="A6919" s="2"/>
    </row>
    <row r="6920" spans="1:1" x14ac:dyDescent="0.2">
      <c r="A6920" s="2"/>
    </row>
    <row r="6921" spans="1:1" x14ac:dyDescent="0.2">
      <c r="A6921" s="2"/>
    </row>
    <row r="6922" spans="1:1" x14ac:dyDescent="0.2">
      <c r="A6922" s="2"/>
    </row>
    <row r="6923" spans="1:1" x14ac:dyDescent="0.2">
      <c r="A6923" s="2"/>
    </row>
    <row r="6924" spans="1:1" x14ac:dyDescent="0.2">
      <c r="A6924" s="2"/>
    </row>
    <row r="6925" spans="1:1" x14ac:dyDescent="0.2">
      <c r="A6925" s="2"/>
    </row>
    <row r="6926" spans="1:1" x14ac:dyDescent="0.2">
      <c r="A6926" s="2"/>
    </row>
    <row r="6927" spans="1:1" x14ac:dyDescent="0.2">
      <c r="A6927" s="2"/>
    </row>
    <row r="6928" spans="1:1" x14ac:dyDescent="0.2">
      <c r="A6928" s="2"/>
    </row>
    <row r="6929" spans="1:1" x14ac:dyDescent="0.2">
      <c r="A6929" s="2"/>
    </row>
    <row r="6930" spans="1:1" x14ac:dyDescent="0.2">
      <c r="A6930" s="2"/>
    </row>
    <row r="6931" spans="1:1" x14ac:dyDescent="0.2">
      <c r="A6931" s="2"/>
    </row>
    <row r="6932" spans="1:1" x14ac:dyDescent="0.2">
      <c r="A6932" s="2"/>
    </row>
    <row r="6933" spans="1:1" x14ac:dyDescent="0.2">
      <c r="A6933" s="2"/>
    </row>
    <row r="6934" spans="1:1" x14ac:dyDescent="0.2">
      <c r="A6934" s="2"/>
    </row>
    <row r="6935" spans="1:1" x14ac:dyDescent="0.2">
      <c r="A6935" s="2"/>
    </row>
    <row r="6936" spans="1:1" x14ac:dyDescent="0.2">
      <c r="A6936" s="2"/>
    </row>
    <row r="6937" spans="1:1" x14ac:dyDescent="0.2">
      <c r="A6937" s="2"/>
    </row>
    <row r="6938" spans="1:1" x14ac:dyDescent="0.2">
      <c r="A6938" s="2"/>
    </row>
    <row r="6939" spans="1:1" x14ac:dyDescent="0.2">
      <c r="A6939" s="2"/>
    </row>
    <row r="6940" spans="1:1" x14ac:dyDescent="0.2">
      <c r="A6940" s="2"/>
    </row>
    <row r="6941" spans="1:1" x14ac:dyDescent="0.2">
      <c r="A6941" s="2"/>
    </row>
    <row r="6942" spans="1:1" x14ac:dyDescent="0.2">
      <c r="A6942" s="2"/>
    </row>
    <row r="6943" spans="1:1" x14ac:dyDescent="0.2">
      <c r="A6943" s="2"/>
    </row>
    <row r="6944" spans="1:1" x14ac:dyDescent="0.2">
      <c r="A6944" s="2"/>
    </row>
    <row r="6945" spans="1:1" x14ac:dyDescent="0.2">
      <c r="A6945" s="2"/>
    </row>
    <row r="6946" spans="1:1" x14ac:dyDescent="0.2">
      <c r="A6946" s="2"/>
    </row>
    <row r="6947" spans="1:1" x14ac:dyDescent="0.2">
      <c r="A6947" s="2"/>
    </row>
    <row r="6948" spans="1:1" x14ac:dyDescent="0.2">
      <c r="A6948" s="2"/>
    </row>
    <row r="6949" spans="1:1" x14ac:dyDescent="0.2">
      <c r="A6949" s="2"/>
    </row>
    <row r="6950" spans="1:1" x14ac:dyDescent="0.2">
      <c r="A6950" s="2"/>
    </row>
    <row r="6951" spans="1:1" x14ac:dyDescent="0.2">
      <c r="A6951" s="2"/>
    </row>
    <row r="6952" spans="1:1" x14ac:dyDescent="0.2">
      <c r="A6952" s="2"/>
    </row>
    <row r="6953" spans="1:1" x14ac:dyDescent="0.2">
      <c r="A6953" s="2"/>
    </row>
    <row r="6954" spans="1:1" x14ac:dyDescent="0.2">
      <c r="A6954" s="2"/>
    </row>
    <row r="6955" spans="1:1" x14ac:dyDescent="0.2">
      <c r="A6955" s="2"/>
    </row>
    <row r="6956" spans="1:1" x14ac:dyDescent="0.2">
      <c r="A6956" s="2"/>
    </row>
    <row r="6957" spans="1:1" x14ac:dyDescent="0.2">
      <c r="A6957" s="2"/>
    </row>
    <row r="6958" spans="1:1" x14ac:dyDescent="0.2">
      <c r="A6958" s="2"/>
    </row>
    <row r="6959" spans="1:1" x14ac:dyDescent="0.2">
      <c r="A6959" s="2"/>
    </row>
    <row r="6960" spans="1:1" x14ac:dyDescent="0.2">
      <c r="A6960" s="2"/>
    </row>
    <row r="6961" spans="1:1" x14ac:dyDescent="0.2">
      <c r="A6961" s="2"/>
    </row>
    <row r="6962" spans="1:1" x14ac:dyDescent="0.2">
      <c r="A6962" s="2"/>
    </row>
    <row r="6963" spans="1:1" x14ac:dyDescent="0.2">
      <c r="A6963" s="2"/>
    </row>
    <row r="6964" spans="1:1" x14ac:dyDescent="0.2">
      <c r="A6964" s="2"/>
    </row>
    <row r="6965" spans="1:1" x14ac:dyDescent="0.2">
      <c r="A6965" s="2"/>
    </row>
    <row r="6966" spans="1:1" x14ac:dyDescent="0.2">
      <c r="A6966" s="2"/>
    </row>
    <row r="6967" spans="1:1" x14ac:dyDescent="0.2">
      <c r="A6967" s="2"/>
    </row>
    <row r="6968" spans="1:1" x14ac:dyDescent="0.2">
      <c r="A6968" s="2"/>
    </row>
    <row r="6969" spans="1:1" x14ac:dyDescent="0.2">
      <c r="A6969" s="2"/>
    </row>
    <row r="6970" spans="1:1" x14ac:dyDescent="0.2">
      <c r="A6970" s="2"/>
    </row>
    <row r="6971" spans="1:1" x14ac:dyDescent="0.2">
      <c r="A6971" s="2"/>
    </row>
    <row r="6972" spans="1:1" x14ac:dyDescent="0.2">
      <c r="A6972" s="2"/>
    </row>
    <row r="6973" spans="1:1" x14ac:dyDescent="0.2">
      <c r="A6973" s="2"/>
    </row>
    <row r="6974" spans="1:1" x14ac:dyDescent="0.2">
      <c r="A6974" s="2"/>
    </row>
    <row r="6975" spans="1:1" x14ac:dyDescent="0.2">
      <c r="A6975" s="2"/>
    </row>
    <row r="6976" spans="1:1" x14ac:dyDescent="0.2">
      <c r="A6976" s="2"/>
    </row>
    <row r="6977" spans="1:1" x14ac:dyDescent="0.2">
      <c r="A6977" s="2"/>
    </row>
    <row r="6978" spans="1:1" x14ac:dyDescent="0.2">
      <c r="A6978" s="2"/>
    </row>
    <row r="6979" spans="1:1" x14ac:dyDescent="0.2">
      <c r="A6979" s="2"/>
    </row>
    <row r="6980" spans="1:1" x14ac:dyDescent="0.2">
      <c r="A6980" s="2"/>
    </row>
    <row r="6981" spans="1:1" x14ac:dyDescent="0.2">
      <c r="A6981" s="2"/>
    </row>
    <row r="6982" spans="1:1" x14ac:dyDescent="0.2">
      <c r="A6982" s="2"/>
    </row>
    <row r="6983" spans="1:1" x14ac:dyDescent="0.2">
      <c r="A6983" s="2"/>
    </row>
    <row r="6984" spans="1:1" x14ac:dyDescent="0.2">
      <c r="A6984" s="2"/>
    </row>
    <row r="6985" spans="1:1" x14ac:dyDescent="0.2">
      <c r="A6985" s="2"/>
    </row>
    <row r="6986" spans="1:1" x14ac:dyDescent="0.2">
      <c r="A6986" s="2"/>
    </row>
    <row r="6987" spans="1:1" x14ac:dyDescent="0.2">
      <c r="A6987" s="2"/>
    </row>
    <row r="6988" spans="1:1" x14ac:dyDescent="0.2">
      <c r="A6988" s="2"/>
    </row>
    <row r="6989" spans="1:1" x14ac:dyDescent="0.2">
      <c r="A6989" s="2"/>
    </row>
    <row r="6990" spans="1:1" x14ac:dyDescent="0.2">
      <c r="A6990" s="2"/>
    </row>
    <row r="6991" spans="1:1" x14ac:dyDescent="0.2">
      <c r="A6991" s="2"/>
    </row>
    <row r="6992" spans="1:1" x14ac:dyDescent="0.2">
      <c r="A6992" s="2"/>
    </row>
    <row r="6993" spans="1:1" x14ac:dyDescent="0.2">
      <c r="A6993" s="2"/>
    </row>
    <row r="6994" spans="1:1" x14ac:dyDescent="0.2">
      <c r="A6994" s="2"/>
    </row>
    <row r="6995" spans="1:1" x14ac:dyDescent="0.2">
      <c r="A6995" s="2"/>
    </row>
    <row r="6996" spans="1:1" x14ac:dyDescent="0.2">
      <c r="A6996" s="2"/>
    </row>
    <row r="6997" spans="1:1" x14ac:dyDescent="0.2">
      <c r="A6997" s="2"/>
    </row>
    <row r="6998" spans="1:1" x14ac:dyDescent="0.2">
      <c r="A6998" s="2"/>
    </row>
    <row r="6999" spans="1:1" x14ac:dyDescent="0.2">
      <c r="A6999" s="2"/>
    </row>
    <row r="7000" spans="1:1" x14ac:dyDescent="0.2">
      <c r="A7000" s="2"/>
    </row>
    <row r="7001" spans="1:1" x14ac:dyDescent="0.2">
      <c r="A7001" s="2"/>
    </row>
    <row r="7002" spans="1:1" x14ac:dyDescent="0.2">
      <c r="A7002" s="2"/>
    </row>
    <row r="7003" spans="1:1" x14ac:dyDescent="0.2">
      <c r="A7003" s="2"/>
    </row>
    <row r="7004" spans="1:1" x14ac:dyDescent="0.2">
      <c r="A7004" s="2"/>
    </row>
    <row r="7005" spans="1:1" x14ac:dyDescent="0.2">
      <c r="A7005" s="2"/>
    </row>
    <row r="7006" spans="1:1" x14ac:dyDescent="0.2">
      <c r="A7006" s="2"/>
    </row>
    <row r="7007" spans="1:1" x14ac:dyDescent="0.2">
      <c r="A7007" s="2"/>
    </row>
    <row r="7008" spans="1:1" x14ac:dyDescent="0.2">
      <c r="A7008" s="2"/>
    </row>
    <row r="7009" spans="1:1" x14ac:dyDescent="0.2">
      <c r="A7009" s="2"/>
    </row>
    <row r="7010" spans="1:1" x14ac:dyDescent="0.2">
      <c r="A7010" s="2"/>
    </row>
    <row r="7011" spans="1:1" x14ac:dyDescent="0.2">
      <c r="A7011" s="2"/>
    </row>
    <row r="7012" spans="1:1" x14ac:dyDescent="0.2">
      <c r="A7012" s="2"/>
    </row>
    <row r="7013" spans="1:1" x14ac:dyDescent="0.2">
      <c r="A7013" s="2"/>
    </row>
    <row r="7014" spans="1:1" x14ac:dyDescent="0.2">
      <c r="A7014" s="2"/>
    </row>
    <row r="7015" spans="1:1" x14ac:dyDescent="0.2">
      <c r="A7015" s="2"/>
    </row>
    <row r="7016" spans="1:1" x14ac:dyDescent="0.2">
      <c r="A7016" s="2"/>
    </row>
    <row r="7017" spans="1:1" x14ac:dyDescent="0.2">
      <c r="A7017" s="2"/>
    </row>
    <row r="7018" spans="1:1" x14ac:dyDescent="0.2">
      <c r="A7018" s="2"/>
    </row>
    <row r="7019" spans="1:1" x14ac:dyDescent="0.2">
      <c r="A7019" s="2"/>
    </row>
    <row r="7020" spans="1:1" x14ac:dyDescent="0.2">
      <c r="A7020" s="2"/>
    </row>
    <row r="7021" spans="1:1" x14ac:dyDescent="0.2">
      <c r="A7021" s="2"/>
    </row>
    <row r="7022" spans="1:1" x14ac:dyDescent="0.2">
      <c r="A7022" s="2"/>
    </row>
    <row r="7023" spans="1:1" x14ac:dyDescent="0.2">
      <c r="A7023" s="2"/>
    </row>
    <row r="7024" spans="1:1" x14ac:dyDescent="0.2">
      <c r="A7024" s="2"/>
    </row>
    <row r="7025" spans="1:1" x14ac:dyDescent="0.2">
      <c r="A7025" s="2"/>
    </row>
    <row r="7026" spans="1:1" x14ac:dyDescent="0.2">
      <c r="A7026" s="2"/>
    </row>
    <row r="7027" spans="1:1" x14ac:dyDescent="0.2">
      <c r="A7027" s="2"/>
    </row>
    <row r="7028" spans="1:1" x14ac:dyDescent="0.2">
      <c r="A7028" s="2"/>
    </row>
    <row r="7029" spans="1:1" x14ac:dyDescent="0.2">
      <c r="A7029" s="2"/>
    </row>
    <row r="7030" spans="1:1" x14ac:dyDescent="0.2">
      <c r="A7030" s="2"/>
    </row>
    <row r="7031" spans="1:1" x14ac:dyDescent="0.2">
      <c r="A7031" s="2"/>
    </row>
    <row r="7032" spans="1:1" x14ac:dyDescent="0.2">
      <c r="A7032" s="2"/>
    </row>
    <row r="7033" spans="1:1" x14ac:dyDescent="0.2">
      <c r="A7033" s="2"/>
    </row>
    <row r="7034" spans="1:1" x14ac:dyDescent="0.2">
      <c r="A7034" s="2"/>
    </row>
    <row r="7035" spans="1:1" x14ac:dyDescent="0.2">
      <c r="A7035" s="2"/>
    </row>
    <row r="7036" spans="1:1" x14ac:dyDescent="0.2">
      <c r="A7036" s="2"/>
    </row>
    <row r="7037" spans="1:1" x14ac:dyDescent="0.2">
      <c r="A7037" s="2"/>
    </row>
    <row r="7038" spans="1:1" x14ac:dyDescent="0.2">
      <c r="A7038" s="2"/>
    </row>
    <row r="7039" spans="1:1" x14ac:dyDescent="0.2">
      <c r="A7039" s="2"/>
    </row>
    <row r="7040" spans="1:1" x14ac:dyDescent="0.2">
      <c r="A7040" s="2"/>
    </row>
    <row r="7041" spans="1:1" x14ac:dyDescent="0.2">
      <c r="A7041" s="2"/>
    </row>
    <row r="7042" spans="1:1" x14ac:dyDescent="0.2">
      <c r="A7042" s="2"/>
    </row>
    <row r="7043" spans="1:1" x14ac:dyDescent="0.2">
      <c r="A7043" s="2"/>
    </row>
    <row r="7044" spans="1:1" x14ac:dyDescent="0.2">
      <c r="A7044" s="2"/>
    </row>
    <row r="7045" spans="1:1" x14ac:dyDescent="0.2">
      <c r="A7045" s="2"/>
    </row>
    <row r="7046" spans="1:1" x14ac:dyDescent="0.2">
      <c r="A7046" s="2"/>
    </row>
    <row r="7047" spans="1:1" x14ac:dyDescent="0.2">
      <c r="A7047" s="2"/>
    </row>
    <row r="7048" spans="1:1" x14ac:dyDescent="0.2">
      <c r="A7048" s="2"/>
    </row>
    <row r="7049" spans="1:1" x14ac:dyDescent="0.2">
      <c r="A7049" s="2"/>
    </row>
    <row r="7050" spans="1:1" x14ac:dyDescent="0.2">
      <c r="A7050" s="2"/>
    </row>
    <row r="7051" spans="1:1" x14ac:dyDescent="0.2">
      <c r="A7051" s="2"/>
    </row>
    <row r="7052" spans="1:1" x14ac:dyDescent="0.2">
      <c r="A7052" s="2"/>
    </row>
    <row r="7053" spans="1:1" x14ac:dyDescent="0.2">
      <c r="A7053" s="2"/>
    </row>
    <row r="7054" spans="1:1" x14ac:dyDescent="0.2">
      <c r="A7054" s="2"/>
    </row>
    <row r="7055" spans="1:1" x14ac:dyDescent="0.2">
      <c r="A7055" s="2"/>
    </row>
    <row r="7056" spans="1:1" x14ac:dyDescent="0.2">
      <c r="A7056" s="2"/>
    </row>
    <row r="7057" spans="1:1" x14ac:dyDescent="0.2">
      <c r="A7057" s="2"/>
    </row>
    <row r="7058" spans="1:1" x14ac:dyDescent="0.2">
      <c r="A7058" s="2"/>
    </row>
    <row r="7059" spans="1:1" x14ac:dyDescent="0.2">
      <c r="A7059" s="2"/>
    </row>
    <row r="7060" spans="1:1" x14ac:dyDescent="0.2">
      <c r="A7060" s="2"/>
    </row>
    <row r="7061" spans="1:1" x14ac:dyDescent="0.2">
      <c r="A7061" s="2"/>
    </row>
    <row r="7062" spans="1:1" x14ac:dyDescent="0.2">
      <c r="A7062" s="2"/>
    </row>
    <row r="7063" spans="1:1" x14ac:dyDescent="0.2">
      <c r="A7063" s="2"/>
    </row>
    <row r="7064" spans="1:1" x14ac:dyDescent="0.2">
      <c r="A7064" s="2"/>
    </row>
    <row r="7065" spans="1:1" x14ac:dyDescent="0.2">
      <c r="A7065" s="2"/>
    </row>
    <row r="7066" spans="1:1" x14ac:dyDescent="0.2">
      <c r="A7066" s="2"/>
    </row>
    <row r="7067" spans="1:1" x14ac:dyDescent="0.2">
      <c r="A7067" s="2"/>
    </row>
    <row r="7068" spans="1:1" x14ac:dyDescent="0.2">
      <c r="A7068" s="2"/>
    </row>
    <row r="7069" spans="1:1" x14ac:dyDescent="0.2">
      <c r="A7069" s="2"/>
    </row>
    <row r="7070" spans="1:1" x14ac:dyDescent="0.2">
      <c r="A7070" s="2"/>
    </row>
    <row r="7071" spans="1:1" x14ac:dyDescent="0.2">
      <c r="A7071" s="2"/>
    </row>
    <row r="7072" spans="1:1" x14ac:dyDescent="0.2">
      <c r="A7072" s="2"/>
    </row>
    <row r="7073" spans="1:1" x14ac:dyDescent="0.2">
      <c r="A7073" s="2"/>
    </row>
    <row r="7074" spans="1:1" x14ac:dyDescent="0.2">
      <c r="A7074" s="2"/>
    </row>
    <row r="7075" spans="1:1" x14ac:dyDescent="0.2">
      <c r="A7075" s="2"/>
    </row>
    <row r="7076" spans="1:1" x14ac:dyDescent="0.2">
      <c r="A7076" s="2"/>
    </row>
    <row r="7077" spans="1:1" x14ac:dyDescent="0.2">
      <c r="A7077" s="2"/>
    </row>
    <row r="7078" spans="1:1" x14ac:dyDescent="0.2">
      <c r="A7078" s="2"/>
    </row>
    <row r="7079" spans="1:1" x14ac:dyDescent="0.2">
      <c r="A7079" s="2"/>
    </row>
    <row r="7080" spans="1:1" x14ac:dyDescent="0.2">
      <c r="A7080" s="2"/>
    </row>
    <row r="7081" spans="1:1" x14ac:dyDescent="0.2">
      <c r="A7081" s="2"/>
    </row>
    <row r="7082" spans="1:1" x14ac:dyDescent="0.2">
      <c r="A7082" s="2"/>
    </row>
    <row r="7083" spans="1:1" x14ac:dyDescent="0.2">
      <c r="A7083" s="2"/>
    </row>
    <row r="7084" spans="1:1" x14ac:dyDescent="0.2">
      <c r="A7084" s="2"/>
    </row>
    <row r="7085" spans="1:1" x14ac:dyDescent="0.2">
      <c r="A7085" s="2"/>
    </row>
    <row r="7086" spans="1:1" x14ac:dyDescent="0.2">
      <c r="A7086" s="2"/>
    </row>
    <row r="7087" spans="1:1" x14ac:dyDescent="0.2">
      <c r="A7087" s="2"/>
    </row>
    <row r="7088" spans="1:1" x14ac:dyDescent="0.2">
      <c r="A7088" s="2"/>
    </row>
    <row r="7089" spans="1:1" x14ac:dyDescent="0.2">
      <c r="A7089" s="2"/>
    </row>
    <row r="7090" spans="1:1" x14ac:dyDescent="0.2">
      <c r="A7090" s="2"/>
    </row>
    <row r="7091" spans="1:1" x14ac:dyDescent="0.2">
      <c r="A7091" s="2"/>
    </row>
    <row r="7092" spans="1:1" x14ac:dyDescent="0.2">
      <c r="A7092" s="2"/>
    </row>
    <row r="7093" spans="1:1" x14ac:dyDescent="0.2">
      <c r="A7093" s="2"/>
    </row>
    <row r="7094" spans="1:1" x14ac:dyDescent="0.2">
      <c r="A7094" s="2"/>
    </row>
    <row r="7095" spans="1:1" x14ac:dyDescent="0.2">
      <c r="A7095" s="2"/>
    </row>
    <row r="7096" spans="1:1" x14ac:dyDescent="0.2">
      <c r="A7096" s="2"/>
    </row>
    <row r="7097" spans="1:1" x14ac:dyDescent="0.2">
      <c r="A7097" s="2"/>
    </row>
    <row r="7098" spans="1:1" x14ac:dyDescent="0.2">
      <c r="A7098" s="2"/>
    </row>
    <row r="7099" spans="1:1" x14ac:dyDescent="0.2">
      <c r="A7099" s="2"/>
    </row>
    <row r="7100" spans="1:1" x14ac:dyDescent="0.2">
      <c r="A7100" s="2"/>
    </row>
    <row r="7101" spans="1:1" x14ac:dyDescent="0.2">
      <c r="A7101" s="2"/>
    </row>
    <row r="7102" spans="1:1" x14ac:dyDescent="0.2">
      <c r="A7102" s="2"/>
    </row>
    <row r="7103" spans="1:1" x14ac:dyDescent="0.2">
      <c r="A7103" s="2"/>
    </row>
    <row r="7104" spans="1:1" x14ac:dyDescent="0.2">
      <c r="A7104" s="2"/>
    </row>
    <row r="7105" spans="1:1" x14ac:dyDescent="0.2">
      <c r="A7105" s="2"/>
    </row>
    <row r="7106" spans="1:1" x14ac:dyDescent="0.2">
      <c r="A7106" s="2"/>
    </row>
    <row r="7107" spans="1:1" x14ac:dyDescent="0.2">
      <c r="A7107" s="2"/>
    </row>
    <row r="7108" spans="1:1" x14ac:dyDescent="0.2">
      <c r="A7108" s="2"/>
    </row>
    <row r="7109" spans="1:1" x14ac:dyDescent="0.2">
      <c r="A7109" s="2"/>
    </row>
    <row r="7110" spans="1:1" x14ac:dyDescent="0.2">
      <c r="A7110" s="2"/>
    </row>
    <row r="7111" spans="1:1" x14ac:dyDescent="0.2">
      <c r="A7111" s="2"/>
    </row>
    <row r="7112" spans="1:1" x14ac:dyDescent="0.2">
      <c r="A7112" s="2"/>
    </row>
    <row r="7113" spans="1:1" x14ac:dyDescent="0.2">
      <c r="A7113" s="2"/>
    </row>
    <row r="7114" spans="1:1" x14ac:dyDescent="0.2">
      <c r="A7114" s="2"/>
    </row>
    <row r="7115" spans="1:1" x14ac:dyDescent="0.2">
      <c r="A7115" s="2"/>
    </row>
    <row r="7116" spans="1:1" x14ac:dyDescent="0.2">
      <c r="A7116" s="2"/>
    </row>
    <row r="7117" spans="1:1" x14ac:dyDescent="0.2">
      <c r="A7117" s="2"/>
    </row>
    <row r="7118" spans="1:1" x14ac:dyDescent="0.2">
      <c r="A7118" s="2"/>
    </row>
    <row r="7119" spans="1:1" x14ac:dyDescent="0.2">
      <c r="A7119" s="2"/>
    </row>
    <row r="7120" spans="1:1" x14ac:dyDescent="0.2">
      <c r="A7120" s="2"/>
    </row>
    <row r="7121" spans="1:1" x14ac:dyDescent="0.2">
      <c r="A7121" s="2"/>
    </row>
    <row r="7122" spans="1:1" x14ac:dyDescent="0.2">
      <c r="A7122" s="2"/>
    </row>
    <row r="7123" spans="1:1" x14ac:dyDescent="0.2">
      <c r="A7123" s="2"/>
    </row>
    <row r="7124" spans="1:1" x14ac:dyDescent="0.2">
      <c r="A7124" s="2"/>
    </row>
    <row r="7125" spans="1:1" x14ac:dyDescent="0.2">
      <c r="A7125" s="2"/>
    </row>
    <row r="7126" spans="1:1" x14ac:dyDescent="0.2">
      <c r="A7126" s="2"/>
    </row>
    <row r="7127" spans="1:1" x14ac:dyDescent="0.2">
      <c r="A7127" s="2"/>
    </row>
    <row r="7128" spans="1:1" x14ac:dyDescent="0.2">
      <c r="A7128" s="2"/>
    </row>
    <row r="7129" spans="1:1" x14ac:dyDescent="0.2">
      <c r="A7129" s="2"/>
    </row>
    <row r="7130" spans="1:1" x14ac:dyDescent="0.2">
      <c r="A7130" s="2"/>
    </row>
    <row r="7131" spans="1:1" x14ac:dyDescent="0.2">
      <c r="A7131" s="2"/>
    </row>
    <row r="7132" spans="1:1" x14ac:dyDescent="0.2">
      <c r="A7132" s="2"/>
    </row>
    <row r="7133" spans="1:1" x14ac:dyDescent="0.2">
      <c r="A7133" s="2"/>
    </row>
    <row r="7134" spans="1:1" x14ac:dyDescent="0.2">
      <c r="A7134" s="2"/>
    </row>
    <row r="7135" spans="1:1" x14ac:dyDescent="0.2">
      <c r="A7135" s="2"/>
    </row>
    <row r="7136" spans="1:1" x14ac:dyDescent="0.2">
      <c r="A7136" s="2"/>
    </row>
    <row r="7137" spans="1:1" x14ac:dyDescent="0.2">
      <c r="A7137" s="2"/>
    </row>
    <row r="7138" spans="1:1" x14ac:dyDescent="0.2">
      <c r="A7138" s="2"/>
    </row>
    <row r="7139" spans="1:1" x14ac:dyDescent="0.2">
      <c r="A7139" s="2"/>
    </row>
    <row r="7140" spans="1:1" x14ac:dyDescent="0.2">
      <c r="A7140" s="2"/>
    </row>
    <row r="7141" spans="1:1" x14ac:dyDescent="0.2">
      <c r="A7141" s="2"/>
    </row>
    <row r="7142" spans="1:1" x14ac:dyDescent="0.2">
      <c r="A7142" s="2"/>
    </row>
    <row r="7143" spans="1:1" x14ac:dyDescent="0.2">
      <c r="A7143" s="2"/>
    </row>
    <row r="7144" spans="1:1" x14ac:dyDescent="0.2">
      <c r="A7144" s="2"/>
    </row>
    <row r="7145" spans="1:1" x14ac:dyDescent="0.2">
      <c r="A7145" s="2"/>
    </row>
    <row r="7146" spans="1:1" x14ac:dyDescent="0.2">
      <c r="A7146" s="2"/>
    </row>
    <row r="7147" spans="1:1" x14ac:dyDescent="0.2">
      <c r="A7147" s="2"/>
    </row>
    <row r="7148" spans="1:1" x14ac:dyDescent="0.2">
      <c r="A7148" s="2"/>
    </row>
    <row r="7149" spans="1:1" x14ac:dyDescent="0.2">
      <c r="A7149" s="2"/>
    </row>
    <row r="7150" spans="1:1" x14ac:dyDescent="0.2">
      <c r="A7150" s="2"/>
    </row>
    <row r="7151" spans="1:1" x14ac:dyDescent="0.2">
      <c r="A7151" s="2"/>
    </row>
    <row r="7152" spans="1:1" x14ac:dyDescent="0.2">
      <c r="A7152" s="2"/>
    </row>
    <row r="7153" spans="1:1" x14ac:dyDescent="0.2">
      <c r="A7153" s="2"/>
    </row>
    <row r="7154" spans="1:1" x14ac:dyDescent="0.2">
      <c r="A7154" s="2"/>
    </row>
    <row r="7155" spans="1:1" x14ac:dyDescent="0.2">
      <c r="A7155" s="2"/>
    </row>
    <row r="7156" spans="1:1" x14ac:dyDescent="0.2">
      <c r="A7156" s="2"/>
    </row>
    <row r="7157" spans="1:1" x14ac:dyDescent="0.2">
      <c r="A7157" s="2"/>
    </row>
    <row r="7158" spans="1:1" x14ac:dyDescent="0.2">
      <c r="A7158" s="2"/>
    </row>
    <row r="7159" spans="1:1" x14ac:dyDescent="0.2">
      <c r="A7159" s="2"/>
    </row>
    <row r="7160" spans="1:1" x14ac:dyDescent="0.2">
      <c r="A7160" s="2"/>
    </row>
    <row r="7161" spans="1:1" x14ac:dyDescent="0.2">
      <c r="A7161" s="2"/>
    </row>
    <row r="7162" spans="1:1" x14ac:dyDescent="0.2">
      <c r="A7162" s="2"/>
    </row>
    <row r="7163" spans="1:1" x14ac:dyDescent="0.2">
      <c r="A7163" s="2"/>
    </row>
    <row r="7164" spans="1:1" x14ac:dyDescent="0.2">
      <c r="A7164" s="2"/>
    </row>
    <row r="7165" spans="1:1" x14ac:dyDescent="0.2">
      <c r="A7165" s="2"/>
    </row>
    <row r="7166" spans="1:1" x14ac:dyDescent="0.2">
      <c r="A7166" s="2"/>
    </row>
    <row r="7167" spans="1:1" x14ac:dyDescent="0.2">
      <c r="A7167" s="2"/>
    </row>
    <row r="7168" spans="1:1" x14ac:dyDescent="0.2">
      <c r="A7168" s="2"/>
    </row>
    <row r="7169" spans="1:1" x14ac:dyDescent="0.2">
      <c r="A7169" s="2"/>
    </row>
    <row r="7170" spans="1:1" x14ac:dyDescent="0.2">
      <c r="A7170" s="2"/>
    </row>
    <row r="7171" spans="1:1" x14ac:dyDescent="0.2">
      <c r="A7171" s="2"/>
    </row>
    <row r="7172" spans="1:1" x14ac:dyDescent="0.2">
      <c r="A7172" s="2"/>
    </row>
    <row r="7173" spans="1:1" x14ac:dyDescent="0.2">
      <c r="A7173" s="2"/>
    </row>
    <row r="7174" spans="1:1" x14ac:dyDescent="0.2">
      <c r="A7174" s="2"/>
    </row>
    <row r="7175" spans="1:1" x14ac:dyDescent="0.2">
      <c r="A7175" s="2"/>
    </row>
    <row r="7176" spans="1:1" x14ac:dyDescent="0.2">
      <c r="A7176" s="2"/>
    </row>
    <row r="7177" spans="1:1" x14ac:dyDescent="0.2">
      <c r="A7177" s="2"/>
    </row>
    <row r="7178" spans="1:1" x14ac:dyDescent="0.2">
      <c r="A7178" s="2"/>
    </row>
    <row r="7179" spans="1:1" x14ac:dyDescent="0.2">
      <c r="A7179" s="2"/>
    </row>
    <row r="7180" spans="1:1" x14ac:dyDescent="0.2">
      <c r="A7180" s="2"/>
    </row>
    <row r="7181" spans="1:1" x14ac:dyDescent="0.2">
      <c r="A7181" s="2"/>
    </row>
    <row r="7182" spans="1:1" x14ac:dyDescent="0.2">
      <c r="A7182" s="2"/>
    </row>
    <row r="7183" spans="1:1" x14ac:dyDescent="0.2">
      <c r="A7183" s="2"/>
    </row>
    <row r="7184" spans="1:1" x14ac:dyDescent="0.2">
      <c r="A7184" s="2"/>
    </row>
    <row r="7185" spans="1:1" x14ac:dyDescent="0.2">
      <c r="A7185" s="2"/>
    </row>
    <row r="7186" spans="1:1" x14ac:dyDescent="0.2">
      <c r="A7186" s="2"/>
    </row>
    <row r="7187" spans="1:1" x14ac:dyDescent="0.2">
      <c r="A7187" s="2"/>
    </row>
    <row r="7188" spans="1:1" x14ac:dyDescent="0.2">
      <c r="A7188" s="2"/>
    </row>
    <row r="7189" spans="1:1" x14ac:dyDescent="0.2">
      <c r="A7189" s="2"/>
    </row>
    <row r="7190" spans="1:1" x14ac:dyDescent="0.2">
      <c r="A7190" s="2"/>
    </row>
    <row r="7191" spans="1:1" x14ac:dyDescent="0.2">
      <c r="A7191" s="2"/>
    </row>
    <row r="7192" spans="1:1" x14ac:dyDescent="0.2">
      <c r="A7192" s="2"/>
    </row>
    <row r="7193" spans="1:1" x14ac:dyDescent="0.2">
      <c r="A7193" s="2"/>
    </row>
    <row r="7194" spans="1:1" x14ac:dyDescent="0.2">
      <c r="A7194" s="2"/>
    </row>
    <row r="7195" spans="1:1" x14ac:dyDescent="0.2">
      <c r="A7195" s="2"/>
    </row>
    <row r="7196" spans="1:1" x14ac:dyDescent="0.2">
      <c r="A7196" s="2"/>
    </row>
    <row r="7197" spans="1:1" x14ac:dyDescent="0.2">
      <c r="A7197" s="2"/>
    </row>
    <row r="7198" spans="1:1" x14ac:dyDescent="0.2">
      <c r="A7198" s="2"/>
    </row>
    <row r="7199" spans="1:1" x14ac:dyDescent="0.2">
      <c r="A7199" s="2"/>
    </row>
    <row r="7200" spans="1:1" x14ac:dyDescent="0.2">
      <c r="A7200" s="2"/>
    </row>
    <row r="7201" spans="1:1" x14ac:dyDescent="0.2">
      <c r="A7201" s="2"/>
    </row>
    <row r="7202" spans="1:1" x14ac:dyDescent="0.2">
      <c r="A7202" s="2"/>
    </row>
    <row r="7203" spans="1:1" x14ac:dyDescent="0.2">
      <c r="A7203" s="2"/>
    </row>
    <row r="7204" spans="1:1" x14ac:dyDescent="0.2">
      <c r="A7204" s="2"/>
    </row>
    <row r="7205" spans="1:1" x14ac:dyDescent="0.2">
      <c r="A7205" s="2"/>
    </row>
    <row r="7206" spans="1:1" x14ac:dyDescent="0.2">
      <c r="A7206" s="2"/>
    </row>
    <row r="7207" spans="1:1" x14ac:dyDescent="0.2">
      <c r="A7207" s="2"/>
    </row>
    <row r="7208" spans="1:1" x14ac:dyDescent="0.2">
      <c r="A7208" s="2"/>
    </row>
    <row r="7209" spans="1:1" x14ac:dyDescent="0.2">
      <c r="A7209" s="2"/>
    </row>
    <row r="7210" spans="1:1" x14ac:dyDescent="0.2">
      <c r="A7210" s="2"/>
    </row>
    <row r="7211" spans="1:1" x14ac:dyDescent="0.2">
      <c r="A7211" s="2"/>
    </row>
    <row r="7212" spans="1:1" x14ac:dyDescent="0.2">
      <c r="A7212" s="2"/>
    </row>
    <row r="7213" spans="1:1" x14ac:dyDescent="0.2">
      <c r="A7213" s="2"/>
    </row>
    <row r="7214" spans="1:1" x14ac:dyDescent="0.2">
      <c r="A7214" s="2"/>
    </row>
    <row r="7215" spans="1:1" x14ac:dyDescent="0.2">
      <c r="A7215" s="2"/>
    </row>
    <row r="7216" spans="1:1" x14ac:dyDescent="0.2">
      <c r="A7216" s="2"/>
    </row>
    <row r="7217" spans="1:1" x14ac:dyDescent="0.2">
      <c r="A7217" s="2"/>
    </row>
    <row r="7218" spans="1:1" x14ac:dyDescent="0.2">
      <c r="A7218" s="2"/>
    </row>
    <row r="7219" spans="1:1" x14ac:dyDescent="0.2">
      <c r="A7219" s="2"/>
    </row>
    <row r="7220" spans="1:1" x14ac:dyDescent="0.2">
      <c r="A7220" s="2"/>
    </row>
    <row r="7221" spans="1:1" x14ac:dyDescent="0.2">
      <c r="A7221" s="2"/>
    </row>
    <row r="7222" spans="1:1" x14ac:dyDescent="0.2">
      <c r="A7222" s="2"/>
    </row>
    <row r="7223" spans="1:1" x14ac:dyDescent="0.2">
      <c r="A7223" s="2"/>
    </row>
    <row r="7224" spans="1:1" x14ac:dyDescent="0.2">
      <c r="A7224" s="2"/>
    </row>
    <row r="7225" spans="1:1" x14ac:dyDescent="0.2">
      <c r="A7225" s="2"/>
    </row>
    <row r="7226" spans="1:1" x14ac:dyDescent="0.2">
      <c r="A7226" s="2"/>
    </row>
    <row r="7227" spans="1:1" x14ac:dyDescent="0.2">
      <c r="A7227" s="2"/>
    </row>
    <row r="7228" spans="1:1" x14ac:dyDescent="0.2">
      <c r="A7228" s="2"/>
    </row>
    <row r="7229" spans="1:1" x14ac:dyDescent="0.2">
      <c r="A7229" s="2"/>
    </row>
    <row r="7230" spans="1:1" x14ac:dyDescent="0.2">
      <c r="A7230" s="2"/>
    </row>
    <row r="7231" spans="1:1" x14ac:dyDescent="0.2">
      <c r="A7231" s="2"/>
    </row>
    <row r="7232" spans="1:1" x14ac:dyDescent="0.2">
      <c r="A7232" s="2"/>
    </row>
    <row r="7233" spans="1:1" x14ac:dyDescent="0.2">
      <c r="A7233" s="2"/>
    </row>
    <row r="7234" spans="1:1" x14ac:dyDescent="0.2">
      <c r="A7234" s="2"/>
    </row>
    <row r="7235" spans="1:1" x14ac:dyDescent="0.2">
      <c r="A7235" s="2"/>
    </row>
    <row r="7236" spans="1:1" x14ac:dyDescent="0.2">
      <c r="A7236" s="2"/>
    </row>
    <row r="7237" spans="1:1" x14ac:dyDescent="0.2">
      <c r="A7237" s="2"/>
    </row>
    <row r="7238" spans="1:1" x14ac:dyDescent="0.2">
      <c r="A7238" s="2"/>
    </row>
    <row r="7239" spans="1:1" x14ac:dyDescent="0.2">
      <c r="A7239" s="2"/>
    </row>
    <row r="7240" spans="1:1" x14ac:dyDescent="0.2">
      <c r="A7240" s="2"/>
    </row>
    <row r="7241" spans="1:1" x14ac:dyDescent="0.2">
      <c r="A7241" s="2"/>
    </row>
    <row r="7242" spans="1:1" x14ac:dyDescent="0.2">
      <c r="A7242" s="2"/>
    </row>
    <row r="7243" spans="1:1" x14ac:dyDescent="0.2">
      <c r="A7243" s="2"/>
    </row>
    <row r="7244" spans="1:1" x14ac:dyDescent="0.2">
      <c r="A7244" s="2"/>
    </row>
    <row r="7245" spans="1:1" x14ac:dyDescent="0.2">
      <c r="A7245" s="2"/>
    </row>
    <row r="7246" spans="1:1" x14ac:dyDescent="0.2">
      <c r="A7246" s="2"/>
    </row>
    <row r="7247" spans="1:1" x14ac:dyDescent="0.2">
      <c r="A7247" s="2"/>
    </row>
    <row r="7248" spans="1:1" x14ac:dyDescent="0.2">
      <c r="A7248" s="2"/>
    </row>
    <row r="7249" spans="1:1" x14ac:dyDescent="0.2">
      <c r="A7249" s="2"/>
    </row>
    <row r="7250" spans="1:1" x14ac:dyDescent="0.2">
      <c r="A7250" s="2"/>
    </row>
    <row r="7251" spans="1:1" x14ac:dyDescent="0.2">
      <c r="A7251" s="2"/>
    </row>
    <row r="7252" spans="1:1" x14ac:dyDescent="0.2">
      <c r="A7252" s="2"/>
    </row>
    <row r="7253" spans="1:1" x14ac:dyDescent="0.2">
      <c r="A7253" s="2"/>
    </row>
    <row r="7254" spans="1:1" x14ac:dyDescent="0.2">
      <c r="A7254" s="2"/>
    </row>
    <row r="7255" spans="1:1" x14ac:dyDescent="0.2">
      <c r="A7255" s="2"/>
    </row>
    <row r="7256" spans="1:1" x14ac:dyDescent="0.2">
      <c r="A7256" s="2"/>
    </row>
    <row r="7257" spans="1:1" x14ac:dyDescent="0.2">
      <c r="A7257" s="2"/>
    </row>
    <row r="7258" spans="1:1" x14ac:dyDescent="0.2">
      <c r="A7258" s="2"/>
    </row>
    <row r="7259" spans="1:1" x14ac:dyDescent="0.2">
      <c r="A7259" s="2"/>
    </row>
    <row r="7260" spans="1:1" x14ac:dyDescent="0.2">
      <c r="A7260" s="2"/>
    </row>
    <row r="7261" spans="1:1" x14ac:dyDescent="0.2">
      <c r="A7261" s="2"/>
    </row>
    <row r="7262" spans="1:1" x14ac:dyDescent="0.2">
      <c r="A7262" s="2"/>
    </row>
    <row r="7263" spans="1:1" x14ac:dyDescent="0.2">
      <c r="A7263" s="2"/>
    </row>
    <row r="7264" spans="1:1" x14ac:dyDescent="0.2">
      <c r="A7264" s="2"/>
    </row>
    <row r="7265" spans="1:1" x14ac:dyDescent="0.2">
      <c r="A7265" s="2"/>
    </row>
    <row r="7266" spans="1:1" x14ac:dyDescent="0.2">
      <c r="A7266" s="2"/>
    </row>
    <row r="7267" spans="1:1" x14ac:dyDescent="0.2">
      <c r="A7267" s="2"/>
    </row>
    <row r="7268" spans="1:1" x14ac:dyDescent="0.2">
      <c r="A7268" s="2"/>
    </row>
    <row r="7269" spans="1:1" x14ac:dyDescent="0.2">
      <c r="A7269" s="2"/>
    </row>
    <row r="7270" spans="1:1" x14ac:dyDescent="0.2">
      <c r="A7270" s="2"/>
    </row>
    <row r="7271" spans="1:1" x14ac:dyDescent="0.2">
      <c r="A7271" s="2"/>
    </row>
    <row r="7272" spans="1:1" x14ac:dyDescent="0.2">
      <c r="A7272" s="2"/>
    </row>
    <row r="7273" spans="1:1" x14ac:dyDescent="0.2">
      <c r="A7273" s="2"/>
    </row>
    <row r="7274" spans="1:1" x14ac:dyDescent="0.2">
      <c r="A7274" s="2"/>
    </row>
    <row r="7275" spans="1:1" x14ac:dyDescent="0.2">
      <c r="A7275" s="2"/>
    </row>
    <row r="7276" spans="1:1" x14ac:dyDescent="0.2">
      <c r="A7276" s="2"/>
    </row>
    <row r="7277" spans="1:1" x14ac:dyDescent="0.2">
      <c r="A7277" s="2"/>
    </row>
    <row r="7278" spans="1:1" x14ac:dyDescent="0.2">
      <c r="A7278" s="2"/>
    </row>
    <row r="7279" spans="1:1" x14ac:dyDescent="0.2">
      <c r="A7279" s="2"/>
    </row>
    <row r="7280" spans="1:1" x14ac:dyDescent="0.2">
      <c r="A7280" s="2"/>
    </row>
    <row r="7281" spans="1:1" x14ac:dyDescent="0.2">
      <c r="A7281" s="2"/>
    </row>
    <row r="7282" spans="1:1" x14ac:dyDescent="0.2">
      <c r="A7282" s="2"/>
    </row>
    <row r="7283" spans="1:1" x14ac:dyDescent="0.2">
      <c r="A7283" s="2"/>
    </row>
    <row r="7284" spans="1:1" x14ac:dyDescent="0.2">
      <c r="A7284" s="2"/>
    </row>
    <row r="7285" spans="1:1" x14ac:dyDescent="0.2">
      <c r="A7285" s="2"/>
    </row>
    <row r="7286" spans="1:1" x14ac:dyDescent="0.2">
      <c r="A7286" s="2"/>
    </row>
    <row r="7287" spans="1:1" x14ac:dyDescent="0.2">
      <c r="A7287" s="2"/>
    </row>
    <row r="7288" spans="1:1" x14ac:dyDescent="0.2">
      <c r="A7288" s="2"/>
    </row>
    <row r="7289" spans="1:1" x14ac:dyDescent="0.2">
      <c r="A7289" s="2"/>
    </row>
    <row r="7290" spans="1:1" x14ac:dyDescent="0.2">
      <c r="A7290" s="2"/>
    </row>
    <row r="7291" spans="1:1" x14ac:dyDescent="0.2">
      <c r="A7291" s="2"/>
    </row>
    <row r="7292" spans="1:1" x14ac:dyDescent="0.2">
      <c r="A7292" s="2"/>
    </row>
    <row r="7293" spans="1:1" x14ac:dyDescent="0.2">
      <c r="A7293" s="2"/>
    </row>
    <row r="7294" spans="1:1" x14ac:dyDescent="0.2">
      <c r="A7294" s="2"/>
    </row>
    <row r="7295" spans="1:1" x14ac:dyDescent="0.2">
      <c r="A7295" s="2"/>
    </row>
    <row r="7296" spans="1:1" x14ac:dyDescent="0.2">
      <c r="A7296" s="2"/>
    </row>
    <row r="7297" spans="1:1" x14ac:dyDescent="0.2">
      <c r="A7297" s="2"/>
    </row>
    <row r="7298" spans="1:1" x14ac:dyDescent="0.2">
      <c r="A7298" s="2"/>
    </row>
    <row r="7299" spans="1:1" x14ac:dyDescent="0.2">
      <c r="A7299" s="2"/>
    </row>
    <row r="7300" spans="1:1" x14ac:dyDescent="0.2">
      <c r="A7300" s="2"/>
    </row>
    <row r="7301" spans="1:1" x14ac:dyDescent="0.2">
      <c r="A7301" s="2"/>
    </row>
    <row r="7302" spans="1:1" x14ac:dyDescent="0.2">
      <c r="A7302" s="2"/>
    </row>
    <row r="7303" spans="1:1" x14ac:dyDescent="0.2">
      <c r="A7303" s="2"/>
    </row>
    <row r="7304" spans="1:1" x14ac:dyDescent="0.2">
      <c r="A7304" s="2"/>
    </row>
    <row r="7305" spans="1:1" x14ac:dyDescent="0.2">
      <c r="A7305" s="2"/>
    </row>
    <row r="7306" spans="1:1" x14ac:dyDescent="0.2">
      <c r="A7306" s="2"/>
    </row>
    <row r="7307" spans="1:1" x14ac:dyDescent="0.2">
      <c r="A7307" s="2"/>
    </row>
    <row r="7308" spans="1:1" x14ac:dyDescent="0.2">
      <c r="A7308" s="2"/>
    </row>
    <row r="7309" spans="1:1" x14ac:dyDescent="0.2">
      <c r="A7309" s="2"/>
    </row>
    <row r="7310" spans="1:1" x14ac:dyDescent="0.2">
      <c r="A7310" s="2"/>
    </row>
    <row r="7311" spans="1:1" x14ac:dyDescent="0.2">
      <c r="A7311" s="2"/>
    </row>
    <row r="7312" spans="1:1" x14ac:dyDescent="0.2">
      <c r="A7312" s="2"/>
    </row>
    <row r="7313" spans="1:1" x14ac:dyDescent="0.2">
      <c r="A7313" s="2"/>
    </row>
    <row r="7314" spans="1:1" x14ac:dyDescent="0.2">
      <c r="A7314" s="2"/>
    </row>
    <row r="7315" spans="1:1" x14ac:dyDescent="0.2">
      <c r="A7315" s="2"/>
    </row>
    <row r="7316" spans="1:1" x14ac:dyDescent="0.2">
      <c r="A7316" s="2"/>
    </row>
    <row r="7317" spans="1:1" x14ac:dyDescent="0.2">
      <c r="A7317" s="2"/>
    </row>
    <row r="7318" spans="1:1" x14ac:dyDescent="0.2">
      <c r="A7318" s="2"/>
    </row>
    <row r="7319" spans="1:1" x14ac:dyDescent="0.2">
      <c r="A7319" s="2"/>
    </row>
    <row r="7320" spans="1:1" x14ac:dyDescent="0.2">
      <c r="A7320" s="2"/>
    </row>
    <row r="7321" spans="1:1" x14ac:dyDescent="0.2">
      <c r="A7321" s="2"/>
    </row>
    <row r="7322" spans="1:1" x14ac:dyDescent="0.2">
      <c r="A7322" s="2"/>
    </row>
    <row r="7323" spans="1:1" x14ac:dyDescent="0.2">
      <c r="A7323" s="2"/>
    </row>
    <row r="7324" spans="1:1" x14ac:dyDescent="0.2">
      <c r="A7324" s="2"/>
    </row>
    <row r="7325" spans="1:1" x14ac:dyDescent="0.2">
      <c r="A7325" s="2"/>
    </row>
    <row r="7326" spans="1:1" x14ac:dyDescent="0.2">
      <c r="A7326" s="2"/>
    </row>
    <row r="7327" spans="1:1" x14ac:dyDescent="0.2">
      <c r="A7327" s="2"/>
    </row>
    <row r="7328" spans="1:1" x14ac:dyDescent="0.2">
      <c r="A7328" s="2"/>
    </row>
    <row r="7329" spans="1:1" x14ac:dyDescent="0.2">
      <c r="A7329" s="2"/>
    </row>
    <row r="7330" spans="1:1" x14ac:dyDescent="0.2">
      <c r="A7330" s="2"/>
    </row>
    <row r="7331" spans="1:1" x14ac:dyDescent="0.2">
      <c r="A7331" s="2"/>
    </row>
    <row r="7332" spans="1:1" x14ac:dyDescent="0.2">
      <c r="A7332" s="2"/>
    </row>
    <row r="7333" spans="1:1" x14ac:dyDescent="0.2">
      <c r="A7333" s="2"/>
    </row>
    <row r="7334" spans="1:1" x14ac:dyDescent="0.2">
      <c r="A7334" s="2"/>
    </row>
    <row r="7335" spans="1:1" x14ac:dyDescent="0.2">
      <c r="A7335" s="2"/>
    </row>
    <row r="7336" spans="1:1" x14ac:dyDescent="0.2">
      <c r="A7336" s="2"/>
    </row>
    <row r="7337" spans="1:1" x14ac:dyDescent="0.2">
      <c r="A7337" s="2"/>
    </row>
    <row r="7338" spans="1:1" x14ac:dyDescent="0.2">
      <c r="A7338" s="2"/>
    </row>
    <row r="7339" spans="1:1" x14ac:dyDescent="0.2">
      <c r="A7339" s="2"/>
    </row>
    <row r="7340" spans="1:1" x14ac:dyDescent="0.2">
      <c r="A7340" s="2"/>
    </row>
    <row r="7341" spans="1:1" x14ac:dyDescent="0.2">
      <c r="A7341" s="2"/>
    </row>
    <row r="7342" spans="1:1" x14ac:dyDescent="0.2">
      <c r="A7342" s="2"/>
    </row>
    <row r="7343" spans="1:1" x14ac:dyDescent="0.2">
      <c r="A7343" s="2"/>
    </row>
    <row r="7344" spans="1:1" x14ac:dyDescent="0.2">
      <c r="A7344" s="2"/>
    </row>
    <row r="7345" spans="1:1" x14ac:dyDescent="0.2">
      <c r="A7345" s="2"/>
    </row>
    <row r="7346" spans="1:1" x14ac:dyDescent="0.2">
      <c r="A7346" s="2"/>
    </row>
    <row r="7347" spans="1:1" x14ac:dyDescent="0.2">
      <c r="A7347" s="2"/>
    </row>
    <row r="7348" spans="1:1" x14ac:dyDescent="0.2">
      <c r="A7348" s="2"/>
    </row>
    <row r="7349" spans="1:1" x14ac:dyDescent="0.2">
      <c r="A7349" s="2"/>
    </row>
    <row r="7350" spans="1:1" x14ac:dyDescent="0.2">
      <c r="A7350" s="2"/>
    </row>
    <row r="7351" spans="1:1" x14ac:dyDescent="0.2">
      <c r="A7351" s="2"/>
    </row>
    <row r="7352" spans="1:1" x14ac:dyDescent="0.2">
      <c r="A7352" s="2"/>
    </row>
    <row r="7353" spans="1:1" x14ac:dyDescent="0.2">
      <c r="A7353" s="2"/>
    </row>
    <row r="7354" spans="1:1" x14ac:dyDescent="0.2">
      <c r="A7354" s="2"/>
    </row>
    <row r="7355" spans="1:1" x14ac:dyDescent="0.2">
      <c r="A7355" s="2"/>
    </row>
    <row r="7356" spans="1:1" x14ac:dyDescent="0.2">
      <c r="A7356" s="2"/>
    </row>
    <row r="7357" spans="1:1" x14ac:dyDescent="0.2">
      <c r="A7357" s="2"/>
    </row>
    <row r="7358" spans="1:1" x14ac:dyDescent="0.2">
      <c r="A7358" s="2"/>
    </row>
    <row r="7359" spans="1:1" x14ac:dyDescent="0.2">
      <c r="A7359" s="2"/>
    </row>
    <row r="7360" spans="1:1" x14ac:dyDescent="0.2">
      <c r="A7360" s="2"/>
    </row>
    <row r="7361" spans="1:1" x14ac:dyDescent="0.2">
      <c r="A7361" s="2"/>
    </row>
    <row r="7362" spans="1:1" x14ac:dyDescent="0.2">
      <c r="A7362" s="2"/>
    </row>
    <row r="7363" spans="1:1" x14ac:dyDescent="0.2">
      <c r="A7363" s="2"/>
    </row>
    <row r="7364" spans="1:1" x14ac:dyDescent="0.2">
      <c r="A7364" s="2"/>
    </row>
    <row r="7365" spans="1:1" x14ac:dyDescent="0.2">
      <c r="A7365" s="2"/>
    </row>
    <row r="7366" spans="1:1" x14ac:dyDescent="0.2">
      <c r="A7366" s="2"/>
    </row>
    <row r="7367" spans="1:1" x14ac:dyDescent="0.2">
      <c r="A7367" s="2"/>
    </row>
    <row r="7368" spans="1:1" x14ac:dyDescent="0.2">
      <c r="A7368" s="2"/>
    </row>
    <row r="7369" spans="1:1" x14ac:dyDescent="0.2">
      <c r="A7369" s="2"/>
    </row>
    <row r="7370" spans="1:1" x14ac:dyDescent="0.2">
      <c r="A7370" s="2"/>
    </row>
    <row r="7371" spans="1:1" x14ac:dyDescent="0.2">
      <c r="A7371" s="2"/>
    </row>
    <row r="7372" spans="1:1" x14ac:dyDescent="0.2">
      <c r="A7372" s="2"/>
    </row>
    <row r="7373" spans="1:1" x14ac:dyDescent="0.2">
      <c r="A7373" s="2"/>
    </row>
    <row r="7374" spans="1:1" x14ac:dyDescent="0.2">
      <c r="A7374" s="2"/>
    </row>
    <row r="7375" spans="1:1" x14ac:dyDescent="0.2">
      <c r="A7375" s="2"/>
    </row>
    <row r="7376" spans="1:1" x14ac:dyDescent="0.2">
      <c r="A7376" s="2"/>
    </row>
    <row r="7377" spans="1:1" x14ac:dyDescent="0.2">
      <c r="A7377" s="2"/>
    </row>
    <row r="7378" spans="1:1" x14ac:dyDescent="0.2">
      <c r="A7378" s="2"/>
    </row>
    <row r="7379" spans="1:1" x14ac:dyDescent="0.2">
      <c r="A7379" s="2"/>
    </row>
    <row r="7380" spans="1:1" x14ac:dyDescent="0.2">
      <c r="A7380" s="2"/>
    </row>
    <row r="7381" spans="1:1" x14ac:dyDescent="0.2">
      <c r="A7381" s="2"/>
    </row>
    <row r="7382" spans="1:1" x14ac:dyDescent="0.2">
      <c r="A7382" s="2"/>
    </row>
    <row r="7383" spans="1:1" x14ac:dyDescent="0.2">
      <c r="A7383" s="2"/>
    </row>
    <row r="7384" spans="1:1" x14ac:dyDescent="0.2">
      <c r="A7384" s="2"/>
    </row>
    <row r="7385" spans="1:1" x14ac:dyDescent="0.2">
      <c r="A7385" s="2"/>
    </row>
    <row r="7386" spans="1:1" x14ac:dyDescent="0.2">
      <c r="A7386" s="2"/>
    </row>
    <row r="7387" spans="1:1" x14ac:dyDescent="0.2">
      <c r="A7387" s="2"/>
    </row>
    <row r="7388" spans="1:1" x14ac:dyDescent="0.2">
      <c r="A7388" s="2"/>
    </row>
    <row r="7389" spans="1:1" x14ac:dyDescent="0.2">
      <c r="A7389" s="2"/>
    </row>
    <row r="7390" spans="1:1" x14ac:dyDescent="0.2">
      <c r="A7390" s="2"/>
    </row>
    <row r="7391" spans="1:1" x14ac:dyDescent="0.2">
      <c r="A7391" s="2"/>
    </row>
    <row r="7392" spans="1:1" x14ac:dyDescent="0.2">
      <c r="A7392" s="2"/>
    </row>
    <row r="7393" spans="1:1" x14ac:dyDescent="0.2">
      <c r="A7393" s="2"/>
    </row>
    <row r="7394" spans="1:1" x14ac:dyDescent="0.2">
      <c r="A7394" s="2"/>
    </row>
    <row r="7395" spans="1:1" x14ac:dyDescent="0.2">
      <c r="A7395" s="2"/>
    </row>
    <row r="7396" spans="1:1" x14ac:dyDescent="0.2">
      <c r="A7396" s="2"/>
    </row>
    <row r="7397" spans="1:1" x14ac:dyDescent="0.2">
      <c r="A7397" s="2"/>
    </row>
    <row r="7398" spans="1:1" x14ac:dyDescent="0.2">
      <c r="A7398" s="2"/>
    </row>
    <row r="7399" spans="1:1" x14ac:dyDescent="0.2">
      <c r="A7399" s="2"/>
    </row>
    <row r="7400" spans="1:1" x14ac:dyDescent="0.2">
      <c r="A7400" s="2"/>
    </row>
    <row r="7401" spans="1:1" x14ac:dyDescent="0.2">
      <c r="A7401" s="2"/>
    </row>
    <row r="7402" spans="1:1" x14ac:dyDescent="0.2">
      <c r="A7402" s="2"/>
    </row>
    <row r="7403" spans="1:1" x14ac:dyDescent="0.2">
      <c r="A7403" s="2"/>
    </row>
    <row r="7404" spans="1:1" x14ac:dyDescent="0.2">
      <c r="A7404" s="2"/>
    </row>
    <row r="7405" spans="1:1" x14ac:dyDescent="0.2">
      <c r="A7405" s="2"/>
    </row>
    <row r="7406" spans="1:1" x14ac:dyDescent="0.2">
      <c r="A7406" s="2"/>
    </row>
    <row r="7407" spans="1:1" x14ac:dyDescent="0.2">
      <c r="A7407" s="2"/>
    </row>
    <row r="7408" spans="1:1" x14ac:dyDescent="0.2">
      <c r="A7408" s="2"/>
    </row>
    <row r="7409" spans="1:1" x14ac:dyDescent="0.2">
      <c r="A7409" s="2"/>
    </row>
    <row r="7410" spans="1:1" x14ac:dyDescent="0.2">
      <c r="A7410" s="2"/>
    </row>
    <row r="7411" spans="1:1" x14ac:dyDescent="0.2">
      <c r="A7411" s="2"/>
    </row>
    <row r="7412" spans="1:1" x14ac:dyDescent="0.2">
      <c r="A7412" s="2"/>
    </row>
    <row r="7413" spans="1:1" x14ac:dyDescent="0.2">
      <c r="A7413" s="2"/>
    </row>
    <row r="7414" spans="1:1" x14ac:dyDescent="0.2">
      <c r="A7414" s="2"/>
    </row>
    <row r="7415" spans="1:1" x14ac:dyDescent="0.2">
      <c r="A7415" s="2"/>
    </row>
    <row r="7416" spans="1:1" x14ac:dyDescent="0.2">
      <c r="A7416" s="2"/>
    </row>
    <row r="7417" spans="1:1" x14ac:dyDescent="0.2">
      <c r="A7417" s="2"/>
    </row>
    <row r="7418" spans="1:1" x14ac:dyDescent="0.2">
      <c r="A7418" s="2"/>
    </row>
    <row r="7419" spans="1:1" x14ac:dyDescent="0.2">
      <c r="A7419" s="2"/>
    </row>
    <row r="7420" spans="1:1" x14ac:dyDescent="0.2">
      <c r="A7420" s="2"/>
    </row>
    <row r="7421" spans="1:1" x14ac:dyDescent="0.2">
      <c r="A7421" s="2"/>
    </row>
    <row r="7422" spans="1:1" x14ac:dyDescent="0.2">
      <c r="A7422" s="2"/>
    </row>
    <row r="7423" spans="1:1" x14ac:dyDescent="0.2">
      <c r="A7423" s="2"/>
    </row>
    <row r="7424" spans="1:1" x14ac:dyDescent="0.2">
      <c r="A7424" s="2"/>
    </row>
    <row r="7425" spans="1:1" x14ac:dyDescent="0.2">
      <c r="A7425" s="2"/>
    </row>
    <row r="7426" spans="1:1" x14ac:dyDescent="0.2">
      <c r="A7426" s="2"/>
    </row>
    <row r="7427" spans="1:1" x14ac:dyDescent="0.2">
      <c r="A7427" s="2"/>
    </row>
    <row r="7428" spans="1:1" x14ac:dyDescent="0.2">
      <c r="A7428" s="2"/>
    </row>
    <row r="7429" spans="1:1" x14ac:dyDescent="0.2">
      <c r="A7429" s="2"/>
    </row>
    <row r="7430" spans="1:1" x14ac:dyDescent="0.2">
      <c r="A7430" s="2"/>
    </row>
    <row r="7431" spans="1:1" x14ac:dyDescent="0.2">
      <c r="A7431" s="2"/>
    </row>
    <row r="7432" spans="1:1" x14ac:dyDescent="0.2">
      <c r="A7432" s="2"/>
    </row>
    <row r="7433" spans="1:1" x14ac:dyDescent="0.2">
      <c r="A7433" s="2"/>
    </row>
    <row r="7434" spans="1:1" x14ac:dyDescent="0.2">
      <c r="A7434" s="2"/>
    </row>
    <row r="7435" spans="1:1" x14ac:dyDescent="0.2">
      <c r="A7435" s="2"/>
    </row>
    <row r="7436" spans="1:1" x14ac:dyDescent="0.2">
      <c r="A7436" s="2"/>
    </row>
    <row r="7437" spans="1:1" x14ac:dyDescent="0.2">
      <c r="A7437" s="2"/>
    </row>
    <row r="7438" spans="1:1" x14ac:dyDescent="0.2">
      <c r="A7438" s="2"/>
    </row>
    <row r="7439" spans="1:1" x14ac:dyDescent="0.2">
      <c r="A7439" s="2"/>
    </row>
    <row r="7440" spans="1:1" x14ac:dyDescent="0.2">
      <c r="A7440" s="2"/>
    </row>
    <row r="7441" spans="1:1" x14ac:dyDescent="0.2">
      <c r="A7441" s="2"/>
    </row>
    <row r="7442" spans="1:1" x14ac:dyDescent="0.2">
      <c r="A7442" s="2"/>
    </row>
    <row r="7443" spans="1:1" x14ac:dyDescent="0.2">
      <c r="A7443" s="2"/>
    </row>
    <row r="7444" spans="1:1" x14ac:dyDescent="0.2">
      <c r="A7444" s="2"/>
    </row>
    <row r="7445" spans="1:1" x14ac:dyDescent="0.2">
      <c r="A7445" s="2"/>
    </row>
    <row r="7446" spans="1:1" x14ac:dyDescent="0.2">
      <c r="A7446" s="2"/>
    </row>
    <row r="7447" spans="1:1" x14ac:dyDescent="0.2">
      <c r="A7447" s="2"/>
    </row>
    <row r="7448" spans="1:1" x14ac:dyDescent="0.2">
      <c r="A7448" s="2"/>
    </row>
    <row r="7449" spans="1:1" x14ac:dyDescent="0.2">
      <c r="A7449" s="2"/>
    </row>
    <row r="7450" spans="1:1" x14ac:dyDescent="0.2">
      <c r="A7450" s="2"/>
    </row>
    <row r="7451" spans="1:1" x14ac:dyDescent="0.2">
      <c r="A7451" s="2"/>
    </row>
    <row r="7452" spans="1:1" x14ac:dyDescent="0.2">
      <c r="A7452" s="2"/>
    </row>
    <row r="7453" spans="1:1" x14ac:dyDescent="0.2">
      <c r="A7453" s="2"/>
    </row>
    <row r="7454" spans="1:1" x14ac:dyDescent="0.2">
      <c r="A7454" s="2"/>
    </row>
    <row r="7455" spans="1:1" x14ac:dyDescent="0.2">
      <c r="A7455" s="2"/>
    </row>
    <row r="7456" spans="1:1" x14ac:dyDescent="0.2">
      <c r="A7456" s="2"/>
    </row>
    <row r="7457" spans="1:1" x14ac:dyDescent="0.2">
      <c r="A7457" s="2"/>
    </row>
    <row r="7458" spans="1:1" x14ac:dyDescent="0.2">
      <c r="A7458" s="2"/>
    </row>
    <row r="7459" spans="1:1" x14ac:dyDescent="0.2">
      <c r="A7459" s="2"/>
    </row>
    <row r="7460" spans="1:1" x14ac:dyDescent="0.2">
      <c r="A7460" s="2"/>
    </row>
    <row r="7461" spans="1:1" x14ac:dyDescent="0.2">
      <c r="A7461" s="2"/>
    </row>
    <row r="7462" spans="1:1" x14ac:dyDescent="0.2">
      <c r="A7462" s="2"/>
    </row>
    <row r="7463" spans="1:1" x14ac:dyDescent="0.2">
      <c r="A7463" s="2"/>
    </row>
    <row r="7464" spans="1:1" x14ac:dyDescent="0.2">
      <c r="A7464" s="2"/>
    </row>
    <row r="7465" spans="1:1" x14ac:dyDescent="0.2">
      <c r="A7465" s="2"/>
    </row>
    <row r="7466" spans="1:1" x14ac:dyDescent="0.2">
      <c r="A7466" s="2"/>
    </row>
    <row r="7467" spans="1:1" x14ac:dyDescent="0.2">
      <c r="A7467" s="2"/>
    </row>
    <row r="7468" spans="1:1" x14ac:dyDescent="0.2">
      <c r="A7468" s="2"/>
    </row>
    <row r="7469" spans="1:1" x14ac:dyDescent="0.2">
      <c r="A7469" s="2"/>
    </row>
    <row r="7470" spans="1:1" x14ac:dyDescent="0.2">
      <c r="A7470" s="2"/>
    </row>
    <row r="7471" spans="1:1" x14ac:dyDescent="0.2">
      <c r="A7471" s="2"/>
    </row>
    <row r="7472" spans="1:1" x14ac:dyDescent="0.2">
      <c r="A7472" s="2"/>
    </row>
    <row r="7473" spans="1:1" x14ac:dyDescent="0.2">
      <c r="A7473" s="2"/>
    </row>
    <row r="7474" spans="1:1" x14ac:dyDescent="0.2">
      <c r="A7474" s="2"/>
    </row>
    <row r="7475" spans="1:1" x14ac:dyDescent="0.2">
      <c r="A7475" s="2"/>
    </row>
    <row r="7476" spans="1:1" x14ac:dyDescent="0.2">
      <c r="A7476" s="2"/>
    </row>
    <row r="7477" spans="1:1" x14ac:dyDescent="0.2">
      <c r="A7477" s="2"/>
    </row>
    <row r="7478" spans="1:1" x14ac:dyDescent="0.2">
      <c r="A7478" s="2"/>
    </row>
    <row r="7479" spans="1:1" x14ac:dyDescent="0.2">
      <c r="A7479" s="2"/>
    </row>
    <row r="7480" spans="1:1" x14ac:dyDescent="0.2">
      <c r="A7480" s="2"/>
    </row>
    <row r="7481" spans="1:1" x14ac:dyDescent="0.2">
      <c r="A7481" s="2"/>
    </row>
    <row r="7482" spans="1:1" x14ac:dyDescent="0.2">
      <c r="A7482" s="2"/>
    </row>
    <row r="7483" spans="1:1" x14ac:dyDescent="0.2">
      <c r="A7483" s="2"/>
    </row>
    <row r="7484" spans="1:1" x14ac:dyDescent="0.2">
      <c r="A7484" s="2"/>
    </row>
    <row r="7485" spans="1:1" x14ac:dyDescent="0.2">
      <c r="A7485" s="2"/>
    </row>
    <row r="7486" spans="1:1" x14ac:dyDescent="0.2">
      <c r="A7486" s="2"/>
    </row>
    <row r="7487" spans="1:1" x14ac:dyDescent="0.2">
      <c r="A7487" s="2"/>
    </row>
    <row r="7488" spans="1:1" x14ac:dyDescent="0.2">
      <c r="A7488" s="2"/>
    </row>
    <row r="7489" spans="1:1" x14ac:dyDescent="0.2">
      <c r="A7489" s="2"/>
    </row>
    <row r="7490" spans="1:1" x14ac:dyDescent="0.2">
      <c r="A7490" s="2"/>
    </row>
    <row r="7491" spans="1:1" x14ac:dyDescent="0.2">
      <c r="A7491" s="2"/>
    </row>
    <row r="7492" spans="1:1" x14ac:dyDescent="0.2">
      <c r="A7492" s="2"/>
    </row>
    <row r="7493" spans="1:1" x14ac:dyDescent="0.2">
      <c r="A7493" s="2"/>
    </row>
    <row r="7494" spans="1:1" x14ac:dyDescent="0.2">
      <c r="A7494" s="2"/>
    </row>
    <row r="7495" spans="1:1" x14ac:dyDescent="0.2">
      <c r="A7495" s="2"/>
    </row>
    <row r="7496" spans="1:1" x14ac:dyDescent="0.2">
      <c r="A7496" s="2"/>
    </row>
    <row r="7497" spans="1:1" x14ac:dyDescent="0.2">
      <c r="A7497" s="2"/>
    </row>
    <row r="7498" spans="1:1" x14ac:dyDescent="0.2">
      <c r="A7498" s="2"/>
    </row>
    <row r="7499" spans="1:1" x14ac:dyDescent="0.2">
      <c r="A7499" s="2"/>
    </row>
    <row r="7500" spans="1:1" x14ac:dyDescent="0.2">
      <c r="A7500" s="2"/>
    </row>
    <row r="7501" spans="1:1" x14ac:dyDescent="0.2">
      <c r="A7501" s="2"/>
    </row>
    <row r="7502" spans="1:1" x14ac:dyDescent="0.2">
      <c r="A7502" s="2"/>
    </row>
    <row r="7503" spans="1:1" x14ac:dyDescent="0.2">
      <c r="A7503" s="2"/>
    </row>
    <row r="7504" spans="1:1" x14ac:dyDescent="0.2">
      <c r="A7504" s="2"/>
    </row>
    <row r="7505" spans="1:1" x14ac:dyDescent="0.2">
      <c r="A7505" s="2"/>
    </row>
    <row r="7506" spans="1:1" x14ac:dyDescent="0.2">
      <c r="A7506" s="2"/>
    </row>
    <row r="7507" spans="1:1" x14ac:dyDescent="0.2">
      <c r="A7507" s="2"/>
    </row>
    <row r="7508" spans="1:1" x14ac:dyDescent="0.2">
      <c r="A7508" s="2"/>
    </row>
    <row r="7509" spans="1:1" x14ac:dyDescent="0.2">
      <c r="A7509" s="2"/>
    </row>
    <row r="7510" spans="1:1" x14ac:dyDescent="0.2">
      <c r="A7510" s="2"/>
    </row>
    <row r="7511" spans="1:1" x14ac:dyDescent="0.2">
      <c r="A7511" s="2"/>
    </row>
    <row r="7512" spans="1:1" x14ac:dyDescent="0.2">
      <c r="A7512" s="2"/>
    </row>
    <row r="7513" spans="1:1" x14ac:dyDescent="0.2">
      <c r="A7513" s="2"/>
    </row>
    <row r="7514" spans="1:1" x14ac:dyDescent="0.2">
      <c r="A7514" s="2"/>
    </row>
    <row r="7515" spans="1:1" x14ac:dyDescent="0.2">
      <c r="A7515" s="2"/>
    </row>
    <row r="7516" spans="1:1" x14ac:dyDescent="0.2">
      <c r="A7516" s="2"/>
    </row>
    <row r="7517" spans="1:1" x14ac:dyDescent="0.2">
      <c r="A7517" s="2"/>
    </row>
    <row r="7518" spans="1:1" x14ac:dyDescent="0.2">
      <c r="A7518" s="2"/>
    </row>
    <row r="7519" spans="1:1" x14ac:dyDescent="0.2">
      <c r="A7519" s="2"/>
    </row>
    <row r="7520" spans="1:1" x14ac:dyDescent="0.2">
      <c r="A7520" s="2"/>
    </row>
    <row r="7521" spans="1:1" x14ac:dyDescent="0.2">
      <c r="A7521" s="2"/>
    </row>
    <row r="7522" spans="1:1" x14ac:dyDescent="0.2">
      <c r="A7522" s="2"/>
    </row>
    <row r="7523" spans="1:1" x14ac:dyDescent="0.2">
      <c r="A7523" s="2"/>
    </row>
    <row r="7524" spans="1:1" x14ac:dyDescent="0.2">
      <c r="A7524" s="2"/>
    </row>
    <row r="7525" spans="1:1" x14ac:dyDescent="0.2">
      <c r="A7525" s="2"/>
    </row>
    <row r="7526" spans="1:1" x14ac:dyDescent="0.2">
      <c r="A7526" s="2"/>
    </row>
    <row r="7527" spans="1:1" x14ac:dyDescent="0.2">
      <c r="A7527" s="2"/>
    </row>
    <row r="7528" spans="1:1" x14ac:dyDescent="0.2">
      <c r="A7528" s="2"/>
    </row>
    <row r="7529" spans="1:1" x14ac:dyDescent="0.2">
      <c r="A7529" s="2"/>
    </row>
    <row r="7530" spans="1:1" x14ac:dyDescent="0.2">
      <c r="A7530" s="2"/>
    </row>
    <row r="7531" spans="1:1" x14ac:dyDescent="0.2">
      <c r="A7531" s="2"/>
    </row>
    <row r="7532" spans="1:1" x14ac:dyDescent="0.2">
      <c r="A7532" s="2"/>
    </row>
    <row r="7533" spans="1:1" x14ac:dyDescent="0.2">
      <c r="A7533" s="2"/>
    </row>
    <row r="7534" spans="1:1" x14ac:dyDescent="0.2">
      <c r="A7534" s="2"/>
    </row>
    <row r="7535" spans="1:1" x14ac:dyDescent="0.2">
      <c r="A7535" s="2"/>
    </row>
    <row r="7536" spans="1:1" x14ac:dyDescent="0.2">
      <c r="A7536" s="2"/>
    </row>
    <row r="7537" spans="1:1" x14ac:dyDescent="0.2">
      <c r="A7537" s="2"/>
    </row>
    <row r="7538" spans="1:1" x14ac:dyDescent="0.2">
      <c r="A7538" s="2"/>
    </row>
    <row r="7539" spans="1:1" x14ac:dyDescent="0.2">
      <c r="A7539" s="2"/>
    </row>
    <row r="7540" spans="1:1" x14ac:dyDescent="0.2">
      <c r="A7540" s="2"/>
    </row>
    <row r="7541" spans="1:1" x14ac:dyDescent="0.2">
      <c r="A7541" s="2"/>
    </row>
    <row r="7542" spans="1:1" x14ac:dyDescent="0.2">
      <c r="A7542" s="2"/>
    </row>
    <row r="7543" spans="1:1" x14ac:dyDescent="0.2">
      <c r="A7543" s="2"/>
    </row>
    <row r="7544" spans="1:1" x14ac:dyDescent="0.2">
      <c r="A7544" s="2"/>
    </row>
    <row r="7545" spans="1:1" x14ac:dyDescent="0.2">
      <c r="A7545" s="2"/>
    </row>
    <row r="7546" spans="1:1" x14ac:dyDescent="0.2">
      <c r="A7546" s="2"/>
    </row>
    <row r="7547" spans="1:1" x14ac:dyDescent="0.2">
      <c r="A7547" s="2"/>
    </row>
    <row r="7548" spans="1:1" x14ac:dyDescent="0.2">
      <c r="A7548" s="2"/>
    </row>
    <row r="7549" spans="1:1" x14ac:dyDescent="0.2">
      <c r="A7549" s="2"/>
    </row>
    <row r="7550" spans="1:1" x14ac:dyDescent="0.2">
      <c r="A7550" s="2"/>
    </row>
    <row r="7551" spans="1:1" x14ac:dyDescent="0.2">
      <c r="A7551" s="2"/>
    </row>
    <row r="7552" spans="1:1" x14ac:dyDescent="0.2">
      <c r="A7552" s="2"/>
    </row>
    <row r="7553" spans="1:1" x14ac:dyDescent="0.2">
      <c r="A7553" s="2"/>
    </row>
    <row r="7554" spans="1:1" x14ac:dyDescent="0.2">
      <c r="A7554" s="2"/>
    </row>
    <row r="7555" spans="1:1" x14ac:dyDescent="0.2">
      <c r="A7555" s="2"/>
    </row>
    <row r="7556" spans="1:1" x14ac:dyDescent="0.2">
      <c r="A7556" s="2"/>
    </row>
    <row r="7557" spans="1:1" x14ac:dyDescent="0.2">
      <c r="A7557" s="2"/>
    </row>
    <row r="7558" spans="1:1" x14ac:dyDescent="0.2">
      <c r="A7558" s="2"/>
    </row>
    <row r="7559" spans="1:1" x14ac:dyDescent="0.2">
      <c r="A7559" s="2"/>
    </row>
    <row r="7560" spans="1:1" x14ac:dyDescent="0.2">
      <c r="A7560" s="2"/>
    </row>
    <row r="7561" spans="1:1" x14ac:dyDescent="0.2">
      <c r="A7561" s="2"/>
    </row>
    <row r="7562" spans="1:1" x14ac:dyDescent="0.2">
      <c r="A7562" s="2"/>
    </row>
    <row r="7563" spans="1:1" x14ac:dyDescent="0.2">
      <c r="A7563" s="2"/>
    </row>
    <row r="7564" spans="1:1" x14ac:dyDescent="0.2">
      <c r="A7564" s="2"/>
    </row>
    <row r="7565" spans="1:1" x14ac:dyDescent="0.2">
      <c r="A7565" s="2"/>
    </row>
    <row r="7566" spans="1:1" x14ac:dyDescent="0.2">
      <c r="A7566" s="2"/>
    </row>
    <row r="7567" spans="1:1" x14ac:dyDescent="0.2">
      <c r="A7567" s="2"/>
    </row>
    <row r="7568" spans="1:1" x14ac:dyDescent="0.2">
      <c r="A7568" s="2"/>
    </row>
    <row r="7569" spans="1:1" x14ac:dyDescent="0.2">
      <c r="A7569" s="2"/>
    </row>
    <row r="7570" spans="1:1" x14ac:dyDescent="0.2">
      <c r="A7570" s="2"/>
    </row>
    <row r="7571" spans="1:1" x14ac:dyDescent="0.2">
      <c r="A7571" s="2"/>
    </row>
    <row r="7572" spans="1:1" x14ac:dyDescent="0.2">
      <c r="A7572" s="2"/>
    </row>
    <row r="7573" spans="1:1" x14ac:dyDescent="0.2">
      <c r="A7573" s="2"/>
    </row>
    <row r="7574" spans="1:1" x14ac:dyDescent="0.2">
      <c r="A7574" s="2"/>
    </row>
    <row r="7575" spans="1:1" x14ac:dyDescent="0.2">
      <c r="A7575" s="2"/>
    </row>
    <row r="7576" spans="1:1" x14ac:dyDescent="0.2">
      <c r="A7576" s="2"/>
    </row>
    <row r="7577" spans="1:1" x14ac:dyDescent="0.2">
      <c r="A7577" s="2"/>
    </row>
    <row r="7578" spans="1:1" x14ac:dyDescent="0.2">
      <c r="A7578" s="2"/>
    </row>
    <row r="7579" spans="1:1" x14ac:dyDescent="0.2">
      <c r="A7579" s="2"/>
    </row>
    <row r="7580" spans="1:1" x14ac:dyDescent="0.2">
      <c r="A7580" s="2"/>
    </row>
    <row r="7581" spans="1:1" x14ac:dyDescent="0.2">
      <c r="A7581" s="2"/>
    </row>
    <row r="7582" spans="1:1" x14ac:dyDescent="0.2">
      <c r="A7582" s="2"/>
    </row>
    <row r="7583" spans="1:1" x14ac:dyDescent="0.2">
      <c r="A7583" s="2"/>
    </row>
    <row r="7584" spans="1:1" x14ac:dyDescent="0.2">
      <c r="A7584" s="2"/>
    </row>
    <row r="7585" spans="1:1" x14ac:dyDescent="0.2">
      <c r="A7585" s="2"/>
    </row>
    <row r="7586" spans="1:1" x14ac:dyDescent="0.2">
      <c r="A7586" s="2"/>
    </row>
    <row r="7587" spans="1:1" x14ac:dyDescent="0.2">
      <c r="A7587" s="2"/>
    </row>
    <row r="7588" spans="1:1" x14ac:dyDescent="0.2">
      <c r="A7588" s="2"/>
    </row>
    <row r="7589" spans="1:1" x14ac:dyDescent="0.2">
      <c r="A7589" s="2"/>
    </row>
    <row r="7590" spans="1:1" x14ac:dyDescent="0.2">
      <c r="A7590" s="2"/>
    </row>
    <row r="7591" spans="1:1" x14ac:dyDescent="0.2">
      <c r="A7591" s="2"/>
    </row>
    <row r="7592" spans="1:1" x14ac:dyDescent="0.2">
      <c r="A7592" s="2"/>
    </row>
    <row r="7593" spans="1:1" x14ac:dyDescent="0.2">
      <c r="A7593" s="2"/>
    </row>
    <row r="7594" spans="1:1" x14ac:dyDescent="0.2">
      <c r="A7594" s="2"/>
    </row>
    <row r="7595" spans="1:1" x14ac:dyDescent="0.2">
      <c r="A7595" s="2"/>
    </row>
    <row r="7596" spans="1:1" x14ac:dyDescent="0.2">
      <c r="A7596" s="2"/>
    </row>
    <row r="7597" spans="1:1" x14ac:dyDescent="0.2">
      <c r="A7597" s="2"/>
    </row>
    <row r="7598" spans="1:1" x14ac:dyDescent="0.2">
      <c r="A7598" s="2"/>
    </row>
    <row r="7599" spans="1:1" x14ac:dyDescent="0.2">
      <c r="A7599" s="2"/>
    </row>
    <row r="7600" spans="1:1" x14ac:dyDescent="0.2">
      <c r="A7600" s="2"/>
    </row>
    <row r="7601" spans="1:1" x14ac:dyDescent="0.2">
      <c r="A7601" s="2"/>
    </row>
    <row r="7602" spans="1:1" x14ac:dyDescent="0.2">
      <c r="A7602" s="2"/>
    </row>
    <row r="7603" spans="1:1" x14ac:dyDescent="0.2">
      <c r="A7603" s="2"/>
    </row>
    <row r="7604" spans="1:1" x14ac:dyDescent="0.2">
      <c r="A7604" s="2"/>
    </row>
    <row r="7605" spans="1:1" x14ac:dyDescent="0.2">
      <c r="A7605" s="2"/>
    </row>
    <row r="7606" spans="1:1" x14ac:dyDescent="0.2">
      <c r="A7606" s="2"/>
    </row>
    <row r="7607" spans="1:1" x14ac:dyDescent="0.2">
      <c r="A7607" s="2"/>
    </row>
    <row r="7608" spans="1:1" x14ac:dyDescent="0.2">
      <c r="A7608" s="2"/>
    </row>
    <row r="7609" spans="1:1" x14ac:dyDescent="0.2">
      <c r="A7609" s="2"/>
    </row>
    <row r="7610" spans="1:1" x14ac:dyDescent="0.2">
      <c r="A7610" s="2"/>
    </row>
    <row r="7611" spans="1:1" x14ac:dyDescent="0.2">
      <c r="A7611" s="2"/>
    </row>
    <row r="7612" spans="1:1" x14ac:dyDescent="0.2">
      <c r="A7612" s="2"/>
    </row>
    <row r="7613" spans="1:1" x14ac:dyDescent="0.2">
      <c r="A7613" s="2"/>
    </row>
    <row r="7614" spans="1:1" x14ac:dyDescent="0.2">
      <c r="A7614" s="2"/>
    </row>
    <row r="7615" spans="1:1" x14ac:dyDescent="0.2">
      <c r="A7615" s="2"/>
    </row>
    <row r="7616" spans="1:1" x14ac:dyDescent="0.2">
      <c r="A7616" s="2"/>
    </row>
    <row r="7617" spans="1:1" x14ac:dyDescent="0.2">
      <c r="A7617" s="2"/>
    </row>
    <row r="7618" spans="1:1" x14ac:dyDescent="0.2">
      <c r="A7618" s="2"/>
    </row>
    <row r="7619" spans="1:1" x14ac:dyDescent="0.2">
      <c r="A7619" s="2"/>
    </row>
    <row r="7620" spans="1:1" x14ac:dyDescent="0.2">
      <c r="A7620" s="2"/>
    </row>
    <row r="7621" spans="1:1" x14ac:dyDescent="0.2">
      <c r="A7621" s="2"/>
    </row>
    <row r="7622" spans="1:1" x14ac:dyDescent="0.2">
      <c r="A7622" s="2"/>
    </row>
    <row r="7623" spans="1:1" x14ac:dyDescent="0.2">
      <c r="A7623" s="2"/>
    </row>
    <row r="7624" spans="1:1" x14ac:dyDescent="0.2">
      <c r="A7624" s="2"/>
    </row>
    <row r="7625" spans="1:1" x14ac:dyDescent="0.2">
      <c r="A7625" s="2"/>
    </row>
    <row r="7626" spans="1:1" x14ac:dyDescent="0.2">
      <c r="A7626" s="2"/>
    </row>
    <row r="7627" spans="1:1" x14ac:dyDescent="0.2">
      <c r="A7627" s="2"/>
    </row>
    <row r="7628" spans="1:1" x14ac:dyDescent="0.2">
      <c r="A7628" s="2"/>
    </row>
    <row r="7629" spans="1:1" x14ac:dyDescent="0.2">
      <c r="A7629" s="2"/>
    </row>
    <row r="7630" spans="1:1" x14ac:dyDescent="0.2">
      <c r="A7630" s="2"/>
    </row>
    <row r="7631" spans="1:1" x14ac:dyDescent="0.2">
      <c r="A7631" s="2"/>
    </row>
    <row r="7632" spans="1:1" x14ac:dyDescent="0.2">
      <c r="A7632" s="2"/>
    </row>
    <row r="7633" spans="1:1" x14ac:dyDescent="0.2">
      <c r="A7633" s="2"/>
    </row>
    <row r="7634" spans="1:1" x14ac:dyDescent="0.2">
      <c r="A7634" s="2"/>
    </row>
    <row r="7635" spans="1:1" x14ac:dyDescent="0.2">
      <c r="A7635" s="2"/>
    </row>
    <row r="7636" spans="1:1" x14ac:dyDescent="0.2">
      <c r="A7636" s="2"/>
    </row>
    <row r="7637" spans="1:1" x14ac:dyDescent="0.2">
      <c r="A7637" s="2"/>
    </row>
    <row r="7638" spans="1:1" x14ac:dyDescent="0.2">
      <c r="A7638" s="2"/>
    </row>
    <row r="7639" spans="1:1" x14ac:dyDescent="0.2">
      <c r="A7639" s="2"/>
    </row>
    <row r="7640" spans="1:1" x14ac:dyDescent="0.2">
      <c r="A7640" s="2"/>
    </row>
    <row r="7641" spans="1:1" x14ac:dyDescent="0.2">
      <c r="A7641" s="2"/>
    </row>
    <row r="7642" spans="1:1" x14ac:dyDescent="0.2">
      <c r="A7642" s="2"/>
    </row>
    <row r="7643" spans="1:1" x14ac:dyDescent="0.2">
      <c r="A7643" s="2"/>
    </row>
    <row r="7644" spans="1:1" x14ac:dyDescent="0.2">
      <c r="A7644" s="2"/>
    </row>
    <row r="7645" spans="1:1" x14ac:dyDescent="0.2">
      <c r="A7645" s="2"/>
    </row>
    <row r="7646" spans="1:1" x14ac:dyDescent="0.2">
      <c r="A7646" s="2"/>
    </row>
    <row r="7647" spans="1:1" x14ac:dyDescent="0.2">
      <c r="A7647" s="2"/>
    </row>
    <row r="7648" spans="1:1" x14ac:dyDescent="0.2">
      <c r="A7648" s="2"/>
    </row>
    <row r="7649" spans="1:1" x14ac:dyDescent="0.2">
      <c r="A7649" s="2"/>
    </row>
    <row r="7650" spans="1:1" x14ac:dyDescent="0.2">
      <c r="A7650" s="2"/>
    </row>
    <row r="7651" spans="1:1" x14ac:dyDescent="0.2">
      <c r="A7651" s="2"/>
    </row>
    <row r="7652" spans="1:1" x14ac:dyDescent="0.2">
      <c r="A7652" s="2"/>
    </row>
    <row r="7653" spans="1:1" x14ac:dyDescent="0.2">
      <c r="A7653" s="2"/>
    </row>
    <row r="7654" spans="1:1" x14ac:dyDescent="0.2">
      <c r="A7654" s="2"/>
    </row>
    <row r="7655" spans="1:1" x14ac:dyDescent="0.2">
      <c r="A7655" s="2"/>
    </row>
    <row r="7656" spans="1:1" x14ac:dyDescent="0.2">
      <c r="A7656" s="2"/>
    </row>
    <row r="7657" spans="1:1" x14ac:dyDescent="0.2">
      <c r="A7657" s="2"/>
    </row>
    <row r="7658" spans="1:1" x14ac:dyDescent="0.2">
      <c r="A7658" s="2"/>
    </row>
    <row r="7659" spans="1:1" x14ac:dyDescent="0.2">
      <c r="A7659" s="2"/>
    </row>
    <row r="7660" spans="1:1" x14ac:dyDescent="0.2">
      <c r="A7660" s="2"/>
    </row>
    <row r="7661" spans="1:1" x14ac:dyDescent="0.2">
      <c r="A7661" s="2"/>
    </row>
    <row r="7662" spans="1:1" x14ac:dyDescent="0.2">
      <c r="A7662" s="2"/>
    </row>
    <row r="7663" spans="1:1" x14ac:dyDescent="0.2">
      <c r="A7663" s="2"/>
    </row>
    <row r="7664" spans="1:1" x14ac:dyDescent="0.2">
      <c r="A7664" s="2"/>
    </row>
    <row r="7665" spans="1:1" x14ac:dyDescent="0.2">
      <c r="A7665" s="2"/>
    </row>
    <row r="7666" spans="1:1" x14ac:dyDescent="0.2">
      <c r="A7666" s="2"/>
    </row>
    <row r="7667" spans="1:1" x14ac:dyDescent="0.2">
      <c r="A7667" s="2"/>
    </row>
    <row r="7668" spans="1:1" x14ac:dyDescent="0.2">
      <c r="A7668" s="2"/>
    </row>
    <row r="7669" spans="1:1" x14ac:dyDescent="0.2">
      <c r="A7669" s="2"/>
    </row>
    <row r="7670" spans="1:1" x14ac:dyDescent="0.2">
      <c r="A7670" s="2"/>
    </row>
    <row r="7671" spans="1:1" x14ac:dyDescent="0.2">
      <c r="A7671" s="2"/>
    </row>
    <row r="7672" spans="1:1" x14ac:dyDescent="0.2">
      <c r="A7672" s="2"/>
    </row>
    <row r="7673" spans="1:1" x14ac:dyDescent="0.2">
      <c r="A7673" s="2"/>
    </row>
    <row r="7674" spans="1:1" x14ac:dyDescent="0.2">
      <c r="A7674" s="2"/>
    </row>
    <row r="7675" spans="1:1" x14ac:dyDescent="0.2">
      <c r="A7675" s="2"/>
    </row>
    <row r="7676" spans="1:1" x14ac:dyDescent="0.2">
      <c r="A7676" s="2"/>
    </row>
    <row r="7677" spans="1:1" x14ac:dyDescent="0.2">
      <c r="A7677" s="2"/>
    </row>
    <row r="7678" spans="1:1" x14ac:dyDescent="0.2">
      <c r="A7678" s="2"/>
    </row>
    <row r="7679" spans="1:1" x14ac:dyDescent="0.2">
      <c r="A7679" s="2"/>
    </row>
    <row r="7680" spans="1:1" x14ac:dyDescent="0.2">
      <c r="A7680" s="2"/>
    </row>
    <row r="7681" spans="1:1" x14ac:dyDescent="0.2">
      <c r="A7681" s="2"/>
    </row>
    <row r="7682" spans="1:1" x14ac:dyDescent="0.2">
      <c r="A7682" s="2"/>
    </row>
    <row r="7683" spans="1:1" x14ac:dyDescent="0.2">
      <c r="A7683" s="2"/>
    </row>
    <row r="7684" spans="1:1" x14ac:dyDescent="0.2">
      <c r="A7684" s="2"/>
    </row>
    <row r="7685" spans="1:1" x14ac:dyDescent="0.2">
      <c r="A7685" s="2"/>
    </row>
    <row r="7686" spans="1:1" x14ac:dyDescent="0.2">
      <c r="A7686" s="2"/>
    </row>
    <row r="7687" spans="1:1" x14ac:dyDescent="0.2">
      <c r="A7687" s="2"/>
    </row>
    <row r="7688" spans="1:1" x14ac:dyDescent="0.2">
      <c r="A7688" s="2"/>
    </row>
    <row r="7689" spans="1:1" x14ac:dyDescent="0.2">
      <c r="A7689" s="2"/>
    </row>
    <row r="7690" spans="1:1" x14ac:dyDescent="0.2">
      <c r="A7690" s="2"/>
    </row>
    <row r="7691" spans="1:1" x14ac:dyDescent="0.2">
      <c r="A7691" s="2"/>
    </row>
    <row r="7692" spans="1:1" x14ac:dyDescent="0.2">
      <c r="A7692" s="2"/>
    </row>
    <row r="7693" spans="1:1" x14ac:dyDescent="0.2">
      <c r="A7693" s="2"/>
    </row>
    <row r="7694" spans="1:1" x14ac:dyDescent="0.2">
      <c r="A7694" s="2"/>
    </row>
    <row r="7695" spans="1:1" x14ac:dyDescent="0.2">
      <c r="A7695" s="2"/>
    </row>
    <row r="7696" spans="1:1" x14ac:dyDescent="0.2">
      <c r="A7696" s="2"/>
    </row>
    <row r="7697" spans="1:1" x14ac:dyDescent="0.2">
      <c r="A7697" s="2"/>
    </row>
    <row r="7698" spans="1:1" x14ac:dyDescent="0.2">
      <c r="A7698" s="2"/>
    </row>
    <row r="7699" spans="1:1" x14ac:dyDescent="0.2">
      <c r="A7699" s="2"/>
    </row>
    <row r="7700" spans="1:1" x14ac:dyDescent="0.2">
      <c r="A7700" s="2"/>
    </row>
    <row r="7701" spans="1:1" x14ac:dyDescent="0.2">
      <c r="A7701" s="2"/>
    </row>
    <row r="7702" spans="1:1" x14ac:dyDescent="0.2">
      <c r="A7702" s="2"/>
    </row>
    <row r="7703" spans="1:1" x14ac:dyDescent="0.2">
      <c r="A7703" s="2"/>
    </row>
    <row r="7704" spans="1:1" x14ac:dyDescent="0.2">
      <c r="A7704" s="2"/>
    </row>
    <row r="7705" spans="1:1" x14ac:dyDescent="0.2">
      <c r="A7705" s="2"/>
    </row>
    <row r="7706" spans="1:1" x14ac:dyDescent="0.2">
      <c r="A7706" s="2"/>
    </row>
    <row r="7707" spans="1:1" x14ac:dyDescent="0.2">
      <c r="A7707" s="2"/>
    </row>
    <row r="7708" spans="1:1" x14ac:dyDescent="0.2">
      <c r="A7708" s="2"/>
    </row>
    <row r="7709" spans="1:1" x14ac:dyDescent="0.2">
      <c r="A7709" s="2"/>
    </row>
    <row r="7710" spans="1:1" x14ac:dyDescent="0.2">
      <c r="A7710" s="2"/>
    </row>
    <row r="7711" spans="1:1" x14ac:dyDescent="0.2">
      <c r="A7711" s="2"/>
    </row>
    <row r="7712" spans="1:1" x14ac:dyDescent="0.2">
      <c r="A7712" s="2"/>
    </row>
    <row r="7713" spans="1:1" x14ac:dyDescent="0.2">
      <c r="A7713" s="2"/>
    </row>
    <row r="7714" spans="1:1" x14ac:dyDescent="0.2">
      <c r="A7714" s="2"/>
    </row>
    <row r="7715" spans="1:1" x14ac:dyDescent="0.2">
      <c r="A7715" s="2"/>
    </row>
    <row r="7716" spans="1:1" x14ac:dyDescent="0.2">
      <c r="A7716" s="2"/>
    </row>
    <row r="7717" spans="1:1" x14ac:dyDescent="0.2">
      <c r="A7717" s="2"/>
    </row>
    <row r="7718" spans="1:1" x14ac:dyDescent="0.2">
      <c r="A7718" s="2"/>
    </row>
    <row r="7719" spans="1:1" x14ac:dyDescent="0.2">
      <c r="A7719" s="2"/>
    </row>
    <row r="7720" spans="1:1" x14ac:dyDescent="0.2">
      <c r="A7720" s="2"/>
    </row>
    <row r="7721" spans="1:1" x14ac:dyDescent="0.2">
      <c r="A7721" s="2"/>
    </row>
    <row r="7722" spans="1:1" x14ac:dyDescent="0.2">
      <c r="A7722" s="2"/>
    </row>
    <row r="7723" spans="1:1" x14ac:dyDescent="0.2">
      <c r="A7723" s="2"/>
    </row>
    <row r="7724" spans="1:1" x14ac:dyDescent="0.2">
      <c r="A7724" s="2"/>
    </row>
    <row r="7725" spans="1:1" x14ac:dyDescent="0.2">
      <c r="A7725" s="2"/>
    </row>
    <row r="7726" spans="1:1" x14ac:dyDescent="0.2">
      <c r="A7726" s="2"/>
    </row>
    <row r="7727" spans="1:1" x14ac:dyDescent="0.2">
      <c r="A7727" s="2"/>
    </row>
    <row r="7728" spans="1:1" x14ac:dyDescent="0.2">
      <c r="A7728" s="2"/>
    </row>
    <row r="7729" spans="1:1" x14ac:dyDescent="0.2">
      <c r="A7729" s="2"/>
    </row>
    <row r="7730" spans="1:1" x14ac:dyDescent="0.2">
      <c r="A7730" s="2"/>
    </row>
    <row r="7731" spans="1:1" x14ac:dyDescent="0.2">
      <c r="A7731" s="2"/>
    </row>
    <row r="7732" spans="1:1" x14ac:dyDescent="0.2">
      <c r="A7732" s="2"/>
    </row>
    <row r="7733" spans="1:1" x14ac:dyDescent="0.2">
      <c r="A7733" s="2"/>
    </row>
    <row r="7734" spans="1:1" x14ac:dyDescent="0.2">
      <c r="A7734" s="2"/>
    </row>
    <row r="7735" spans="1:1" x14ac:dyDescent="0.2">
      <c r="A7735" s="2"/>
    </row>
    <row r="7736" spans="1:1" x14ac:dyDescent="0.2">
      <c r="A7736" s="2"/>
    </row>
    <row r="7737" spans="1:1" x14ac:dyDescent="0.2">
      <c r="A7737" s="2"/>
    </row>
    <row r="7738" spans="1:1" x14ac:dyDescent="0.2">
      <c r="A7738" s="2"/>
    </row>
    <row r="7739" spans="1:1" x14ac:dyDescent="0.2">
      <c r="A7739" s="2"/>
    </row>
    <row r="7740" spans="1:1" x14ac:dyDescent="0.2">
      <c r="A7740" s="2"/>
    </row>
    <row r="7741" spans="1:1" x14ac:dyDescent="0.2">
      <c r="A7741" s="2"/>
    </row>
    <row r="7742" spans="1:1" x14ac:dyDescent="0.2">
      <c r="A7742" s="2"/>
    </row>
    <row r="7743" spans="1:1" x14ac:dyDescent="0.2">
      <c r="A7743" s="2"/>
    </row>
    <row r="7744" spans="1:1" x14ac:dyDescent="0.2">
      <c r="A7744" s="2"/>
    </row>
    <row r="7745" spans="1:1" x14ac:dyDescent="0.2">
      <c r="A7745" s="2"/>
    </row>
    <row r="7746" spans="1:1" x14ac:dyDescent="0.2">
      <c r="A7746" s="2"/>
    </row>
    <row r="7747" spans="1:1" x14ac:dyDescent="0.2">
      <c r="A7747" s="2"/>
    </row>
    <row r="7748" spans="1:1" x14ac:dyDescent="0.2">
      <c r="A7748" s="2"/>
    </row>
    <row r="7749" spans="1:1" x14ac:dyDescent="0.2">
      <c r="A7749" s="2"/>
    </row>
    <row r="7750" spans="1:1" x14ac:dyDescent="0.2">
      <c r="A7750" s="2"/>
    </row>
    <row r="7751" spans="1:1" x14ac:dyDescent="0.2">
      <c r="A7751" s="2"/>
    </row>
    <row r="7752" spans="1:1" x14ac:dyDescent="0.2">
      <c r="A7752" s="2"/>
    </row>
    <row r="7753" spans="1:1" x14ac:dyDescent="0.2">
      <c r="A7753" s="2"/>
    </row>
    <row r="7754" spans="1:1" x14ac:dyDescent="0.2">
      <c r="A7754" s="2"/>
    </row>
    <row r="7755" spans="1:1" x14ac:dyDescent="0.2">
      <c r="A7755" s="2"/>
    </row>
    <row r="7756" spans="1:1" x14ac:dyDescent="0.2">
      <c r="A7756" s="2"/>
    </row>
    <row r="7757" spans="1:1" x14ac:dyDescent="0.2">
      <c r="A7757" s="2"/>
    </row>
    <row r="7758" spans="1:1" x14ac:dyDescent="0.2">
      <c r="A7758" s="2"/>
    </row>
    <row r="7759" spans="1:1" x14ac:dyDescent="0.2">
      <c r="A7759" s="2"/>
    </row>
    <row r="7760" spans="1:1" x14ac:dyDescent="0.2">
      <c r="A7760" s="2"/>
    </row>
    <row r="7761" spans="1:1" x14ac:dyDescent="0.2">
      <c r="A7761" s="2"/>
    </row>
    <row r="7762" spans="1:1" x14ac:dyDescent="0.2">
      <c r="A7762" s="2"/>
    </row>
    <row r="7763" spans="1:1" x14ac:dyDescent="0.2">
      <c r="A7763" s="2"/>
    </row>
    <row r="7764" spans="1:1" x14ac:dyDescent="0.2">
      <c r="A7764" s="2"/>
    </row>
    <row r="7765" spans="1:1" x14ac:dyDescent="0.2">
      <c r="A7765" s="2"/>
    </row>
    <row r="7766" spans="1:1" x14ac:dyDescent="0.2">
      <c r="A7766" s="2"/>
    </row>
    <row r="7767" spans="1:1" x14ac:dyDescent="0.2">
      <c r="A7767" s="2"/>
    </row>
    <row r="7768" spans="1:1" x14ac:dyDescent="0.2">
      <c r="A7768" s="2"/>
    </row>
    <row r="7769" spans="1:1" x14ac:dyDescent="0.2">
      <c r="A7769" s="2"/>
    </row>
    <row r="7770" spans="1:1" x14ac:dyDescent="0.2">
      <c r="A7770" s="2"/>
    </row>
    <row r="7771" spans="1:1" x14ac:dyDescent="0.2">
      <c r="A7771" s="2"/>
    </row>
    <row r="7772" spans="1:1" x14ac:dyDescent="0.2">
      <c r="A7772" s="2"/>
    </row>
    <row r="7773" spans="1:1" x14ac:dyDescent="0.2">
      <c r="A7773" s="2"/>
    </row>
    <row r="7774" spans="1:1" x14ac:dyDescent="0.2">
      <c r="A7774" s="2"/>
    </row>
    <row r="7775" spans="1:1" x14ac:dyDescent="0.2">
      <c r="A7775" s="2"/>
    </row>
    <row r="7776" spans="1:1" x14ac:dyDescent="0.2">
      <c r="A7776" s="2"/>
    </row>
    <row r="7777" spans="1:1" x14ac:dyDescent="0.2">
      <c r="A7777" s="2"/>
    </row>
    <row r="7778" spans="1:1" x14ac:dyDescent="0.2">
      <c r="A7778" s="2"/>
    </row>
    <row r="7779" spans="1:1" x14ac:dyDescent="0.2">
      <c r="A7779" s="2"/>
    </row>
    <row r="7780" spans="1:1" x14ac:dyDescent="0.2">
      <c r="A7780" s="2"/>
    </row>
    <row r="7781" spans="1:1" x14ac:dyDescent="0.2">
      <c r="A7781" s="2"/>
    </row>
    <row r="7782" spans="1:1" x14ac:dyDescent="0.2">
      <c r="A7782" s="2"/>
    </row>
    <row r="7783" spans="1:1" x14ac:dyDescent="0.2">
      <c r="A7783" s="2"/>
    </row>
    <row r="7784" spans="1:1" x14ac:dyDescent="0.2">
      <c r="A7784" s="2"/>
    </row>
    <row r="7785" spans="1:1" x14ac:dyDescent="0.2">
      <c r="A7785" s="2"/>
    </row>
    <row r="7786" spans="1:1" x14ac:dyDescent="0.2">
      <c r="A7786" s="2"/>
    </row>
    <row r="7787" spans="1:1" x14ac:dyDescent="0.2">
      <c r="A7787" s="2"/>
    </row>
    <row r="7788" spans="1:1" x14ac:dyDescent="0.2">
      <c r="A7788" s="2"/>
    </row>
    <row r="7789" spans="1:1" x14ac:dyDescent="0.2">
      <c r="A7789" s="2"/>
    </row>
    <row r="7790" spans="1:1" x14ac:dyDescent="0.2">
      <c r="A7790" s="2"/>
    </row>
    <row r="7791" spans="1:1" x14ac:dyDescent="0.2">
      <c r="A7791" s="2"/>
    </row>
    <row r="7792" spans="1:1" x14ac:dyDescent="0.2">
      <c r="A7792" s="2"/>
    </row>
    <row r="7793" spans="1:1" x14ac:dyDescent="0.2">
      <c r="A7793" s="2"/>
    </row>
    <row r="7794" spans="1:1" x14ac:dyDescent="0.2">
      <c r="A7794" s="2"/>
    </row>
    <row r="7795" spans="1:1" x14ac:dyDescent="0.2">
      <c r="A7795" s="2"/>
    </row>
    <row r="7796" spans="1:1" x14ac:dyDescent="0.2">
      <c r="A7796" s="2"/>
    </row>
    <row r="7797" spans="1:1" x14ac:dyDescent="0.2">
      <c r="A7797" s="2"/>
    </row>
    <row r="7798" spans="1:1" x14ac:dyDescent="0.2">
      <c r="A7798" s="2"/>
    </row>
    <row r="7799" spans="1:1" x14ac:dyDescent="0.2">
      <c r="A7799" s="2"/>
    </row>
    <row r="7800" spans="1:1" x14ac:dyDescent="0.2">
      <c r="A7800" s="2"/>
    </row>
    <row r="7801" spans="1:1" x14ac:dyDescent="0.2">
      <c r="A7801" s="2"/>
    </row>
    <row r="7802" spans="1:1" x14ac:dyDescent="0.2">
      <c r="A7802" s="2"/>
    </row>
    <row r="7803" spans="1:1" x14ac:dyDescent="0.2">
      <c r="A7803" s="2"/>
    </row>
    <row r="7804" spans="1:1" x14ac:dyDescent="0.2">
      <c r="A7804" s="2"/>
    </row>
    <row r="7805" spans="1:1" x14ac:dyDescent="0.2">
      <c r="A7805" s="2"/>
    </row>
    <row r="7806" spans="1:1" x14ac:dyDescent="0.2">
      <c r="A7806" s="2"/>
    </row>
    <row r="7807" spans="1:1" x14ac:dyDescent="0.2">
      <c r="A7807" s="2"/>
    </row>
    <row r="7808" spans="1:1" x14ac:dyDescent="0.2">
      <c r="A7808" s="2"/>
    </row>
    <row r="7809" spans="1:1" x14ac:dyDescent="0.2">
      <c r="A7809" s="2"/>
    </row>
    <row r="7810" spans="1:1" x14ac:dyDescent="0.2">
      <c r="A7810" s="2"/>
    </row>
    <row r="7811" spans="1:1" x14ac:dyDescent="0.2">
      <c r="A7811" s="2"/>
    </row>
    <row r="7812" spans="1:1" x14ac:dyDescent="0.2">
      <c r="A7812" s="2"/>
    </row>
    <row r="7813" spans="1:1" x14ac:dyDescent="0.2">
      <c r="A7813" s="2"/>
    </row>
    <row r="7814" spans="1:1" x14ac:dyDescent="0.2">
      <c r="A7814" s="2"/>
    </row>
    <row r="7815" spans="1:1" x14ac:dyDescent="0.2">
      <c r="A7815" s="2"/>
    </row>
    <row r="7816" spans="1:1" x14ac:dyDescent="0.2">
      <c r="A7816" s="2"/>
    </row>
    <row r="7817" spans="1:1" x14ac:dyDescent="0.2">
      <c r="A7817" s="2"/>
    </row>
    <row r="7818" spans="1:1" x14ac:dyDescent="0.2">
      <c r="A7818" s="2"/>
    </row>
    <row r="7819" spans="1:1" x14ac:dyDescent="0.2">
      <c r="A7819" s="2"/>
    </row>
    <row r="7820" spans="1:1" x14ac:dyDescent="0.2">
      <c r="A7820" s="2"/>
    </row>
    <row r="7821" spans="1:1" x14ac:dyDescent="0.2">
      <c r="A7821" s="2"/>
    </row>
    <row r="7822" spans="1:1" x14ac:dyDescent="0.2">
      <c r="A7822" s="2"/>
    </row>
    <row r="7823" spans="1:1" x14ac:dyDescent="0.2">
      <c r="A7823" s="2"/>
    </row>
    <row r="7824" spans="1:1" x14ac:dyDescent="0.2">
      <c r="A7824" s="2"/>
    </row>
    <row r="7825" spans="1:1" x14ac:dyDescent="0.2">
      <c r="A7825" s="2"/>
    </row>
    <row r="7826" spans="1:1" x14ac:dyDescent="0.2">
      <c r="A7826" s="2"/>
    </row>
    <row r="7827" spans="1:1" x14ac:dyDescent="0.2">
      <c r="A7827" s="2"/>
    </row>
    <row r="7828" spans="1:1" x14ac:dyDescent="0.2">
      <c r="A7828" s="2"/>
    </row>
    <row r="7829" spans="1:1" x14ac:dyDescent="0.2">
      <c r="A7829" s="2"/>
    </row>
    <row r="7830" spans="1:1" x14ac:dyDescent="0.2">
      <c r="A7830" s="2"/>
    </row>
    <row r="7831" spans="1:1" x14ac:dyDescent="0.2">
      <c r="A7831" s="2"/>
    </row>
    <row r="7832" spans="1:1" x14ac:dyDescent="0.2">
      <c r="A7832" s="2"/>
    </row>
    <row r="7833" spans="1:1" x14ac:dyDescent="0.2">
      <c r="A7833" s="2"/>
    </row>
    <row r="7834" spans="1:1" x14ac:dyDescent="0.2">
      <c r="A7834" s="2"/>
    </row>
    <row r="7835" spans="1:1" x14ac:dyDescent="0.2">
      <c r="A7835" s="2"/>
    </row>
    <row r="7836" spans="1:1" x14ac:dyDescent="0.2">
      <c r="A7836" s="2"/>
    </row>
    <row r="7837" spans="1:1" x14ac:dyDescent="0.2">
      <c r="A7837" s="2"/>
    </row>
    <row r="7838" spans="1:1" x14ac:dyDescent="0.2">
      <c r="A7838" s="2"/>
    </row>
    <row r="7839" spans="1:1" x14ac:dyDescent="0.2">
      <c r="A7839" s="2"/>
    </row>
    <row r="7840" spans="1:1" x14ac:dyDescent="0.2">
      <c r="A7840" s="2"/>
    </row>
    <row r="7841" spans="1:1" x14ac:dyDescent="0.2">
      <c r="A7841" s="2"/>
    </row>
    <row r="7842" spans="1:1" x14ac:dyDescent="0.2">
      <c r="A7842" s="2"/>
    </row>
    <row r="7843" spans="1:1" x14ac:dyDescent="0.2">
      <c r="A7843" s="2"/>
    </row>
    <row r="7844" spans="1:1" x14ac:dyDescent="0.2">
      <c r="A7844" s="2"/>
    </row>
    <row r="7845" spans="1:1" x14ac:dyDescent="0.2">
      <c r="A7845" s="2"/>
    </row>
    <row r="7846" spans="1:1" x14ac:dyDescent="0.2">
      <c r="A7846" s="2"/>
    </row>
    <row r="7847" spans="1:1" x14ac:dyDescent="0.2">
      <c r="A7847" s="2"/>
    </row>
    <row r="7848" spans="1:1" x14ac:dyDescent="0.2">
      <c r="A7848" s="2"/>
    </row>
    <row r="7849" spans="1:1" x14ac:dyDescent="0.2">
      <c r="A7849" s="2"/>
    </row>
    <row r="7850" spans="1:1" x14ac:dyDescent="0.2">
      <c r="A7850" s="2"/>
    </row>
    <row r="7851" spans="1:1" x14ac:dyDescent="0.2">
      <c r="A7851" s="2"/>
    </row>
    <row r="7852" spans="1:1" x14ac:dyDescent="0.2">
      <c r="A7852" s="2"/>
    </row>
    <row r="7853" spans="1:1" x14ac:dyDescent="0.2">
      <c r="A7853" s="2"/>
    </row>
    <row r="7854" spans="1:1" x14ac:dyDescent="0.2">
      <c r="A7854" s="2"/>
    </row>
    <row r="7855" spans="1:1" x14ac:dyDescent="0.2">
      <c r="A7855" s="2"/>
    </row>
    <row r="7856" spans="1:1" x14ac:dyDescent="0.2">
      <c r="A7856" s="2"/>
    </row>
    <row r="7857" spans="1:1" x14ac:dyDescent="0.2">
      <c r="A7857" s="2"/>
    </row>
    <row r="7858" spans="1:1" x14ac:dyDescent="0.2">
      <c r="A7858" s="2"/>
    </row>
    <row r="7859" spans="1:1" x14ac:dyDescent="0.2">
      <c r="A7859" s="2"/>
    </row>
    <row r="7860" spans="1:1" x14ac:dyDescent="0.2">
      <c r="A7860" s="2"/>
    </row>
    <row r="7861" spans="1:1" x14ac:dyDescent="0.2">
      <c r="A7861" s="2"/>
    </row>
    <row r="7862" spans="1:1" x14ac:dyDescent="0.2">
      <c r="A7862" s="2"/>
    </row>
    <row r="7863" spans="1:1" x14ac:dyDescent="0.2">
      <c r="A7863" s="2"/>
    </row>
    <row r="7864" spans="1:1" x14ac:dyDescent="0.2">
      <c r="A7864" s="2"/>
    </row>
    <row r="7865" spans="1:1" x14ac:dyDescent="0.2">
      <c r="A7865" s="2"/>
    </row>
    <row r="7866" spans="1:1" x14ac:dyDescent="0.2">
      <c r="A7866" s="2"/>
    </row>
    <row r="7867" spans="1:1" x14ac:dyDescent="0.2">
      <c r="A7867" s="2"/>
    </row>
    <row r="7868" spans="1:1" x14ac:dyDescent="0.2">
      <c r="A7868" s="2"/>
    </row>
    <row r="7869" spans="1:1" x14ac:dyDescent="0.2">
      <c r="A7869" s="2"/>
    </row>
    <row r="7870" spans="1:1" x14ac:dyDescent="0.2">
      <c r="A7870" s="2"/>
    </row>
    <row r="7871" spans="1:1" x14ac:dyDescent="0.2">
      <c r="A7871" s="2"/>
    </row>
    <row r="7872" spans="1:1" x14ac:dyDescent="0.2">
      <c r="A7872" s="2"/>
    </row>
    <row r="7873" spans="1:1" x14ac:dyDescent="0.2">
      <c r="A7873" s="2"/>
    </row>
    <row r="7874" spans="1:1" x14ac:dyDescent="0.2">
      <c r="A7874" s="2"/>
    </row>
    <row r="7875" spans="1:1" x14ac:dyDescent="0.2">
      <c r="A7875" s="2"/>
    </row>
    <row r="7876" spans="1:1" x14ac:dyDescent="0.2">
      <c r="A7876" s="2"/>
    </row>
    <row r="7877" spans="1:1" x14ac:dyDescent="0.2">
      <c r="A7877" s="2"/>
    </row>
    <row r="7878" spans="1:1" x14ac:dyDescent="0.2">
      <c r="A7878" s="2"/>
    </row>
    <row r="7879" spans="1:1" x14ac:dyDescent="0.2">
      <c r="A7879" s="2"/>
    </row>
    <row r="7880" spans="1:1" x14ac:dyDescent="0.2">
      <c r="A7880" s="2"/>
    </row>
    <row r="7881" spans="1:1" x14ac:dyDescent="0.2">
      <c r="A7881" s="2"/>
    </row>
    <row r="7882" spans="1:1" x14ac:dyDescent="0.2">
      <c r="A7882" s="2"/>
    </row>
    <row r="7883" spans="1:1" x14ac:dyDescent="0.2">
      <c r="A7883" s="2"/>
    </row>
    <row r="7884" spans="1:1" x14ac:dyDescent="0.2">
      <c r="A7884" s="2"/>
    </row>
    <row r="7885" spans="1:1" x14ac:dyDescent="0.2">
      <c r="A7885" s="2"/>
    </row>
    <row r="7886" spans="1:1" x14ac:dyDescent="0.2">
      <c r="A7886" s="2"/>
    </row>
    <row r="7887" spans="1:1" x14ac:dyDescent="0.2">
      <c r="A7887" s="2"/>
    </row>
    <row r="7888" spans="1:1" x14ac:dyDescent="0.2">
      <c r="A7888" s="2"/>
    </row>
    <row r="7889" spans="1:1" x14ac:dyDescent="0.2">
      <c r="A7889" s="2"/>
    </row>
    <row r="7890" spans="1:1" x14ac:dyDescent="0.2">
      <c r="A7890" s="2"/>
    </row>
    <row r="7891" spans="1:1" x14ac:dyDescent="0.2">
      <c r="A7891" s="2"/>
    </row>
    <row r="7892" spans="1:1" x14ac:dyDescent="0.2">
      <c r="A7892" s="2"/>
    </row>
    <row r="7893" spans="1:1" x14ac:dyDescent="0.2">
      <c r="A7893" s="2"/>
    </row>
    <row r="7894" spans="1:1" x14ac:dyDescent="0.2">
      <c r="A7894" s="2"/>
    </row>
    <row r="7895" spans="1:1" x14ac:dyDescent="0.2">
      <c r="A7895" s="2"/>
    </row>
    <row r="7896" spans="1:1" x14ac:dyDescent="0.2">
      <c r="A7896" s="2"/>
    </row>
    <row r="7897" spans="1:1" x14ac:dyDescent="0.2">
      <c r="A7897" s="2"/>
    </row>
    <row r="7898" spans="1:1" x14ac:dyDescent="0.2">
      <c r="A7898" s="2"/>
    </row>
    <row r="7899" spans="1:1" x14ac:dyDescent="0.2">
      <c r="A7899" s="2"/>
    </row>
    <row r="7900" spans="1:1" x14ac:dyDescent="0.2">
      <c r="A7900" s="2"/>
    </row>
    <row r="7901" spans="1:1" x14ac:dyDescent="0.2">
      <c r="A7901" s="2"/>
    </row>
    <row r="7902" spans="1:1" x14ac:dyDescent="0.2">
      <c r="A7902" s="2"/>
    </row>
    <row r="7903" spans="1:1" x14ac:dyDescent="0.2">
      <c r="A7903" s="2"/>
    </row>
    <row r="7904" spans="1:1" x14ac:dyDescent="0.2">
      <c r="A7904" s="2"/>
    </row>
    <row r="7905" spans="1:1" x14ac:dyDescent="0.2">
      <c r="A7905" s="2"/>
    </row>
    <row r="7906" spans="1:1" x14ac:dyDescent="0.2">
      <c r="A7906" s="2"/>
    </row>
    <row r="7907" spans="1:1" x14ac:dyDescent="0.2">
      <c r="A7907" s="2"/>
    </row>
    <row r="7908" spans="1:1" x14ac:dyDescent="0.2">
      <c r="A7908" s="2"/>
    </row>
    <row r="7909" spans="1:1" x14ac:dyDescent="0.2">
      <c r="A7909" s="2"/>
    </row>
    <row r="7910" spans="1:1" x14ac:dyDescent="0.2">
      <c r="A7910" s="2"/>
    </row>
    <row r="7911" spans="1:1" x14ac:dyDescent="0.2">
      <c r="A7911" s="2"/>
    </row>
    <row r="7912" spans="1:1" x14ac:dyDescent="0.2">
      <c r="A7912" s="2"/>
    </row>
    <row r="7913" spans="1:1" x14ac:dyDescent="0.2">
      <c r="A7913" s="2"/>
    </row>
    <row r="7914" spans="1:1" x14ac:dyDescent="0.2">
      <c r="A7914" s="2"/>
    </row>
    <row r="7915" spans="1:1" x14ac:dyDescent="0.2">
      <c r="A7915" s="2"/>
    </row>
    <row r="7916" spans="1:1" x14ac:dyDescent="0.2">
      <c r="A7916" s="2"/>
    </row>
    <row r="7917" spans="1:1" x14ac:dyDescent="0.2">
      <c r="A7917" s="2"/>
    </row>
    <row r="7918" spans="1:1" x14ac:dyDescent="0.2">
      <c r="A7918" s="2"/>
    </row>
    <row r="7919" spans="1:1" x14ac:dyDescent="0.2">
      <c r="A7919" s="2"/>
    </row>
    <row r="7920" spans="1:1" x14ac:dyDescent="0.2">
      <c r="A7920" s="2"/>
    </row>
    <row r="7921" spans="1:1" x14ac:dyDescent="0.2">
      <c r="A7921" s="2"/>
    </row>
    <row r="7922" spans="1:1" x14ac:dyDescent="0.2">
      <c r="A7922" s="2"/>
    </row>
    <row r="7923" spans="1:1" x14ac:dyDescent="0.2">
      <c r="A7923" s="2"/>
    </row>
    <row r="7924" spans="1:1" x14ac:dyDescent="0.2">
      <c r="A7924" s="2"/>
    </row>
    <row r="7925" spans="1:1" x14ac:dyDescent="0.2">
      <c r="A7925" s="2"/>
    </row>
    <row r="7926" spans="1:1" x14ac:dyDescent="0.2">
      <c r="A7926" s="2"/>
    </row>
    <row r="7927" spans="1:1" x14ac:dyDescent="0.2">
      <c r="A7927" s="2"/>
    </row>
    <row r="7928" spans="1:1" x14ac:dyDescent="0.2">
      <c r="A7928" s="2"/>
    </row>
    <row r="7929" spans="1:1" x14ac:dyDescent="0.2">
      <c r="A7929" s="2"/>
    </row>
    <row r="7930" spans="1:1" x14ac:dyDescent="0.2">
      <c r="A7930" s="2"/>
    </row>
    <row r="7931" spans="1:1" x14ac:dyDescent="0.2">
      <c r="A7931" s="2"/>
    </row>
    <row r="7932" spans="1:1" x14ac:dyDescent="0.2">
      <c r="A7932" s="2"/>
    </row>
    <row r="7933" spans="1:1" x14ac:dyDescent="0.2">
      <c r="A7933" s="2"/>
    </row>
    <row r="7934" spans="1:1" x14ac:dyDescent="0.2">
      <c r="A7934" s="2"/>
    </row>
    <row r="7935" spans="1:1" x14ac:dyDescent="0.2">
      <c r="A7935" s="2"/>
    </row>
    <row r="7936" spans="1:1" x14ac:dyDescent="0.2">
      <c r="A7936" s="2"/>
    </row>
    <row r="7937" spans="1:1" x14ac:dyDescent="0.2">
      <c r="A7937" s="2"/>
    </row>
    <row r="7938" spans="1:1" x14ac:dyDescent="0.2">
      <c r="A7938" s="2"/>
    </row>
    <row r="7939" spans="1:1" x14ac:dyDescent="0.2">
      <c r="A7939" s="2"/>
    </row>
    <row r="7940" spans="1:1" x14ac:dyDescent="0.2">
      <c r="A7940" s="2"/>
    </row>
    <row r="7941" spans="1:1" x14ac:dyDescent="0.2">
      <c r="A7941" s="2"/>
    </row>
    <row r="7942" spans="1:1" x14ac:dyDescent="0.2">
      <c r="A7942" s="2"/>
    </row>
    <row r="7943" spans="1:1" x14ac:dyDescent="0.2">
      <c r="A7943" s="2"/>
    </row>
    <row r="7944" spans="1:1" x14ac:dyDescent="0.2">
      <c r="A7944" s="2"/>
    </row>
    <row r="7945" spans="1:1" x14ac:dyDescent="0.2">
      <c r="A7945" s="2"/>
    </row>
    <row r="7946" spans="1:1" x14ac:dyDescent="0.2">
      <c r="A7946" s="2"/>
    </row>
    <row r="7947" spans="1:1" x14ac:dyDescent="0.2">
      <c r="A7947" s="2"/>
    </row>
    <row r="7948" spans="1:1" x14ac:dyDescent="0.2">
      <c r="A7948" s="2"/>
    </row>
    <row r="7949" spans="1:1" x14ac:dyDescent="0.2">
      <c r="A7949" s="2"/>
    </row>
    <row r="7950" spans="1:1" x14ac:dyDescent="0.2">
      <c r="A7950" s="2"/>
    </row>
    <row r="7951" spans="1:1" x14ac:dyDescent="0.2">
      <c r="A7951" s="2"/>
    </row>
    <row r="7952" spans="1:1" x14ac:dyDescent="0.2">
      <c r="A7952" s="2"/>
    </row>
    <row r="7953" spans="1:1" x14ac:dyDescent="0.2">
      <c r="A7953" s="2"/>
    </row>
    <row r="7954" spans="1:1" x14ac:dyDescent="0.2">
      <c r="A7954" s="2"/>
    </row>
    <row r="7955" spans="1:1" x14ac:dyDescent="0.2">
      <c r="A7955" s="2"/>
    </row>
    <row r="7956" spans="1:1" x14ac:dyDescent="0.2">
      <c r="A7956" s="2"/>
    </row>
    <row r="7957" spans="1:1" x14ac:dyDescent="0.2">
      <c r="A7957" s="2"/>
    </row>
    <row r="7958" spans="1:1" x14ac:dyDescent="0.2">
      <c r="A7958" s="2"/>
    </row>
    <row r="7959" spans="1:1" x14ac:dyDescent="0.2">
      <c r="A7959" s="2"/>
    </row>
    <row r="7960" spans="1:1" x14ac:dyDescent="0.2">
      <c r="A7960" s="2"/>
    </row>
    <row r="7961" spans="1:1" x14ac:dyDescent="0.2">
      <c r="A7961" s="2"/>
    </row>
    <row r="7962" spans="1:1" x14ac:dyDescent="0.2">
      <c r="A7962" s="2"/>
    </row>
    <row r="7963" spans="1:1" x14ac:dyDescent="0.2">
      <c r="A7963" s="2"/>
    </row>
    <row r="7964" spans="1:1" x14ac:dyDescent="0.2">
      <c r="A7964" s="2"/>
    </row>
    <row r="7965" spans="1:1" x14ac:dyDescent="0.2">
      <c r="A7965" s="2"/>
    </row>
    <row r="7966" spans="1:1" x14ac:dyDescent="0.2">
      <c r="A7966" s="2"/>
    </row>
    <row r="7967" spans="1:1" x14ac:dyDescent="0.2">
      <c r="A7967" s="2"/>
    </row>
    <row r="7968" spans="1:1" x14ac:dyDescent="0.2">
      <c r="A7968" s="2"/>
    </row>
    <row r="7969" spans="1:1" x14ac:dyDescent="0.2">
      <c r="A7969" s="2"/>
    </row>
    <row r="7970" spans="1:1" x14ac:dyDescent="0.2">
      <c r="A7970" s="2"/>
    </row>
    <row r="7971" spans="1:1" x14ac:dyDescent="0.2">
      <c r="A7971" s="2"/>
    </row>
    <row r="7972" spans="1:1" x14ac:dyDescent="0.2">
      <c r="A7972" s="2"/>
    </row>
    <row r="7973" spans="1:1" x14ac:dyDescent="0.2">
      <c r="A7973" s="2"/>
    </row>
    <row r="7974" spans="1:1" x14ac:dyDescent="0.2">
      <c r="A7974" s="2"/>
    </row>
    <row r="7975" spans="1:1" x14ac:dyDescent="0.2">
      <c r="A7975" s="2"/>
    </row>
    <row r="7976" spans="1:1" x14ac:dyDescent="0.2">
      <c r="A7976" s="2"/>
    </row>
    <row r="7977" spans="1:1" x14ac:dyDescent="0.2">
      <c r="A7977" s="2"/>
    </row>
    <row r="7978" spans="1:1" x14ac:dyDescent="0.2">
      <c r="A7978" s="2"/>
    </row>
    <row r="7979" spans="1:1" x14ac:dyDescent="0.2">
      <c r="A7979" s="2"/>
    </row>
    <row r="7980" spans="1:1" x14ac:dyDescent="0.2">
      <c r="A7980" s="2"/>
    </row>
    <row r="7981" spans="1:1" x14ac:dyDescent="0.2">
      <c r="A7981" s="2"/>
    </row>
    <row r="7982" spans="1:1" x14ac:dyDescent="0.2">
      <c r="A7982" s="2"/>
    </row>
    <row r="7983" spans="1:1" x14ac:dyDescent="0.2">
      <c r="A7983" s="2"/>
    </row>
    <row r="7984" spans="1:1" x14ac:dyDescent="0.2">
      <c r="A7984" s="2"/>
    </row>
    <row r="7985" spans="1:1" x14ac:dyDescent="0.2">
      <c r="A7985" s="2"/>
    </row>
    <row r="7986" spans="1:1" x14ac:dyDescent="0.2">
      <c r="A7986" s="2"/>
    </row>
    <row r="7987" spans="1:1" x14ac:dyDescent="0.2">
      <c r="A7987" s="2"/>
    </row>
    <row r="7988" spans="1:1" x14ac:dyDescent="0.2">
      <c r="A7988" s="2"/>
    </row>
    <row r="7989" spans="1:1" x14ac:dyDescent="0.2">
      <c r="A7989" s="2"/>
    </row>
    <row r="7990" spans="1:1" x14ac:dyDescent="0.2">
      <c r="A7990" s="2"/>
    </row>
    <row r="7991" spans="1:1" x14ac:dyDescent="0.2">
      <c r="A7991" s="2"/>
    </row>
    <row r="7992" spans="1:1" x14ac:dyDescent="0.2">
      <c r="A7992" s="2"/>
    </row>
    <row r="7993" spans="1:1" x14ac:dyDescent="0.2">
      <c r="A7993" s="2"/>
    </row>
    <row r="7994" spans="1:1" x14ac:dyDescent="0.2">
      <c r="A7994" s="2"/>
    </row>
    <row r="7995" spans="1:1" x14ac:dyDescent="0.2">
      <c r="A7995" s="2"/>
    </row>
    <row r="7996" spans="1:1" x14ac:dyDescent="0.2">
      <c r="A7996" s="2"/>
    </row>
    <row r="7997" spans="1:1" x14ac:dyDescent="0.2">
      <c r="A7997" s="2"/>
    </row>
    <row r="7998" spans="1:1" x14ac:dyDescent="0.2">
      <c r="A7998" s="2"/>
    </row>
    <row r="7999" spans="1:1" x14ac:dyDescent="0.2">
      <c r="A7999" s="2"/>
    </row>
    <row r="8000" spans="1:1" x14ac:dyDescent="0.2">
      <c r="A8000" s="2"/>
    </row>
    <row r="8001" spans="1:1" x14ac:dyDescent="0.2">
      <c r="A8001" s="2"/>
    </row>
    <row r="8002" spans="1:1" x14ac:dyDescent="0.2">
      <c r="A8002" s="2"/>
    </row>
    <row r="8003" spans="1:1" x14ac:dyDescent="0.2">
      <c r="A8003" s="2"/>
    </row>
    <row r="8004" spans="1:1" x14ac:dyDescent="0.2">
      <c r="A8004" s="2"/>
    </row>
    <row r="8005" spans="1:1" x14ac:dyDescent="0.2">
      <c r="A8005" s="2"/>
    </row>
    <row r="8006" spans="1:1" x14ac:dyDescent="0.2">
      <c r="A8006" s="2"/>
    </row>
    <row r="8007" spans="1:1" x14ac:dyDescent="0.2">
      <c r="A8007" s="2"/>
    </row>
    <row r="8008" spans="1:1" x14ac:dyDescent="0.2">
      <c r="A8008" s="2"/>
    </row>
    <row r="8009" spans="1:1" x14ac:dyDescent="0.2">
      <c r="A8009" s="2"/>
    </row>
    <row r="8010" spans="1:1" x14ac:dyDescent="0.2">
      <c r="A8010" s="2"/>
    </row>
    <row r="8011" spans="1:1" x14ac:dyDescent="0.2">
      <c r="A8011" s="2"/>
    </row>
    <row r="8012" spans="1:1" x14ac:dyDescent="0.2">
      <c r="A8012" s="2"/>
    </row>
    <row r="8013" spans="1:1" x14ac:dyDescent="0.2">
      <c r="A8013" s="2"/>
    </row>
    <row r="8014" spans="1:1" x14ac:dyDescent="0.2">
      <c r="A8014" s="2"/>
    </row>
    <row r="8015" spans="1:1" x14ac:dyDescent="0.2">
      <c r="A8015" s="2"/>
    </row>
    <row r="8016" spans="1:1" x14ac:dyDescent="0.2">
      <c r="A8016" s="2"/>
    </row>
    <row r="8017" spans="1:1" x14ac:dyDescent="0.2">
      <c r="A8017" s="2"/>
    </row>
    <row r="8018" spans="1:1" x14ac:dyDescent="0.2">
      <c r="A8018" s="2"/>
    </row>
    <row r="8019" spans="1:1" x14ac:dyDescent="0.2">
      <c r="A8019" s="2"/>
    </row>
    <row r="8020" spans="1:1" x14ac:dyDescent="0.2">
      <c r="A8020" s="2"/>
    </row>
    <row r="8021" spans="1:1" x14ac:dyDescent="0.2">
      <c r="A8021" s="2"/>
    </row>
    <row r="8022" spans="1:1" x14ac:dyDescent="0.2">
      <c r="A8022" s="2"/>
    </row>
    <row r="8023" spans="1:1" x14ac:dyDescent="0.2">
      <c r="A8023" s="2"/>
    </row>
    <row r="8024" spans="1:1" x14ac:dyDescent="0.2">
      <c r="A8024" s="2"/>
    </row>
    <row r="8025" spans="1:1" x14ac:dyDescent="0.2">
      <c r="A8025" s="2"/>
    </row>
    <row r="8026" spans="1:1" x14ac:dyDescent="0.2">
      <c r="A8026" s="2"/>
    </row>
    <row r="8027" spans="1:1" x14ac:dyDescent="0.2">
      <c r="A8027" s="2"/>
    </row>
    <row r="8028" spans="1:1" x14ac:dyDescent="0.2">
      <c r="A8028" s="2"/>
    </row>
    <row r="8029" spans="1:1" x14ac:dyDescent="0.2">
      <c r="A8029" s="2"/>
    </row>
    <row r="8030" spans="1:1" x14ac:dyDescent="0.2">
      <c r="A8030" s="2"/>
    </row>
    <row r="8031" spans="1:1" x14ac:dyDescent="0.2">
      <c r="A8031" s="2"/>
    </row>
    <row r="8032" spans="1:1" x14ac:dyDescent="0.2">
      <c r="A8032" s="2"/>
    </row>
    <row r="8033" spans="1:1" x14ac:dyDescent="0.2">
      <c r="A8033" s="2"/>
    </row>
    <row r="8034" spans="1:1" x14ac:dyDescent="0.2">
      <c r="A8034" s="2"/>
    </row>
    <row r="8035" spans="1:1" x14ac:dyDescent="0.2">
      <c r="A8035" s="2"/>
    </row>
    <row r="8036" spans="1:1" x14ac:dyDescent="0.2">
      <c r="A8036" s="2"/>
    </row>
    <row r="8037" spans="1:1" x14ac:dyDescent="0.2">
      <c r="A8037" s="2"/>
    </row>
    <row r="8038" spans="1:1" x14ac:dyDescent="0.2">
      <c r="A8038" s="2"/>
    </row>
    <row r="8039" spans="1:1" x14ac:dyDescent="0.2">
      <c r="A8039" s="2"/>
    </row>
    <row r="8040" spans="1:1" x14ac:dyDescent="0.2">
      <c r="A8040" s="2"/>
    </row>
    <row r="8041" spans="1:1" x14ac:dyDescent="0.2">
      <c r="A8041" s="2"/>
    </row>
    <row r="8042" spans="1:1" x14ac:dyDescent="0.2">
      <c r="A8042" s="2"/>
    </row>
    <row r="8043" spans="1:1" x14ac:dyDescent="0.2">
      <c r="A8043" s="2"/>
    </row>
    <row r="8044" spans="1:1" x14ac:dyDescent="0.2">
      <c r="A8044" s="2"/>
    </row>
    <row r="8045" spans="1:1" x14ac:dyDescent="0.2">
      <c r="A8045" s="2"/>
    </row>
    <row r="8046" spans="1:1" x14ac:dyDescent="0.2">
      <c r="A8046" s="2"/>
    </row>
    <row r="8047" spans="1:1" x14ac:dyDescent="0.2">
      <c r="A8047" s="2"/>
    </row>
    <row r="8048" spans="1:1" x14ac:dyDescent="0.2">
      <c r="A8048" s="2"/>
    </row>
    <row r="8049" spans="1:1" x14ac:dyDescent="0.2">
      <c r="A8049" s="2"/>
    </row>
    <row r="8050" spans="1:1" x14ac:dyDescent="0.2">
      <c r="A8050" s="2"/>
    </row>
    <row r="8051" spans="1:1" x14ac:dyDescent="0.2">
      <c r="A8051" s="2"/>
    </row>
    <row r="8052" spans="1:1" x14ac:dyDescent="0.2">
      <c r="A8052" s="2"/>
    </row>
    <row r="8053" spans="1:1" x14ac:dyDescent="0.2">
      <c r="A8053" s="2"/>
    </row>
    <row r="8054" spans="1:1" x14ac:dyDescent="0.2">
      <c r="A8054" s="2"/>
    </row>
    <row r="8055" spans="1:1" x14ac:dyDescent="0.2">
      <c r="A8055" s="2"/>
    </row>
    <row r="8056" spans="1:1" x14ac:dyDescent="0.2">
      <c r="A8056" s="2"/>
    </row>
    <row r="8057" spans="1:1" x14ac:dyDescent="0.2">
      <c r="A8057" s="2"/>
    </row>
    <row r="8058" spans="1:1" x14ac:dyDescent="0.2">
      <c r="A8058" s="2"/>
    </row>
    <row r="8059" spans="1:1" x14ac:dyDescent="0.2">
      <c r="A8059" s="2"/>
    </row>
    <row r="8060" spans="1:1" x14ac:dyDescent="0.2">
      <c r="A8060" s="2"/>
    </row>
    <row r="8061" spans="1:1" x14ac:dyDescent="0.2">
      <c r="A8061" s="2"/>
    </row>
    <row r="8062" spans="1:1" x14ac:dyDescent="0.2">
      <c r="A8062" s="2"/>
    </row>
    <row r="8063" spans="1:1" x14ac:dyDescent="0.2">
      <c r="A8063" s="2"/>
    </row>
    <row r="8064" spans="1:1" x14ac:dyDescent="0.2">
      <c r="A8064" s="2"/>
    </row>
    <row r="8065" spans="1:1" x14ac:dyDescent="0.2">
      <c r="A8065" s="2"/>
    </row>
    <row r="8066" spans="1:1" x14ac:dyDescent="0.2">
      <c r="A8066" s="2"/>
    </row>
    <row r="8067" spans="1:1" x14ac:dyDescent="0.2">
      <c r="A8067" s="2"/>
    </row>
    <row r="8068" spans="1:1" x14ac:dyDescent="0.2">
      <c r="A8068" s="2"/>
    </row>
    <row r="8069" spans="1:1" x14ac:dyDescent="0.2">
      <c r="A8069" s="2"/>
    </row>
    <row r="8070" spans="1:1" x14ac:dyDescent="0.2">
      <c r="A8070" s="2"/>
    </row>
    <row r="8071" spans="1:1" x14ac:dyDescent="0.2">
      <c r="A8071" s="2"/>
    </row>
    <row r="8072" spans="1:1" x14ac:dyDescent="0.2">
      <c r="A8072" s="2"/>
    </row>
    <row r="8073" spans="1:1" x14ac:dyDescent="0.2">
      <c r="A8073" s="2"/>
    </row>
    <row r="8074" spans="1:1" x14ac:dyDescent="0.2">
      <c r="A8074" s="2"/>
    </row>
    <row r="8075" spans="1:1" x14ac:dyDescent="0.2">
      <c r="A8075" s="2"/>
    </row>
    <row r="8076" spans="1:1" x14ac:dyDescent="0.2">
      <c r="A8076" s="2"/>
    </row>
    <row r="8077" spans="1:1" x14ac:dyDescent="0.2">
      <c r="A8077" s="2"/>
    </row>
    <row r="8078" spans="1:1" x14ac:dyDescent="0.2">
      <c r="A8078" s="2"/>
    </row>
    <row r="8079" spans="1:1" x14ac:dyDescent="0.2">
      <c r="A8079" s="2"/>
    </row>
    <row r="8080" spans="1:1" x14ac:dyDescent="0.2">
      <c r="A8080" s="2"/>
    </row>
    <row r="8081" spans="1:1" x14ac:dyDescent="0.2">
      <c r="A8081" s="2"/>
    </row>
    <row r="8082" spans="1:1" x14ac:dyDescent="0.2">
      <c r="A8082" s="2"/>
    </row>
    <row r="8083" spans="1:1" x14ac:dyDescent="0.2">
      <c r="A8083" s="2"/>
    </row>
    <row r="8084" spans="1:1" x14ac:dyDescent="0.2">
      <c r="A8084" s="2"/>
    </row>
    <row r="8085" spans="1:1" x14ac:dyDescent="0.2">
      <c r="A8085" s="2"/>
    </row>
    <row r="8086" spans="1:1" x14ac:dyDescent="0.2">
      <c r="A8086" s="2"/>
    </row>
    <row r="8087" spans="1:1" x14ac:dyDescent="0.2">
      <c r="A8087" s="2"/>
    </row>
    <row r="8088" spans="1:1" x14ac:dyDescent="0.2">
      <c r="A8088" s="2"/>
    </row>
    <row r="8089" spans="1:1" x14ac:dyDescent="0.2">
      <c r="A8089" s="2"/>
    </row>
    <row r="8090" spans="1:1" x14ac:dyDescent="0.2">
      <c r="A8090" s="2"/>
    </row>
    <row r="8091" spans="1:1" x14ac:dyDescent="0.2">
      <c r="A8091" s="2"/>
    </row>
    <row r="8092" spans="1:1" x14ac:dyDescent="0.2">
      <c r="A8092" s="2"/>
    </row>
    <row r="8093" spans="1:1" x14ac:dyDescent="0.2">
      <c r="A8093" s="2"/>
    </row>
    <row r="8094" spans="1:1" x14ac:dyDescent="0.2">
      <c r="A8094" s="2"/>
    </row>
    <row r="8095" spans="1:1" x14ac:dyDescent="0.2">
      <c r="A8095" s="2"/>
    </row>
    <row r="8096" spans="1:1" x14ac:dyDescent="0.2">
      <c r="A8096" s="2"/>
    </row>
    <row r="8097" spans="1:1" x14ac:dyDescent="0.2">
      <c r="A8097" s="2"/>
    </row>
    <row r="8098" spans="1:1" x14ac:dyDescent="0.2">
      <c r="A8098" s="2"/>
    </row>
    <row r="8099" spans="1:1" x14ac:dyDescent="0.2">
      <c r="A8099" s="2"/>
    </row>
    <row r="8100" spans="1:1" x14ac:dyDescent="0.2">
      <c r="A8100" s="2"/>
    </row>
    <row r="8101" spans="1:1" x14ac:dyDescent="0.2">
      <c r="A8101" s="2"/>
    </row>
    <row r="8102" spans="1:1" x14ac:dyDescent="0.2">
      <c r="A8102" s="2"/>
    </row>
    <row r="8103" spans="1:1" x14ac:dyDescent="0.2">
      <c r="A8103" s="2"/>
    </row>
    <row r="8104" spans="1:1" x14ac:dyDescent="0.2">
      <c r="A8104" s="2"/>
    </row>
    <row r="8105" spans="1:1" x14ac:dyDescent="0.2">
      <c r="A8105" s="2"/>
    </row>
    <row r="8106" spans="1:1" x14ac:dyDescent="0.2">
      <c r="A8106" s="2"/>
    </row>
    <row r="8107" spans="1:1" x14ac:dyDescent="0.2">
      <c r="A8107" s="2"/>
    </row>
    <row r="8108" spans="1:1" x14ac:dyDescent="0.2">
      <c r="A8108" s="2"/>
    </row>
    <row r="8109" spans="1:1" x14ac:dyDescent="0.2">
      <c r="A8109" s="2"/>
    </row>
    <row r="8110" spans="1:1" x14ac:dyDescent="0.2">
      <c r="A8110" s="2"/>
    </row>
    <row r="8111" spans="1:1" x14ac:dyDescent="0.2">
      <c r="A8111" s="2"/>
    </row>
    <row r="8112" spans="1:1" x14ac:dyDescent="0.2">
      <c r="A8112" s="2"/>
    </row>
    <row r="8113" spans="1:1" x14ac:dyDescent="0.2">
      <c r="A8113" s="2"/>
    </row>
    <row r="8114" spans="1:1" x14ac:dyDescent="0.2">
      <c r="A8114" s="2"/>
    </row>
    <row r="8115" spans="1:1" x14ac:dyDescent="0.2">
      <c r="A8115" s="2"/>
    </row>
    <row r="8116" spans="1:1" x14ac:dyDescent="0.2">
      <c r="A8116" s="2"/>
    </row>
    <row r="8117" spans="1:1" x14ac:dyDescent="0.2">
      <c r="A8117" s="2"/>
    </row>
    <row r="8118" spans="1:1" x14ac:dyDescent="0.2">
      <c r="A8118" s="2"/>
    </row>
    <row r="8119" spans="1:1" x14ac:dyDescent="0.2">
      <c r="A8119" s="2"/>
    </row>
    <row r="8120" spans="1:1" x14ac:dyDescent="0.2">
      <c r="A8120" s="2"/>
    </row>
    <row r="8121" spans="1:1" x14ac:dyDescent="0.2">
      <c r="A8121" s="2"/>
    </row>
    <row r="8122" spans="1:1" x14ac:dyDescent="0.2">
      <c r="A8122" s="2"/>
    </row>
    <row r="8123" spans="1:1" x14ac:dyDescent="0.2">
      <c r="A8123" s="2"/>
    </row>
    <row r="8124" spans="1:1" x14ac:dyDescent="0.2">
      <c r="A8124" s="2"/>
    </row>
    <row r="8125" spans="1:1" x14ac:dyDescent="0.2">
      <c r="A8125" s="2"/>
    </row>
    <row r="8126" spans="1:1" x14ac:dyDescent="0.2">
      <c r="A8126" s="2"/>
    </row>
    <row r="8127" spans="1:1" x14ac:dyDescent="0.2">
      <c r="A8127" s="2"/>
    </row>
    <row r="8128" spans="1:1" x14ac:dyDescent="0.2">
      <c r="A8128" s="2"/>
    </row>
    <row r="8129" spans="1:1" x14ac:dyDescent="0.2">
      <c r="A8129" s="2"/>
    </row>
    <row r="8130" spans="1:1" x14ac:dyDescent="0.2">
      <c r="A8130" s="2"/>
    </row>
    <row r="8131" spans="1:1" x14ac:dyDescent="0.2">
      <c r="A8131" s="2"/>
    </row>
    <row r="8132" spans="1:1" x14ac:dyDescent="0.2">
      <c r="A8132" s="2"/>
    </row>
    <row r="8133" spans="1:1" x14ac:dyDescent="0.2">
      <c r="A8133" s="2"/>
    </row>
    <row r="8134" spans="1:1" x14ac:dyDescent="0.2">
      <c r="A8134" s="2"/>
    </row>
    <row r="8135" spans="1:1" x14ac:dyDescent="0.2">
      <c r="A8135" s="2"/>
    </row>
    <row r="8136" spans="1:1" x14ac:dyDescent="0.2">
      <c r="A8136" s="2"/>
    </row>
    <row r="8137" spans="1:1" x14ac:dyDescent="0.2">
      <c r="A8137" s="2"/>
    </row>
    <row r="8138" spans="1:1" x14ac:dyDescent="0.2">
      <c r="A8138" s="2"/>
    </row>
    <row r="8139" spans="1:1" x14ac:dyDescent="0.2">
      <c r="A8139" s="2"/>
    </row>
    <row r="8140" spans="1:1" x14ac:dyDescent="0.2">
      <c r="A8140" s="2"/>
    </row>
    <row r="8141" spans="1:1" x14ac:dyDescent="0.2">
      <c r="A8141" s="2"/>
    </row>
    <row r="8142" spans="1:1" x14ac:dyDescent="0.2">
      <c r="A8142" s="2"/>
    </row>
    <row r="8143" spans="1:1" x14ac:dyDescent="0.2">
      <c r="A8143" s="2"/>
    </row>
    <row r="8144" spans="1:1" x14ac:dyDescent="0.2">
      <c r="A8144" s="2"/>
    </row>
    <row r="8145" spans="1:1" x14ac:dyDescent="0.2">
      <c r="A8145" s="2"/>
    </row>
    <row r="8146" spans="1:1" x14ac:dyDescent="0.2">
      <c r="A8146" s="2"/>
    </row>
    <row r="8147" spans="1:1" x14ac:dyDescent="0.2">
      <c r="A8147" s="2"/>
    </row>
    <row r="8148" spans="1:1" x14ac:dyDescent="0.2">
      <c r="A8148" s="2"/>
    </row>
    <row r="8149" spans="1:1" x14ac:dyDescent="0.2">
      <c r="A8149" s="2"/>
    </row>
    <row r="8150" spans="1:1" x14ac:dyDescent="0.2">
      <c r="A8150" s="2"/>
    </row>
    <row r="8151" spans="1:1" x14ac:dyDescent="0.2">
      <c r="A8151" s="2"/>
    </row>
    <row r="8152" spans="1:1" x14ac:dyDescent="0.2">
      <c r="A8152" s="2"/>
    </row>
    <row r="8153" spans="1:1" x14ac:dyDescent="0.2">
      <c r="A8153" s="2"/>
    </row>
    <row r="8154" spans="1:1" x14ac:dyDescent="0.2">
      <c r="A8154" s="2"/>
    </row>
    <row r="8155" spans="1:1" x14ac:dyDescent="0.2">
      <c r="A8155" s="2"/>
    </row>
    <row r="8156" spans="1:1" x14ac:dyDescent="0.2">
      <c r="A8156" s="2"/>
    </row>
    <row r="8157" spans="1:1" x14ac:dyDescent="0.2">
      <c r="A8157" s="2"/>
    </row>
    <row r="8158" spans="1:1" x14ac:dyDescent="0.2">
      <c r="A8158" s="2"/>
    </row>
    <row r="8159" spans="1:1" x14ac:dyDescent="0.2">
      <c r="A8159" s="2"/>
    </row>
    <row r="8160" spans="1:1" x14ac:dyDescent="0.2">
      <c r="A8160" s="2"/>
    </row>
    <row r="8161" spans="1:1" x14ac:dyDescent="0.2">
      <c r="A8161" s="2"/>
    </row>
    <row r="8162" spans="1:1" x14ac:dyDescent="0.2">
      <c r="A8162" s="2"/>
    </row>
    <row r="8163" spans="1:1" x14ac:dyDescent="0.2">
      <c r="A8163" s="2"/>
    </row>
    <row r="8164" spans="1:1" x14ac:dyDescent="0.2">
      <c r="A8164" s="2"/>
    </row>
    <row r="8165" spans="1:1" x14ac:dyDescent="0.2">
      <c r="A8165" s="2"/>
    </row>
    <row r="8166" spans="1:1" x14ac:dyDescent="0.2">
      <c r="A8166" s="2"/>
    </row>
    <row r="8167" spans="1:1" x14ac:dyDescent="0.2">
      <c r="A8167" s="2"/>
    </row>
    <row r="8168" spans="1:1" x14ac:dyDescent="0.2">
      <c r="A8168" s="2"/>
    </row>
    <row r="8169" spans="1:1" x14ac:dyDescent="0.2">
      <c r="A8169" s="2"/>
    </row>
    <row r="8170" spans="1:1" x14ac:dyDescent="0.2">
      <c r="A8170" s="2"/>
    </row>
    <row r="8171" spans="1:1" x14ac:dyDescent="0.2">
      <c r="A8171" s="2"/>
    </row>
    <row r="8172" spans="1:1" x14ac:dyDescent="0.2">
      <c r="A8172" s="2"/>
    </row>
    <row r="8173" spans="1:1" x14ac:dyDescent="0.2">
      <c r="A8173" s="2"/>
    </row>
    <row r="8174" spans="1:1" x14ac:dyDescent="0.2">
      <c r="A8174" s="2"/>
    </row>
    <row r="8175" spans="1:1" x14ac:dyDescent="0.2">
      <c r="A8175" s="2"/>
    </row>
    <row r="8176" spans="1:1" x14ac:dyDescent="0.2">
      <c r="A8176" s="2"/>
    </row>
    <row r="8177" spans="1:1" x14ac:dyDescent="0.2">
      <c r="A8177" s="2"/>
    </row>
    <row r="8178" spans="1:1" x14ac:dyDescent="0.2">
      <c r="A8178" s="2"/>
    </row>
    <row r="8179" spans="1:1" x14ac:dyDescent="0.2">
      <c r="A8179" s="2"/>
    </row>
    <row r="8180" spans="1:1" x14ac:dyDescent="0.2">
      <c r="A8180" s="2"/>
    </row>
    <row r="8181" spans="1:1" x14ac:dyDescent="0.2">
      <c r="A8181" s="2"/>
    </row>
    <row r="8182" spans="1:1" x14ac:dyDescent="0.2">
      <c r="A8182" s="2"/>
    </row>
    <row r="8183" spans="1:1" x14ac:dyDescent="0.2">
      <c r="A8183" s="2"/>
    </row>
    <row r="8184" spans="1:1" x14ac:dyDescent="0.2">
      <c r="A8184" s="2"/>
    </row>
    <row r="8185" spans="1:1" x14ac:dyDescent="0.2">
      <c r="A8185" s="2"/>
    </row>
    <row r="8186" spans="1:1" x14ac:dyDescent="0.2">
      <c r="A8186" s="2"/>
    </row>
    <row r="8187" spans="1:1" x14ac:dyDescent="0.2">
      <c r="A8187" s="2"/>
    </row>
    <row r="8188" spans="1:1" x14ac:dyDescent="0.2">
      <c r="A8188" s="2"/>
    </row>
    <row r="8189" spans="1:1" x14ac:dyDescent="0.2">
      <c r="A8189" s="2"/>
    </row>
    <row r="8190" spans="1:1" x14ac:dyDescent="0.2">
      <c r="A8190" s="2"/>
    </row>
    <row r="8191" spans="1:1" x14ac:dyDescent="0.2">
      <c r="A8191" s="2"/>
    </row>
    <row r="8192" spans="1:1" x14ac:dyDescent="0.2">
      <c r="A8192" s="2"/>
    </row>
    <row r="8193" spans="1:1" x14ac:dyDescent="0.2">
      <c r="A8193" s="2"/>
    </row>
    <row r="8194" spans="1:1" x14ac:dyDescent="0.2">
      <c r="A8194" s="2"/>
    </row>
    <row r="8195" spans="1:1" x14ac:dyDescent="0.2">
      <c r="A8195" s="2"/>
    </row>
    <row r="8196" spans="1:1" x14ac:dyDescent="0.2">
      <c r="A8196" s="2"/>
    </row>
    <row r="8197" spans="1:1" x14ac:dyDescent="0.2">
      <c r="A8197" s="2"/>
    </row>
    <row r="8198" spans="1:1" x14ac:dyDescent="0.2">
      <c r="A8198" s="2"/>
    </row>
    <row r="8199" spans="1:1" x14ac:dyDescent="0.2">
      <c r="A8199" s="2"/>
    </row>
    <row r="8200" spans="1:1" x14ac:dyDescent="0.2">
      <c r="A8200" s="2"/>
    </row>
    <row r="8201" spans="1:1" x14ac:dyDescent="0.2">
      <c r="A8201" s="2"/>
    </row>
    <row r="8202" spans="1:1" x14ac:dyDescent="0.2">
      <c r="A8202" s="2"/>
    </row>
    <row r="8203" spans="1:1" x14ac:dyDescent="0.2">
      <c r="A8203" s="2"/>
    </row>
    <row r="8204" spans="1:1" x14ac:dyDescent="0.2">
      <c r="A8204" s="2"/>
    </row>
    <row r="8205" spans="1:1" x14ac:dyDescent="0.2">
      <c r="A8205" s="2"/>
    </row>
    <row r="8206" spans="1:1" x14ac:dyDescent="0.2">
      <c r="A8206" s="2"/>
    </row>
    <row r="8207" spans="1:1" x14ac:dyDescent="0.2">
      <c r="A8207" s="2"/>
    </row>
    <row r="8208" spans="1:1" x14ac:dyDescent="0.2">
      <c r="A8208" s="2"/>
    </row>
    <row r="8209" spans="1:1" x14ac:dyDescent="0.2">
      <c r="A8209" s="2"/>
    </row>
    <row r="8210" spans="1:1" x14ac:dyDescent="0.2">
      <c r="A8210" s="2"/>
    </row>
    <row r="8211" spans="1:1" x14ac:dyDescent="0.2">
      <c r="A8211" s="2"/>
    </row>
    <row r="8212" spans="1:1" x14ac:dyDescent="0.2">
      <c r="A8212" s="2"/>
    </row>
    <row r="8213" spans="1:1" x14ac:dyDescent="0.2">
      <c r="A8213" s="2"/>
    </row>
    <row r="8214" spans="1:1" x14ac:dyDescent="0.2">
      <c r="A8214" s="2"/>
    </row>
    <row r="8215" spans="1:1" x14ac:dyDescent="0.2">
      <c r="A8215" s="2"/>
    </row>
    <row r="8216" spans="1:1" x14ac:dyDescent="0.2">
      <c r="A8216" s="2"/>
    </row>
    <row r="8217" spans="1:1" x14ac:dyDescent="0.2">
      <c r="A8217" s="2"/>
    </row>
    <row r="8218" spans="1:1" x14ac:dyDescent="0.2">
      <c r="A8218" s="2"/>
    </row>
    <row r="8219" spans="1:1" x14ac:dyDescent="0.2">
      <c r="A8219" s="2"/>
    </row>
    <row r="8220" spans="1:1" x14ac:dyDescent="0.2">
      <c r="A8220" s="2"/>
    </row>
    <row r="8221" spans="1:1" x14ac:dyDescent="0.2">
      <c r="A8221" s="2"/>
    </row>
    <row r="8222" spans="1:1" x14ac:dyDescent="0.2">
      <c r="A8222" s="2"/>
    </row>
    <row r="8223" spans="1:1" x14ac:dyDescent="0.2">
      <c r="A8223" s="2"/>
    </row>
    <row r="8224" spans="1:1" x14ac:dyDescent="0.2">
      <c r="A8224" s="2"/>
    </row>
    <row r="8225" spans="1:1" x14ac:dyDescent="0.2">
      <c r="A8225" s="2"/>
    </row>
    <row r="8226" spans="1:1" x14ac:dyDescent="0.2">
      <c r="A8226" s="2"/>
    </row>
    <row r="8227" spans="1:1" x14ac:dyDescent="0.2">
      <c r="A8227" s="2"/>
    </row>
    <row r="8228" spans="1:1" x14ac:dyDescent="0.2">
      <c r="A8228" s="2"/>
    </row>
    <row r="8229" spans="1:1" x14ac:dyDescent="0.2">
      <c r="A8229" s="2"/>
    </row>
    <row r="8230" spans="1:1" x14ac:dyDescent="0.2">
      <c r="A8230" s="2"/>
    </row>
    <row r="8231" spans="1:1" x14ac:dyDescent="0.2">
      <c r="A8231" s="2"/>
    </row>
    <row r="8232" spans="1:1" x14ac:dyDescent="0.2">
      <c r="A8232" s="2"/>
    </row>
    <row r="8233" spans="1:1" x14ac:dyDescent="0.2">
      <c r="A8233" s="2"/>
    </row>
    <row r="8234" spans="1:1" x14ac:dyDescent="0.2">
      <c r="A8234" s="2"/>
    </row>
    <row r="8235" spans="1:1" x14ac:dyDescent="0.2">
      <c r="A8235" s="2"/>
    </row>
    <row r="8236" spans="1:1" x14ac:dyDescent="0.2">
      <c r="A8236" s="2"/>
    </row>
    <row r="8237" spans="1:1" x14ac:dyDescent="0.2">
      <c r="A8237" s="2"/>
    </row>
    <row r="8238" spans="1:1" x14ac:dyDescent="0.2">
      <c r="A8238" s="2"/>
    </row>
    <row r="8239" spans="1:1" x14ac:dyDescent="0.2">
      <c r="A8239" s="2"/>
    </row>
    <row r="8240" spans="1:1" x14ac:dyDescent="0.2">
      <c r="A8240" s="2"/>
    </row>
    <row r="8241" spans="1:1" x14ac:dyDescent="0.2">
      <c r="A8241" s="2"/>
    </row>
    <row r="8242" spans="1:1" x14ac:dyDescent="0.2">
      <c r="A8242" s="2"/>
    </row>
    <row r="8243" spans="1:1" x14ac:dyDescent="0.2">
      <c r="A8243" s="2"/>
    </row>
    <row r="8244" spans="1:1" x14ac:dyDescent="0.2">
      <c r="A8244" s="2"/>
    </row>
    <row r="8245" spans="1:1" x14ac:dyDescent="0.2">
      <c r="A8245" s="2"/>
    </row>
    <row r="8246" spans="1:1" x14ac:dyDescent="0.2">
      <c r="A8246" s="2"/>
    </row>
    <row r="8247" spans="1:1" x14ac:dyDescent="0.2">
      <c r="A8247" s="2"/>
    </row>
    <row r="8248" spans="1:1" x14ac:dyDescent="0.2">
      <c r="A8248" s="2"/>
    </row>
    <row r="8249" spans="1:1" x14ac:dyDescent="0.2">
      <c r="A8249" s="2"/>
    </row>
    <row r="8250" spans="1:1" x14ac:dyDescent="0.2">
      <c r="A8250" s="2"/>
    </row>
    <row r="8251" spans="1:1" x14ac:dyDescent="0.2">
      <c r="A8251" s="2"/>
    </row>
    <row r="8252" spans="1:1" x14ac:dyDescent="0.2">
      <c r="A8252" s="2"/>
    </row>
    <row r="8253" spans="1:1" x14ac:dyDescent="0.2">
      <c r="A8253" s="2"/>
    </row>
    <row r="8254" spans="1:1" x14ac:dyDescent="0.2">
      <c r="A8254" s="2"/>
    </row>
    <row r="8255" spans="1:1" x14ac:dyDescent="0.2">
      <c r="A8255" s="2"/>
    </row>
    <row r="8256" spans="1:1" x14ac:dyDescent="0.2">
      <c r="A8256" s="2"/>
    </row>
    <row r="8257" spans="1:1" x14ac:dyDescent="0.2">
      <c r="A8257" s="2"/>
    </row>
    <row r="8258" spans="1:1" x14ac:dyDescent="0.2">
      <c r="A8258" s="2"/>
    </row>
    <row r="8259" spans="1:1" x14ac:dyDescent="0.2">
      <c r="A8259" s="2"/>
    </row>
    <row r="8260" spans="1:1" x14ac:dyDescent="0.2">
      <c r="A8260" s="2"/>
    </row>
    <row r="8261" spans="1:1" x14ac:dyDescent="0.2">
      <c r="A8261" s="2"/>
    </row>
    <row r="8262" spans="1:1" x14ac:dyDescent="0.2">
      <c r="A8262" s="2"/>
    </row>
    <row r="8263" spans="1:1" x14ac:dyDescent="0.2">
      <c r="A8263" s="2"/>
    </row>
    <row r="8264" spans="1:1" x14ac:dyDescent="0.2">
      <c r="A8264" s="2"/>
    </row>
    <row r="8265" spans="1:1" x14ac:dyDescent="0.2">
      <c r="A8265" s="2"/>
    </row>
    <row r="8266" spans="1:1" x14ac:dyDescent="0.2">
      <c r="A8266" s="2"/>
    </row>
    <row r="8267" spans="1:1" x14ac:dyDescent="0.2">
      <c r="A8267" s="2"/>
    </row>
    <row r="8268" spans="1:1" x14ac:dyDescent="0.2">
      <c r="A8268" s="2"/>
    </row>
    <row r="8269" spans="1:1" x14ac:dyDescent="0.2">
      <c r="A8269" s="2"/>
    </row>
    <row r="8270" spans="1:1" x14ac:dyDescent="0.2">
      <c r="A8270" s="2"/>
    </row>
    <row r="8271" spans="1:1" x14ac:dyDescent="0.2">
      <c r="A8271" s="2"/>
    </row>
    <row r="8272" spans="1:1" x14ac:dyDescent="0.2">
      <c r="A8272" s="2"/>
    </row>
    <row r="8273" spans="1:1" x14ac:dyDescent="0.2">
      <c r="A8273" s="2"/>
    </row>
    <row r="8274" spans="1:1" x14ac:dyDescent="0.2">
      <c r="A8274" s="2"/>
    </row>
    <row r="8275" spans="1:1" x14ac:dyDescent="0.2">
      <c r="A8275" s="2"/>
    </row>
    <row r="8276" spans="1:1" x14ac:dyDescent="0.2">
      <c r="A8276" s="2"/>
    </row>
    <row r="8277" spans="1:1" x14ac:dyDescent="0.2">
      <c r="A8277" s="2"/>
    </row>
    <row r="8278" spans="1:1" x14ac:dyDescent="0.2">
      <c r="A8278" s="2"/>
    </row>
    <row r="8279" spans="1:1" x14ac:dyDescent="0.2">
      <c r="A8279" s="2"/>
    </row>
    <row r="8280" spans="1:1" x14ac:dyDescent="0.2">
      <c r="A8280" s="2"/>
    </row>
    <row r="8281" spans="1:1" x14ac:dyDescent="0.2">
      <c r="A8281" s="2"/>
    </row>
    <row r="8282" spans="1:1" x14ac:dyDescent="0.2">
      <c r="A8282" s="2"/>
    </row>
    <row r="8283" spans="1:1" x14ac:dyDescent="0.2">
      <c r="A8283" s="2"/>
    </row>
    <row r="8284" spans="1:1" x14ac:dyDescent="0.2">
      <c r="A8284" s="2"/>
    </row>
    <row r="8285" spans="1:1" x14ac:dyDescent="0.2">
      <c r="A8285" s="2"/>
    </row>
    <row r="8286" spans="1:1" x14ac:dyDescent="0.2">
      <c r="A8286" s="2"/>
    </row>
    <row r="8287" spans="1:1" x14ac:dyDescent="0.2">
      <c r="A8287" s="2"/>
    </row>
    <row r="8288" spans="1:1" x14ac:dyDescent="0.2">
      <c r="A8288" s="2"/>
    </row>
    <row r="8289" spans="1:1" x14ac:dyDescent="0.2">
      <c r="A8289" s="2"/>
    </row>
    <row r="8290" spans="1:1" x14ac:dyDescent="0.2">
      <c r="A8290" s="2"/>
    </row>
    <row r="8291" spans="1:1" x14ac:dyDescent="0.2">
      <c r="A8291" s="2"/>
    </row>
    <row r="8292" spans="1:1" x14ac:dyDescent="0.2">
      <c r="A8292" s="2"/>
    </row>
    <row r="8293" spans="1:1" x14ac:dyDescent="0.2">
      <c r="A8293" s="2"/>
    </row>
    <row r="8294" spans="1:1" x14ac:dyDescent="0.2">
      <c r="A8294" s="2"/>
    </row>
    <row r="8295" spans="1:1" x14ac:dyDescent="0.2">
      <c r="A8295" s="2"/>
    </row>
    <row r="8296" spans="1:1" x14ac:dyDescent="0.2">
      <c r="A8296" s="2"/>
    </row>
    <row r="8297" spans="1:1" x14ac:dyDescent="0.2">
      <c r="A8297" s="2"/>
    </row>
    <row r="8298" spans="1:1" x14ac:dyDescent="0.2">
      <c r="A8298" s="2"/>
    </row>
    <row r="8299" spans="1:1" x14ac:dyDescent="0.2">
      <c r="A8299" s="2"/>
    </row>
    <row r="8300" spans="1:1" x14ac:dyDescent="0.2">
      <c r="A8300" s="2"/>
    </row>
    <row r="8301" spans="1:1" x14ac:dyDescent="0.2">
      <c r="A8301" s="2"/>
    </row>
    <row r="8302" spans="1:1" x14ac:dyDescent="0.2">
      <c r="A8302" s="2"/>
    </row>
    <row r="8303" spans="1:1" x14ac:dyDescent="0.2">
      <c r="A8303" s="2"/>
    </row>
    <row r="8304" spans="1:1" x14ac:dyDescent="0.2">
      <c r="A8304" s="2"/>
    </row>
    <row r="8305" spans="1:1" x14ac:dyDescent="0.2">
      <c r="A8305" s="2"/>
    </row>
    <row r="8306" spans="1:1" x14ac:dyDescent="0.2">
      <c r="A8306" s="2"/>
    </row>
    <row r="8307" spans="1:1" x14ac:dyDescent="0.2">
      <c r="A8307" s="2"/>
    </row>
    <row r="8308" spans="1:1" x14ac:dyDescent="0.2">
      <c r="A8308" s="2"/>
    </row>
    <row r="8309" spans="1:1" x14ac:dyDescent="0.2">
      <c r="A8309" s="2"/>
    </row>
    <row r="8310" spans="1:1" x14ac:dyDescent="0.2">
      <c r="A8310" s="2"/>
    </row>
    <row r="8311" spans="1:1" x14ac:dyDescent="0.2">
      <c r="A8311" s="2"/>
    </row>
    <row r="8312" spans="1:1" x14ac:dyDescent="0.2">
      <c r="A8312" s="2"/>
    </row>
    <row r="8313" spans="1:1" x14ac:dyDescent="0.2">
      <c r="A8313" s="2"/>
    </row>
    <row r="8314" spans="1:1" x14ac:dyDescent="0.2">
      <c r="A8314" s="2"/>
    </row>
    <row r="8315" spans="1:1" x14ac:dyDescent="0.2">
      <c r="A8315" s="2"/>
    </row>
    <row r="8316" spans="1:1" x14ac:dyDescent="0.2">
      <c r="A8316" s="2"/>
    </row>
    <row r="8317" spans="1:1" x14ac:dyDescent="0.2">
      <c r="A8317" s="2"/>
    </row>
    <row r="8318" spans="1:1" x14ac:dyDescent="0.2">
      <c r="A8318" s="2"/>
    </row>
    <row r="8319" spans="1:1" x14ac:dyDescent="0.2">
      <c r="A8319" s="2"/>
    </row>
    <row r="8320" spans="1:1" x14ac:dyDescent="0.2">
      <c r="A8320" s="2"/>
    </row>
    <row r="8321" spans="1:1" x14ac:dyDescent="0.2">
      <c r="A8321" s="2"/>
    </row>
    <row r="8322" spans="1:1" x14ac:dyDescent="0.2">
      <c r="A8322" s="2"/>
    </row>
    <row r="8323" spans="1:1" x14ac:dyDescent="0.2">
      <c r="A8323" s="2"/>
    </row>
    <row r="8324" spans="1:1" x14ac:dyDescent="0.2">
      <c r="A8324" s="2"/>
    </row>
    <row r="8325" spans="1:1" x14ac:dyDescent="0.2">
      <c r="A8325" s="2"/>
    </row>
    <row r="8326" spans="1:1" x14ac:dyDescent="0.2">
      <c r="A8326" s="2"/>
    </row>
    <row r="8327" spans="1:1" x14ac:dyDescent="0.2">
      <c r="A8327" s="2"/>
    </row>
    <row r="8328" spans="1:1" x14ac:dyDescent="0.2">
      <c r="A8328" s="2"/>
    </row>
    <row r="8329" spans="1:1" x14ac:dyDescent="0.2">
      <c r="A8329" s="2"/>
    </row>
    <row r="8330" spans="1:1" x14ac:dyDescent="0.2">
      <c r="A8330" s="2"/>
    </row>
    <row r="8331" spans="1:1" x14ac:dyDescent="0.2">
      <c r="A8331" s="2"/>
    </row>
    <row r="8332" spans="1:1" x14ac:dyDescent="0.2">
      <c r="A8332" s="2"/>
    </row>
    <row r="8333" spans="1:1" x14ac:dyDescent="0.2">
      <c r="A8333" s="2"/>
    </row>
    <row r="8334" spans="1:1" x14ac:dyDescent="0.2">
      <c r="A8334" s="2"/>
    </row>
    <row r="8335" spans="1:1" x14ac:dyDescent="0.2">
      <c r="A8335" s="2"/>
    </row>
    <row r="8336" spans="1:1" x14ac:dyDescent="0.2">
      <c r="A8336" s="2"/>
    </row>
    <row r="8337" spans="1:1" x14ac:dyDescent="0.2">
      <c r="A8337" s="2"/>
    </row>
    <row r="8338" spans="1:1" x14ac:dyDescent="0.2">
      <c r="A8338" s="2"/>
    </row>
    <row r="8339" spans="1:1" x14ac:dyDescent="0.2">
      <c r="A8339" s="2"/>
    </row>
    <row r="8340" spans="1:1" x14ac:dyDescent="0.2">
      <c r="A8340" s="2"/>
    </row>
    <row r="8341" spans="1:1" x14ac:dyDescent="0.2">
      <c r="A8341" s="2"/>
    </row>
    <row r="8342" spans="1:1" x14ac:dyDescent="0.2">
      <c r="A8342" s="2"/>
    </row>
    <row r="8343" spans="1:1" x14ac:dyDescent="0.2">
      <c r="A8343" s="2"/>
    </row>
    <row r="8344" spans="1:1" x14ac:dyDescent="0.2">
      <c r="A8344" s="2"/>
    </row>
    <row r="8345" spans="1:1" x14ac:dyDescent="0.2">
      <c r="A8345" s="2"/>
    </row>
    <row r="8346" spans="1:1" x14ac:dyDescent="0.2">
      <c r="A8346" s="2"/>
    </row>
    <row r="8347" spans="1:1" x14ac:dyDescent="0.2">
      <c r="A8347" s="2"/>
    </row>
    <row r="8348" spans="1:1" x14ac:dyDescent="0.2">
      <c r="A8348" s="2"/>
    </row>
    <row r="8349" spans="1:1" x14ac:dyDescent="0.2">
      <c r="A8349" s="2"/>
    </row>
    <row r="8350" spans="1:1" x14ac:dyDescent="0.2">
      <c r="A8350" s="2"/>
    </row>
    <row r="8351" spans="1:1" x14ac:dyDescent="0.2">
      <c r="A8351" s="2"/>
    </row>
    <row r="8352" spans="1:1" x14ac:dyDescent="0.2">
      <c r="A8352" s="2"/>
    </row>
    <row r="8353" spans="1:1" x14ac:dyDescent="0.2">
      <c r="A8353" s="2"/>
    </row>
    <row r="8354" spans="1:1" x14ac:dyDescent="0.2">
      <c r="A8354" s="2"/>
    </row>
    <row r="8355" spans="1:1" x14ac:dyDescent="0.2">
      <c r="A8355" s="2"/>
    </row>
    <row r="8356" spans="1:1" x14ac:dyDescent="0.2">
      <c r="A8356" s="2"/>
    </row>
    <row r="8357" spans="1:1" x14ac:dyDescent="0.2">
      <c r="A8357" s="2"/>
    </row>
    <row r="8358" spans="1:1" x14ac:dyDescent="0.2">
      <c r="A8358" s="2"/>
    </row>
    <row r="8359" spans="1:1" x14ac:dyDescent="0.2">
      <c r="A8359" s="2"/>
    </row>
    <row r="8360" spans="1:1" x14ac:dyDescent="0.2">
      <c r="A8360" s="2"/>
    </row>
    <row r="8361" spans="1:1" x14ac:dyDescent="0.2">
      <c r="A8361" s="2"/>
    </row>
    <row r="8362" spans="1:1" x14ac:dyDescent="0.2">
      <c r="A8362" s="2"/>
    </row>
    <row r="8363" spans="1:1" x14ac:dyDescent="0.2">
      <c r="A8363" s="2"/>
    </row>
    <row r="8364" spans="1:1" x14ac:dyDescent="0.2">
      <c r="A8364" s="2"/>
    </row>
    <row r="8365" spans="1:1" x14ac:dyDescent="0.2">
      <c r="A8365" s="2"/>
    </row>
    <row r="8366" spans="1:1" x14ac:dyDescent="0.2">
      <c r="A8366" s="2"/>
    </row>
    <row r="8367" spans="1:1" x14ac:dyDescent="0.2">
      <c r="A8367" s="2"/>
    </row>
    <row r="8368" spans="1:1" x14ac:dyDescent="0.2">
      <c r="A8368" s="2"/>
    </row>
    <row r="8369" spans="1:1" x14ac:dyDescent="0.2">
      <c r="A8369" s="2"/>
    </row>
    <row r="8370" spans="1:1" x14ac:dyDescent="0.2">
      <c r="A8370" s="2"/>
    </row>
    <row r="8371" spans="1:1" x14ac:dyDescent="0.2">
      <c r="A8371" s="2"/>
    </row>
    <row r="8372" spans="1:1" x14ac:dyDescent="0.2">
      <c r="A8372" s="2"/>
    </row>
    <row r="8373" spans="1:1" x14ac:dyDescent="0.2">
      <c r="A8373" s="2"/>
    </row>
    <row r="8374" spans="1:1" x14ac:dyDescent="0.2">
      <c r="A8374" s="2"/>
    </row>
    <row r="8375" spans="1:1" x14ac:dyDescent="0.2">
      <c r="A8375" s="2"/>
    </row>
    <row r="8376" spans="1:1" x14ac:dyDescent="0.2">
      <c r="A8376" s="2"/>
    </row>
    <row r="8377" spans="1:1" x14ac:dyDescent="0.2">
      <c r="A8377" s="2"/>
    </row>
    <row r="8378" spans="1:1" x14ac:dyDescent="0.2">
      <c r="A8378" s="2"/>
    </row>
    <row r="8379" spans="1:1" x14ac:dyDescent="0.2">
      <c r="A8379" s="2"/>
    </row>
    <row r="8380" spans="1:1" x14ac:dyDescent="0.2">
      <c r="A8380" s="2"/>
    </row>
    <row r="8381" spans="1:1" x14ac:dyDescent="0.2">
      <c r="A8381" s="2"/>
    </row>
    <row r="8382" spans="1:1" x14ac:dyDescent="0.2">
      <c r="A8382" s="2"/>
    </row>
    <row r="8383" spans="1:1" x14ac:dyDescent="0.2">
      <c r="A8383" s="2"/>
    </row>
    <row r="8384" spans="1:1" x14ac:dyDescent="0.2">
      <c r="A8384" s="2"/>
    </row>
    <row r="8385" spans="1:1" x14ac:dyDescent="0.2">
      <c r="A8385" s="2"/>
    </row>
    <row r="8386" spans="1:1" x14ac:dyDescent="0.2">
      <c r="A8386" s="2"/>
    </row>
    <row r="8387" spans="1:1" x14ac:dyDescent="0.2">
      <c r="A8387" s="2"/>
    </row>
    <row r="8388" spans="1:1" x14ac:dyDescent="0.2">
      <c r="A8388" s="2"/>
    </row>
    <row r="8389" spans="1:1" x14ac:dyDescent="0.2">
      <c r="A8389" s="2"/>
    </row>
    <row r="8390" spans="1:1" x14ac:dyDescent="0.2">
      <c r="A8390" s="2"/>
    </row>
    <row r="8391" spans="1:1" x14ac:dyDescent="0.2">
      <c r="A8391" s="2"/>
    </row>
    <row r="8392" spans="1:1" x14ac:dyDescent="0.2">
      <c r="A8392" s="2"/>
    </row>
    <row r="8393" spans="1:1" x14ac:dyDescent="0.2">
      <c r="A8393" s="2"/>
    </row>
    <row r="8394" spans="1:1" x14ac:dyDescent="0.2">
      <c r="A8394" s="2"/>
    </row>
    <row r="8395" spans="1:1" x14ac:dyDescent="0.2">
      <c r="A8395" s="2"/>
    </row>
    <row r="8396" spans="1:1" x14ac:dyDescent="0.2">
      <c r="A8396" s="2"/>
    </row>
    <row r="8397" spans="1:1" x14ac:dyDescent="0.2">
      <c r="A8397" s="2"/>
    </row>
    <row r="8398" spans="1:1" x14ac:dyDescent="0.2">
      <c r="A8398" s="2"/>
    </row>
    <row r="8399" spans="1:1" x14ac:dyDescent="0.2">
      <c r="A8399" s="2"/>
    </row>
    <row r="8400" spans="1:1" x14ac:dyDescent="0.2">
      <c r="A8400" s="2"/>
    </row>
    <row r="8401" spans="1:1" x14ac:dyDescent="0.2">
      <c r="A8401" s="2"/>
    </row>
    <row r="8402" spans="1:1" x14ac:dyDescent="0.2">
      <c r="A8402" s="2"/>
    </row>
    <row r="8403" spans="1:1" x14ac:dyDescent="0.2">
      <c r="A8403" s="2"/>
    </row>
    <row r="8404" spans="1:1" x14ac:dyDescent="0.2">
      <c r="A8404" s="2"/>
    </row>
    <row r="8405" spans="1:1" x14ac:dyDescent="0.2">
      <c r="A8405" s="2"/>
    </row>
    <row r="8406" spans="1:1" x14ac:dyDescent="0.2">
      <c r="A8406" s="2"/>
    </row>
    <row r="8407" spans="1:1" x14ac:dyDescent="0.2">
      <c r="A8407" s="2"/>
    </row>
    <row r="8408" spans="1:1" x14ac:dyDescent="0.2">
      <c r="A8408" s="2"/>
    </row>
    <row r="8409" spans="1:1" x14ac:dyDescent="0.2">
      <c r="A8409" s="2"/>
    </row>
    <row r="8410" spans="1:1" x14ac:dyDescent="0.2">
      <c r="A8410" s="2"/>
    </row>
    <row r="8411" spans="1:1" x14ac:dyDescent="0.2">
      <c r="A8411" s="2"/>
    </row>
    <row r="8412" spans="1:1" x14ac:dyDescent="0.2">
      <c r="A8412" s="2"/>
    </row>
    <row r="8413" spans="1:1" x14ac:dyDescent="0.2">
      <c r="A8413" s="2"/>
    </row>
    <row r="8414" spans="1:1" x14ac:dyDescent="0.2">
      <c r="A8414" s="2"/>
    </row>
    <row r="8415" spans="1:1" x14ac:dyDescent="0.2">
      <c r="A8415" s="2"/>
    </row>
    <row r="8416" spans="1:1" x14ac:dyDescent="0.2">
      <c r="A8416" s="2"/>
    </row>
    <row r="8417" spans="1:1" x14ac:dyDescent="0.2">
      <c r="A8417" s="2"/>
    </row>
    <row r="8418" spans="1:1" x14ac:dyDescent="0.2">
      <c r="A8418" s="2"/>
    </row>
    <row r="8419" spans="1:1" x14ac:dyDescent="0.2">
      <c r="A8419" s="2"/>
    </row>
    <row r="8420" spans="1:1" x14ac:dyDescent="0.2">
      <c r="A8420" s="2"/>
    </row>
    <row r="8421" spans="1:1" x14ac:dyDescent="0.2">
      <c r="A8421" s="2"/>
    </row>
    <row r="8422" spans="1:1" x14ac:dyDescent="0.2">
      <c r="A8422" s="2"/>
    </row>
    <row r="8423" spans="1:1" x14ac:dyDescent="0.2">
      <c r="A8423" s="2"/>
    </row>
    <row r="8424" spans="1:1" x14ac:dyDescent="0.2">
      <c r="A8424" s="2"/>
    </row>
    <row r="8425" spans="1:1" x14ac:dyDescent="0.2">
      <c r="A8425" s="2"/>
    </row>
    <row r="8426" spans="1:1" x14ac:dyDescent="0.2">
      <c r="A8426" s="2"/>
    </row>
    <row r="8427" spans="1:1" x14ac:dyDescent="0.2">
      <c r="A8427" s="2"/>
    </row>
    <row r="8428" spans="1:1" x14ac:dyDescent="0.2">
      <c r="A8428" s="2"/>
    </row>
    <row r="8429" spans="1:1" x14ac:dyDescent="0.2">
      <c r="A8429" s="2"/>
    </row>
    <row r="8430" spans="1:1" x14ac:dyDescent="0.2">
      <c r="A8430" s="2"/>
    </row>
    <row r="8431" spans="1:1" x14ac:dyDescent="0.2">
      <c r="A8431" s="2"/>
    </row>
    <row r="8432" spans="1:1" x14ac:dyDescent="0.2">
      <c r="A8432" s="2"/>
    </row>
    <row r="8433" spans="1:1" x14ac:dyDescent="0.2">
      <c r="A8433" s="2"/>
    </row>
    <row r="8434" spans="1:1" x14ac:dyDescent="0.2">
      <c r="A8434" s="2"/>
    </row>
    <row r="8435" spans="1:1" x14ac:dyDescent="0.2">
      <c r="A8435" s="2"/>
    </row>
    <row r="8436" spans="1:1" x14ac:dyDescent="0.2">
      <c r="A8436" s="2"/>
    </row>
    <row r="8437" spans="1:1" x14ac:dyDescent="0.2">
      <c r="A8437" s="2"/>
    </row>
    <row r="8438" spans="1:1" x14ac:dyDescent="0.2">
      <c r="A8438" s="2"/>
    </row>
    <row r="8439" spans="1:1" x14ac:dyDescent="0.2">
      <c r="A8439" s="2"/>
    </row>
    <row r="8440" spans="1:1" x14ac:dyDescent="0.2">
      <c r="A8440" s="2"/>
    </row>
    <row r="8441" spans="1:1" x14ac:dyDescent="0.2">
      <c r="A8441" s="2"/>
    </row>
    <row r="8442" spans="1:1" x14ac:dyDescent="0.2">
      <c r="A8442" s="2"/>
    </row>
    <row r="8443" spans="1:1" x14ac:dyDescent="0.2">
      <c r="A8443" s="2"/>
    </row>
    <row r="8444" spans="1:1" x14ac:dyDescent="0.2">
      <c r="A8444" s="2"/>
    </row>
    <row r="8445" spans="1:1" x14ac:dyDescent="0.2">
      <c r="A8445" s="2"/>
    </row>
    <row r="8446" spans="1:1" x14ac:dyDescent="0.2">
      <c r="A8446" s="2"/>
    </row>
    <row r="8447" spans="1:1" x14ac:dyDescent="0.2">
      <c r="A8447" s="2"/>
    </row>
    <row r="8448" spans="1:1" x14ac:dyDescent="0.2">
      <c r="A8448" s="2"/>
    </row>
    <row r="8449" spans="1:1" x14ac:dyDescent="0.2">
      <c r="A8449" s="2"/>
    </row>
    <row r="8450" spans="1:1" x14ac:dyDescent="0.2">
      <c r="A8450" s="2"/>
    </row>
    <row r="8451" spans="1:1" x14ac:dyDescent="0.2">
      <c r="A8451" s="2"/>
    </row>
    <row r="8452" spans="1:1" x14ac:dyDescent="0.2">
      <c r="A8452" s="2"/>
    </row>
    <row r="8453" spans="1:1" x14ac:dyDescent="0.2">
      <c r="A8453" s="2"/>
    </row>
    <row r="8454" spans="1:1" x14ac:dyDescent="0.2">
      <c r="A8454" s="2"/>
    </row>
    <row r="8455" spans="1:1" x14ac:dyDescent="0.2">
      <c r="A8455" s="2"/>
    </row>
    <row r="8456" spans="1:1" x14ac:dyDescent="0.2">
      <c r="A8456" s="2"/>
    </row>
    <row r="8457" spans="1:1" x14ac:dyDescent="0.2">
      <c r="A8457" s="2"/>
    </row>
    <row r="8458" spans="1:1" x14ac:dyDescent="0.2">
      <c r="A8458" s="2"/>
    </row>
    <row r="8459" spans="1:1" x14ac:dyDescent="0.2">
      <c r="A8459" s="2"/>
    </row>
    <row r="8460" spans="1:1" x14ac:dyDescent="0.2">
      <c r="A8460" s="2"/>
    </row>
    <row r="8461" spans="1:1" x14ac:dyDescent="0.2">
      <c r="A8461" s="2"/>
    </row>
    <row r="8462" spans="1:1" x14ac:dyDescent="0.2">
      <c r="A8462" s="2"/>
    </row>
    <row r="8463" spans="1:1" x14ac:dyDescent="0.2">
      <c r="A8463" s="2"/>
    </row>
    <row r="8464" spans="1:1" x14ac:dyDescent="0.2">
      <c r="A8464" s="2"/>
    </row>
    <row r="8465" spans="1:1" x14ac:dyDescent="0.2">
      <c r="A8465" s="2"/>
    </row>
    <row r="8466" spans="1:1" x14ac:dyDescent="0.2">
      <c r="A8466" s="2"/>
    </row>
    <row r="8467" spans="1:1" x14ac:dyDescent="0.2">
      <c r="A8467" s="2"/>
    </row>
    <row r="8468" spans="1:1" x14ac:dyDescent="0.2">
      <c r="A8468" s="2"/>
    </row>
    <row r="8469" spans="1:1" x14ac:dyDescent="0.2">
      <c r="A8469" s="2"/>
    </row>
    <row r="8470" spans="1:1" x14ac:dyDescent="0.2">
      <c r="A8470" s="2"/>
    </row>
    <row r="8471" spans="1:1" x14ac:dyDescent="0.2">
      <c r="A8471" s="2"/>
    </row>
    <row r="8472" spans="1:1" x14ac:dyDescent="0.2">
      <c r="A8472" s="2"/>
    </row>
    <row r="8473" spans="1:1" x14ac:dyDescent="0.2">
      <c r="A8473" s="2"/>
    </row>
    <row r="8474" spans="1:1" x14ac:dyDescent="0.2">
      <c r="A8474" s="2"/>
    </row>
    <row r="8475" spans="1:1" x14ac:dyDescent="0.2">
      <c r="A8475" s="2"/>
    </row>
    <row r="8476" spans="1:1" x14ac:dyDescent="0.2">
      <c r="A8476" s="2"/>
    </row>
    <row r="8477" spans="1:1" x14ac:dyDescent="0.2">
      <c r="A8477" s="2"/>
    </row>
    <row r="8478" spans="1:1" x14ac:dyDescent="0.2">
      <c r="A8478" s="2"/>
    </row>
    <row r="8479" spans="1:1" x14ac:dyDescent="0.2">
      <c r="A8479" s="2"/>
    </row>
    <row r="8480" spans="1:1" x14ac:dyDescent="0.2">
      <c r="A8480" s="2"/>
    </row>
    <row r="8481" spans="1:1" x14ac:dyDescent="0.2">
      <c r="A8481" s="2"/>
    </row>
    <row r="8482" spans="1:1" x14ac:dyDescent="0.2">
      <c r="A8482" s="2"/>
    </row>
    <row r="8483" spans="1:1" x14ac:dyDescent="0.2">
      <c r="A8483" s="2"/>
    </row>
    <row r="8484" spans="1:1" x14ac:dyDescent="0.2">
      <c r="A8484" s="2"/>
    </row>
    <row r="8485" spans="1:1" x14ac:dyDescent="0.2">
      <c r="A8485" s="2"/>
    </row>
    <row r="8486" spans="1:1" x14ac:dyDescent="0.2">
      <c r="A8486" s="2"/>
    </row>
    <row r="8487" spans="1:1" x14ac:dyDescent="0.2">
      <c r="A8487" s="2"/>
    </row>
    <row r="8488" spans="1:1" x14ac:dyDescent="0.2">
      <c r="A8488" s="2"/>
    </row>
    <row r="8489" spans="1:1" x14ac:dyDescent="0.2">
      <c r="A8489" s="2"/>
    </row>
    <row r="8490" spans="1:1" x14ac:dyDescent="0.2">
      <c r="A8490" s="2"/>
    </row>
    <row r="8491" spans="1:1" x14ac:dyDescent="0.2">
      <c r="A8491" s="2"/>
    </row>
    <row r="8492" spans="1:1" x14ac:dyDescent="0.2">
      <c r="A8492" s="2"/>
    </row>
    <row r="8493" spans="1:1" x14ac:dyDescent="0.2">
      <c r="A8493" s="2"/>
    </row>
    <row r="8494" spans="1:1" x14ac:dyDescent="0.2">
      <c r="A8494" s="2"/>
    </row>
    <row r="8495" spans="1:1" x14ac:dyDescent="0.2">
      <c r="A8495" s="2"/>
    </row>
    <row r="8496" spans="1:1" x14ac:dyDescent="0.2">
      <c r="A8496" s="2"/>
    </row>
    <row r="8497" spans="1:1" x14ac:dyDescent="0.2">
      <c r="A8497" s="2"/>
    </row>
    <row r="8498" spans="1:1" x14ac:dyDescent="0.2">
      <c r="A8498" s="2"/>
    </row>
    <row r="8499" spans="1:1" x14ac:dyDescent="0.2">
      <c r="A8499" s="2"/>
    </row>
    <row r="8500" spans="1:1" x14ac:dyDescent="0.2">
      <c r="A8500" s="2"/>
    </row>
    <row r="8501" spans="1:1" x14ac:dyDescent="0.2">
      <c r="A8501" s="2"/>
    </row>
    <row r="8502" spans="1:1" x14ac:dyDescent="0.2">
      <c r="A8502" s="2"/>
    </row>
    <row r="8503" spans="1:1" x14ac:dyDescent="0.2">
      <c r="A8503" s="2"/>
    </row>
    <row r="8504" spans="1:1" x14ac:dyDescent="0.2">
      <c r="A8504" s="2"/>
    </row>
    <row r="8505" spans="1:1" x14ac:dyDescent="0.2">
      <c r="A8505" s="2"/>
    </row>
    <row r="8506" spans="1:1" x14ac:dyDescent="0.2">
      <c r="A8506" s="2"/>
    </row>
    <row r="8507" spans="1:1" x14ac:dyDescent="0.2">
      <c r="A8507" s="2"/>
    </row>
    <row r="8508" spans="1:1" x14ac:dyDescent="0.2">
      <c r="A8508" s="2"/>
    </row>
    <row r="8509" spans="1:1" x14ac:dyDescent="0.2">
      <c r="A8509" s="2"/>
    </row>
    <row r="8510" spans="1:1" x14ac:dyDescent="0.2">
      <c r="A8510" s="2"/>
    </row>
    <row r="8511" spans="1:1" x14ac:dyDescent="0.2">
      <c r="A8511" s="2"/>
    </row>
    <row r="8512" spans="1:1" x14ac:dyDescent="0.2">
      <c r="A8512" s="2"/>
    </row>
    <row r="8513" spans="1:1" x14ac:dyDescent="0.2">
      <c r="A8513" s="2"/>
    </row>
    <row r="8514" spans="1:1" x14ac:dyDescent="0.2">
      <c r="A8514" s="2"/>
    </row>
    <row r="8515" spans="1:1" x14ac:dyDescent="0.2">
      <c r="A8515" s="2"/>
    </row>
    <row r="8516" spans="1:1" x14ac:dyDescent="0.2">
      <c r="A8516" s="2"/>
    </row>
    <row r="8517" spans="1:1" x14ac:dyDescent="0.2">
      <c r="A8517" s="2"/>
    </row>
    <row r="8518" spans="1:1" x14ac:dyDescent="0.2">
      <c r="A8518" s="2"/>
    </row>
    <row r="8519" spans="1:1" x14ac:dyDescent="0.2">
      <c r="A8519" s="2"/>
    </row>
    <row r="8520" spans="1:1" x14ac:dyDescent="0.2">
      <c r="A8520" s="2"/>
    </row>
    <row r="8521" spans="1:1" x14ac:dyDescent="0.2">
      <c r="A8521" s="2"/>
    </row>
    <row r="8522" spans="1:1" x14ac:dyDescent="0.2">
      <c r="A8522" s="2"/>
    </row>
    <row r="8523" spans="1:1" x14ac:dyDescent="0.2">
      <c r="A8523" s="2"/>
    </row>
    <row r="8524" spans="1:1" x14ac:dyDescent="0.2">
      <c r="A8524" s="2"/>
    </row>
    <row r="8525" spans="1:1" x14ac:dyDescent="0.2">
      <c r="A8525" s="2"/>
    </row>
    <row r="8526" spans="1:1" x14ac:dyDescent="0.2">
      <c r="A8526" s="2"/>
    </row>
    <row r="8527" spans="1:1" x14ac:dyDescent="0.2">
      <c r="A8527" s="2"/>
    </row>
    <row r="8528" spans="1:1" x14ac:dyDescent="0.2">
      <c r="A8528" s="2"/>
    </row>
    <row r="8529" spans="1:1" x14ac:dyDescent="0.2">
      <c r="A8529" s="2"/>
    </row>
    <row r="8530" spans="1:1" x14ac:dyDescent="0.2">
      <c r="A8530" s="2"/>
    </row>
    <row r="8531" spans="1:1" x14ac:dyDescent="0.2">
      <c r="A8531" s="2"/>
    </row>
    <row r="8532" spans="1:1" x14ac:dyDescent="0.2">
      <c r="A8532" s="2"/>
    </row>
    <row r="8533" spans="1:1" x14ac:dyDescent="0.2">
      <c r="A8533" s="2"/>
    </row>
    <row r="8534" spans="1:1" x14ac:dyDescent="0.2">
      <c r="A8534" s="2"/>
    </row>
    <row r="8535" spans="1:1" x14ac:dyDescent="0.2">
      <c r="A8535" s="2"/>
    </row>
    <row r="8536" spans="1:1" x14ac:dyDescent="0.2">
      <c r="A8536" s="2"/>
    </row>
    <row r="8537" spans="1:1" x14ac:dyDescent="0.2">
      <c r="A8537" s="2"/>
    </row>
    <row r="8538" spans="1:1" x14ac:dyDescent="0.2">
      <c r="A8538" s="2"/>
    </row>
    <row r="8539" spans="1:1" x14ac:dyDescent="0.2">
      <c r="A8539" s="2"/>
    </row>
    <row r="8540" spans="1:1" x14ac:dyDescent="0.2">
      <c r="A8540" s="2"/>
    </row>
    <row r="8541" spans="1:1" x14ac:dyDescent="0.2">
      <c r="A8541" s="2"/>
    </row>
    <row r="8542" spans="1:1" x14ac:dyDescent="0.2">
      <c r="A8542" s="2"/>
    </row>
    <row r="8543" spans="1:1" x14ac:dyDescent="0.2">
      <c r="A8543" s="2"/>
    </row>
    <row r="8544" spans="1:1" x14ac:dyDescent="0.2">
      <c r="A8544" s="2"/>
    </row>
    <row r="8545" spans="1:1" x14ac:dyDescent="0.2">
      <c r="A8545" s="2"/>
    </row>
    <row r="8546" spans="1:1" x14ac:dyDescent="0.2">
      <c r="A8546" s="2"/>
    </row>
    <row r="8547" spans="1:1" x14ac:dyDescent="0.2">
      <c r="A8547" s="2"/>
    </row>
    <row r="8548" spans="1:1" x14ac:dyDescent="0.2">
      <c r="A8548" s="2"/>
    </row>
    <row r="8549" spans="1:1" x14ac:dyDescent="0.2">
      <c r="A8549" s="2"/>
    </row>
    <row r="8550" spans="1:1" x14ac:dyDescent="0.2">
      <c r="A8550" s="2"/>
    </row>
    <row r="8551" spans="1:1" x14ac:dyDescent="0.2">
      <c r="A8551" s="2"/>
    </row>
    <row r="8552" spans="1:1" x14ac:dyDescent="0.2">
      <c r="A8552" s="2"/>
    </row>
    <row r="8553" spans="1:1" x14ac:dyDescent="0.2">
      <c r="A8553" s="2"/>
    </row>
    <row r="8554" spans="1:1" x14ac:dyDescent="0.2">
      <c r="A8554" s="2"/>
    </row>
    <row r="8555" spans="1:1" x14ac:dyDescent="0.2">
      <c r="A8555" s="2"/>
    </row>
    <row r="8556" spans="1:1" x14ac:dyDescent="0.2">
      <c r="A8556" s="2"/>
    </row>
    <row r="8557" spans="1:1" x14ac:dyDescent="0.2">
      <c r="A8557" s="2"/>
    </row>
    <row r="8558" spans="1:1" x14ac:dyDescent="0.2">
      <c r="A8558" s="2"/>
    </row>
    <row r="8559" spans="1:1" x14ac:dyDescent="0.2">
      <c r="A8559" s="2"/>
    </row>
    <row r="8560" spans="1:1" x14ac:dyDescent="0.2">
      <c r="A8560" s="2"/>
    </row>
    <row r="8561" spans="1:1" x14ac:dyDescent="0.2">
      <c r="A8561" s="2"/>
    </row>
    <row r="8562" spans="1:1" x14ac:dyDescent="0.2">
      <c r="A8562" s="2"/>
    </row>
    <row r="8563" spans="1:1" x14ac:dyDescent="0.2">
      <c r="A8563" s="2"/>
    </row>
    <row r="8564" spans="1:1" x14ac:dyDescent="0.2">
      <c r="A8564" s="2"/>
    </row>
    <row r="8565" spans="1:1" x14ac:dyDescent="0.2">
      <c r="A8565" s="2"/>
    </row>
    <row r="8566" spans="1:1" x14ac:dyDescent="0.2">
      <c r="A8566" s="2"/>
    </row>
    <row r="8567" spans="1:1" x14ac:dyDescent="0.2">
      <c r="A8567" s="2"/>
    </row>
    <row r="8568" spans="1:1" x14ac:dyDescent="0.2">
      <c r="A8568" s="2"/>
    </row>
    <row r="8569" spans="1:1" x14ac:dyDescent="0.2">
      <c r="A8569" s="2"/>
    </row>
    <row r="8570" spans="1:1" x14ac:dyDescent="0.2">
      <c r="A8570" s="2"/>
    </row>
    <row r="8571" spans="1:1" x14ac:dyDescent="0.2">
      <c r="A8571" s="2"/>
    </row>
    <row r="8572" spans="1:1" x14ac:dyDescent="0.2">
      <c r="A8572" s="2"/>
    </row>
    <row r="8573" spans="1:1" x14ac:dyDescent="0.2">
      <c r="A8573" s="2"/>
    </row>
    <row r="8574" spans="1:1" x14ac:dyDescent="0.2">
      <c r="A8574" s="2"/>
    </row>
    <row r="8575" spans="1:1" x14ac:dyDescent="0.2">
      <c r="A8575" s="2"/>
    </row>
    <row r="8576" spans="1:1" x14ac:dyDescent="0.2">
      <c r="A8576" s="2"/>
    </row>
    <row r="8577" spans="1:1" x14ac:dyDescent="0.2">
      <c r="A8577" s="2"/>
    </row>
    <row r="8578" spans="1:1" x14ac:dyDescent="0.2">
      <c r="A8578" s="2"/>
    </row>
    <row r="8579" spans="1:1" x14ac:dyDescent="0.2">
      <c r="A8579" s="2"/>
    </row>
    <row r="8580" spans="1:1" x14ac:dyDescent="0.2">
      <c r="A8580" s="2"/>
    </row>
    <row r="8581" spans="1:1" x14ac:dyDescent="0.2">
      <c r="A8581" s="2"/>
    </row>
    <row r="8582" spans="1:1" x14ac:dyDescent="0.2">
      <c r="A8582" s="2"/>
    </row>
    <row r="8583" spans="1:1" x14ac:dyDescent="0.2">
      <c r="A8583" s="2"/>
    </row>
    <row r="8584" spans="1:1" x14ac:dyDescent="0.2">
      <c r="A8584" s="2"/>
    </row>
    <row r="8585" spans="1:1" x14ac:dyDescent="0.2">
      <c r="A8585" s="2"/>
    </row>
    <row r="8586" spans="1:1" x14ac:dyDescent="0.2">
      <c r="A8586" s="2"/>
    </row>
    <row r="8587" spans="1:1" x14ac:dyDescent="0.2">
      <c r="A8587" s="2"/>
    </row>
    <row r="8588" spans="1:1" x14ac:dyDescent="0.2">
      <c r="A8588" s="2"/>
    </row>
    <row r="8589" spans="1:1" x14ac:dyDescent="0.2">
      <c r="A8589" s="2"/>
    </row>
    <row r="8590" spans="1:1" x14ac:dyDescent="0.2">
      <c r="A8590" s="2"/>
    </row>
    <row r="8591" spans="1:1" x14ac:dyDescent="0.2">
      <c r="A8591" s="2"/>
    </row>
    <row r="8592" spans="1:1" x14ac:dyDescent="0.2">
      <c r="A8592" s="2"/>
    </row>
    <row r="8593" spans="1:1" x14ac:dyDescent="0.2">
      <c r="A8593" s="2"/>
    </row>
    <row r="8594" spans="1:1" x14ac:dyDescent="0.2">
      <c r="A8594" s="2"/>
    </row>
    <row r="8595" spans="1:1" x14ac:dyDescent="0.2">
      <c r="A8595" s="2"/>
    </row>
    <row r="8596" spans="1:1" x14ac:dyDescent="0.2">
      <c r="A8596" s="2"/>
    </row>
    <row r="8597" spans="1:1" x14ac:dyDescent="0.2">
      <c r="A8597" s="2"/>
    </row>
    <row r="8598" spans="1:1" x14ac:dyDescent="0.2">
      <c r="A8598" s="2"/>
    </row>
    <row r="8599" spans="1:1" x14ac:dyDescent="0.2">
      <c r="A8599" s="2"/>
    </row>
    <row r="8600" spans="1:1" x14ac:dyDescent="0.2">
      <c r="A8600" s="2"/>
    </row>
    <row r="8601" spans="1:1" x14ac:dyDescent="0.2">
      <c r="A8601" s="2"/>
    </row>
    <row r="8602" spans="1:1" x14ac:dyDescent="0.2">
      <c r="A8602" s="2"/>
    </row>
    <row r="8603" spans="1:1" x14ac:dyDescent="0.2">
      <c r="A8603" s="2"/>
    </row>
    <row r="8604" spans="1:1" x14ac:dyDescent="0.2">
      <c r="A8604" s="2"/>
    </row>
    <row r="8605" spans="1:1" x14ac:dyDescent="0.2">
      <c r="A8605" s="2"/>
    </row>
    <row r="8606" spans="1:1" x14ac:dyDescent="0.2">
      <c r="A8606" s="2"/>
    </row>
    <row r="8607" spans="1:1" x14ac:dyDescent="0.2">
      <c r="A8607" s="2"/>
    </row>
    <row r="8608" spans="1:1" x14ac:dyDescent="0.2">
      <c r="A8608" s="2"/>
    </row>
    <row r="8609" spans="1:1" x14ac:dyDescent="0.2">
      <c r="A8609" s="2"/>
    </row>
    <row r="8610" spans="1:1" x14ac:dyDescent="0.2">
      <c r="A8610" s="2"/>
    </row>
    <row r="8611" spans="1:1" x14ac:dyDescent="0.2">
      <c r="A8611" s="2"/>
    </row>
    <row r="8612" spans="1:1" x14ac:dyDescent="0.2">
      <c r="A8612" s="2"/>
    </row>
    <row r="8613" spans="1:1" x14ac:dyDescent="0.2">
      <c r="A8613" s="2"/>
    </row>
    <row r="8614" spans="1:1" x14ac:dyDescent="0.2">
      <c r="A8614" s="2"/>
    </row>
    <row r="8615" spans="1:1" x14ac:dyDescent="0.2">
      <c r="A8615" s="2"/>
    </row>
    <row r="8616" spans="1:1" x14ac:dyDescent="0.2">
      <c r="A8616" s="2"/>
    </row>
    <row r="8617" spans="1:1" x14ac:dyDescent="0.2">
      <c r="A8617" s="2"/>
    </row>
    <row r="8618" spans="1:1" x14ac:dyDescent="0.2">
      <c r="A8618" s="2"/>
    </row>
    <row r="8619" spans="1:1" x14ac:dyDescent="0.2">
      <c r="A8619" s="2"/>
    </row>
    <row r="8620" spans="1:1" x14ac:dyDescent="0.2">
      <c r="A8620" s="2"/>
    </row>
    <row r="8621" spans="1:1" x14ac:dyDescent="0.2">
      <c r="A8621" s="2"/>
    </row>
    <row r="8622" spans="1:1" x14ac:dyDescent="0.2">
      <c r="A8622" s="2"/>
    </row>
    <row r="8623" spans="1:1" x14ac:dyDescent="0.2">
      <c r="A8623" s="2"/>
    </row>
    <row r="8624" spans="1:1" x14ac:dyDescent="0.2">
      <c r="A8624" s="2"/>
    </row>
    <row r="8625" spans="1:1" x14ac:dyDescent="0.2">
      <c r="A8625" s="2"/>
    </row>
    <row r="8626" spans="1:1" x14ac:dyDescent="0.2">
      <c r="A8626" s="2"/>
    </row>
    <row r="8627" spans="1:1" x14ac:dyDescent="0.2">
      <c r="A8627" s="2"/>
    </row>
    <row r="8628" spans="1:1" x14ac:dyDescent="0.2">
      <c r="A8628" s="2"/>
    </row>
    <row r="8629" spans="1:1" x14ac:dyDescent="0.2">
      <c r="A8629" s="2"/>
    </row>
    <row r="8630" spans="1:1" x14ac:dyDescent="0.2">
      <c r="A8630" s="2"/>
    </row>
    <row r="8631" spans="1:1" x14ac:dyDescent="0.2">
      <c r="A8631" s="2"/>
    </row>
    <row r="8632" spans="1:1" x14ac:dyDescent="0.2">
      <c r="A8632" s="2"/>
    </row>
    <row r="8633" spans="1:1" x14ac:dyDescent="0.2">
      <c r="A8633" s="2"/>
    </row>
    <row r="8634" spans="1:1" x14ac:dyDescent="0.2">
      <c r="A8634" s="2"/>
    </row>
    <row r="8635" spans="1:1" x14ac:dyDescent="0.2">
      <c r="A8635" s="2"/>
    </row>
    <row r="8636" spans="1:1" x14ac:dyDescent="0.2">
      <c r="A8636" s="2"/>
    </row>
    <row r="8637" spans="1:1" x14ac:dyDescent="0.2">
      <c r="A8637" s="2"/>
    </row>
    <row r="8638" spans="1:1" x14ac:dyDescent="0.2">
      <c r="A8638" s="2"/>
    </row>
    <row r="8639" spans="1:1" x14ac:dyDescent="0.2">
      <c r="A8639" s="2"/>
    </row>
    <row r="8640" spans="1:1" x14ac:dyDescent="0.2">
      <c r="A8640" s="2"/>
    </row>
    <row r="8641" spans="1:1" x14ac:dyDescent="0.2">
      <c r="A8641" s="2"/>
    </row>
    <row r="8642" spans="1:1" x14ac:dyDescent="0.2">
      <c r="A8642" s="2"/>
    </row>
    <row r="8643" spans="1:1" x14ac:dyDescent="0.2">
      <c r="A8643" s="2"/>
    </row>
    <row r="8644" spans="1:1" x14ac:dyDescent="0.2">
      <c r="A8644" s="2"/>
    </row>
    <row r="8645" spans="1:1" x14ac:dyDescent="0.2">
      <c r="A8645" s="2"/>
    </row>
    <row r="8646" spans="1:1" x14ac:dyDescent="0.2">
      <c r="A8646" s="2"/>
    </row>
    <row r="8647" spans="1:1" x14ac:dyDescent="0.2">
      <c r="A8647" s="2"/>
    </row>
    <row r="8648" spans="1:1" x14ac:dyDescent="0.2">
      <c r="A8648" s="2"/>
    </row>
    <row r="8649" spans="1:1" x14ac:dyDescent="0.2">
      <c r="A8649" s="2"/>
    </row>
    <row r="8650" spans="1:1" x14ac:dyDescent="0.2">
      <c r="A8650" s="2"/>
    </row>
    <row r="8651" spans="1:1" x14ac:dyDescent="0.2">
      <c r="A8651" s="2"/>
    </row>
    <row r="8652" spans="1:1" x14ac:dyDescent="0.2">
      <c r="A8652" s="2"/>
    </row>
    <row r="8653" spans="1:1" x14ac:dyDescent="0.2">
      <c r="A8653" s="2"/>
    </row>
    <row r="8654" spans="1:1" x14ac:dyDescent="0.2">
      <c r="A8654" s="2"/>
    </row>
    <row r="8655" spans="1:1" x14ac:dyDescent="0.2">
      <c r="A8655" s="2"/>
    </row>
    <row r="8656" spans="1:1" x14ac:dyDescent="0.2">
      <c r="A8656" s="2"/>
    </row>
    <row r="8657" spans="1:1" x14ac:dyDescent="0.2">
      <c r="A8657" s="2"/>
    </row>
    <row r="8658" spans="1:1" x14ac:dyDescent="0.2">
      <c r="A8658" s="2"/>
    </row>
    <row r="8659" spans="1:1" x14ac:dyDescent="0.2">
      <c r="A8659" s="2"/>
    </row>
    <row r="8660" spans="1:1" x14ac:dyDescent="0.2">
      <c r="A8660" s="2"/>
    </row>
    <row r="8661" spans="1:1" x14ac:dyDescent="0.2">
      <c r="A8661" s="2"/>
    </row>
    <row r="8662" spans="1:1" x14ac:dyDescent="0.2">
      <c r="A8662" s="2"/>
    </row>
    <row r="8663" spans="1:1" x14ac:dyDescent="0.2">
      <c r="A8663" s="2"/>
    </row>
    <row r="8664" spans="1:1" x14ac:dyDescent="0.2">
      <c r="A8664" s="2"/>
    </row>
    <row r="8665" spans="1:1" x14ac:dyDescent="0.2">
      <c r="A8665" s="2"/>
    </row>
    <row r="8666" spans="1:1" x14ac:dyDescent="0.2">
      <c r="A8666" s="2"/>
    </row>
    <row r="8667" spans="1:1" x14ac:dyDescent="0.2">
      <c r="A8667" s="2"/>
    </row>
    <row r="8668" spans="1:1" x14ac:dyDescent="0.2">
      <c r="A8668" s="2"/>
    </row>
    <row r="8669" spans="1:1" x14ac:dyDescent="0.2">
      <c r="A8669" s="2"/>
    </row>
    <row r="8670" spans="1:1" x14ac:dyDescent="0.2">
      <c r="A8670" s="2"/>
    </row>
    <row r="8671" spans="1:1" x14ac:dyDescent="0.2">
      <c r="A8671" s="2"/>
    </row>
    <row r="8672" spans="1:1" x14ac:dyDescent="0.2">
      <c r="A8672" s="2"/>
    </row>
    <row r="8673" spans="1:1" x14ac:dyDescent="0.2">
      <c r="A8673" s="2"/>
    </row>
    <row r="8674" spans="1:1" x14ac:dyDescent="0.2">
      <c r="A8674" s="2"/>
    </row>
    <row r="8675" spans="1:1" x14ac:dyDescent="0.2">
      <c r="A8675" s="2"/>
    </row>
    <row r="8676" spans="1:1" x14ac:dyDescent="0.2">
      <c r="A8676" s="2"/>
    </row>
    <row r="8677" spans="1:1" x14ac:dyDescent="0.2">
      <c r="A8677" s="2"/>
    </row>
    <row r="8678" spans="1:1" x14ac:dyDescent="0.2">
      <c r="A8678" s="2"/>
    </row>
    <row r="8679" spans="1:1" x14ac:dyDescent="0.2">
      <c r="A8679" s="2"/>
    </row>
    <row r="8680" spans="1:1" x14ac:dyDescent="0.2">
      <c r="A8680" s="2"/>
    </row>
    <row r="8681" spans="1:1" x14ac:dyDescent="0.2">
      <c r="A8681" s="2"/>
    </row>
    <row r="8682" spans="1:1" x14ac:dyDescent="0.2">
      <c r="A8682" s="2"/>
    </row>
    <row r="8683" spans="1:1" x14ac:dyDescent="0.2">
      <c r="A8683" s="2"/>
    </row>
    <row r="8684" spans="1:1" x14ac:dyDescent="0.2">
      <c r="A8684" s="2"/>
    </row>
    <row r="8685" spans="1:1" x14ac:dyDescent="0.2">
      <c r="A8685" s="2"/>
    </row>
    <row r="8686" spans="1:1" x14ac:dyDescent="0.2">
      <c r="A8686" s="2"/>
    </row>
    <row r="8687" spans="1:1" x14ac:dyDescent="0.2">
      <c r="A8687" s="2"/>
    </row>
    <row r="8688" spans="1:1" x14ac:dyDescent="0.2">
      <c r="A8688" s="2"/>
    </row>
    <row r="8689" spans="1:1" x14ac:dyDescent="0.2">
      <c r="A8689" s="2"/>
    </row>
    <row r="8690" spans="1:1" x14ac:dyDescent="0.2">
      <c r="A8690" s="2"/>
    </row>
    <row r="8691" spans="1:1" x14ac:dyDescent="0.2">
      <c r="A8691" s="2"/>
    </row>
    <row r="8692" spans="1:1" x14ac:dyDescent="0.2">
      <c r="A8692" s="2"/>
    </row>
    <row r="8693" spans="1:1" x14ac:dyDescent="0.2">
      <c r="A8693" s="2"/>
    </row>
    <row r="8694" spans="1:1" x14ac:dyDescent="0.2">
      <c r="A8694" s="2"/>
    </row>
    <row r="8695" spans="1:1" x14ac:dyDescent="0.2">
      <c r="A8695" s="2"/>
    </row>
    <row r="8696" spans="1:1" x14ac:dyDescent="0.2">
      <c r="A8696" s="2"/>
    </row>
    <row r="8697" spans="1:1" x14ac:dyDescent="0.2">
      <c r="A8697" s="2"/>
    </row>
    <row r="8698" spans="1:1" x14ac:dyDescent="0.2">
      <c r="A8698" s="2"/>
    </row>
    <row r="8699" spans="1:1" x14ac:dyDescent="0.2">
      <c r="A8699" s="2"/>
    </row>
    <row r="8700" spans="1:1" x14ac:dyDescent="0.2">
      <c r="A8700" s="2"/>
    </row>
    <row r="8701" spans="1:1" x14ac:dyDescent="0.2">
      <c r="A8701" s="2"/>
    </row>
    <row r="8702" spans="1:1" x14ac:dyDescent="0.2">
      <c r="A8702" s="2"/>
    </row>
    <row r="8703" spans="1:1" x14ac:dyDescent="0.2">
      <c r="A8703" s="2"/>
    </row>
    <row r="8704" spans="1:1" x14ac:dyDescent="0.2">
      <c r="A8704" s="2"/>
    </row>
    <row r="8705" spans="1:1" x14ac:dyDescent="0.2">
      <c r="A8705" s="2"/>
    </row>
    <row r="8706" spans="1:1" x14ac:dyDescent="0.2">
      <c r="A8706" s="2"/>
    </row>
    <row r="8707" spans="1:1" x14ac:dyDescent="0.2">
      <c r="A8707" s="2"/>
    </row>
    <row r="8708" spans="1:1" x14ac:dyDescent="0.2">
      <c r="A8708" s="2"/>
    </row>
    <row r="8709" spans="1:1" x14ac:dyDescent="0.2">
      <c r="A8709" s="2"/>
    </row>
    <row r="8710" spans="1:1" x14ac:dyDescent="0.2">
      <c r="A8710" s="2"/>
    </row>
    <row r="8711" spans="1:1" x14ac:dyDescent="0.2">
      <c r="A8711" s="2"/>
    </row>
    <row r="8712" spans="1:1" x14ac:dyDescent="0.2">
      <c r="A8712" s="2"/>
    </row>
    <row r="8713" spans="1:1" x14ac:dyDescent="0.2">
      <c r="A8713" s="2"/>
    </row>
    <row r="8714" spans="1:1" x14ac:dyDescent="0.2">
      <c r="A8714" s="2"/>
    </row>
    <row r="8715" spans="1:1" x14ac:dyDescent="0.2">
      <c r="A8715" s="2"/>
    </row>
    <row r="8716" spans="1:1" x14ac:dyDescent="0.2">
      <c r="A8716" s="2"/>
    </row>
    <row r="8717" spans="1:1" x14ac:dyDescent="0.2">
      <c r="A8717" s="2"/>
    </row>
    <row r="8718" spans="1:1" x14ac:dyDescent="0.2">
      <c r="A8718" s="2"/>
    </row>
    <row r="8719" spans="1:1" x14ac:dyDescent="0.2">
      <c r="A8719" s="2"/>
    </row>
    <row r="8720" spans="1:1" x14ac:dyDescent="0.2">
      <c r="A8720" s="2"/>
    </row>
    <row r="8721" spans="1:1" x14ac:dyDescent="0.2">
      <c r="A8721" s="2"/>
    </row>
    <row r="8722" spans="1:1" x14ac:dyDescent="0.2">
      <c r="A8722" s="2"/>
    </row>
    <row r="8723" spans="1:1" x14ac:dyDescent="0.2">
      <c r="A8723" s="2"/>
    </row>
    <row r="8724" spans="1:1" x14ac:dyDescent="0.2">
      <c r="A8724" s="2"/>
    </row>
    <row r="8725" spans="1:1" x14ac:dyDescent="0.2">
      <c r="A8725" s="2"/>
    </row>
    <row r="8726" spans="1:1" x14ac:dyDescent="0.2">
      <c r="A8726" s="2"/>
    </row>
    <row r="8727" spans="1:1" x14ac:dyDescent="0.2">
      <c r="A8727" s="2"/>
    </row>
    <row r="8728" spans="1:1" x14ac:dyDescent="0.2">
      <c r="A8728" s="2"/>
    </row>
    <row r="8729" spans="1:1" x14ac:dyDescent="0.2">
      <c r="A8729" s="2"/>
    </row>
    <row r="8730" spans="1:1" x14ac:dyDescent="0.2">
      <c r="A8730" s="2"/>
    </row>
    <row r="8731" spans="1:1" x14ac:dyDescent="0.2">
      <c r="A8731" s="2"/>
    </row>
    <row r="8732" spans="1:1" x14ac:dyDescent="0.2">
      <c r="A8732" s="2"/>
    </row>
    <row r="8733" spans="1:1" x14ac:dyDescent="0.2">
      <c r="A8733" s="2"/>
    </row>
    <row r="8734" spans="1:1" x14ac:dyDescent="0.2">
      <c r="A8734" s="2"/>
    </row>
    <row r="8735" spans="1:1" x14ac:dyDescent="0.2">
      <c r="A8735" s="2"/>
    </row>
    <row r="8736" spans="1:1" x14ac:dyDescent="0.2">
      <c r="A8736" s="2"/>
    </row>
    <row r="8737" spans="1:1" x14ac:dyDescent="0.2">
      <c r="A8737" s="2"/>
    </row>
    <row r="8738" spans="1:1" x14ac:dyDescent="0.2">
      <c r="A8738" s="2"/>
    </row>
    <row r="8739" spans="1:1" x14ac:dyDescent="0.2">
      <c r="A8739" s="2"/>
    </row>
    <row r="8740" spans="1:1" x14ac:dyDescent="0.2">
      <c r="A8740" s="2"/>
    </row>
    <row r="8741" spans="1:1" x14ac:dyDescent="0.2">
      <c r="A8741" s="2"/>
    </row>
    <row r="8742" spans="1:1" x14ac:dyDescent="0.2">
      <c r="A8742" s="2"/>
    </row>
    <row r="8743" spans="1:1" x14ac:dyDescent="0.2">
      <c r="A8743" s="2"/>
    </row>
    <row r="8744" spans="1:1" x14ac:dyDescent="0.2">
      <c r="A8744" s="2"/>
    </row>
    <row r="8745" spans="1:1" x14ac:dyDescent="0.2">
      <c r="A8745" s="2"/>
    </row>
    <row r="8746" spans="1:1" x14ac:dyDescent="0.2">
      <c r="A8746" s="2"/>
    </row>
    <row r="8747" spans="1:1" x14ac:dyDescent="0.2">
      <c r="A8747" s="2"/>
    </row>
    <row r="8748" spans="1:1" x14ac:dyDescent="0.2">
      <c r="A8748" s="2"/>
    </row>
    <row r="8749" spans="1:1" x14ac:dyDescent="0.2">
      <c r="A8749" s="2"/>
    </row>
    <row r="8750" spans="1:1" x14ac:dyDescent="0.2">
      <c r="A8750" s="2"/>
    </row>
    <row r="8751" spans="1:1" x14ac:dyDescent="0.2">
      <c r="A8751" s="2"/>
    </row>
    <row r="8752" spans="1:1" x14ac:dyDescent="0.2">
      <c r="A8752" s="2"/>
    </row>
    <row r="8753" spans="1:1" x14ac:dyDescent="0.2">
      <c r="A8753" s="2"/>
    </row>
    <row r="8754" spans="1:1" x14ac:dyDescent="0.2">
      <c r="A8754" s="2"/>
    </row>
    <row r="8755" spans="1:1" x14ac:dyDescent="0.2">
      <c r="A8755" s="2"/>
    </row>
    <row r="8756" spans="1:1" x14ac:dyDescent="0.2">
      <c r="A8756" s="2"/>
    </row>
    <row r="8757" spans="1:1" x14ac:dyDescent="0.2">
      <c r="A8757" s="2"/>
    </row>
    <row r="8758" spans="1:1" x14ac:dyDescent="0.2">
      <c r="A8758" s="2"/>
    </row>
    <row r="8759" spans="1:1" x14ac:dyDescent="0.2">
      <c r="A8759" s="2"/>
    </row>
    <row r="8760" spans="1:1" x14ac:dyDescent="0.2">
      <c r="A8760" s="2"/>
    </row>
    <row r="8761" spans="1:1" x14ac:dyDescent="0.2">
      <c r="A8761" s="2"/>
    </row>
    <row r="8762" spans="1:1" x14ac:dyDescent="0.2">
      <c r="A8762" s="2"/>
    </row>
    <row r="8763" spans="1:1" x14ac:dyDescent="0.2">
      <c r="A8763" s="2"/>
    </row>
    <row r="8764" spans="1:1" x14ac:dyDescent="0.2">
      <c r="A8764" s="2"/>
    </row>
    <row r="8765" spans="1:1" x14ac:dyDescent="0.2">
      <c r="A8765" s="2"/>
    </row>
    <row r="8766" spans="1:1" x14ac:dyDescent="0.2">
      <c r="A8766" s="2"/>
    </row>
    <row r="8767" spans="1:1" x14ac:dyDescent="0.2">
      <c r="A8767" s="2"/>
    </row>
    <row r="8768" spans="1:1" x14ac:dyDescent="0.2">
      <c r="A8768" s="2"/>
    </row>
    <row r="8769" spans="1:1" x14ac:dyDescent="0.2">
      <c r="A8769" s="2"/>
    </row>
    <row r="8770" spans="1:1" x14ac:dyDescent="0.2">
      <c r="A8770" s="2"/>
    </row>
    <row r="8771" spans="1:1" x14ac:dyDescent="0.2">
      <c r="A8771" s="2"/>
    </row>
    <row r="8772" spans="1:1" x14ac:dyDescent="0.2">
      <c r="A8772" s="2"/>
    </row>
    <row r="8773" spans="1:1" x14ac:dyDescent="0.2">
      <c r="A8773" s="2"/>
    </row>
    <row r="8774" spans="1:1" x14ac:dyDescent="0.2">
      <c r="A8774" s="2"/>
    </row>
    <row r="8775" spans="1:1" x14ac:dyDescent="0.2">
      <c r="A8775" s="2"/>
    </row>
    <row r="8776" spans="1:1" x14ac:dyDescent="0.2">
      <c r="A8776" s="2"/>
    </row>
    <row r="8777" spans="1:1" x14ac:dyDescent="0.2">
      <c r="A8777" s="2"/>
    </row>
    <row r="8778" spans="1:1" x14ac:dyDescent="0.2">
      <c r="A8778" s="2"/>
    </row>
    <row r="8779" spans="1:1" x14ac:dyDescent="0.2">
      <c r="A8779" s="2"/>
    </row>
    <row r="8780" spans="1:1" x14ac:dyDescent="0.2">
      <c r="A8780" s="2"/>
    </row>
    <row r="8781" spans="1:1" x14ac:dyDescent="0.2">
      <c r="A8781" s="2"/>
    </row>
    <row r="8782" spans="1:1" x14ac:dyDescent="0.2">
      <c r="A8782" s="2"/>
    </row>
    <row r="8783" spans="1:1" x14ac:dyDescent="0.2">
      <c r="A8783" s="2"/>
    </row>
    <row r="8784" spans="1:1" x14ac:dyDescent="0.2">
      <c r="A8784" s="2"/>
    </row>
    <row r="8785" spans="1:1" x14ac:dyDescent="0.2">
      <c r="A8785" s="2"/>
    </row>
    <row r="8786" spans="1:1" x14ac:dyDescent="0.2">
      <c r="A8786" s="2"/>
    </row>
    <row r="8787" spans="1:1" x14ac:dyDescent="0.2">
      <c r="A8787" s="2"/>
    </row>
    <row r="8788" spans="1:1" x14ac:dyDescent="0.2">
      <c r="A8788" s="2"/>
    </row>
    <row r="8789" spans="1:1" x14ac:dyDescent="0.2">
      <c r="A8789" s="2"/>
    </row>
    <row r="8790" spans="1:1" x14ac:dyDescent="0.2">
      <c r="A8790" s="2"/>
    </row>
    <row r="8791" spans="1:1" x14ac:dyDescent="0.2">
      <c r="A8791" s="2"/>
    </row>
    <row r="8792" spans="1:1" x14ac:dyDescent="0.2">
      <c r="A8792" s="2"/>
    </row>
    <row r="8793" spans="1:1" x14ac:dyDescent="0.2">
      <c r="A8793" s="2"/>
    </row>
    <row r="8794" spans="1:1" x14ac:dyDescent="0.2">
      <c r="A8794" s="2"/>
    </row>
    <row r="8795" spans="1:1" x14ac:dyDescent="0.2">
      <c r="A8795" s="2"/>
    </row>
    <row r="8796" spans="1:1" x14ac:dyDescent="0.2">
      <c r="A8796" s="2"/>
    </row>
    <row r="8797" spans="1:1" x14ac:dyDescent="0.2">
      <c r="A8797" s="2"/>
    </row>
    <row r="8798" spans="1:1" x14ac:dyDescent="0.2">
      <c r="A8798" s="2"/>
    </row>
    <row r="8799" spans="1:1" x14ac:dyDescent="0.2">
      <c r="A8799" s="2"/>
    </row>
    <row r="8800" spans="1:1" x14ac:dyDescent="0.2">
      <c r="A8800" s="2"/>
    </row>
    <row r="8801" spans="1:1" x14ac:dyDescent="0.2">
      <c r="A8801" s="2"/>
    </row>
    <row r="8802" spans="1:1" x14ac:dyDescent="0.2">
      <c r="A8802" s="2"/>
    </row>
    <row r="8803" spans="1:1" x14ac:dyDescent="0.2">
      <c r="A8803" s="2"/>
    </row>
    <row r="8804" spans="1:1" x14ac:dyDescent="0.2">
      <c r="A8804" s="2"/>
    </row>
    <row r="8805" spans="1:1" x14ac:dyDescent="0.2">
      <c r="A8805" s="2"/>
    </row>
    <row r="8806" spans="1:1" x14ac:dyDescent="0.2">
      <c r="A8806" s="2"/>
    </row>
    <row r="8807" spans="1:1" x14ac:dyDescent="0.2">
      <c r="A8807" s="2"/>
    </row>
    <row r="8808" spans="1:1" x14ac:dyDescent="0.2">
      <c r="A8808" s="2"/>
    </row>
    <row r="8809" spans="1:1" x14ac:dyDescent="0.2">
      <c r="A8809" s="2"/>
    </row>
    <row r="8810" spans="1:1" x14ac:dyDescent="0.2">
      <c r="A8810" s="2"/>
    </row>
    <row r="8811" spans="1:1" x14ac:dyDescent="0.2">
      <c r="A8811" s="2"/>
    </row>
    <row r="8812" spans="1:1" x14ac:dyDescent="0.2">
      <c r="A8812" s="2"/>
    </row>
    <row r="8813" spans="1:1" x14ac:dyDescent="0.2">
      <c r="A8813" s="2"/>
    </row>
    <row r="8814" spans="1:1" x14ac:dyDescent="0.2">
      <c r="A8814" s="2"/>
    </row>
    <row r="8815" spans="1:1" x14ac:dyDescent="0.2">
      <c r="A8815" s="2"/>
    </row>
    <row r="8816" spans="1:1" x14ac:dyDescent="0.2">
      <c r="A8816" s="2"/>
    </row>
    <row r="8817" spans="1:1" x14ac:dyDescent="0.2">
      <c r="A8817" s="2"/>
    </row>
    <row r="8818" spans="1:1" x14ac:dyDescent="0.2">
      <c r="A8818" s="2"/>
    </row>
    <row r="8819" spans="1:1" x14ac:dyDescent="0.2">
      <c r="A8819" s="2"/>
    </row>
    <row r="8820" spans="1:1" x14ac:dyDescent="0.2">
      <c r="A8820" s="2"/>
    </row>
    <row r="8821" spans="1:1" x14ac:dyDescent="0.2">
      <c r="A8821" s="2"/>
    </row>
    <row r="8822" spans="1:1" x14ac:dyDescent="0.2">
      <c r="A8822" s="2"/>
    </row>
    <row r="8823" spans="1:1" x14ac:dyDescent="0.2">
      <c r="A8823" s="2"/>
    </row>
    <row r="8824" spans="1:1" x14ac:dyDescent="0.2">
      <c r="A8824" s="2"/>
    </row>
    <row r="8825" spans="1:1" x14ac:dyDescent="0.2">
      <c r="A8825" s="2"/>
    </row>
    <row r="8826" spans="1:1" x14ac:dyDescent="0.2">
      <c r="A8826" s="2"/>
    </row>
    <row r="8827" spans="1:1" x14ac:dyDescent="0.2">
      <c r="A8827" s="2"/>
    </row>
    <row r="8828" spans="1:1" x14ac:dyDescent="0.2">
      <c r="A8828" s="2"/>
    </row>
    <row r="8829" spans="1:1" x14ac:dyDescent="0.2">
      <c r="A8829" s="2"/>
    </row>
    <row r="8830" spans="1:1" x14ac:dyDescent="0.2">
      <c r="A8830" s="2"/>
    </row>
    <row r="8831" spans="1:1" x14ac:dyDescent="0.2">
      <c r="A8831" s="2"/>
    </row>
    <row r="8832" spans="1:1" x14ac:dyDescent="0.2">
      <c r="A8832" s="2"/>
    </row>
    <row r="8833" spans="1:1" x14ac:dyDescent="0.2">
      <c r="A8833" s="2"/>
    </row>
    <row r="8834" spans="1:1" x14ac:dyDescent="0.2">
      <c r="A8834" s="2"/>
    </row>
    <row r="8835" spans="1:1" x14ac:dyDescent="0.2">
      <c r="A8835" s="2"/>
    </row>
    <row r="8836" spans="1:1" x14ac:dyDescent="0.2">
      <c r="A8836" s="2"/>
    </row>
    <row r="8837" spans="1:1" x14ac:dyDescent="0.2">
      <c r="A8837" s="2"/>
    </row>
    <row r="8838" spans="1:1" x14ac:dyDescent="0.2">
      <c r="A8838" s="2"/>
    </row>
    <row r="8839" spans="1:1" x14ac:dyDescent="0.2">
      <c r="A8839" s="2"/>
    </row>
    <row r="8840" spans="1:1" x14ac:dyDescent="0.2">
      <c r="A8840" s="2"/>
    </row>
    <row r="8841" spans="1:1" x14ac:dyDescent="0.2">
      <c r="A8841" s="2"/>
    </row>
    <row r="8842" spans="1:1" x14ac:dyDescent="0.2">
      <c r="A8842" s="2"/>
    </row>
    <row r="8843" spans="1:1" x14ac:dyDescent="0.2">
      <c r="A8843" s="2"/>
    </row>
    <row r="8844" spans="1:1" x14ac:dyDescent="0.2">
      <c r="A8844" s="2"/>
    </row>
    <row r="8845" spans="1:1" x14ac:dyDescent="0.2">
      <c r="A8845" s="2"/>
    </row>
    <row r="8846" spans="1:1" x14ac:dyDescent="0.2">
      <c r="A8846" s="2"/>
    </row>
    <row r="8847" spans="1:1" x14ac:dyDescent="0.2">
      <c r="A8847" s="2"/>
    </row>
    <row r="8848" spans="1:1" x14ac:dyDescent="0.2">
      <c r="A8848" s="2"/>
    </row>
    <row r="8849" spans="1:1" x14ac:dyDescent="0.2">
      <c r="A8849" s="2"/>
    </row>
    <row r="8850" spans="1:1" x14ac:dyDescent="0.2">
      <c r="A8850" s="2"/>
    </row>
    <row r="8851" spans="1:1" x14ac:dyDescent="0.2">
      <c r="A8851" s="2"/>
    </row>
    <row r="8852" spans="1:1" x14ac:dyDescent="0.2">
      <c r="A8852" s="2"/>
    </row>
    <row r="8853" spans="1:1" x14ac:dyDescent="0.2">
      <c r="A8853" s="2"/>
    </row>
    <row r="8854" spans="1:1" x14ac:dyDescent="0.2">
      <c r="A8854" s="2"/>
    </row>
    <row r="8855" spans="1:1" x14ac:dyDescent="0.2">
      <c r="A8855" s="2"/>
    </row>
    <row r="8856" spans="1:1" x14ac:dyDescent="0.2">
      <c r="A8856" s="2"/>
    </row>
    <row r="8857" spans="1:1" x14ac:dyDescent="0.2">
      <c r="A8857" s="2"/>
    </row>
    <row r="8858" spans="1:1" x14ac:dyDescent="0.2">
      <c r="A8858" s="2"/>
    </row>
    <row r="8859" spans="1:1" x14ac:dyDescent="0.2">
      <c r="A8859" s="2"/>
    </row>
    <row r="8860" spans="1:1" x14ac:dyDescent="0.2">
      <c r="A8860" s="2"/>
    </row>
    <row r="8861" spans="1:1" x14ac:dyDescent="0.2">
      <c r="A8861" s="2"/>
    </row>
    <row r="8862" spans="1:1" x14ac:dyDescent="0.2">
      <c r="A8862" s="2"/>
    </row>
    <row r="8863" spans="1:1" x14ac:dyDescent="0.2">
      <c r="A8863" s="2"/>
    </row>
    <row r="8864" spans="1:1" x14ac:dyDescent="0.2">
      <c r="A8864" s="2"/>
    </row>
    <row r="8865" spans="1:1" x14ac:dyDescent="0.2">
      <c r="A8865" s="2"/>
    </row>
    <row r="8866" spans="1:1" x14ac:dyDescent="0.2">
      <c r="A8866" s="2"/>
    </row>
    <row r="8867" spans="1:1" x14ac:dyDescent="0.2">
      <c r="A8867" s="2"/>
    </row>
    <row r="8868" spans="1:1" x14ac:dyDescent="0.2">
      <c r="A8868" s="2"/>
    </row>
    <row r="8869" spans="1:1" x14ac:dyDescent="0.2">
      <c r="A8869" s="2"/>
    </row>
    <row r="8870" spans="1:1" x14ac:dyDescent="0.2">
      <c r="A8870" s="2"/>
    </row>
    <row r="8871" spans="1:1" x14ac:dyDescent="0.2">
      <c r="A8871" s="2"/>
    </row>
    <row r="8872" spans="1:1" x14ac:dyDescent="0.2">
      <c r="A8872" s="2"/>
    </row>
    <row r="8873" spans="1:1" x14ac:dyDescent="0.2">
      <c r="A8873" s="2"/>
    </row>
    <row r="8874" spans="1:1" x14ac:dyDescent="0.2">
      <c r="A8874" s="2"/>
    </row>
    <row r="8875" spans="1:1" x14ac:dyDescent="0.2">
      <c r="A8875" s="2"/>
    </row>
    <row r="8876" spans="1:1" x14ac:dyDescent="0.2">
      <c r="A8876" s="2"/>
    </row>
    <row r="8877" spans="1:1" x14ac:dyDescent="0.2">
      <c r="A8877" s="2"/>
    </row>
    <row r="8878" spans="1:1" x14ac:dyDescent="0.2">
      <c r="A8878" s="2"/>
    </row>
    <row r="8879" spans="1:1" x14ac:dyDescent="0.2">
      <c r="A8879" s="2"/>
    </row>
    <row r="8880" spans="1:1" x14ac:dyDescent="0.2">
      <c r="A8880" s="2"/>
    </row>
    <row r="8881" spans="1:1" x14ac:dyDescent="0.2">
      <c r="A8881" s="2"/>
    </row>
    <row r="8882" spans="1:1" x14ac:dyDescent="0.2">
      <c r="A8882" s="2"/>
    </row>
    <row r="8883" spans="1:1" x14ac:dyDescent="0.2">
      <c r="A8883" s="2"/>
    </row>
    <row r="8884" spans="1:1" x14ac:dyDescent="0.2">
      <c r="A8884" s="2"/>
    </row>
    <row r="8885" spans="1:1" x14ac:dyDescent="0.2">
      <c r="A8885" s="2"/>
    </row>
    <row r="8886" spans="1:1" x14ac:dyDescent="0.2">
      <c r="A8886" s="2"/>
    </row>
    <row r="8887" spans="1:1" x14ac:dyDescent="0.2">
      <c r="A8887" s="2"/>
    </row>
    <row r="8888" spans="1:1" x14ac:dyDescent="0.2">
      <c r="A8888" s="2"/>
    </row>
    <row r="8889" spans="1:1" x14ac:dyDescent="0.2">
      <c r="A8889" s="2"/>
    </row>
    <row r="8890" spans="1:1" x14ac:dyDescent="0.2">
      <c r="A8890" s="2"/>
    </row>
    <row r="8891" spans="1:1" x14ac:dyDescent="0.2">
      <c r="A8891" s="2"/>
    </row>
    <row r="8892" spans="1:1" x14ac:dyDescent="0.2">
      <c r="A8892" s="2"/>
    </row>
    <row r="8893" spans="1:1" x14ac:dyDescent="0.2">
      <c r="A8893" s="2"/>
    </row>
    <row r="8894" spans="1:1" x14ac:dyDescent="0.2">
      <c r="A8894" s="2"/>
    </row>
    <row r="8895" spans="1:1" x14ac:dyDescent="0.2">
      <c r="A8895" s="2"/>
    </row>
    <row r="8896" spans="1:1" x14ac:dyDescent="0.2">
      <c r="A8896" s="2"/>
    </row>
    <row r="8897" spans="1:1" x14ac:dyDescent="0.2">
      <c r="A8897" s="2"/>
    </row>
    <row r="8898" spans="1:1" x14ac:dyDescent="0.2">
      <c r="A8898" s="2"/>
    </row>
    <row r="8899" spans="1:1" x14ac:dyDescent="0.2">
      <c r="A8899" s="2"/>
    </row>
    <row r="8900" spans="1:1" x14ac:dyDescent="0.2">
      <c r="A8900" s="2"/>
    </row>
    <row r="8901" spans="1:1" x14ac:dyDescent="0.2">
      <c r="A8901" s="2"/>
    </row>
    <row r="8902" spans="1:1" x14ac:dyDescent="0.2">
      <c r="A8902" s="2"/>
    </row>
    <row r="8903" spans="1:1" x14ac:dyDescent="0.2">
      <c r="A8903" s="2"/>
    </row>
    <row r="8904" spans="1:1" x14ac:dyDescent="0.2">
      <c r="A8904" s="2"/>
    </row>
    <row r="8905" spans="1:1" x14ac:dyDescent="0.2">
      <c r="A8905" s="2"/>
    </row>
    <row r="8906" spans="1:1" x14ac:dyDescent="0.2">
      <c r="A8906" s="2"/>
    </row>
    <row r="8907" spans="1:1" x14ac:dyDescent="0.2">
      <c r="A8907" s="2"/>
    </row>
    <row r="8908" spans="1:1" x14ac:dyDescent="0.2">
      <c r="A8908" s="2"/>
    </row>
    <row r="8909" spans="1:1" x14ac:dyDescent="0.2">
      <c r="A8909" s="2"/>
    </row>
    <row r="8910" spans="1:1" x14ac:dyDescent="0.2">
      <c r="A8910" s="2"/>
    </row>
    <row r="8911" spans="1:1" x14ac:dyDescent="0.2">
      <c r="A8911" s="2"/>
    </row>
    <row r="8912" spans="1:1" x14ac:dyDescent="0.2">
      <c r="A8912" s="2"/>
    </row>
    <row r="8913" spans="1:1" x14ac:dyDescent="0.2">
      <c r="A8913" s="2"/>
    </row>
    <row r="8914" spans="1:1" x14ac:dyDescent="0.2">
      <c r="A8914" s="2"/>
    </row>
    <row r="8915" spans="1:1" x14ac:dyDescent="0.2">
      <c r="A8915" s="2"/>
    </row>
    <row r="8916" spans="1:1" x14ac:dyDescent="0.2">
      <c r="A8916" s="2"/>
    </row>
    <row r="8917" spans="1:1" x14ac:dyDescent="0.2">
      <c r="A8917" s="2"/>
    </row>
    <row r="8918" spans="1:1" x14ac:dyDescent="0.2">
      <c r="A8918" s="2"/>
    </row>
    <row r="8919" spans="1:1" x14ac:dyDescent="0.2">
      <c r="A8919" s="2"/>
    </row>
    <row r="8920" spans="1:1" x14ac:dyDescent="0.2">
      <c r="A8920" s="2"/>
    </row>
    <row r="8921" spans="1:1" x14ac:dyDescent="0.2">
      <c r="A8921" s="2"/>
    </row>
    <row r="8922" spans="1:1" x14ac:dyDescent="0.2">
      <c r="A8922" s="2"/>
    </row>
    <row r="8923" spans="1:1" x14ac:dyDescent="0.2">
      <c r="A8923" s="2"/>
    </row>
    <row r="8924" spans="1:1" x14ac:dyDescent="0.2">
      <c r="A8924" s="2"/>
    </row>
    <row r="8925" spans="1:1" x14ac:dyDescent="0.2">
      <c r="A8925" s="2"/>
    </row>
    <row r="8926" spans="1:1" x14ac:dyDescent="0.2">
      <c r="A8926" s="2"/>
    </row>
    <row r="8927" spans="1:1" x14ac:dyDescent="0.2">
      <c r="A8927" s="2"/>
    </row>
    <row r="8928" spans="1:1" x14ac:dyDescent="0.2">
      <c r="A8928" s="2"/>
    </row>
    <row r="8929" spans="1:1" x14ac:dyDescent="0.2">
      <c r="A8929" s="2"/>
    </row>
    <row r="8930" spans="1:1" x14ac:dyDescent="0.2">
      <c r="A8930" s="2"/>
    </row>
    <row r="8931" spans="1:1" x14ac:dyDescent="0.2">
      <c r="A8931" s="2"/>
    </row>
    <row r="8932" spans="1:1" x14ac:dyDescent="0.2">
      <c r="A8932" s="2"/>
    </row>
    <row r="8933" spans="1:1" x14ac:dyDescent="0.2">
      <c r="A8933" s="2"/>
    </row>
    <row r="8934" spans="1:1" x14ac:dyDescent="0.2">
      <c r="A8934" s="2"/>
    </row>
    <row r="8935" spans="1:1" x14ac:dyDescent="0.2">
      <c r="A8935" s="2"/>
    </row>
    <row r="8936" spans="1:1" x14ac:dyDescent="0.2">
      <c r="A8936" s="2"/>
    </row>
    <row r="8937" spans="1:1" x14ac:dyDescent="0.2">
      <c r="A8937" s="2"/>
    </row>
    <row r="8938" spans="1:1" x14ac:dyDescent="0.2">
      <c r="A8938" s="2"/>
    </row>
    <row r="8939" spans="1:1" x14ac:dyDescent="0.2">
      <c r="A8939" s="2"/>
    </row>
    <row r="8940" spans="1:1" x14ac:dyDescent="0.2">
      <c r="A8940" s="2"/>
    </row>
    <row r="8941" spans="1:1" x14ac:dyDescent="0.2">
      <c r="A8941" s="2"/>
    </row>
    <row r="8942" spans="1:1" x14ac:dyDescent="0.2">
      <c r="A8942" s="2"/>
    </row>
    <row r="8943" spans="1:1" x14ac:dyDescent="0.2">
      <c r="A8943" s="2"/>
    </row>
    <row r="8944" spans="1:1" x14ac:dyDescent="0.2">
      <c r="A8944" s="2"/>
    </row>
    <row r="8945" spans="1:1" x14ac:dyDescent="0.2">
      <c r="A8945" s="2"/>
    </row>
    <row r="8946" spans="1:1" x14ac:dyDescent="0.2">
      <c r="A8946" s="2"/>
    </row>
    <row r="8947" spans="1:1" x14ac:dyDescent="0.2">
      <c r="A8947" s="2"/>
    </row>
    <row r="8948" spans="1:1" x14ac:dyDescent="0.2">
      <c r="A8948" s="2"/>
    </row>
    <row r="8949" spans="1:1" x14ac:dyDescent="0.2">
      <c r="A8949" s="2"/>
    </row>
    <row r="8950" spans="1:1" x14ac:dyDescent="0.2">
      <c r="A8950" s="2"/>
    </row>
    <row r="8951" spans="1:1" x14ac:dyDescent="0.2">
      <c r="A8951" s="2"/>
    </row>
    <row r="8952" spans="1:1" x14ac:dyDescent="0.2">
      <c r="A8952" s="2"/>
    </row>
    <row r="8953" spans="1:1" x14ac:dyDescent="0.2">
      <c r="A8953" s="2"/>
    </row>
    <row r="8954" spans="1:1" x14ac:dyDescent="0.2">
      <c r="A8954" s="2"/>
    </row>
    <row r="8955" spans="1:1" x14ac:dyDescent="0.2">
      <c r="A8955" s="2"/>
    </row>
    <row r="8956" spans="1:1" x14ac:dyDescent="0.2">
      <c r="A8956" s="2"/>
    </row>
    <row r="8957" spans="1:1" x14ac:dyDescent="0.2">
      <c r="A8957" s="2"/>
    </row>
    <row r="8958" spans="1:1" x14ac:dyDescent="0.2">
      <c r="A8958" s="2"/>
    </row>
    <row r="8959" spans="1:1" x14ac:dyDescent="0.2">
      <c r="A8959" s="2"/>
    </row>
    <row r="8960" spans="1:1" x14ac:dyDescent="0.2">
      <c r="A8960" s="2"/>
    </row>
    <row r="8961" spans="1:1" x14ac:dyDescent="0.2">
      <c r="A8961" s="2"/>
    </row>
    <row r="8962" spans="1:1" x14ac:dyDescent="0.2">
      <c r="A8962" s="2"/>
    </row>
    <row r="8963" spans="1:1" x14ac:dyDescent="0.2">
      <c r="A8963" s="2"/>
    </row>
    <row r="8964" spans="1:1" x14ac:dyDescent="0.2">
      <c r="A8964" s="2"/>
    </row>
    <row r="8965" spans="1:1" x14ac:dyDescent="0.2">
      <c r="A8965" s="2"/>
    </row>
    <row r="8966" spans="1:1" x14ac:dyDescent="0.2">
      <c r="A8966" s="2"/>
    </row>
    <row r="8967" spans="1:1" x14ac:dyDescent="0.2">
      <c r="A8967" s="2"/>
    </row>
    <row r="8968" spans="1:1" x14ac:dyDescent="0.2">
      <c r="A8968" s="2"/>
    </row>
    <row r="8969" spans="1:1" x14ac:dyDescent="0.2">
      <c r="A8969" s="2"/>
    </row>
    <row r="8970" spans="1:1" x14ac:dyDescent="0.2">
      <c r="A8970" s="2"/>
    </row>
    <row r="8971" spans="1:1" x14ac:dyDescent="0.2">
      <c r="A8971" s="2"/>
    </row>
    <row r="8972" spans="1:1" x14ac:dyDescent="0.2">
      <c r="A8972" s="2"/>
    </row>
    <row r="8973" spans="1:1" x14ac:dyDescent="0.2">
      <c r="A8973" s="2"/>
    </row>
    <row r="8974" spans="1:1" x14ac:dyDescent="0.2">
      <c r="A8974" s="2"/>
    </row>
    <row r="8975" spans="1:1" x14ac:dyDescent="0.2">
      <c r="A8975" s="2"/>
    </row>
    <row r="8976" spans="1:1" x14ac:dyDescent="0.2">
      <c r="A8976" s="2"/>
    </row>
    <row r="8977" spans="1:1" x14ac:dyDescent="0.2">
      <c r="A8977" s="2"/>
    </row>
    <row r="8978" spans="1:1" x14ac:dyDescent="0.2">
      <c r="A8978" s="2"/>
    </row>
    <row r="8979" spans="1:1" x14ac:dyDescent="0.2">
      <c r="A8979" s="2"/>
    </row>
    <row r="8980" spans="1:1" x14ac:dyDescent="0.2">
      <c r="A8980" s="2"/>
    </row>
    <row r="8981" spans="1:1" x14ac:dyDescent="0.2">
      <c r="A8981" s="2"/>
    </row>
    <row r="8982" spans="1:1" x14ac:dyDescent="0.2">
      <c r="A8982" s="2"/>
    </row>
    <row r="8983" spans="1:1" x14ac:dyDescent="0.2">
      <c r="A8983" s="2"/>
    </row>
    <row r="8984" spans="1:1" x14ac:dyDescent="0.2">
      <c r="A8984" s="2"/>
    </row>
    <row r="8985" spans="1:1" x14ac:dyDescent="0.2">
      <c r="A8985" s="2"/>
    </row>
    <row r="8986" spans="1:1" x14ac:dyDescent="0.2">
      <c r="A8986" s="2"/>
    </row>
    <row r="8987" spans="1:1" x14ac:dyDescent="0.2">
      <c r="A8987" s="2"/>
    </row>
    <row r="8988" spans="1:1" x14ac:dyDescent="0.2">
      <c r="A8988" s="2"/>
    </row>
    <row r="8989" spans="1:1" x14ac:dyDescent="0.2">
      <c r="A8989" s="2"/>
    </row>
    <row r="8990" spans="1:1" x14ac:dyDescent="0.2">
      <c r="A8990" s="2"/>
    </row>
    <row r="8991" spans="1:1" x14ac:dyDescent="0.2">
      <c r="A8991" s="2"/>
    </row>
    <row r="8992" spans="1:1" x14ac:dyDescent="0.2">
      <c r="A8992" s="2"/>
    </row>
    <row r="8993" spans="1:1" x14ac:dyDescent="0.2">
      <c r="A8993" s="2"/>
    </row>
    <row r="8994" spans="1:1" x14ac:dyDescent="0.2">
      <c r="A8994" s="2"/>
    </row>
    <row r="8995" spans="1:1" x14ac:dyDescent="0.2">
      <c r="A8995" s="2"/>
    </row>
    <row r="8996" spans="1:1" x14ac:dyDescent="0.2">
      <c r="A8996" s="2"/>
    </row>
    <row r="8997" spans="1:1" x14ac:dyDescent="0.2">
      <c r="A8997" s="2"/>
    </row>
    <row r="8998" spans="1:1" x14ac:dyDescent="0.2">
      <c r="A8998" s="2"/>
    </row>
    <row r="8999" spans="1:1" x14ac:dyDescent="0.2">
      <c r="A8999" s="2"/>
    </row>
    <row r="9000" spans="1:1" x14ac:dyDescent="0.2">
      <c r="A9000" s="2"/>
    </row>
    <row r="9001" spans="1:1" x14ac:dyDescent="0.2">
      <c r="A9001" s="2"/>
    </row>
    <row r="9002" spans="1:1" x14ac:dyDescent="0.2">
      <c r="A9002" s="2"/>
    </row>
    <row r="9003" spans="1:1" x14ac:dyDescent="0.2">
      <c r="A9003" s="2"/>
    </row>
    <row r="9004" spans="1:1" x14ac:dyDescent="0.2">
      <c r="A9004" s="2"/>
    </row>
    <row r="9005" spans="1:1" x14ac:dyDescent="0.2">
      <c r="A9005" s="2"/>
    </row>
    <row r="9006" spans="1:1" x14ac:dyDescent="0.2">
      <c r="A9006" s="2"/>
    </row>
    <row r="9007" spans="1:1" x14ac:dyDescent="0.2">
      <c r="A9007" s="2"/>
    </row>
    <row r="9008" spans="1:1" x14ac:dyDescent="0.2">
      <c r="A9008" s="2"/>
    </row>
    <row r="9009" spans="1:1" x14ac:dyDescent="0.2">
      <c r="A9009" s="2"/>
    </row>
    <row r="9010" spans="1:1" x14ac:dyDescent="0.2">
      <c r="A9010" s="2"/>
    </row>
    <row r="9011" spans="1:1" x14ac:dyDescent="0.2">
      <c r="A9011" s="2"/>
    </row>
    <row r="9012" spans="1:1" x14ac:dyDescent="0.2">
      <c r="A9012" s="2"/>
    </row>
    <row r="9013" spans="1:1" x14ac:dyDescent="0.2">
      <c r="A9013" s="2"/>
    </row>
    <row r="9014" spans="1:1" x14ac:dyDescent="0.2">
      <c r="A9014" s="2"/>
    </row>
    <row r="9015" spans="1:1" x14ac:dyDescent="0.2">
      <c r="A9015" s="2"/>
    </row>
    <row r="9016" spans="1:1" x14ac:dyDescent="0.2">
      <c r="A9016" s="2"/>
    </row>
    <row r="9017" spans="1:1" x14ac:dyDescent="0.2">
      <c r="A9017" s="2"/>
    </row>
    <row r="9018" spans="1:1" x14ac:dyDescent="0.2">
      <c r="A9018" s="2"/>
    </row>
    <row r="9019" spans="1:1" x14ac:dyDescent="0.2">
      <c r="A9019" s="2"/>
    </row>
    <row r="9020" spans="1:1" x14ac:dyDescent="0.2">
      <c r="A9020" s="2"/>
    </row>
    <row r="9021" spans="1:1" x14ac:dyDescent="0.2">
      <c r="A9021" s="2"/>
    </row>
    <row r="9022" spans="1:1" x14ac:dyDescent="0.2">
      <c r="A9022" s="2"/>
    </row>
    <row r="9023" spans="1:1" x14ac:dyDescent="0.2">
      <c r="A9023" s="2"/>
    </row>
    <row r="9024" spans="1:1" x14ac:dyDescent="0.2">
      <c r="A9024" s="2"/>
    </row>
    <row r="9025" spans="1:1" x14ac:dyDescent="0.2">
      <c r="A9025" s="2"/>
    </row>
    <row r="9026" spans="1:1" x14ac:dyDescent="0.2">
      <c r="A9026" s="2"/>
    </row>
    <row r="9027" spans="1:1" x14ac:dyDescent="0.2">
      <c r="A9027" s="2"/>
    </row>
    <row r="9028" spans="1:1" x14ac:dyDescent="0.2">
      <c r="A9028" s="2"/>
    </row>
    <row r="9029" spans="1:1" x14ac:dyDescent="0.2">
      <c r="A9029" s="2"/>
    </row>
    <row r="9030" spans="1:1" x14ac:dyDescent="0.2">
      <c r="A9030" s="2"/>
    </row>
    <row r="9031" spans="1:1" x14ac:dyDescent="0.2">
      <c r="A9031" s="2"/>
    </row>
    <row r="9032" spans="1:1" x14ac:dyDescent="0.2">
      <c r="A9032" s="2"/>
    </row>
    <row r="9033" spans="1:1" x14ac:dyDescent="0.2">
      <c r="A9033" s="2"/>
    </row>
    <row r="9034" spans="1:1" x14ac:dyDescent="0.2">
      <c r="A9034" s="2"/>
    </row>
    <row r="9035" spans="1:1" x14ac:dyDescent="0.2">
      <c r="A9035" s="2"/>
    </row>
    <row r="9036" spans="1:1" x14ac:dyDescent="0.2">
      <c r="A9036" s="2"/>
    </row>
    <row r="9037" spans="1:1" x14ac:dyDescent="0.2">
      <c r="A9037" s="2"/>
    </row>
    <row r="9038" spans="1:1" x14ac:dyDescent="0.2">
      <c r="A9038" s="2"/>
    </row>
    <row r="9039" spans="1:1" x14ac:dyDescent="0.2">
      <c r="A9039" s="2"/>
    </row>
    <row r="9040" spans="1:1" x14ac:dyDescent="0.2">
      <c r="A9040" s="2"/>
    </row>
    <row r="9041" spans="1:1" x14ac:dyDescent="0.2">
      <c r="A9041" s="2"/>
    </row>
    <row r="9042" spans="1:1" x14ac:dyDescent="0.2">
      <c r="A9042" s="2"/>
    </row>
    <row r="9043" spans="1:1" x14ac:dyDescent="0.2">
      <c r="A9043" s="2"/>
    </row>
    <row r="9044" spans="1:1" x14ac:dyDescent="0.2">
      <c r="A9044" s="2"/>
    </row>
    <row r="9045" spans="1:1" x14ac:dyDescent="0.2">
      <c r="A9045" s="2"/>
    </row>
    <row r="9046" spans="1:1" x14ac:dyDescent="0.2">
      <c r="A9046" s="2"/>
    </row>
    <row r="9047" spans="1:1" x14ac:dyDescent="0.2">
      <c r="A9047" s="2"/>
    </row>
    <row r="9048" spans="1:1" x14ac:dyDescent="0.2">
      <c r="A9048" s="2"/>
    </row>
    <row r="9049" spans="1:1" x14ac:dyDescent="0.2">
      <c r="A9049" s="2"/>
    </row>
    <row r="9050" spans="1:1" x14ac:dyDescent="0.2">
      <c r="A9050" s="2"/>
    </row>
    <row r="9051" spans="1:1" x14ac:dyDescent="0.2">
      <c r="A9051" s="2"/>
    </row>
    <row r="9052" spans="1:1" x14ac:dyDescent="0.2">
      <c r="A9052" s="2"/>
    </row>
    <row r="9053" spans="1:1" x14ac:dyDescent="0.2">
      <c r="A9053" s="2"/>
    </row>
    <row r="9054" spans="1:1" x14ac:dyDescent="0.2">
      <c r="A9054" s="2"/>
    </row>
    <row r="9055" spans="1:1" x14ac:dyDescent="0.2">
      <c r="A9055" s="2"/>
    </row>
    <row r="9056" spans="1:1" x14ac:dyDescent="0.2">
      <c r="A9056" s="2"/>
    </row>
    <row r="9057" spans="1:1" x14ac:dyDescent="0.2">
      <c r="A9057" s="2"/>
    </row>
    <row r="9058" spans="1:1" x14ac:dyDescent="0.2">
      <c r="A9058" s="2"/>
    </row>
    <row r="9059" spans="1:1" x14ac:dyDescent="0.2">
      <c r="A9059" s="2"/>
    </row>
    <row r="9060" spans="1:1" x14ac:dyDescent="0.2">
      <c r="A9060" s="2"/>
    </row>
    <row r="9061" spans="1:1" x14ac:dyDescent="0.2">
      <c r="A9061" s="2"/>
    </row>
    <row r="9062" spans="1:1" x14ac:dyDescent="0.2">
      <c r="A9062" s="2"/>
    </row>
    <row r="9063" spans="1:1" x14ac:dyDescent="0.2">
      <c r="A9063" s="2"/>
    </row>
    <row r="9064" spans="1:1" x14ac:dyDescent="0.2">
      <c r="A9064" s="2"/>
    </row>
    <row r="9065" spans="1:1" x14ac:dyDescent="0.2">
      <c r="A9065" s="2"/>
    </row>
    <row r="9066" spans="1:1" x14ac:dyDescent="0.2">
      <c r="A9066" s="2"/>
    </row>
    <row r="9067" spans="1:1" x14ac:dyDescent="0.2">
      <c r="A9067" s="2"/>
    </row>
    <row r="9068" spans="1:1" x14ac:dyDescent="0.2">
      <c r="A9068" s="2"/>
    </row>
    <row r="9069" spans="1:1" x14ac:dyDescent="0.2">
      <c r="A9069" s="2"/>
    </row>
    <row r="9070" spans="1:1" x14ac:dyDescent="0.2">
      <c r="A9070" s="2"/>
    </row>
    <row r="9071" spans="1:1" x14ac:dyDescent="0.2">
      <c r="A9071" s="2"/>
    </row>
    <row r="9072" spans="1:1" x14ac:dyDescent="0.2">
      <c r="A9072" s="2"/>
    </row>
    <row r="9073" spans="1:1" x14ac:dyDescent="0.2">
      <c r="A9073" s="2"/>
    </row>
    <row r="9074" spans="1:1" x14ac:dyDescent="0.2">
      <c r="A9074" s="2"/>
    </row>
    <row r="9075" spans="1:1" x14ac:dyDescent="0.2">
      <c r="A9075" s="2"/>
    </row>
    <row r="9076" spans="1:1" x14ac:dyDescent="0.2">
      <c r="A9076" s="2"/>
    </row>
    <row r="9077" spans="1:1" x14ac:dyDescent="0.2">
      <c r="A9077" s="2"/>
    </row>
    <row r="9078" spans="1:1" x14ac:dyDescent="0.2">
      <c r="A9078" s="2"/>
    </row>
    <row r="9079" spans="1:1" x14ac:dyDescent="0.2">
      <c r="A9079" s="2"/>
    </row>
    <row r="9080" spans="1:1" x14ac:dyDescent="0.2">
      <c r="A9080" s="2"/>
    </row>
    <row r="9081" spans="1:1" x14ac:dyDescent="0.2">
      <c r="A9081" s="2"/>
    </row>
    <row r="9082" spans="1:1" x14ac:dyDescent="0.2">
      <c r="A9082" s="2"/>
    </row>
    <row r="9083" spans="1:1" x14ac:dyDescent="0.2">
      <c r="A9083" s="2"/>
    </row>
    <row r="9084" spans="1:1" x14ac:dyDescent="0.2">
      <c r="A9084" s="2"/>
    </row>
    <row r="9085" spans="1:1" x14ac:dyDescent="0.2">
      <c r="A9085" s="2"/>
    </row>
    <row r="9086" spans="1:1" x14ac:dyDescent="0.2">
      <c r="A9086" s="2"/>
    </row>
    <row r="9087" spans="1:1" x14ac:dyDescent="0.2">
      <c r="A9087" s="2"/>
    </row>
    <row r="9088" spans="1:1" x14ac:dyDescent="0.2">
      <c r="A9088" s="2"/>
    </row>
    <row r="9089" spans="1:1" x14ac:dyDescent="0.2">
      <c r="A9089" s="2"/>
    </row>
    <row r="9090" spans="1:1" x14ac:dyDescent="0.2">
      <c r="A9090" s="2"/>
    </row>
    <row r="9091" spans="1:1" x14ac:dyDescent="0.2">
      <c r="A9091" s="2"/>
    </row>
    <row r="9092" spans="1:1" x14ac:dyDescent="0.2">
      <c r="A9092" s="2"/>
    </row>
    <row r="9093" spans="1:1" x14ac:dyDescent="0.2">
      <c r="A9093" s="2"/>
    </row>
    <row r="9094" spans="1:1" x14ac:dyDescent="0.2">
      <c r="A9094" s="2"/>
    </row>
    <row r="9095" spans="1:1" x14ac:dyDescent="0.2">
      <c r="A9095" s="2"/>
    </row>
    <row r="9096" spans="1:1" x14ac:dyDescent="0.2">
      <c r="A9096" s="2"/>
    </row>
    <row r="9097" spans="1:1" x14ac:dyDescent="0.2">
      <c r="A9097" s="2"/>
    </row>
    <row r="9098" spans="1:1" x14ac:dyDescent="0.2">
      <c r="A9098" s="2"/>
    </row>
    <row r="9099" spans="1:1" x14ac:dyDescent="0.2">
      <c r="A9099" s="2"/>
    </row>
    <row r="9100" spans="1:1" x14ac:dyDescent="0.2">
      <c r="A9100" s="2"/>
    </row>
    <row r="9101" spans="1:1" x14ac:dyDescent="0.2">
      <c r="A9101" s="2"/>
    </row>
    <row r="9102" spans="1:1" x14ac:dyDescent="0.2">
      <c r="A9102" s="2"/>
    </row>
    <row r="9103" spans="1:1" x14ac:dyDescent="0.2">
      <c r="A9103" s="2"/>
    </row>
    <row r="9104" spans="1:1" x14ac:dyDescent="0.2">
      <c r="A9104" s="2"/>
    </row>
    <row r="9105" spans="1:1" x14ac:dyDescent="0.2">
      <c r="A9105" s="2"/>
    </row>
    <row r="9106" spans="1:1" x14ac:dyDescent="0.2">
      <c r="A9106" s="2"/>
    </row>
    <row r="9107" spans="1:1" x14ac:dyDescent="0.2">
      <c r="A9107" s="2"/>
    </row>
    <row r="9108" spans="1:1" x14ac:dyDescent="0.2">
      <c r="A9108" s="2"/>
    </row>
    <row r="9109" spans="1:1" x14ac:dyDescent="0.2">
      <c r="A9109" s="2"/>
    </row>
    <row r="9110" spans="1:1" x14ac:dyDescent="0.2">
      <c r="A9110" s="2"/>
    </row>
    <row r="9111" spans="1:1" x14ac:dyDescent="0.2">
      <c r="A9111" s="2"/>
    </row>
    <row r="9112" spans="1:1" x14ac:dyDescent="0.2">
      <c r="A9112" s="2"/>
    </row>
    <row r="9113" spans="1:1" x14ac:dyDescent="0.2">
      <c r="A9113" s="2"/>
    </row>
    <row r="9114" spans="1:1" x14ac:dyDescent="0.2">
      <c r="A9114" s="2"/>
    </row>
    <row r="9115" spans="1:1" x14ac:dyDescent="0.2">
      <c r="A9115" s="2"/>
    </row>
    <row r="9116" spans="1:1" x14ac:dyDescent="0.2">
      <c r="A9116" s="2"/>
    </row>
    <row r="9117" spans="1:1" x14ac:dyDescent="0.2">
      <c r="A9117" s="2"/>
    </row>
    <row r="9118" spans="1:1" x14ac:dyDescent="0.2">
      <c r="A9118" s="2"/>
    </row>
    <row r="9119" spans="1:1" x14ac:dyDescent="0.2">
      <c r="A9119" s="2"/>
    </row>
    <row r="9120" spans="1:1" x14ac:dyDescent="0.2">
      <c r="A9120" s="2"/>
    </row>
    <row r="9121" spans="1:1" x14ac:dyDescent="0.2">
      <c r="A9121" s="2"/>
    </row>
    <row r="9122" spans="1:1" x14ac:dyDescent="0.2">
      <c r="A9122" s="2"/>
    </row>
    <row r="9123" spans="1:1" x14ac:dyDescent="0.2">
      <c r="A9123" s="2"/>
    </row>
    <row r="9124" spans="1:1" x14ac:dyDescent="0.2">
      <c r="A9124" s="2"/>
    </row>
    <row r="9125" spans="1:1" x14ac:dyDescent="0.2">
      <c r="A9125" s="2"/>
    </row>
    <row r="9126" spans="1:1" x14ac:dyDescent="0.2">
      <c r="A9126" s="2"/>
    </row>
    <row r="9127" spans="1:1" x14ac:dyDescent="0.2">
      <c r="A9127" s="2"/>
    </row>
    <row r="9128" spans="1:1" x14ac:dyDescent="0.2">
      <c r="A9128" s="2"/>
    </row>
    <row r="9129" spans="1:1" x14ac:dyDescent="0.2">
      <c r="A9129" s="2"/>
    </row>
    <row r="9130" spans="1:1" x14ac:dyDescent="0.2">
      <c r="A9130" s="2"/>
    </row>
    <row r="9131" spans="1:1" x14ac:dyDescent="0.2">
      <c r="A9131" s="2"/>
    </row>
    <row r="9132" spans="1:1" x14ac:dyDescent="0.2">
      <c r="A9132" s="2"/>
    </row>
    <row r="9133" spans="1:1" x14ac:dyDescent="0.2">
      <c r="A9133" s="2"/>
    </row>
    <row r="9134" spans="1:1" x14ac:dyDescent="0.2">
      <c r="A9134" s="2"/>
    </row>
    <row r="9135" spans="1:1" x14ac:dyDescent="0.2">
      <c r="A9135" s="2"/>
    </row>
    <row r="9136" spans="1:1" x14ac:dyDescent="0.2">
      <c r="A9136" s="2"/>
    </row>
    <row r="9137" spans="1:1" x14ac:dyDescent="0.2">
      <c r="A9137" s="2"/>
    </row>
    <row r="9138" spans="1:1" x14ac:dyDescent="0.2">
      <c r="A9138" s="2"/>
    </row>
    <row r="9139" spans="1:1" x14ac:dyDescent="0.2">
      <c r="A9139" s="2"/>
    </row>
    <row r="9140" spans="1:1" x14ac:dyDescent="0.2">
      <c r="A9140" s="2"/>
    </row>
    <row r="9141" spans="1:1" x14ac:dyDescent="0.2">
      <c r="A9141" s="2"/>
    </row>
    <row r="9142" spans="1:1" x14ac:dyDescent="0.2">
      <c r="A9142" s="2"/>
    </row>
    <row r="9143" spans="1:1" x14ac:dyDescent="0.2">
      <c r="A9143" s="2"/>
    </row>
    <row r="9144" spans="1:1" x14ac:dyDescent="0.2">
      <c r="A9144" s="2"/>
    </row>
    <row r="9145" spans="1:1" x14ac:dyDescent="0.2">
      <c r="A9145" s="2"/>
    </row>
    <row r="9146" spans="1:1" x14ac:dyDescent="0.2">
      <c r="A9146" s="2"/>
    </row>
    <row r="9147" spans="1:1" x14ac:dyDescent="0.2">
      <c r="A9147" s="2"/>
    </row>
    <row r="9148" spans="1:1" x14ac:dyDescent="0.2">
      <c r="A9148" s="2"/>
    </row>
    <row r="9149" spans="1:1" x14ac:dyDescent="0.2">
      <c r="A9149" s="2"/>
    </row>
    <row r="9150" spans="1:1" x14ac:dyDescent="0.2">
      <c r="A9150" s="2"/>
    </row>
    <row r="9151" spans="1:1" x14ac:dyDescent="0.2">
      <c r="A9151" s="2"/>
    </row>
    <row r="9152" spans="1:1" x14ac:dyDescent="0.2">
      <c r="A9152" s="2"/>
    </row>
    <row r="9153" spans="1:1" x14ac:dyDescent="0.2">
      <c r="A9153" s="2"/>
    </row>
    <row r="9154" spans="1:1" x14ac:dyDescent="0.2">
      <c r="A9154" s="2"/>
    </row>
    <row r="9155" spans="1:1" x14ac:dyDescent="0.2">
      <c r="A9155" s="2"/>
    </row>
    <row r="9156" spans="1:1" x14ac:dyDescent="0.2">
      <c r="A9156" s="2"/>
    </row>
    <row r="9157" spans="1:1" x14ac:dyDescent="0.2">
      <c r="A9157" s="2"/>
    </row>
    <row r="9158" spans="1:1" x14ac:dyDescent="0.2">
      <c r="A9158" s="2"/>
    </row>
    <row r="9159" spans="1:1" x14ac:dyDescent="0.2">
      <c r="A9159" s="2"/>
    </row>
    <row r="9160" spans="1:1" x14ac:dyDescent="0.2">
      <c r="A9160" s="2"/>
    </row>
    <row r="9161" spans="1:1" x14ac:dyDescent="0.2">
      <c r="A9161" s="2"/>
    </row>
    <row r="9162" spans="1:1" x14ac:dyDescent="0.2">
      <c r="A9162" s="2"/>
    </row>
    <row r="9163" spans="1:1" x14ac:dyDescent="0.2">
      <c r="A9163" s="2"/>
    </row>
    <row r="9164" spans="1:1" x14ac:dyDescent="0.2">
      <c r="A9164" s="2"/>
    </row>
    <row r="9165" spans="1:1" x14ac:dyDescent="0.2">
      <c r="A9165" s="2"/>
    </row>
    <row r="9166" spans="1:1" x14ac:dyDescent="0.2">
      <c r="A9166" s="2"/>
    </row>
    <row r="9167" spans="1:1" x14ac:dyDescent="0.2">
      <c r="A9167" s="2"/>
    </row>
    <row r="9168" spans="1:1" x14ac:dyDescent="0.2">
      <c r="A9168" s="2"/>
    </row>
    <row r="9169" spans="1:1" x14ac:dyDescent="0.2">
      <c r="A9169" s="2"/>
    </row>
    <row r="9170" spans="1:1" x14ac:dyDescent="0.2">
      <c r="A9170" s="2"/>
    </row>
    <row r="9171" spans="1:1" x14ac:dyDescent="0.2">
      <c r="A9171" s="2"/>
    </row>
    <row r="9172" spans="1:1" x14ac:dyDescent="0.2">
      <c r="A9172" s="2"/>
    </row>
    <row r="9173" spans="1:1" x14ac:dyDescent="0.2">
      <c r="A9173" s="2"/>
    </row>
    <row r="9174" spans="1:1" x14ac:dyDescent="0.2">
      <c r="A9174" s="2"/>
    </row>
    <row r="9175" spans="1:1" x14ac:dyDescent="0.2">
      <c r="A9175" s="2"/>
    </row>
    <row r="9176" spans="1:1" x14ac:dyDescent="0.2">
      <c r="A9176" s="2"/>
    </row>
    <row r="9177" spans="1:1" x14ac:dyDescent="0.2">
      <c r="A9177" s="2"/>
    </row>
    <row r="9178" spans="1:1" x14ac:dyDescent="0.2">
      <c r="A9178" s="2"/>
    </row>
    <row r="9179" spans="1:1" x14ac:dyDescent="0.2">
      <c r="A9179" s="2"/>
    </row>
    <row r="9180" spans="1:1" x14ac:dyDescent="0.2">
      <c r="A9180" s="2"/>
    </row>
    <row r="9181" spans="1:1" x14ac:dyDescent="0.2">
      <c r="A9181" s="2"/>
    </row>
    <row r="9182" spans="1:1" x14ac:dyDescent="0.2">
      <c r="A9182" s="2"/>
    </row>
    <row r="9183" spans="1:1" x14ac:dyDescent="0.2">
      <c r="A9183" s="2"/>
    </row>
    <row r="9184" spans="1:1" x14ac:dyDescent="0.2">
      <c r="A9184" s="2"/>
    </row>
    <row r="9185" spans="1:1" x14ac:dyDescent="0.2">
      <c r="A9185" s="2"/>
    </row>
    <row r="9186" spans="1:1" x14ac:dyDescent="0.2">
      <c r="A9186" s="2"/>
    </row>
    <row r="9187" spans="1:1" x14ac:dyDescent="0.2">
      <c r="A9187" s="2"/>
    </row>
    <row r="9188" spans="1:1" x14ac:dyDescent="0.2">
      <c r="A9188" s="2"/>
    </row>
    <row r="9189" spans="1:1" x14ac:dyDescent="0.2">
      <c r="A9189" s="2"/>
    </row>
    <row r="9190" spans="1:1" x14ac:dyDescent="0.2">
      <c r="A9190" s="2"/>
    </row>
    <row r="9191" spans="1:1" x14ac:dyDescent="0.2">
      <c r="A9191" s="2"/>
    </row>
    <row r="9192" spans="1:1" x14ac:dyDescent="0.2">
      <c r="A9192" s="2"/>
    </row>
    <row r="9193" spans="1:1" x14ac:dyDescent="0.2">
      <c r="A9193" s="2"/>
    </row>
    <row r="9194" spans="1:1" x14ac:dyDescent="0.2">
      <c r="A9194" s="2"/>
    </row>
    <row r="9195" spans="1:1" x14ac:dyDescent="0.2">
      <c r="A9195" s="2"/>
    </row>
    <row r="9196" spans="1:1" x14ac:dyDescent="0.2">
      <c r="A9196" s="2"/>
    </row>
    <row r="9197" spans="1:1" x14ac:dyDescent="0.2">
      <c r="A9197" s="2"/>
    </row>
    <row r="9198" spans="1:1" x14ac:dyDescent="0.2">
      <c r="A9198" s="2"/>
    </row>
    <row r="9199" spans="1:1" x14ac:dyDescent="0.2">
      <c r="A9199" s="2"/>
    </row>
    <row r="9200" spans="1:1" x14ac:dyDescent="0.2">
      <c r="A9200" s="2"/>
    </row>
    <row r="9201" spans="1:1" x14ac:dyDescent="0.2">
      <c r="A9201" s="2"/>
    </row>
    <row r="9202" spans="1:1" x14ac:dyDescent="0.2">
      <c r="A9202" s="2"/>
    </row>
    <row r="9203" spans="1:1" x14ac:dyDescent="0.2">
      <c r="A9203" s="2"/>
    </row>
    <row r="9204" spans="1:1" x14ac:dyDescent="0.2">
      <c r="A9204" s="2"/>
    </row>
    <row r="9205" spans="1:1" x14ac:dyDescent="0.2">
      <c r="A9205" s="2"/>
    </row>
    <row r="9206" spans="1:1" x14ac:dyDescent="0.2">
      <c r="A9206" s="2"/>
    </row>
    <row r="9207" spans="1:1" x14ac:dyDescent="0.2">
      <c r="A9207" s="2"/>
    </row>
    <row r="9208" spans="1:1" x14ac:dyDescent="0.2">
      <c r="A9208" s="2"/>
    </row>
    <row r="9209" spans="1:1" x14ac:dyDescent="0.2">
      <c r="A9209" s="2"/>
    </row>
    <row r="9210" spans="1:1" x14ac:dyDescent="0.2">
      <c r="A9210" s="2"/>
    </row>
    <row r="9211" spans="1:1" x14ac:dyDescent="0.2">
      <c r="A9211" s="2"/>
    </row>
    <row r="9212" spans="1:1" x14ac:dyDescent="0.2">
      <c r="A9212" s="2"/>
    </row>
    <row r="9213" spans="1:1" x14ac:dyDescent="0.2">
      <c r="A9213" s="2"/>
    </row>
    <row r="9214" spans="1:1" x14ac:dyDescent="0.2">
      <c r="A9214" s="2"/>
    </row>
    <row r="9215" spans="1:1" x14ac:dyDescent="0.2">
      <c r="A9215" s="2"/>
    </row>
    <row r="9216" spans="1:1" x14ac:dyDescent="0.2">
      <c r="A9216" s="2"/>
    </row>
    <row r="9217" spans="1:1" x14ac:dyDescent="0.2">
      <c r="A9217" s="2"/>
    </row>
    <row r="9218" spans="1:1" x14ac:dyDescent="0.2">
      <c r="A9218" s="2"/>
    </row>
    <row r="9219" spans="1:1" x14ac:dyDescent="0.2">
      <c r="A9219" s="2"/>
    </row>
    <row r="9220" spans="1:1" x14ac:dyDescent="0.2">
      <c r="A9220" s="2"/>
    </row>
    <row r="9221" spans="1:1" x14ac:dyDescent="0.2">
      <c r="A9221" s="2"/>
    </row>
    <row r="9222" spans="1:1" x14ac:dyDescent="0.2">
      <c r="A9222" s="2"/>
    </row>
    <row r="9223" spans="1:1" x14ac:dyDescent="0.2">
      <c r="A9223" s="2"/>
    </row>
    <row r="9224" spans="1:1" x14ac:dyDescent="0.2">
      <c r="A9224" s="2"/>
    </row>
    <row r="9225" spans="1:1" x14ac:dyDescent="0.2">
      <c r="A9225" s="2"/>
    </row>
    <row r="9226" spans="1:1" x14ac:dyDescent="0.2">
      <c r="A9226" s="2"/>
    </row>
    <row r="9227" spans="1:1" x14ac:dyDescent="0.2">
      <c r="A9227" s="2"/>
    </row>
    <row r="9228" spans="1:1" x14ac:dyDescent="0.2">
      <c r="A9228" s="2"/>
    </row>
    <row r="9229" spans="1:1" x14ac:dyDescent="0.2">
      <c r="A9229" s="2"/>
    </row>
    <row r="9230" spans="1:1" x14ac:dyDescent="0.2">
      <c r="A9230" s="2"/>
    </row>
    <row r="9231" spans="1:1" x14ac:dyDescent="0.2">
      <c r="A9231" s="2"/>
    </row>
    <row r="9232" spans="1:1" x14ac:dyDescent="0.2">
      <c r="A9232" s="2"/>
    </row>
    <row r="9233" spans="1:1" x14ac:dyDescent="0.2">
      <c r="A9233" s="2"/>
    </row>
    <row r="9234" spans="1:1" x14ac:dyDescent="0.2">
      <c r="A9234" s="2"/>
    </row>
    <row r="9235" spans="1:1" x14ac:dyDescent="0.2">
      <c r="A9235" s="2"/>
    </row>
    <row r="9236" spans="1:1" x14ac:dyDescent="0.2">
      <c r="A9236" s="2"/>
    </row>
    <row r="9237" spans="1:1" x14ac:dyDescent="0.2">
      <c r="A9237" s="2"/>
    </row>
    <row r="9238" spans="1:1" x14ac:dyDescent="0.2">
      <c r="A9238" s="2"/>
    </row>
    <row r="9239" spans="1:1" x14ac:dyDescent="0.2">
      <c r="A9239" s="2"/>
    </row>
    <row r="9240" spans="1:1" x14ac:dyDescent="0.2">
      <c r="A9240" s="2"/>
    </row>
    <row r="9241" spans="1:1" x14ac:dyDescent="0.2">
      <c r="A9241" s="2"/>
    </row>
    <row r="9242" spans="1:1" x14ac:dyDescent="0.2">
      <c r="A9242" s="2"/>
    </row>
    <row r="9243" spans="1:1" x14ac:dyDescent="0.2">
      <c r="A9243" s="2"/>
    </row>
    <row r="9244" spans="1:1" x14ac:dyDescent="0.2">
      <c r="A9244" s="2"/>
    </row>
    <row r="9245" spans="1:1" x14ac:dyDescent="0.2">
      <c r="A9245" s="2"/>
    </row>
    <row r="9246" spans="1:1" x14ac:dyDescent="0.2">
      <c r="A9246" s="2"/>
    </row>
    <row r="9247" spans="1:1" x14ac:dyDescent="0.2">
      <c r="A9247" s="2"/>
    </row>
    <row r="9248" spans="1:1" x14ac:dyDescent="0.2">
      <c r="A9248" s="2"/>
    </row>
    <row r="9249" spans="1:1" x14ac:dyDescent="0.2">
      <c r="A9249" s="2"/>
    </row>
    <row r="9250" spans="1:1" x14ac:dyDescent="0.2">
      <c r="A9250" s="2"/>
    </row>
    <row r="9251" spans="1:1" x14ac:dyDescent="0.2">
      <c r="A9251" s="2"/>
    </row>
    <row r="9252" spans="1:1" x14ac:dyDescent="0.2">
      <c r="A9252" s="2"/>
    </row>
    <row r="9253" spans="1:1" x14ac:dyDescent="0.2">
      <c r="A9253" s="2"/>
    </row>
    <row r="9254" spans="1:1" x14ac:dyDescent="0.2">
      <c r="A9254" s="2"/>
    </row>
    <row r="9255" spans="1:1" x14ac:dyDescent="0.2">
      <c r="A9255" s="2"/>
    </row>
    <row r="9256" spans="1:1" x14ac:dyDescent="0.2">
      <c r="A9256" s="2"/>
    </row>
    <row r="9257" spans="1:1" x14ac:dyDescent="0.2">
      <c r="A9257" s="2"/>
    </row>
    <row r="9258" spans="1:1" x14ac:dyDescent="0.2">
      <c r="A9258" s="2"/>
    </row>
    <row r="9259" spans="1:1" x14ac:dyDescent="0.2">
      <c r="A9259" s="2"/>
    </row>
    <row r="9260" spans="1:1" x14ac:dyDescent="0.2">
      <c r="A9260" s="2"/>
    </row>
    <row r="9261" spans="1:1" x14ac:dyDescent="0.2">
      <c r="A9261" s="2"/>
    </row>
    <row r="9262" spans="1:1" x14ac:dyDescent="0.2">
      <c r="A9262" s="2"/>
    </row>
    <row r="9263" spans="1:1" x14ac:dyDescent="0.2">
      <c r="A9263" s="2"/>
    </row>
    <row r="9264" spans="1:1" x14ac:dyDescent="0.2">
      <c r="A9264" s="2"/>
    </row>
    <row r="9265" spans="1:1" x14ac:dyDescent="0.2">
      <c r="A9265" s="2"/>
    </row>
    <row r="9266" spans="1:1" x14ac:dyDescent="0.2">
      <c r="A9266" s="2"/>
    </row>
    <row r="9267" spans="1:1" x14ac:dyDescent="0.2">
      <c r="A9267" s="2"/>
    </row>
    <row r="9268" spans="1:1" x14ac:dyDescent="0.2">
      <c r="A9268" s="2"/>
    </row>
    <row r="9269" spans="1:1" x14ac:dyDescent="0.2">
      <c r="A9269" s="2"/>
    </row>
    <row r="9270" spans="1:1" x14ac:dyDescent="0.2">
      <c r="A9270" s="2"/>
    </row>
    <row r="9271" spans="1:1" x14ac:dyDescent="0.2">
      <c r="A9271" s="2"/>
    </row>
    <row r="9272" spans="1:1" x14ac:dyDescent="0.2">
      <c r="A9272" s="2"/>
    </row>
    <row r="9273" spans="1:1" x14ac:dyDescent="0.2">
      <c r="A9273" s="2"/>
    </row>
    <row r="9274" spans="1:1" x14ac:dyDescent="0.2">
      <c r="A9274" s="2"/>
    </row>
    <row r="9275" spans="1:1" x14ac:dyDescent="0.2">
      <c r="A9275" s="2"/>
    </row>
    <row r="9276" spans="1:1" x14ac:dyDescent="0.2">
      <c r="A9276" s="2"/>
    </row>
    <row r="9277" spans="1:1" x14ac:dyDescent="0.2">
      <c r="A9277" s="2"/>
    </row>
    <row r="9278" spans="1:1" x14ac:dyDescent="0.2">
      <c r="A9278" s="2"/>
    </row>
    <row r="9279" spans="1:1" x14ac:dyDescent="0.2">
      <c r="A9279" s="2"/>
    </row>
    <row r="9280" spans="1:1" x14ac:dyDescent="0.2">
      <c r="A9280" s="2"/>
    </row>
    <row r="9281" spans="1:1" x14ac:dyDescent="0.2">
      <c r="A9281" s="2"/>
    </row>
    <row r="9282" spans="1:1" x14ac:dyDescent="0.2">
      <c r="A9282" s="2"/>
    </row>
    <row r="9283" spans="1:1" x14ac:dyDescent="0.2">
      <c r="A9283" s="2"/>
    </row>
    <row r="9284" spans="1:1" x14ac:dyDescent="0.2">
      <c r="A9284" s="2"/>
    </row>
    <row r="9285" spans="1:1" x14ac:dyDescent="0.2">
      <c r="A9285" s="2"/>
    </row>
    <row r="9286" spans="1:1" x14ac:dyDescent="0.2">
      <c r="A9286" s="2"/>
    </row>
    <row r="9287" spans="1:1" x14ac:dyDescent="0.2">
      <c r="A9287" s="2"/>
    </row>
    <row r="9288" spans="1:1" x14ac:dyDescent="0.2">
      <c r="A9288" s="2"/>
    </row>
    <row r="9289" spans="1:1" x14ac:dyDescent="0.2">
      <c r="A9289" s="2"/>
    </row>
    <row r="9290" spans="1:1" x14ac:dyDescent="0.2">
      <c r="A9290" s="2"/>
    </row>
    <row r="9291" spans="1:1" x14ac:dyDescent="0.2">
      <c r="A9291" s="2"/>
    </row>
    <row r="9292" spans="1:1" x14ac:dyDescent="0.2">
      <c r="A9292" s="2"/>
    </row>
    <row r="9293" spans="1:1" x14ac:dyDescent="0.2">
      <c r="A9293" s="2"/>
    </row>
    <row r="9294" spans="1:1" x14ac:dyDescent="0.2">
      <c r="A9294" s="2"/>
    </row>
    <row r="9295" spans="1:1" x14ac:dyDescent="0.2">
      <c r="A9295" s="2"/>
    </row>
    <row r="9296" spans="1:1" x14ac:dyDescent="0.2">
      <c r="A9296" s="2"/>
    </row>
    <row r="9297" spans="1:1" x14ac:dyDescent="0.2">
      <c r="A9297" s="2"/>
    </row>
    <row r="9298" spans="1:1" x14ac:dyDescent="0.2">
      <c r="A9298" s="2"/>
    </row>
    <row r="9299" spans="1:1" x14ac:dyDescent="0.2">
      <c r="A9299" s="2"/>
    </row>
    <row r="9300" spans="1:1" x14ac:dyDescent="0.2">
      <c r="A9300" s="2"/>
    </row>
    <row r="9301" spans="1:1" x14ac:dyDescent="0.2">
      <c r="A9301" s="2"/>
    </row>
    <row r="9302" spans="1:1" x14ac:dyDescent="0.2">
      <c r="A9302" s="2"/>
    </row>
    <row r="9303" spans="1:1" x14ac:dyDescent="0.2">
      <c r="A9303" s="2"/>
    </row>
    <row r="9304" spans="1:1" x14ac:dyDescent="0.2">
      <c r="A9304" s="2"/>
    </row>
    <row r="9305" spans="1:1" x14ac:dyDescent="0.2">
      <c r="A9305" s="2"/>
    </row>
    <row r="9306" spans="1:1" x14ac:dyDescent="0.2">
      <c r="A9306" s="2"/>
    </row>
    <row r="9307" spans="1:1" x14ac:dyDescent="0.2">
      <c r="A9307" s="2"/>
    </row>
    <row r="9308" spans="1:1" x14ac:dyDescent="0.2">
      <c r="A9308" s="2"/>
    </row>
    <row r="9309" spans="1:1" x14ac:dyDescent="0.2">
      <c r="A9309" s="2"/>
    </row>
    <row r="9310" spans="1:1" x14ac:dyDescent="0.2">
      <c r="A9310" s="2"/>
    </row>
    <row r="9311" spans="1:1" x14ac:dyDescent="0.2">
      <c r="A9311" s="2"/>
    </row>
    <row r="9312" spans="1:1" x14ac:dyDescent="0.2">
      <c r="A9312" s="2"/>
    </row>
    <row r="9313" spans="1:1" x14ac:dyDescent="0.2">
      <c r="A9313" s="2"/>
    </row>
    <row r="9314" spans="1:1" x14ac:dyDescent="0.2">
      <c r="A9314" s="2"/>
    </row>
    <row r="9315" spans="1:1" x14ac:dyDescent="0.2">
      <c r="A9315" s="2"/>
    </row>
    <row r="9316" spans="1:1" x14ac:dyDescent="0.2">
      <c r="A9316" s="2"/>
    </row>
    <row r="9317" spans="1:1" x14ac:dyDescent="0.2">
      <c r="A9317" s="2"/>
    </row>
    <row r="9318" spans="1:1" x14ac:dyDescent="0.2">
      <c r="A9318" s="2"/>
    </row>
    <row r="9319" spans="1:1" x14ac:dyDescent="0.2">
      <c r="A9319" s="2"/>
    </row>
    <row r="9320" spans="1:1" x14ac:dyDescent="0.2">
      <c r="A9320" s="2"/>
    </row>
    <row r="9321" spans="1:1" x14ac:dyDescent="0.2">
      <c r="A9321" s="2"/>
    </row>
    <row r="9322" spans="1:1" x14ac:dyDescent="0.2">
      <c r="A9322" s="2"/>
    </row>
    <row r="9323" spans="1:1" x14ac:dyDescent="0.2">
      <c r="A9323" s="2"/>
    </row>
    <row r="9324" spans="1:1" x14ac:dyDescent="0.2">
      <c r="A9324" s="2"/>
    </row>
    <row r="9325" spans="1:1" x14ac:dyDescent="0.2">
      <c r="A9325" s="2"/>
    </row>
    <row r="9326" spans="1:1" x14ac:dyDescent="0.2">
      <c r="A9326" s="2"/>
    </row>
    <row r="9327" spans="1:1" x14ac:dyDescent="0.2">
      <c r="A9327" s="2"/>
    </row>
    <row r="9328" spans="1:1" x14ac:dyDescent="0.2">
      <c r="A9328" s="2"/>
    </row>
    <row r="9329" spans="1:1" x14ac:dyDescent="0.2">
      <c r="A9329" s="2"/>
    </row>
    <row r="9330" spans="1:1" x14ac:dyDescent="0.2">
      <c r="A9330" s="2"/>
    </row>
    <row r="9331" spans="1:1" x14ac:dyDescent="0.2">
      <c r="A9331" s="2"/>
    </row>
    <row r="9332" spans="1:1" x14ac:dyDescent="0.2">
      <c r="A9332" s="2"/>
    </row>
    <row r="9333" spans="1:1" x14ac:dyDescent="0.2">
      <c r="A9333" s="2"/>
    </row>
    <row r="9334" spans="1:1" x14ac:dyDescent="0.2">
      <c r="A9334" s="2"/>
    </row>
    <row r="9335" spans="1:1" x14ac:dyDescent="0.2">
      <c r="A9335" s="2"/>
    </row>
    <row r="9336" spans="1:1" x14ac:dyDescent="0.2">
      <c r="A9336" s="2"/>
    </row>
    <row r="9337" spans="1:1" x14ac:dyDescent="0.2">
      <c r="A9337" s="2"/>
    </row>
    <row r="9338" spans="1:1" x14ac:dyDescent="0.2">
      <c r="A9338" s="2"/>
    </row>
    <row r="9339" spans="1:1" x14ac:dyDescent="0.2">
      <c r="A9339" s="2"/>
    </row>
    <row r="9340" spans="1:1" x14ac:dyDescent="0.2">
      <c r="A9340" s="2"/>
    </row>
    <row r="9341" spans="1:1" x14ac:dyDescent="0.2">
      <c r="A9341" s="2"/>
    </row>
    <row r="9342" spans="1:1" x14ac:dyDescent="0.2">
      <c r="A9342" s="2"/>
    </row>
    <row r="9343" spans="1:1" x14ac:dyDescent="0.2">
      <c r="A9343" s="2"/>
    </row>
    <row r="9344" spans="1:1" x14ac:dyDescent="0.2">
      <c r="A9344" s="2"/>
    </row>
    <row r="9345" spans="1:1" x14ac:dyDescent="0.2">
      <c r="A9345" s="2"/>
    </row>
    <row r="9346" spans="1:1" x14ac:dyDescent="0.2">
      <c r="A9346" s="2"/>
    </row>
    <row r="9347" spans="1:1" x14ac:dyDescent="0.2">
      <c r="A9347" s="2"/>
    </row>
    <row r="9348" spans="1:1" x14ac:dyDescent="0.2">
      <c r="A9348" s="2"/>
    </row>
    <row r="9349" spans="1:1" x14ac:dyDescent="0.2">
      <c r="A9349" s="2"/>
    </row>
    <row r="9350" spans="1:1" x14ac:dyDescent="0.2">
      <c r="A9350" s="2"/>
    </row>
    <row r="9351" spans="1:1" x14ac:dyDescent="0.2">
      <c r="A9351" s="2"/>
    </row>
    <row r="9352" spans="1:1" x14ac:dyDescent="0.2">
      <c r="A9352" s="2"/>
    </row>
    <row r="9353" spans="1:1" x14ac:dyDescent="0.2">
      <c r="A9353" s="2"/>
    </row>
    <row r="9354" spans="1:1" x14ac:dyDescent="0.2">
      <c r="A9354" s="2"/>
    </row>
    <row r="9355" spans="1:1" x14ac:dyDescent="0.2">
      <c r="A9355" s="2"/>
    </row>
    <row r="9356" spans="1:1" x14ac:dyDescent="0.2">
      <c r="A9356" s="2"/>
    </row>
    <row r="9357" spans="1:1" x14ac:dyDescent="0.2">
      <c r="A9357" s="2"/>
    </row>
    <row r="9358" spans="1:1" x14ac:dyDescent="0.2">
      <c r="A9358" s="2"/>
    </row>
    <row r="9359" spans="1:1" x14ac:dyDescent="0.2">
      <c r="A9359" s="2"/>
    </row>
    <row r="9360" spans="1:1" x14ac:dyDescent="0.2">
      <c r="A9360" s="2"/>
    </row>
    <row r="9361" spans="1:1" x14ac:dyDescent="0.2">
      <c r="A9361" s="2"/>
    </row>
    <row r="9362" spans="1:1" x14ac:dyDescent="0.2">
      <c r="A9362" s="2"/>
    </row>
    <row r="9363" spans="1:1" x14ac:dyDescent="0.2">
      <c r="A9363" s="2"/>
    </row>
    <row r="9364" spans="1:1" x14ac:dyDescent="0.2">
      <c r="A9364" s="2"/>
    </row>
    <row r="9365" spans="1:1" x14ac:dyDescent="0.2">
      <c r="A9365" s="2"/>
    </row>
    <row r="9366" spans="1:1" x14ac:dyDescent="0.2">
      <c r="A9366" s="2"/>
    </row>
    <row r="9367" spans="1:1" x14ac:dyDescent="0.2">
      <c r="A9367" s="2"/>
    </row>
    <row r="9368" spans="1:1" x14ac:dyDescent="0.2">
      <c r="A9368" s="2"/>
    </row>
    <row r="9369" spans="1:1" x14ac:dyDescent="0.2">
      <c r="A9369" s="2"/>
    </row>
    <row r="9370" spans="1:1" x14ac:dyDescent="0.2">
      <c r="A9370" s="2"/>
    </row>
    <row r="9371" spans="1:1" x14ac:dyDescent="0.2">
      <c r="A9371" s="2"/>
    </row>
    <row r="9372" spans="1:1" x14ac:dyDescent="0.2">
      <c r="A9372" s="2"/>
    </row>
    <row r="9373" spans="1:1" x14ac:dyDescent="0.2">
      <c r="A9373" s="2"/>
    </row>
    <row r="9374" spans="1:1" x14ac:dyDescent="0.2">
      <c r="A9374" s="2"/>
    </row>
    <row r="9375" spans="1:1" x14ac:dyDescent="0.2">
      <c r="A9375" s="2"/>
    </row>
    <row r="9376" spans="1:1" x14ac:dyDescent="0.2">
      <c r="A9376" s="2"/>
    </row>
    <row r="9377" spans="1:1" x14ac:dyDescent="0.2">
      <c r="A9377" s="2"/>
    </row>
    <row r="9378" spans="1:1" x14ac:dyDescent="0.2">
      <c r="A9378" s="2"/>
    </row>
    <row r="9379" spans="1:1" x14ac:dyDescent="0.2">
      <c r="A9379" s="2"/>
    </row>
    <row r="9380" spans="1:1" x14ac:dyDescent="0.2">
      <c r="A9380" s="2"/>
    </row>
    <row r="9381" spans="1:1" x14ac:dyDescent="0.2">
      <c r="A9381" s="2"/>
    </row>
    <row r="9382" spans="1:1" x14ac:dyDescent="0.2">
      <c r="A9382" s="2"/>
    </row>
    <row r="9383" spans="1:1" x14ac:dyDescent="0.2">
      <c r="A9383" s="2"/>
    </row>
    <row r="9384" spans="1:1" x14ac:dyDescent="0.2">
      <c r="A9384" s="2"/>
    </row>
    <row r="9385" spans="1:1" x14ac:dyDescent="0.2">
      <c r="A9385" s="2"/>
    </row>
    <row r="9386" spans="1:1" x14ac:dyDescent="0.2">
      <c r="A9386" s="2"/>
    </row>
    <row r="9387" spans="1:1" x14ac:dyDescent="0.2">
      <c r="A9387" s="2"/>
    </row>
    <row r="9388" spans="1:1" x14ac:dyDescent="0.2">
      <c r="A9388" s="2"/>
    </row>
    <row r="9389" spans="1:1" x14ac:dyDescent="0.2">
      <c r="A9389" s="2"/>
    </row>
    <row r="9390" spans="1:1" x14ac:dyDescent="0.2">
      <c r="A9390" s="2"/>
    </row>
    <row r="9391" spans="1:1" x14ac:dyDescent="0.2">
      <c r="A9391" s="2"/>
    </row>
    <row r="9392" spans="1:1" x14ac:dyDescent="0.2">
      <c r="A9392" s="2"/>
    </row>
    <row r="9393" spans="1:1" x14ac:dyDescent="0.2">
      <c r="A9393" s="2"/>
    </row>
    <row r="9394" spans="1:1" x14ac:dyDescent="0.2">
      <c r="A9394" s="2"/>
    </row>
    <row r="9395" spans="1:1" x14ac:dyDescent="0.2">
      <c r="A9395" s="2"/>
    </row>
    <row r="9396" spans="1:1" x14ac:dyDescent="0.2">
      <c r="A9396" s="2"/>
    </row>
    <row r="9397" spans="1:1" x14ac:dyDescent="0.2">
      <c r="A9397" s="2"/>
    </row>
    <row r="9398" spans="1:1" x14ac:dyDescent="0.2">
      <c r="A9398" s="2"/>
    </row>
    <row r="9399" spans="1:1" x14ac:dyDescent="0.2">
      <c r="A9399" s="2"/>
    </row>
    <row r="9400" spans="1:1" x14ac:dyDescent="0.2">
      <c r="A9400" s="2"/>
    </row>
    <row r="9401" spans="1:1" x14ac:dyDescent="0.2">
      <c r="A9401" s="2"/>
    </row>
    <row r="9402" spans="1:1" x14ac:dyDescent="0.2">
      <c r="A9402" s="2"/>
    </row>
    <row r="9403" spans="1:1" x14ac:dyDescent="0.2">
      <c r="A9403" s="2"/>
    </row>
    <row r="9404" spans="1:1" x14ac:dyDescent="0.2">
      <c r="A9404" s="2"/>
    </row>
    <row r="9405" spans="1:1" x14ac:dyDescent="0.2">
      <c r="A9405" s="2"/>
    </row>
    <row r="9406" spans="1:1" x14ac:dyDescent="0.2">
      <c r="A9406" s="2"/>
    </row>
    <row r="9407" spans="1:1" x14ac:dyDescent="0.2">
      <c r="A9407" s="2"/>
    </row>
    <row r="9408" spans="1:1" x14ac:dyDescent="0.2">
      <c r="A9408" s="2"/>
    </row>
    <row r="9409" spans="1:1" x14ac:dyDescent="0.2">
      <c r="A9409" s="2"/>
    </row>
    <row r="9410" spans="1:1" x14ac:dyDescent="0.2">
      <c r="A9410" s="2"/>
    </row>
    <row r="9411" spans="1:1" x14ac:dyDescent="0.2">
      <c r="A9411" s="2"/>
    </row>
    <row r="9412" spans="1:1" x14ac:dyDescent="0.2">
      <c r="A9412" s="2"/>
    </row>
    <row r="9413" spans="1:1" x14ac:dyDescent="0.2">
      <c r="A9413" s="2"/>
    </row>
    <row r="9414" spans="1:1" x14ac:dyDescent="0.2">
      <c r="A9414" s="2"/>
    </row>
    <row r="9415" spans="1:1" x14ac:dyDescent="0.2">
      <c r="A9415" s="2"/>
    </row>
    <row r="9416" spans="1:1" x14ac:dyDescent="0.2">
      <c r="A9416" s="2"/>
    </row>
    <row r="9417" spans="1:1" x14ac:dyDescent="0.2">
      <c r="A9417" s="2"/>
    </row>
    <row r="9418" spans="1:1" x14ac:dyDescent="0.2">
      <c r="A9418" s="2"/>
    </row>
    <row r="9419" spans="1:1" x14ac:dyDescent="0.2">
      <c r="A9419" s="2"/>
    </row>
    <row r="9420" spans="1:1" x14ac:dyDescent="0.2">
      <c r="A9420" s="2"/>
    </row>
    <row r="9421" spans="1:1" x14ac:dyDescent="0.2">
      <c r="A9421" s="2"/>
    </row>
    <row r="9422" spans="1:1" x14ac:dyDescent="0.2">
      <c r="A9422" s="2"/>
    </row>
    <row r="9423" spans="1:1" x14ac:dyDescent="0.2">
      <c r="A9423" s="2"/>
    </row>
    <row r="9424" spans="1:1" x14ac:dyDescent="0.2">
      <c r="A9424" s="2"/>
    </row>
    <row r="9425" spans="1:1" x14ac:dyDescent="0.2">
      <c r="A9425" s="2"/>
    </row>
    <row r="9426" spans="1:1" x14ac:dyDescent="0.2">
      <c r="A9426" s="2"/>
    </row>
    <row r="9427" spans="1:1" x14ac:dyDescent="0.2">
      <c r="A9427" s="2"/>
    </row>
    <row r="9428" spans="1:1" x14ac:dyDescent="0.2">
      <c r="A9428" s="2"/>
    </row>
    <row r="9429" spans="1:1" x14ac:dyDescent="0.2">
      <c r="A9429" s="2"/>
    </row>
    <row r="9430" spans="1:1" x14ac:dyDescent="0.2">
      <c r="A9430" s="2"/>
    </row>
    <row r="9431" spans="1:1" x14ac:dyDescent="0.2">
      <c r="A9431" s="2"/>
    </row>
    <row r="9432" spans="1:1" x14ac:dyDescent="0.2">
      <c r="A9432" s="2"/>
    </row>
    <row r="9433" spans="1:1" x14ac:dyDescent="0.2">
      <c r="A9433" s="2"/>
    </row>
    <row r="9434" spans="1:1" x14ac:dyDescent="0.2">
      <c r="A9434" s="2"/>
    </row>
    <row r="9435" spans="1:1" x14ac:dyDescent="0.2">
      <c r="A9435" s="2"/>
    </row>
    <row r="9436" spans="1:1" x14ac:dyDescent="0.2">
      <c r="A9436" s="2"/>
    </row>
    <row r="9437" spans="1:1" x14ac:dyDescent="0.2">
      <c r="A9437" s="2"/>
    </row>
    <row r="9438" spans="1:1" x14ac:dyDescent="0.2">
      <c r="A9438" s="2"/>
    </row>
    <row r="9439" spans="1:1" x14ac:dyDescent="0.2">
      <c r="A9439" s="2"/>
    </row>
    <row r="9440" spans="1:1" x14ac:dyDescent="0.2">
      <c r="A9440" s="2"/>
    </row>
    <row r="9441" spans="1:1" x14ac:dyDescent="0.2">
      <c r="A9441" s="2"/>
    </row>
    <row r="9442" spans="1:1" x14ac:dyDescent="0.2">
      <c r="A9442" s="2"/>
    </row>
    <row r="9443" spans="1:1" x14ac:dyDescent="0.2">
      <c r="A9443" s="2"/>
    </row>
    <row r="9444" spans="1:1" x14ac:dyDescent="0.2">
      <c r="A9444" s="2"/>
    </row>
    <row r="9445" spans="1:1" x14ac:dyDescent="0.2">
      <c r="A9445" s="2"/>
    </row>
    <row r="9446" spans="1:1" x14ac:dyDescent="0.2">
      <c r="A9446" s="2"/>
    </row>
    <row r="9447" spans="1:1" x14ac:dyDescent="0.2">
      <c r="A9447" s="2"/>
    </row>
    <row r="9448" spans="1:1" x14ac:dyDescent="0.2">
      <c r="A9448" s="2"/>
    </row>
    <row r="9449" spans="1:1" x14ac:dyDescent="0.2">
      <c r="A9449" s="2"/>
    </row>
    <row r="9450" spans="1:1" x14ac:dyDescent="0.2">
      <c r="A9450" s="2"/>
    </row>
    <row r="9451" spans="1:1" x14ac:dyDescent="0.2">
      <c r="A9451" s="2"/>
    </row>
    <row r="9452" spans="1:1" x14ac:dyDescent="0.2">
      <c r="A9452" s="2"/>
    </row>
    <row r="9453" spans="1:1" x14ac:dyDescent="0.2">
      <c r="A9453" s="2"/>
    </row>
    <row r="9454" spans="1:1" x14ac:dyDescent="0.2">
      <c r="A9454" s="2"/>
    </row>
    <row r="9455" spans="1:1" x14ac:dyDescent="0.2">
      <c r="A9455" s="2"/>
    </row>
    <row r="9456" spans="1:1" x14ac:dyDescent="0.2">
      <c r="A9456" s="2"/>
    </row>
    <row r="9457" spans="1:1" x14ac:dyDescent="0.2">
      <c r="A9457" s="2"/>
    </row>
    <row r="9458" spans="1:1" x14ac:dyDescent="0.2">
      <c r="A9458" s="2"/>
    </row>
    <row r="9459" spans="1:1" x14ac:dyDescent="0.2">
      <c r="A9459" s="2"/>
    </row>
    <row r="9460" spans="1:1" x14ac:dyDescent="0.2">
      <c r="A9460" s="2"/>
    </row>
    <row r="9461" spans="1:1" x14ac:dyDescent="0.2">
      <c r="A9461" s="2"/>
    </row>
    <row r="9462" spans="1:1" x14ac:dyDescent="0.2">
      <c r="A9462" s="2"/>
    </row>
    <row r="9463" spans="1:1" x14ac:dyDescent="0.2">
      <c r="A9463" s="2"/>
    </row>
    <row r="9464" spans="1:1" x14ac:dyDescent="0.2">
      <c r="A9464" s="2"/>
    </row>
    <row r="9465" spans="1:1" x14ac:dyDescent="0.2">
      <c r="A9465" s="2"/>
    </row>
    <row r="9466" spans="1:1" x14ac:dyDescent="0.2">
      <c r="A9466" s="2"/>
    </row>
    <row r="9467" spans="1:1" x14ac:dyDescent="0.2">
      <c r="A9467" s="2"/>
    </row>
    <row r="9468" spans="1:1" x14ac:dyDescent="0.2">
      <c r="A9468" s="2"/>
    </row>
    <row r="9469" spans="1:1" x14ac:dyDescent="0.2">
      <c r="A9469" s="2"/>
    </row>
    <row r="9470" spans="1:1" x14ac:dyDescent="0.2">
      <c r="A9470" s="2"/>
    </row>
    <row r="9471" spans="1:1" x14ac:dyDescent="0.2">
      <c r="A9471" s="2"/>
    </row>
    <row r="9472" spans="1:1" x14ac:dyDescent="0.2">
      <c r="A9472" s="2"/>
    </row>
    <row r="9473" spans="1:1" x14ac:dyDescent="0.2">
      <c r="A9473" s="2"/>
    </row>
    <row r="9474" spans="1:1" x14ac:dyDescent="0.2">
      <c r="A9474" s="2"/>
    </row>
    <row r="9475" spans="1:1" x14ac:dyDescent="0.2">
      <c r="A9475" s="2"/>
    </row>
    <row r="9476" spans="1:1" x14ac:dyDescent="0.2">
      <c r="A9476" s="2"/>
    </row>
    <row r="9477" spans="1:1" x14ac:dyDescent="0.2">
      <c r="A9477" s="2"/>
    </row>
    <row r="9478" spans="1:1" x14ac:dyDescent="0.2">
      <c r="A9478" s="2"/>
    </row>
    <row r="9479" spans="1:1" x14ac:dyDescent="0.2">
      <c r="A9479" s="2"/>
    </row>
    <row r="9480" spans="1:1" x14ac:dyDescent="0.2">
      <c r="A9480" s="2"/>
    </row>
    <row r="9481" spans="1:1" x14ac:dyDescent="0.2">
      <c r="A9481" s="2"/>
    </row>
    <row r="9482" spans="1:1" x14ac:dyDescent="0.2">
      <c r="A9482" s="2"/>
    </row>
    <row r="9483" spans="1:1" x14ac:dyDescent="0.2">
      <c r="A9483" s="2"/>
    </row>
    <row r="9484" spans="1:1" x14ac:dyDescent="0.2">
      <c r="A9484" s="2"/>
    </row>
    <row r="9485" spans="1:1" x14ac:dyDescent="0.2">
      <c r="A9485" s="2"/>
    </row>
    <row r="9486" spans="1:1" x14ac:dyDescent="0.2">
      <c r="A9486" s="2"/>
    </row>
    <row r="9487" spans="1:1" x14ac:dyDescent="0.2">
      <c r="A9487" s="2"/>
    </row>
    <row r="9488" spans="1:1" x14ac:dyDescent="0.2">
      <c r="A9488" s="2"/>
    </row>
    <row r="9489" spans="1:1" x14ac:dyDescent="0.2">
      <c r="A9489" s="2"/>
    </row>
    <row r="9490" spans="1:1" x14ac:dyDescent="0.2">
      <c r="A9490" s="2"/>
    </row>
    <row r="9491" spans="1:1" x14ac:dyDescent="0.2">
      <c r="A9491" s="2"/>
    </row>
    <row r="9492" spans="1:1" x14ac:dyDescent="0.2">
      <c r="A9492" s="2"/>
    </row>
    <row r="9493" spans="1:1" x14ac:dyDescent="0.2">
      <c r="A9493" s="2"/>
    </row>
    <row r="9494" spans="1:1" x14ac:dyDescent="0.2">
      <c r="A9494" s="2"/>
    </row>
    <row r="9495" spans="1:1" x14ac:dyDescent="0.2">
      <c r="A9495" s="2"/>
    </row>
    <row r="9496" spans="1:1" x14ac:dyDescent="0.2">
      <c r="A9496" s="2"/>
    </row>
    <row r="9497" spans="1:1" x14ac:dyDescent="0.2">
      <c r="A9497" s="2"/>
    </row>
    <row r="9498" spans="1:1" x14ac:dyDescent="0.2">
      <c r="A9498" s="2"/>
    </row>
    <row r="9499" spans="1:1" x14ac:dyDescent="0.2">
      <c r="A9499" s="2"/>
    </row>
    <row r="9500" spans="1:1" x14ac:dyDescent="0.2">
      <c r="A9500" s="2"/>
    </row>
    <row r="9501" spans="1:1" x14ac:dyDescent="0.2">
      <c r="A9501" s="2"/>
    </row>
    <row r="9502" spans="1:1" x14ac:dyDescent="0.2">
      <c r="A9502" s="2"/>
    </row>
    <row r="9503" spans="1:1" x14ac:dyDescent="0.2">
      <c r="A9503" s="2"/>
    </row>
    <row r="9504" spans="1:1" x14ac:dyDescent="0.2">
      <c r="A9504" s="2"/>
    </row>
    <row r="9505" spans="1:1" x14ac:dyDescent="0.2">
      <c r="A9505" s="2"/>
    </row>
    <row r="9506" spans="1:1" x14ac:dyDescent="0.2">
      <c r="A9506" s="2"/>
    </row>
    <row r="9507" spans="1:1" x14ac:dyDescent="0.2">
      <c r="A9507" s="2"/>
    </row>
    <row r="9508" spans="1:1" x14ac:dyDescent="0.2">
      <c r="A9508" s="2"/>
    </row>
    <row r="9509" spans="1:1" x14ac:dyDescent="0.2">
      <c r="A9509" s="2"/>
    </row>
    <row r="9510" spans="1:1" x14ac:dyDescent="0.2">
      <c r="A9510" s="2"/>
    </row>
    <row r="9511" spans="1:1" x14ac:dyDescent="0.2">
      <c r="A9511" s="2"/>
    </row>
    <row r="9512" spans="1:1" x14ac:dyDescent="0.2">
      <c r="A9512" s="2"/>
    </row>
    <row r="9513" spans="1:1" x14ac:dyDescent="0.2">
      <c r="A9513" s="2"/>
    </row>
    <row r="9514" spans="1:1" x14ac:dyDescent="0.2">
      <c r="A9514" s="2"/>
    </row>
    <row r="9515" spans="1:1" x14ac:dyDescent="0.2">
      <c r="A9515" s="2"/>
    </row>
    <row r="9516" spans="1:1" x14ac:dyDescent="0.2">
      <c r="A9516" s="2"/>
    </row>
    <row r="9517" spans="1:1" x14ac:dyDescent="0.2">
      <c r="A9517" s="2"/>
    </row>
    <row r="9518" spans="1:1" x14ac:dyDescent="0.2">
      <c r="A9518" s="2"/>
    </row>
    <row r="9519" spans="1:1" x14ac:dyDescent="0.2">
      <c r="A9519" s="2"/>
    </row>
    <row r="9520" spans="1:1" x14ac:dyDescent="0.2">
      <c r="A9520" s="2"/>
    </row>
    <row r="9521" spans="1:1" x14ac:dyDescent="0.2">
      <c r="A9521" s="2"/>
    </row>
    <row r="9522" spans="1:1" x14ac:dyDescent="0.2">
      <c r="A9522" s="2"/>
    </row>
    <row r="9523" spans="1:1" x14ac:dyDescent="0.2">
      <c r="A9523" s="2"/>
    </row>
    <row r="9524" spans="1:1" x14ac:dyDescent="0.2">
      <c r="A9524" s="2"/>
    </row>
    <row r="9525" spans="1:1" x14ac:dyDescent="0.2">
      <c r="A9525" s="2"/>
    </row>
    <row r="9526" spans="1:1" x14ac:dyDescent="0.2">
      <c r="A9526" s="2"/>
    </row>
    <row r="9527" spans="1:1" x14ac:dyDescent="0.2">
      <c r="A9527" s="2"/>
    </row>
    <row r="9528" spans="1:1" x14ac:dyDescent="0.2">
      <c r="A9528" s="2"/>
    </row>
    <row r="9529" spans="1:1" x14ac:dyDescent="0.2">
      <c r="A9529" s="2"/>
    </row>
    <row r="9530" spans="1:1" x14ac:dyDescent="0.2">
      <c r="A9530" s="2"/>
    </row>
    <row r="9531" spans="1:1" x14ac:dyDescent="0.2">
      <c r="A9531" s="2"/>
    </row>
    <row r="9532" spans="1:1" x14ac:dyDescent="0.2">
      <c r="A9532" s="2"/>
    </row>
    <row r="9533" spans="1:1" x14ac:dyDescent="0.2">
      <c r="A9533" s="2"/>
    </row>
    <row r="9534" spans="1:1" x14ac:dyDescent="0.2">
      <c r="A9534" s="2"/>
    </row>
    <row r="9535" spans="1:1" x14ac:dyDescent="0.2">
      <c r="A9535" s="2"/>
    </row>
    <row r="9536" spans="1:1" x14ac:dyDescent="0.2">
      <c r="A9536" s="2"/>
    </row>
    <row r="9537" spans="1:1" x14ac:dyDescent="0.2">
      <c r="A9537" s="2"/>
    </row>
    <row r="9538" spans="1:1" x14ac:dyDescent="0.2">
      <c r="A9538" s="2"/>
    </row>
    <row r="9539" spans="1:1" x14ac:dyDescent="0.2">
      <c r="A9539" s="2"/>
    </row>
    <row r="9540" spans="1:1" x14ac:dyDescent="0.2">
      <c r="A9540" s="2"/>
    </row>
    <row r="9541" spans="1:1" x14ac:dyDescent="0.2">
      <c r="A9541" s="2"/>
    </row>
    <row r="9542" spans="1:1" x14ac:dyDescent="0.2">
      <c r="A9542" s="2"/>
    </row>
    <row r="9543" spans="1:1" x14ac:dyDescent="0.2">
      <c r="A9543" s="2"/>
    </row>
    <row r="9544" spans="1:1" x14ac:dyDescent="0.2">
      <c r="A9544" s="2"/>
    </row>
    <row r="9545" spans="1:1" x14ac:dyDescent="0.2">
      <c r="A9545" s="2"/>
    </row>
    <row r="9546" spans="1:1" x14ac:dyDescent="0.2">
      <c r="A9546" s="2"/>
    </row>
    <row r="9547" spans="1:1" x14ac:dyDescent="0.2">
      <c r="A9547" s="2"/>
    </row>
    <row r="9548" spans="1:1" x14ac:dyDescent="0.2">
      <c r="A9548" s="2"/>
    </row>
    <row r="9549" spans="1:1" x14ac:dyDescent="0.2">
      <c r="A9549" s="2"/>
    </row>
    <row r="9550" spans="1:1" x14ac:dyDescent="0.2">
      <c r="A9550" s="2"/>
    </row>
    <row r="9551" spans="1:1" x14ac:dyDescent="0.2">
      <c r="A9551" s="2"/>
    </row>
    <row r="9552" spans="1:1" x14ac:dyDescent="0.2">
      <c r="A9552" s="2"/>
    </row>
    <row r="9553" spans="1:1" x14ac:dyDescent="0.2">
      <c r="A9553" s="2"/>
    </row>
    <row r="9554" spans="1:1" x14ac:dyDescent="0.2">
      <c r="A9554" s="2"/>
    </row>
    <row r="9555" spans="1:1" x14ac:dyDescent="0.2">
      <c r="A9555" s="2"/>
    </row>
    <row r="9556" spans="1:1" x14ac:dyDescent="0.2">
      <c r="A9556" s="2"/>
    </row>
    <row r="9557" spans="1:1" x14ac:dyDescent="0.2">
      <c r="A9557" s="2"/>
    </row>
    <row r="9558" spans="1:1" x14ac:dyDescent="0.2">
      <c r="A9558" s="2"/>
    </row>
    <row r="9559" spans="1:1" x14ac:dyDescent="0.2">
      <c r="A9559" s="2"/>
    </row>
    <row r="9560" spans="1:1" x14ac:dyDescent="0.2">
      <c r="A9560" s="2"/>
    </row>
    <row r="9561" spans="1:1" x14ac:dyDescent="0.2">
      <c r="A9561" s="2"/>
    </row>
    <row r="9562" spans="1:1" x14ac:dyDescent="0.2">
      <c r="A9562" s="2"/>
    </row>
    <row r="9563" spans="1:1" x14ac:dyDescent="0.2">
      <c r="A9563" s="2"/>
    </row>
    <row r="9564" spans="1:1" x14ac:dyDescent="0.2">
      <c r="A9564" s="2"/>
    </row>
    <row r="9565" spans="1:1" x14ac:dyDescent="0.2">
      <c r="A9565" s="2"/>
    </row>
    <row r="9566" spans="1:1" x14ac:dyDescent="0.2">
      <c r="A9566" s="2"/>
    </row>
    <row r="9567" spans="1:1" x14ac:dyDescent="0.2">
      <c r="A9567" s="2"/>
    </row>
    <row r="9568" spans="1:1" x14ac:dyDescent="0.2">
      <c r="A9568" s="2"/>
    </row>
    <row r="9569" spans="1:1" x14ac:dyDescent="0.2">
      <c r="A9569" s="2"/>
    </row>
    <row r="9570" spans="1:1" x14ac:dyDescent="0.2">
      <c r="A9570" s="2"/>
    </row>
    <row r="9571" spans="1:1" x14ac:dyDescent="0.2">
      <c r="A9571" s="2"/>
    </row>
    <row r="9572" spans="1:1" x14ac:dyDescent="0.2">
      <c r="A9572" s="2"/>
    </row>
    <row r="9573" spans="1:1" x14ac:dyDescent="0.2">
      <c r="A9573" s="2"/>
    </row>
    <row r="9574" spans="1:1" x14ac:dyDescent="0.2">
      <c r="A9574" s="2"/>
    </row>
    <row r="9575" spans="1:1" x14ac:dyDescent="0.2">
      <c r="A9575" s="2"/>
    </row>
    <row r="9576" spans="1:1" x14ac:dyDescent="0.2">
      <c r="A9576" s="2"/>
    </row>
    <row r="9577" spans="1:1" x14ac:dyDescent="0.2">
      <c r="A9577" s="2"/>
    </row>
    <row r="9578" spans="1:1" x14ac:dyDescent="0.2">
      <c r="A9578" s="2"/>
    </row>
    <row r="9579" spans="1:1" x14ac:dyDescent="0.2">
      <c r="A9579" s="2"/>
    </row>
    <row r="9580" spans="1:1" x14ac:dyDescent="0.2">
      <c r="A9580" s="2"/>
    </row>
    <row r="9581" spans="1:1" x14ac:dyDescent="0.2">
      <c r="A9581" s="2"/>
    </row>
    <row r="9582" spans="1:1" x14ac:dyDescent="0.2">
      <c r="A9582" s="2"/>
    </row>
    <row r="9583" spans="1:1" x14ac:dyDescent="0.2">
      <c r="A9583" s="2"/>
    </row>
    <row r="9584" spans="1:1" x14ac:dyDescent="0.2">
      <c r="A9584" s="2"/>
    </row>
    <row r="9585" spans="1:1" x14ac:dyDescent="0.2">
      <c r="A9585" s="2"/>
    </row>
    <row r="9586" spans="1:1" x14ac:dyDescent="0.2">
      <c r="A9586" s="2"/>
    </row>
    <row r="9587" spans="1:1" x14ac:dyDescent="0.2">
      <c r="A9587" s="2"/>
    </row>
    <row r="9588" spans="1:1" x14ac:dyDescent="0.2">
      <c r="A9588" s="2"/>
    </row>
    <row r="9589" spans="1:1" x14ac:dyDescent="0.2">
      <c r="A9589" s="2"/>
    </row>
    <row r="9590" spans="1:1" x14ac:dyDescent="0.2">
      <c r="A9590" s="2"/>
    </row>
    <row r="9591" spans="1:1" x14ac:dyDescent="0.2">
      <c r="A9591" s="2"/>
    </row>
    <row r="9592" spans="1:1" x14ac:dyDescent="0.2">
      <c r="A9592" s="2"/>
    </row>
    <row r="9593" spans="1:1" x14ac:dyDescent="0.2">
      <c r="A9593" s="2"/>
    </row>
    <row r="9594" spans="1:1" x14ac:dyDescent="0.2">
      <c r="A9594" s="2"/>
    </row>
    <row r="9595" spans="1:1" x14ac:dyDescent="0.2">
      <c r="A9595" s="2"/>
    </row>
    <row r="9596" spans="1:1" x14ac:dyDescent="0.2">
      <c r="A9596" s="2"/>
    </row>
    <row r="9597" spans="1:1" x14ac:dyDescent="0.2">
      <c r="A9597" s="2"/>
    </row>
    <row r="9598" spans="1:1" x14ac:dyDescent="0.2">
      <c r="A9598" s="2"/>
    </row>
    <row r="9599" spans="1:1" x14ac:dyDescent="0.2">
      <c r="A9599" s="2"/>
    </row>
    <row r="9600" spans="1:1" x14ac:dyDescent="0.2">
      <c r="A9600" s="2"/>
    </row>
    <row r="9601" spans="1:1" x14ac:dyDescent="0.2">
      <c r="A9601" s="2"/>
    </row>
    <row r="9602" spans="1:1" x14ac:dyDescent="0.2">
      <c r="A9602" s="2"/>
    </row>
    <row r="9603" spans="1:1" x14ac:dyDescent="0.2">
      <c r="A9603" s="2"/>
    </row>
    <row r="9604" spans="1:1" x14ac:dyDescent="0.2">
      <c r="A9604" s="2"/>
    </row>
    <row r="9605" spans="1:1" x14ac:dyDescent="0.2">
      <c r="A9605" s="2"/>
    </row>
    <row r="9606" spans="1:1" x14ac:dyDescent="0.2">
      <c r="A9606" s="2"/>
    </row>
    <row r="9607" spans="1:1" x14ac:dyDescent="0.2">
      <c r="A9607" s="2"/>
    </row>
    <row r="9608" spans="1:1" x14ac:dyDescent="0.2">
      <c r="A9608" s="2"/>
    </row>
    <row r="9609" spans="1:1" x14ac:dyDescent="0.2">
      <c r="A9609" s="2"/>
    </row>
    <row r="9610" spans="1:1" x14ac:dyDescent="0.2">
      <c r="A9610" s="2"/>
    </row>
    <row r="9611" spans="1:1" x14ac:dyDescent="0.2">
      <c r="A9611" s="2"/>
    </row>
    <row r="9612" spans="1:1" x14ac:dyDescent="0.2">
      <c r="A9612" s="2"/>
    </row>
    <row r="9613" spans="1:1" x14ac:dyDescent="0.2">
      <c r="A9613" s="2"/>
    </row>
    <row r="9614" spans="1:1" x14ac:dyDescent="0.2">
      <c r="A9614" s="2"/>
    </row>
    <row r="9615" spans="1:1" x14ac:dyDescent="0.2">
      <c r="A9615" s="2"/>
    </row>
    <row r="9616" spans="1:1" x14ac:dyDescent="0.2">
      <c r="A9616" s="2"/>
    </row>
    <row r="9617" spans="1:1" x14ac:dyDescent="0.2">
      <c r="A9617" s="2"/>
    </row>
    <row r="9618" spans="1:1" x14ac:dyDescent="0.2">
      <c r="A9618" s="2"/>
    </row>
    <row r="9619" spans="1:1" x14ac:dyDescent="0.2">
      <c r="A9619" s="2"/>
    </row>
    <row r="9620" spans="1:1" x14ac:dyDescent="0.2">
      <c r="A9620" s="2"/>
    </row>
    <row r="9621" spans="1:1" x14ac:dyDescent="0.2">
      <c r="A9621" s="2"/>
    </row>
    <row r="9622" spans="1:1" x14ac:dyDescent="0.2">
      <c r="A9622" s="2"/>
    </row>
    <row r="9623" spans="1:1" x14ac:dyDescent="0.2">
      <c r="A9623" s="2"/>
    </row>
    <row r="9624" spans="1:1" x14ac:dyDescent="0.2">
      <c r="A9624" s="2"/>
    </row>
    <row r="9625" spans="1:1" x14ac:dyDescent="0.2">
      <c r="A9625" s="2"/>
    </row>
    <row r="9626" spans="1:1" x14ac:dyDescent="0.2">
      <c r="A9626" s="2"/>
    </row>
    <row r="9627" spans="1:1" x14ac:dyDescent="0.2">
      <c r="A9627" s="2"/>
    </row>
    <row r="9628" spans="1:1" x14ac:dyDescent="0.2">
      <c r="A9628" s="2"/>
    </row>
    <row r="9629" spans="1:1" x14ac:dyDescent="0.2">
      <c r="A9629" s="2"/>
    </row>
    <row r="9630" spans="1:1" x14ac:dyDescent="0.2">
      <c r="A9630" s="2"/>
    </row>
    <row r="9631" spans="1:1" x14ac:dyDescent="0.2">
      <c r="A9631" s="2"/>
    </row>
    <row r="9632" spans="1:1" x14ac:dyDescent="0.2">
      <c r="A9632" s="2"/>
    </row>
    <row r="9633" spans="1:1" x14ac:dyDescent="0.2">
      <c r="A9633" s="2"/>
    </row>
    <row r="9634" spans="1:1" x14ac:dyDescent="0.2">
      <c r="A9634" s="2"/>
    </row>
    <row r="9635" spans="1:1" x14ac:dyDescent="0.2">
      <c r="A9635" s="2"/>
    </row>
    <row r="9636" spans="1:1" x14ac:dyDescent="0.2">
      <c r="A9636" s="2"/>
    </row>
    <row r="9637" spans="1:1" x14ac:dyDescent="0.2">
      <c r="A9637" s="2"/>
    </row>
    <row r="9638" spans="1:1" x14ac:dyDescent="0.2">
      <c r="A9638" s="2"/>
    </row>
    <row r="9639" spans="1:1" x14ac:dyDescent="0.2">
      <c r="A9639" s="2"/>
    </row>
    <row r="9640" spans="1:1" x14ac:dyDescent="0.2">
      <c r="A9640" s="2"/>
    </row>
    <row r="9641" spans="1:1" x14ac:dyDescent="0.2">
      <c r="A9641" s="2"/>
    </row>
    <row r="9642" spans="1:1" x14ac:dyDescent="0.2">
      <c r="A9642" s="2"/>
    </row>
    <row r="9643" spans="1:1" x14ac:dyDescent="0.2">
      <c r="A9643" s="2"/>
    </row>
    <row r="9644" spans="1:1" x14ac:dyDescent="0.2">
      <c r="A9644" s="2"/>
    </row>
    <row r="9645" spans="1:1" x14ac:dyDescent="0.2">
      <c r="A9645" s="2"/>
    </row>
    <row r="9646" spans="1:1" x14ac:dyDescent="0.2">
      <c r="A9646" s="2"/>
    </row>
    <row r="9647" spans="1:1" x14ac:dyDescent="0.2">
      <c r="A9647" s="2"/>
    </row>
    <row r="9648" spans="1:1" x14ac:dyDescent="0.2">
      <c r="A9648" s="2"/>
    </row>
    <row r="9649" spans="1:1" x14ac:dyDescent="0.2">
      <c r="A9649" s="2"/>
    </row>
    <row r="9650" spans="1:1" x14ac:dyDescent="0.2">
      <c r="A9650" s="2"/>
    </row>
    <row r="9651" spans="1:1" x14ac:dyDescent="0.2">
      <c r="A9651" s="2"/>
    </row>
    <row r="9652" spans="1:1" x14ac:dyDescent="0.2">
      <c r="A9652" s="2"/>
    </row>
    <row r="9653" spans="1:1" x14ac:dyDescent="0.2">
      <c r="A9653" s="2"/>
    </row>
    <row r="9654" spans="1:1" x14ac:dyDescent="0.2">
      <c r="A9654" s="2"/>
    </row>
    <row r="9655" spans="1:1" x14ac:dyDescent="0.2">
      <c r="A9655" s="2"/>
    </row>
    <row r="9656" spans="1:1" x14ac:dyDescent="0.2">
      <c r="A9656" s="2"/>
    </row>
    <row r="9657" spans="1:1" x14ac:dyDescent="0.2">
      <c r="A9657" s="2"/>
    </row>
    <row r="9658" spans="1:1" x14ac:dyDescent="0.2">
      <c r="A9658" s="2"/>
    </row>
    <row r="9659" spans="1:1" x14ac:dyDescent="0.2">
      <c r="A9659" s="2"/>
    </row>
    <row r="9660" spans="1:1" x14ac:dyDescent="0.2">
      <c r="A9660" s="2"/>
    </row>
    <row r="9661" spans="1:1" x14ac:dyDescent="0.2">
      <c r="A9661" s="2"/>
    </row>
    <row r="9662" spans="1:1" x14ac:dyDescent="0.2">
      <c r="A9662" s="2"/>
    </row>
    <row r="9663" spans="1:1" x14ac:dyDescent="0.2">
      <c r="A9663" s="2"/>
    </row>
    <row r="9664" spans="1:1" x14ac:dyDescent="0.2">
      <c r="A9664" s="2"/>
    </row>
    <row r="9665" spans="1:1" x14ac:dyDescent="0.2">
      <c r="A9665" s="2"/>
    </row>
    <row r="9666" spans="1:1" x14ac:dyDescent="0.2">
      <c r="A9666" s="2"/>
    </row>
    <row r="9667" spans="1:1" x14ac:dyDescent="0.2">
      <c r="A9667" s="2"/>
    </row>
    <row r="9668" spans="1:1" x14ac:dyDescent="0.2">
      <c r="A9668" s="2"/>
    </row>
    <row r="9669" spans="1:1" x14ac:dyDescent="0.2">
      <c r="A9669" s="2"/>
    </row>
    <row r="9670" spans="1:1" x14ac:dyDescent="0.2">
      <c r="A9670" s="2"/>
    </row>
    <row r="9671" spans="1:1" x14ac:dyDescent="0.2">
      <c r="A9671" s="2"/>
    </row>
    <row r="9672" spans="1:1" x14ac:dyDescent="0.2">
      <c r="A9672" s="2"/>
    </row>
    <row r="9673" spans="1:1" x14ac:dyDescent="0.2">
      <c r="A9673" s="2"/>
    </row>
    <row r="9674" spans="1:1" x14ac:dyDescent="0.2">
      <c r="A9674" s="2"/>
    </row>
    <row r="9675" spans="1:1" x14ac:dyDescent="0.2">
      <c r="A9675" s="2"/>
    </row>
    <row r="9676" spans="1:1" x14ac:dyDescent="0.2">
      <c r="A9676" s="2"/>
    </row>
    <row r="9677" spans="1:1" x14ac:dyDescent="0.2">
      <c r="A9677" s="2"/>
    </row>
    <row r="9678" spans="1:1" x14ac:dyDescent="0.2">
      <c r="A9678" s="2"/>
    </row>
    <row r="9679" spans="1:1" x14ac:dyDescent="0.2">
      <c r="A9679" s="2"/>
    </row>
    <row r="9680" spans="1:1" x14ac:dyDescent="0.2">
      <c r="A9680" s="2"/>
    </row>
    <row r="9681" spans="1:1" x14ac:dyDescent="0.2">
      <c r="A9681" s="2"/>
    </row>
    <row r="9682" spans="1:1" x14ac:dyDescent="0.2">
      <c r="A9682" s="2"/>
    </row>
    <row r="9683" spans="1:1" x14ac:dyDescent="0.2">
      <c r="A9683" s="2"/>
    </row>
    <row r="9684" spans="1:1" x14ac:dyDescent="0.2">
      <c r="A9684" s="2"/>
    </row>
    <row r="9685" spans="1:1" x14ac:dyDescent="0.2">
      <c r="A9685" s="2"/>
    </row>
    <row r="9686" spans="1:1" x14ac:dyDescent="0.2">
      <c r="A9686" s="2"/>
    </row>
    <row r="9687" spans="1:1" x14ac:dyDescent="0.2">
      <c r="A9687" s="2"/>
    </row>
    <row r="9688" spans="1:1" x14ac:dyDescent="0.2">
      <c r="A9688" s="2"/>
    </row>
    <row r="9689" spans="1:1" x14ac:dyDescent="0.2">
      <c r="A9689" s="2"/>
    </row>
    <row r="9690" spans="1:1" x14ac:dyDescent="0.2">
      <c r="A9690" s="2"/>
    </row>
    <row r="9691" spans="1:1" x14ac:dyDescent="0.2">
      <c r="A9691" s="2"/>
    </row>
    <row r="9692" spans="1:1" x14ac:dyDescent="0.2">
      <c r="A9692" s="2"/>
    </row>
    <row r="9693" spans="1:1" x14ac:dyDescent="0.2">
      <c r="A9693" s="2"/>
    </row>
    <row r="9694" spans="1:1" x14ac:dyDescent="0.2">
      <c r="A9694" s="2"/>
    </row>
    <row r="9695" spans="1:1" x14ac:dyDescent="0.2">
      <c r="A9695" s="2"/>
    </row>
    <row r="9696" spans="1:1" x14ac:dyDescent="0.2">
      <c r="A9696" s="2"/>
    </row>
    <row r="9697" spans="1:1" x14ac:dyDescent="0.2">
      <c r="A9697" s="2"/>
    </row>
    <row r="9698" spans="1:1" x14ac:dyDescent="0.2">
      <c r="A9698" s="2"/>
    </row>
    <row r="9699" spans="1:1" x14ac:dyDescent="0.2">
      <c r="A9699" s="2"/>
    </row>
    <row r="9700" spans="1:1" x14ac:dyDescent="0.2">
      <c r="A9700" s="2"/>
    </row>
    <row r="9701" spans="1:1" x14ac:dyDescent="0.2">
      <c r="A9701" s="2"/>
    </row>
    <row r="9702" spans="1:1" x14ac:dyDescent="0.2">
      <c r="A9702" s="2"/>
    </row>
    <row r="9703" spans="1:1" x14ac:dyDescent="0.2">
      <c r="A9703" s="2"/>
    </row>
    <row r="9704" spans="1:1" x14ac:dyDescent="0.2">
      <c r="A9704" s="2"/>
    </row>
    <row r="9705" spans="1:1" x14ac:dyDescent="0.2">
      <c r="A9705" s="2"/>
    </row>
    <row r="9706" spans="1:1" x14ac:dyDescent="0.2">
      <c r="A9706" s="2"/>
    </row>
    <row r="9707" spans="1:1" x14ac:dyDescent="0.2">
      <c r="A9707" s="2"/>
    </row>
    <row r="9708" spans="1:1" x14ac:dyDescent="0.2">
      <c r="A9708" s="2"/>
    </row>
    <row r="9709" spans="1:1" x14ac:dyDescent="0.2">
      <c r="A9709" s="2"/>
    </row>
    <row r="9710" spans="1:1" x14ac:dyDescent="0.2">
      <c r="A9710" s="2"/>
    </row>
    <row r="9711" spans="1:1" x14ac:dyDescent="0.2">
      <c r="A9711" s="2"/>
    </row>
    <row r="9712" spans="1:1" x14ac:dyDescent="0.2">
      <c r="A9712" s="2"/>
    </row>
    <row r="9713" spans="1:1" x14ac:dyDescent="0.2">
      <c r="A9713" s="2"/>
    </row>
    <row r="9714" spans="1:1" x14ac:dyDescent="0.2">
      <c r="A9714" s="2"/>
    </row>
    <row r="9715" spans="1:1" x14ac:dyDescent="0.2">
      <c r="A9715" s="2"/>
    </row>
    <row r="9716" spans="1:1" x14ac:dyDescent="0.2">
      <c r="A9716" s="2"/>
    </row>
    <row r="9717" spans="1:1" x14ac:dyDescent="0.2">
      <c r="A9717" s="2"/>
    </row>
    <row r="9718" spans="1:1" x14ac:dyDescent="0.2">
      <c r="A9718" s="2"/>
    </row>
    <row r="9719" spans="1:1" x14ac:dyDescent="0.2">
      <c r="A9719" s="2"/>
    </row>
    <row r="9720" spans="1:1" x14ac:dyDescent="0.2">
      <c r="A9720" s="2"/>
    </row>
    <row r="9721" spans="1:1" x14ac:dyDescent="0.2">
      <c r="A9721" s="2"/>
    </row>
    <row r="9722" spans="1:1" x14ac:dyDescent="0.2">
      <c r="A9722" s="2"/>
    </row>
    <row r="9723" spans="1:1" x14ac:dyDescent="0.2">
      <c r="A9723" s="2"/>
    </row>
    <row r="9724" spans="1:1" x14ac:dyDescent="0.2">
      <c r="A9724" s="2"/>
    </row>
    <row r="9725" spans="1:1" x14ac:dyDescent="0.2">
      <c r="A9725" s="2"/>
    </row>
    <row r="9726" spans="1:1" x14ac:dyDescent="0.2">
      <c r="A9726" s="2"/>
    </row>
    <row r="9727" spans="1:1" x14ac:dyDescent="0.2">
      <c r="A9727" s="2"/>
    </row>
    <row r="9728" spans="1:1" x14ac:dyDescent="0.2">
      <c r="A9728" s="2"/>
    </row>
    <row r="9729" spans="1:1" x14ac:dyDescent="0.2">
      <c r="A9729" s="2"/>
    </row>
    <row r="9730" spans="1:1" x14ac:dyDescent="0.2">
      <c r="A9730" s="2"/>
    </row>
    <row r="9731" spans="1:1" x14ac:dyDescent="0.2">
      <c r="A9731" s="2"/>
    </row>
    <row r="9732" spans="1:1" x14ac:dyDescent="0.2">
      <c r="A9732" s="2"/>
    </row>
    <row r="9733" spans="1:1" x14ac:dyDescent="0.2">
      <c r="A9733" s="2"/>
    </row>
    <row r="9734" spans="1:1" x14ac:dyDescent="0.2">
      <c r="A9734" s="2"/>
    </row>
    <row r="9735" spans="1:1" x14ac:dyDescent="0.2">
      <c r="A9735" s="2"/>
    </row>
    <row r="9736" spans="1:1" x14ac:dyDescent="0.2">
      <c r="A9736" s="2"/>
    </row>
    <row r="9737" spans="1:1" x14ac:dyDescent="0.2">
      <c r="A9737" s="2"/>
    </row>
    <row r="9738" spans="1:1" x14ac:dyDescent="0.2">
      <c r="A9738" s="2"/>
    </row>
    <row r="9739" spans="1:1" x14ac:dyDescent="0.2">
      <c r="A9739" s="2"/>
    </row>
    <row r="9740" spans="1:1" x14ac:dyDescent="0.2">
      <c r="A9740" s="2"/>
    </row>
    <row r="9741" spans="1:1" x14ac:dyDescent="0.2">
      <c r="A9741" s="2"/>
    </row>
    <row r="9742" spans="1:1" x14ac:dyDescent="0.2">
      <c r="A9742" s="2"/>
    </row>
    <row r="9743" spans="1:1" x14ac:dyDescent="0.2">
      <c r="A9743" s="2"/>
    </row>
    <row r="9744" spans="1:1" x14ac:dyDescent="0.2">
      <c r="A9744" s="2"/>
    </row>
    <row r="9745" spans="1:1" x14ac:dyDescent="0.2">
      <c r="A9745" s="2"/>
    </row>
    <row r="9746" spans="1:1" x14ac:dyDescent="0.2">
      <c r="A9746" s="2"/>
    </row>
    <row r="9747" spans="1:1" x14ac:dyDescent="0.2">
      <c r="A9747" s="2"/>
    </row>
    <row r="9748" spans="1:1" x14ac:dyDescent="0.2">
      <c r="A9748" s="2"/>
    </row>
    <row r="9749" spans="1:1" x14ac:dyDescent="0.2">
      <c r="A9749" s="2"/>
    </row>
    <row r="9750" spans="1:1" x14ac:dyDescent="0.2">
      <c r="A9750" s="2"/>
    </row>
    <row r="9751" spans="1:1" x14ac:dyDescent="0.2">
      <c r="A9751" s="2"/>
    </row>
    <row r="9752" spans="1:1" x14ac:dyDescent="0.2">
      <c r="A9752" s="2"/>
    </row>
    <row r="9753" spans="1:1" x14ac:dyDescent="0.2">
      <c r="A9753" s="2"/>
    </row>
    <row r="9754" spans="1:1" x14ac:dyDescent="0.2">
      <c r="A9754" s="2"/>
    </row>
    <row r="9755" spans="1:1" x14ac:dyDescent="0.2">
      <c r="A9755" s="2"/>
    </row>
    <row r="9756" spans="1:1" x14ac:dyDescent="0.2">
      <c r="A9756" s="2"/>
    </row>
    <row r="9757" spans="1:1" x14ac:dyDescent="0.2">
      <c r="A9757" s="2"/>
    </row>
    <row r="9758" spans="1:1" x14ac:dyDescent="0.2">
      <c r="A9758" s="2"/>
    </row>
    <row r="9759" spans="1:1" x14ac:dyDescent="0.2">
      <c r="A9759" s="2"/>
    </row>
    <row r="9760" spans="1:1" x14ac:dyDescent="0.2">
      <c r="A9760" s="2"/>
    </row>
    <row r="9761" spans="1:1" x14ac:dyDescent="0.2">
      <c r="A9761" s="2"/>
    </row>
    <row r="9762" spans="1:1" x14ac:dyDescent="0.2">
      <c r="A9762" s="2"/>
    </row>
    <row r="9763" spans="1:1" x14ac:dyDescent="0.2">
      <c r="A9763" s="2"/>
    </row>
    <row r="9764" spans="1:1" x14ac:dyDescent="0.2">
      <c r="A9764" s="2"/>
    </row>
    <row r="9765" spans="1:1" x14ac:dyDescent="0.2">
      <c r="A9765" s="2"/>
    </row>
    <row r="9766" spans="1:1" x14ac:dyDescent="0.2">
      <c r="A9766" s="2"/>
    </row>
    <row r="9767" spans="1:1" x14ac:dyDescent="0.2">
      <c r="A9767" s="2"/>
    </row>
    <row r="9768" spans="1:1" x14ac:dyDescent="0.2">
      <c r="A9768" s="2"/>
    </row>
    <row r="9769" spans="1:1" x14ac:dyDescent="0.2">
      <c r="A9769" s="2"/>
    </row>
    <row r="9770" spans="1:1" x14ac:dyDescent="0.2">
      <c r="A9770" s="2"/>
    </row>
    <row r="9771" spans="1:1" x14ac:dyDescent="0.2">
      <c r="A9771" s="2"/>
    </row>
    <row r="9772" spans="1:1" x14ac:dyDescent="0.2">
      <c r="A9772" s="2"/>
    </row>
    <row r="9773" spans="1:1" x14ac:dyDescent="0.2">
      <c r="A9773" s="2"/>
    </row>
    <row r="9774" spans="1:1" x14ac:dyDescent="0.2">
      <c r="A9774" s="2"/>
    </row>
    <row r="9775" spans="1:1" x14ac:dyDescent="0.2">
      <c r="A9775" s="2"/>
    </row>
    <row r="9776" spans="1:1" x14ac:dyDescent="0.2">
      <c r="A9776" s="2"/>
    </row>
    <row r="9777" spans="1:1" x14ac:dyDescent="0.2">
      <c r="A9777" s="2"/>
    </row>
    <row r="9778" spans="1:1" x14ac:dyDescent="0.2">
      <c r="A9778" s="2"/>
    </row>
    <row r="9779" spans="1:1" x14ac:dyDescent="0.2">
      <c r="A9779" s="2"/>
    </row>
    <row r="9780" spans="1:1" x14ac:dyDescent="0.2">
      <c r="A9780" s="2"/>
    </row>
    <row r="9781" spans="1:1" x14ac:dyDescent="0.2">
      <c r="A9781" s="2"/>
    </row>
    <row r="9782" spans="1:1" x14ac:dyDescent="0.2">
      <c r="A9782" s="2"/>
    </row>
    <row r="9783" spans="1:1" x14ac:dyDescent="0.2">
      <c r="A9783" s="2"/>
    </row>
    <row r="9784" spans="1:1" x14ac:dyDescent="0.2">
      <c r="A9784" s="2"/>
    </row>
    <row r="9785" spans="1:1" x14ac:dyDescent="0.2">
      <c r="A9785" s="2"/>
    </row>
    <row r="9786" spans="1:1" x14ac:dyDescent="0.2">
      <c r="A9786" s="2"/>
    </row>
    <row r="9787" spans="1:1" x14ac:dyDescent="0.2">
      <c r="A9787" s="2"/>
    </row>
    <row r="9788" spans="1:1" x14ac:dyDescent="0.2">
      <c r="A9788" s="2"/>
    </row>
    <row r="9789" spans="1:1" x14ac:dyDescent="0.2">
      <c r="A9789" s="2"/>
    </row>
    <row r="9790" spans="1:1" x14ac:dyDescent="0.2">
      <c r="A9790" s="2"/>
    </row>
    <row r="9791" spans="1:1" x14ac:dyDescent="0.2">
      <c r="A9791" s="2"/>
    </row>
    <row r="9792" spans="1:1" x14ac:dyDescent="0.2">
      <c r="A9792" s="2"/>
    </row>
    <row r="9793" spans="1:1" x14ac:dyDescent="0.2">
      <c r="A9793" s="2"/>
    </row>
    <row r="9794" spans="1:1" x14ac:dyDescent="0.2">
      <c r="A9794" s="2"/>
    </row>
    <row r="9795" spans="1:1" x14ac:dyDescent="0.2">
      <c r="A9795" s="2"/>
    </row>
    <row r="9796" spans="1:1" x14ac:dyDescent="0.2">
      <c r="A9796" s="2"/>
    </row>
    <row r="9797" spans="1:1" x14ac:dyDescent="0.2">
      <c r="A9797" s="2"/>
    </row>
    <row r="9798" spans="1:1" x14ac:dyDescent="0.2">
      <c r="A9798" s="2"/>
    </row>
    <row r="9799" spans="1:1" x14ac:dyDescent="0.2">
      <c r="A9799" s="2"/>
    </row>
    <row r="9800" spans="1:1" x14ac:dyDescent="0.2">
      <c r="A9800" s="2"/>
    </row>
    <row r="9801" spans="1:1" x14ac:dyDescent="0.2">
      <c r="A9801" s="2"/>
    </row>
    <row r="9802" spans="1:1" x14ac:dyDescent="0.2">
      <c r="A9802" s="2"/>
    </row>
    <row r="9803" spans="1:1" x14ac:dyDescent="0.2">
      <c r="A9803" s="2"/>
    </row>
    <row r="9804" spans="1:1" x14ac:dyDescent="0.2">
      <c r="A9804" s="2"/>
    </row>
    <row r="9805" spans="1:1" x14ac:dyDescent="0.2">
      <c r="A9805" s="2"/>
    </row>
    <row r="9806" spans="1:1" x14ac:dyDescent="0.2">
      <c r="A9806" s="2"/>
    </row>
    <row r="9807" spans="1:1" x14ac:dyDescent="0.2">
      <c r="A9807" s="2"/>
    </row>
    <row r="9808" spans="1:1" x14ac:dyDescent="0.2">
      <c r="A9808" s="2"/>
    </row>
    <row r="9809" spans="1:1" x14ac:dyDescent="0.2">
      <c r="A9809" s="2"/>
    </row>
    <row r="9810" spans="1:1" x14ac:dyDescent="0.2">
      <c r="A9810" s="2"/>
    </row>
    <row r="9811" spans="1:1" x14ac:dyDescent="0.2">
      <c r="A9811" s="2"/>
    </row>
    <row r="9812" spans="1:1" x14ac:dyDescent="0.2">
      <c r="A9812" s="2"/>
    </row>
    <row r="9813" spans="1:1" x14ac:dyDescent="0.2">
      <c r="A9813" s="2"/>
    </row>
    <row r="9814" spans="1:1" x14ac:dyDescent="0.2">
      <c r="A9814" s="2"/>
    </row>
    <row r="9815" spans="1:1" x14ac:dyDescent="0.2">
      <c r="A9815" s="2"/>
    </row>
    <row r="9816" spans="1:1" x14ac:dyDescent="0.2">
      <c r="A9816" s="2"/>
    </row>
    <row r="9817" spans="1:1" x14ac:dyDescent="0.2">
      <c r="A9817" s="2"/>
    </row>
    <row r="9818" spans="1:1" x14ac:dyDescent="0.2">
      <c r="A9818" s="2"/>
    </row>
    <row r="9819" spans="1:1" x14ac:dyDescent="0.2">
      <c r="A9819" s="2"/>
    </row>
    <row r="9820" spans="1:1" x14ac:dyDescent="0.2">
      <c r="A9820" s="2"/>
    </row>
    <row r="9821" spans="1:1" x14ac:dyDescent="0.2">
      <c r="A9821" s="2"/>
    </row>
    <row r="9822" spans="1:1" x14ac:dyDescent="0.2">
      <c r="A9822" s="2"/>
    </row>
    <row r="9823" spans="1:1" x14ac:dyDescent="0.2">
      <c r="A9823" s="2"/>
    </row>
    <row r="9824" spans="1:1" x14ac:dyDescent="0.2">
      <c r="A9824" s="2"/>
    </row>
    <row r="9825" spans="1:1" x14ac:dyDescent="0.2">
      <c r="A9825" s="2"/>
    </row>
    <row r="9826" spans="1:1" x14ac:dyDescent="0.2">
      <c r="A9826" s="2"/>
    </row>
    <row r="9827" spans="1:1" x14ac:dyDescent="0.2">
      <c r="A9827" s="2"/>
    </row>
    <row r="9828" spans="1:1" x14ac:dyDescent="0.2">
      <c r="A9828" s="2"/>
    </row>
    <row r="9829" spans="1:1" x14ac:dyDescent="0.2">
      <c r="A9829" s="2"/>
    </row>
    <row r="9830" spans="1:1" x14ac:dyDescent="0.2">
      <c r="A9830" s="2"/>
    </row>
    <row r="9831" spans="1:1" x14ac:dyDescent="0.2">
      <c r="A9831" s="2"/>
    </row>
    <row r="9832" spans="1:1" x14ac:dyDescent="0.2">
      <c r="A9832" s="2"/>
    </row>
    <row r="9833" spans="1:1" x14ac:dyDescent="0.2">
      <c r="A9833" s="2"/>
    </row>
    <row r="9834" spans="1:1" x14ac:dyDescent="0.2">
      <c r="A9834" s="2"/>
    </row>
    <row r="9835" spans="1:1" x14ac:dyDescent="0.2">
      <c r="A9835" s="2"/>
    </row>
    <row r="9836" spans="1:1" x14ac:dyDescent="0.2">
      <c r="A9836" s="2"/>
    </row>
    <row r="9837" spans="1:1" x14ac:dyDescent="0.2">
      <c r="A9837" s="2"/>
    </row>
    <row r="9838" spans="1:1" x14ac:dyDescent="0.2">
      <c r="A9838" s="2"/>
    </row>
    <row r="9839" spans="1:1" x14ac:dyDescent="0.2">
      <c r="A9839" s="2"/>
    </row>
    <row r="9840" spans="1:1" x14ac:dyDescent="0.2">
      <c r="A9840" s="2"/>
    </row>
    <row r="9841" spans="1:1" x14ac:dyDescent="0.2">
      <c r="A9841" s="2"/>
    </row>
    <row r="9842" spans="1:1" x14ac:dyDescent="0.2">
      <c r="A9842" s="2"/>
    </row>
    <row r="9843" spans="1:1" x14ac:dyDescent="0.2">
      <c r="A9843" s="2"/>
    </row>
    <row r="9844" spans="1:1" x14ac:dyDescent="0.2">
      <c r="A9844" s="2"/>
    </row>
    <row r="9845" spans="1:1" x14ac:dyDescent="0.2">
      <c r="A9845" s="2"/>
    </row>
    <row r="9846" spans="1:1" x14ac:dyDescent="0.2">
      <c r="A9846" s="2"/>
    </row>
    <row r="9847" spans="1:1" x14ac:dyDescent="0.2">
      <c r="A9847" s="2"/>
    </row>
    <row r="9848" spans="1:1" x14ac:dyDescent="0.2">
      <c r="A9848" s="2"/>
    </row>
    <row r="9849" spans="1:1" x14ac:dyDescent="0.2">
      <c r="A9849" s="2"/>
    </row>
    <row r="9850" spans="1:1" x14ac:dyDescent="0.2">
      <c r="A9850" s="2"/>
    </row>
    <row r="9851" spans="1:1" x14ac:dyDescent="0.2">
      <c r="A9851" s="2"/>
    </row>
    <row r="9852" spans="1:1" x14ac:dyDescent="0.2">
      <c r="A9852" s="2"/>
    </row>
    <row r="9853" spans="1:1" x14ac:dyDescent="0.2">
      <c r="A9853" s="2"/>
    </row>
    <row r="9854" spans="1:1" x14ac:dyDescent="0.2">
      <c r="A9854" s="2"/>
    </row>
    <row r="9855" spans="1:1" x14ac:dyDescent="0.2">
      <c r="A9855" s="2"/>
    </row>
    <row r="9856" spans="1:1" x14ac:dyDescent="0.2">
      <c r="A9856" s="2"/>
    </row>
    <row r="9857" spans="1:1" x14ac:dyDescent="0.2">
      <c r="A9857" s="2"/>
    </row>
    <row r="9858" spans="1:1" x14ac:dyDescent="0.2">
      <c r="A9858" s="2"/>
    </row>
    <row r="9859" spans="1:1" x14ac:dyDescent="0.2">
      <c r="A9859" s="2"/>
    </row>
    <row r="9860" spans="1:1" x14ac:dyDescent="0.2">
      <c r="A9860" s="2"/>
    </row>
    <row r="9861" spans="1:1" x14ac:dyDescent="0.2">
      <c r="A9861" s="2"/>
    </row>
    <row r="9862" spans="1:1" x14ac:dyDescent="0.2">
      <c r="A9862" s="2"/>
    </row>
    <row r="9863" spans="1:1" x14ac:dyDescent="0.2">
      <c r="A9863" s="2"/>
    </row>
    <row r="9864" spans="1:1" x14ac:dyDescent="0.2">
      <c r="A9864" s="2"/>
    </row>
    <row r="9865" spans="1:1" x14ac:dyDescent="0.2">
      <c r="A9865" s="2"/>
    </row>
    <row r="9866" spans="1:1" x14ac:dyDescent="0.2">
      <c r="A9866" s="2"/>
    </row>
    <row r="9867" spans="1:1" x14ac:dyDescent="0.2">
      <c r="A9867" s="2"/>
    </row>
    <row r="9868" spans="1:1" x14ac:dyDescent="0.2">
      <c r="A9868" s="2"/>
    </row>
    <row r="9869" spans="1:1" x14ac:dyDescent="0.2">
      <c r="A9869" s="2"/>
    </row>
    <row r="9870" spans="1:1" x14ac:dyDescent="0.2">
      <c r="A9870" s="2"/>
    </row>
    <row r="9871" spans="1:1" x14ac:dyDescent="0.2">
      <c r="A9871" s="2"/>
    </row>
    <row r="9872" spans="1:1" x14ac:dyDescent="0.2">
      <c r="A9872" s="2"/>
    </row>
    <row r="9873" spans="1:1" x14ac:dyDescent="0.2">
      <c r="A9873" s="2"/>
    </row>
    <row r="9874" spans="1:1" x14ac:dyDescent="0.2">
      <c r="A9874" s="2"/>
    </row>
    <row r="9875" spans="1:1" x14ac:dyDescent="0.2">
      <c r="A9875" s="2"/>
    </row>
    <row r="9876" spans="1:1" x14ac:dyDescent="0.2">
      <c r="A9876" s="2"/>
    </row>
    <row r="9877" spans="1:1" x14ac:dyDescent="0.2">
      <c r="A9877" s="2"/>
    </row>
    <row r="9878" spans="1:1" x14ac:dyDescent="0.2">
      <c r="A9878" s="2"/>
    </row>
    <row r="9879" spans="1:1" x14ac:dyDescent="0.2">
      <c r="A9879" s="2"/>
    </row>
    <row r="9880" spans="1:1" x14ac:dyDescent="0.2">
      <c r="A9880" s="2"/>
    </row>
    <row r="9881" spans="1:1" x14ac:dyDescent="0.2">
      <c r="A9881" s="2"/>
    </row>
    <row r="9882" spans="1:1" x14ac:dyDescent="0.2">
      <c r="A9882" s="2"/>
    </row>
    <row r="9883" spans="1:1" x14ac:dyDescent="0.2">
      <c r="A9883" s="2"/>
    </row>
    <row r="9884" spans="1:1" x14ac:dyDescent="0.2">
      <c r="A9884" s="2"/>
    </row>
    <row r="9885" spans="1:1" x14ac:dyDescent="0.2">
      <c r="A9885" s="2"/>
    </row>
    <row r="9886" spans="1:1" x14ac:dyDescent="0.2">
      <c r="A9886" s="2"/>
    </row>
    <row r="9887" spans="1:1" x14ac:dyDescent="0.2">
      <c r="A9887" s="2"/>
    </row>
    <row r="9888" spans="1:1" x14ac:dyDescent="0.2">
      <c r="A9888" s="2"/>
    </row>
    <row r="9889" spans="1:1" x14ac:dyDescent="0.2">
      <c r="A9889" s="2"/>
    </row>
    <row r="9890" spans="1:1" x14ac:dyDescent="0.2">
      <c r="A9890" s="2"/>
    </row>
    <row r="9891" spans="1:1" x14ac:dyDescent="0.2">
      <c r="A9891" s="2"/>
    </row>
    <row r="9892" spans="1:1" x14ac:dyDescent="0.2">
      <c r="A9892" s="2"/>
    </row>
    <row r="9893" spans="1:1" x14ac:dyDescent="0.2">
      <c r="A9893" s="2"/>
    </row>
    <row r="9894" spans="1:1" x14ac:dyDescent="0.2">
      <c r="A9894" s="2"/>
    </row>
    <row r="9895" spans="1:1" x14ac:dyDescent="0.2">
      <c r="A9895" s="2"/>
    </row>
    <row r="9896" spans="1:1" x14ac:dyDescent="0.2">
      <c r="A9896" s="2"/>
    </row>
    <row r="9897" spans="1:1" x14ac:dyDescent="0.2">
      <c r="A9897" s="2"/>
    </row>
    <row r="9898" spans="1:1" x14ac:dyDescent="0.2">
      <c r="A9898" s="2"/>
    </row>
    <row r="9899" spans="1:1" x14ac:dyDescent="0.2">
      <c r="A9899" s="2"/>
    </row>
    <row r="9900" spans="1:1" x14ac:dyDescent="0.2">
      <c r="A9900" s="2"/>
    </row>
    <row r="9901" spans="1:1" x14ac:dyDescent="0.2">
      <c r="A9901" s="2"/>
    </row>
    <row r="9902" spans="1:1" x14ac:dyDescent="0.2">
      <c r="A9902" s="2"/>
    </row>
    <row r="9903" spans="1:1" x14ac:dyDescent="0.2">
      <c r="A9903" s="2"/>
    </row>
    <row r="9904" spans="1:1" x14ac:dyDescent="0.2">
      <c r="A9904" s="2"/>
    </row>
    <row r="9905" spans="1:1" x14ac:dyDescent="0.2">
      <c r="A9905" s="2"/>
    </row>
    <row r="9906" spans="1:1" x14ac:dyDescent="0.2">
      <c r="A9906" s="2"/>
    </row>
    <row r="9907" spans="1:1" x14ac:dyDescent="0.2">
      <c r="A9907" s="2"/>
    </row>
    <row r="9908" spans="1:1" x14ac:dyDescent="0.2">
      <c r="A9908" s="2"/>
    </row>
    <row r="9909" spans="1:1" x14ac:dyDescent="0.2">
      <c r="A9909" s="2"/>
    </row>
    <row r="9910" spans="1:1" x14ac:dyDescent="0.2">
      <c r="A9910" s="2"/>
    </row>
    <row r="9911" spans="1:1" x14ac:dyDescent="0.2">
      <c r="A9911" s="2"/>
    </row>
    <row r="9912" spans="1:1" x14ac:dyDescent="0.2">
      <c r="A9912" s="2"/>
    </row>
    <row r="9913" spans="1:1" x14ac:dyDescent="0.2">
      <c r="A9913" s="2"/>
    </row>
    <row r="9914" spans="1:1" x14ac:dyDescent="0.2">
      <c r="A9914" s="2"/>
    </row>
    <row r="9915" spans="1:1" x14ac:dyDescent="0.2">
      <c r="A9915" s="2"/>
    </row>
    <row r="9916" spans="1:1" x14ac:dyDescent="0.2">
      <c r="A9916" s="2"/>
    </row>
    <row r="9917" spans="1:1" x14ac:dyDescent="0.2">
      <c r="A9917" s="2"/>
    </row>
    <row r="9918" spans="1:1" x14ac:dyDescent="0.2">
      <c r="A9918" s="2"/>
    </row>
    <row r="9919" spans="1:1" x14ac:dyDescent="0.2">
      <c r="A9919" s="2"/>
    </row>
    <row r="9920" spans="1:1" x14ac:dyDescent="0.2">
      <c r="A9920" s="2"/>
    </row>
    <row r="9921" spans="1:1" x14ac:dyDescent="0.2">
      <c r="A9921" s="2"/>
    </row>
    <row r="9922" spans="1:1" x14ac:dyDescent="0.2">
      <c r="A9922" s="2"/>
    </row>
    <row r="9923" spans="1:1" x14ac:dyDescent="0.2">
      <c r="A9923" s="2"/>
    </row>
    <row r="9924" spans="1:1" x14ac:dyDescent="0.2">
      <c r="A9924" s="2"/>
    </row>
    <row r="9925" spans="1:1" x14ac:dyDescent="0.2">
      <c r="A9925" s="2"/>
    </row>
    <row r="9926" spans="1:1" x14ac:dyDescent="0.2">
      <c r="A9926" s="2"/>
    </row>
    <row r="9927" spans="1:1" x14ac:dyDescent="0.2">
      <c r="A9927" s="2"/>
    </row>
    <row r="9928" spans="1:1" x14ac:dyDescent="0.2">
      <c r="A9928" s="2"/>
    </row>
    <row r="9929" spans="1:1" x14ac:dyDescent="0.2">
      <c r="A9929" s="2"/>
    </row>
    <row r="9930" spans="1:1" x14ac:dyDescent="0.2">
      <c r="A9930" s="2"/>
    </row>
    <row r="9931" spans="1:1" x14ac:dyDescent="0.2">
      <c r="A9931" s="2"/>
    </row>
    <row r="9932" spans="1:1" x14ac:dyDescent="0.2">
      <c r="A9932" s="2"/>
    </row>
    <row r="9933" spans="1:1" x14ac:dyDescent="0.2">
      <c r="A9933" s="2"/>
    </row>
    <row r="9934" spans="1:1" x14ac:dyDescent="0.2">
      <c r="A9934" s="2"/>
    </row>
    <row r="9935" spans="1:1" x14ac:dyDescent="0.2">
      <c r="A9935" s="2"/>
    </row>
    <row r="9936" spans="1:1" x14ac:dyDescent="0.2">
      <c r="A9936" s="2"/>
    </row>
    <row r="9937" spans="1:1" x14ac:dyDescent="0.2">
      <c r="A9937" s="2"/>
    </row>
    <row r="9938" spans="1:1" x14ac:dyDescent="0.2">
      <c r="A9938" s="2"/>
    </row>
    <row r="9939" spans="1:1" x14ac:dyDescent="0.2">
      <c r="A9939" s="2"/>
    </row>
    <row r="9940" spans="1:1" x14ac:dyDescent="0.2">
      <c r="A9940" s="2"/>
    </row>
    <row r="9941" spans="1:1" x14ac:dyDescent="0.2">
      <c r="A9941" s="2"/>
    </row>
    <row r="9942" spans="1:1" x14ac:dyDescent="0.2">
      <c r="A9942" s="2"/>
    </row>
    <row r="9943" spans="1:1" x14ac:dyDescent="0.2">
      <c r="A9943" s="2"/>
    </row>
    <row r="9944" spans="1:1" x14ac:dyDescent="0.2">
      <c r="A9944" s="2"/>
    </row>
    <row r="9945" spans="1:1" x14ac:dyDescent="0.2">
      <c r="A9945" s="2"/>
    </row>
    <row r="9946" spans="1:1" x14ac:dyDescent="0.2">
      <c r="A9946" s="2"/>
    </row>
    <row r="9947" spans="1:1" x14ac:dyDescent="0.2">
      <c r="A9947" s="2"/>
    </row>
    <row r="9948" spans="1:1" x14ac:dyDescent="0.2">
      <c r="A9948" s="2"/>
    </row>
    <row r="9949" spans="1:1" x14ac:dyDescent="0.2">
      <c r="A9949" s="2"/>
    </row>
    <row r="9950" spans="1:1" x14ac:dyDescent="0.2">
      <c r="A9950" s="2"/>
    </row>
    <row r="9951" spans="1:1" x14ac:dyDescent="0.2">
      <c r="A9951" s="2"/>
    </row>
    <row r="9952" spans="1:1" x14ac:dyDescent="0.2">
      <c r="A9952" s="2"/>
    </row>
    <row r="9953" spans="1:1" x14ac:dyDescent="0.2">
      <c r="A9953" s="2"/>
    </row>
    <row r="9954" spans="1:1" x14ac:dyDescent="0.2">
      <c r="A9954" s="2"/>
    </row>
    <row r="9955" spans="1:1" x14ac:dyDescent="0.2">
      <c r="A9955" s="2"/>
    </row>
    <row r="9956" spans="1:1" x14ac:dyDescent="0.2">
      <c r="A9956" s="2"/>
    </row>
    <row r="9957" spans="1:1" x14ac:dyDescent="0.2">
      <c r="A9957" s="2"/>
    </row>
    <row r="9958" spans="1:1" x14ac:dyDescent="0.2">
      <c r="A9958" s="2"/>
    </row>
    <row r="9959" spans="1:1" x14ac:dyDescent="0.2">
      <c r="A9959" s="2"/>
    </row>
    <row r="9960" spans="1:1" x14ac:dyDescent="0.2">
      <c r="A9960" s="2"/>
    </row>
    <row r="9961" spans="1:1" x14ac:dyDescent="0.2">
      <c r="A9961" s="2"/>
    </row>
    <row r="9962" spans="1:1" x14ac:dyDescent="0.2">
      <c r="A9962" s="2"/>
    </row>
    <row r="9963" spans="1:1" x14ac:dyDescent="0.2">
      <c r="A9963" s="2"/>
    </row>
    <row r="9964" spans="1:1" x14ac:dyDescent="0.2">
      <c r="A9964" s="2"/>
    </row>
    <row r="9965" spans="1:1" x14ac:dyDescent="0.2">
      <c r="A9965" s="2"/>
    </row>
    <row r="9966" spans="1:1" x14ac:dyDescent="0.2">
      <c r="A9966" s="2"/>
    </row>
    <row r="9967" spans="1:1" x14ac:dyDescent="0.2">
      <c r="A9967" s="2"/>
    </row>
    <row r="9968" spans="1:1" x14ac:dyDescent="0.2">
      <c r="A9968" s="2"/>
    </row>
    <row r="9969" spans="1:1" x14ac:dyDescent="0.2">
      <c r="A9969" s="2"/>
    </row>
    <row r="9970" spans="1:1" x14ac:dyDescent="0.2">
      <c r="A9970" s="2"/>
    </row>
    <row r="9971" spans="1:1" x14ac:dyDescent="0.2">
      <c r="A9971" s="2"/>
    </row>
    <row r="9972" spans="1:1" x14ac:dyDescent="0.2">
      <c r="A9972" s="2"/>
    </row>
    <row r="9973" spans="1:1" x14ac:dyDescent="0.2">
      <c r="A9973" s="2"/>
    </row>
    <row r="9974" spans="1:1" x14ac:dyDescent="0.2">
      <c r="A9974" s="2"/>
    </row>
    <row r="9975" spans="1:1" x14ac:dyDescent="0.2">
      <c r="A9975" s="2"/>
    </row>
    <row r="9976" spans="1:1" x14ac:dyDescent="0.2">
      <c r="A9976" s="2"/>
    </row>
    <row r="9977" spans="1:1" x14ac:dyDescent="0.2">
      <c r="A9977" s="2"/>
    </row>
    <row r="9978" spans="1:1" x14ac:dyDescent="0.2">
      <c r="A9978" s="2"/>
    </row>
    <row r="9979" spans="1:1" x14ac:dyDescent="0.2">
      <c r="A9979" s="2"/>
    </row>
    <row r="9980" spans="1:1" x14ac:dyDescent="0.2">
      <c r="A9980" s="2"/>
    </row>
    <row r="9981" spans="1:1" x14ac:dyDescent="0.2">
      <c r="A9981" s="2"/>
    </row>
    <row r="9982" spans="1:1" x14ac:dyDescent="0.2">
      <c r="A9982" s="2"/>
    </row>
    <row r="9983" spans="1:1" x14ac:dyDescent="0.2">
      <c r="A9983" s="2"/>
    </row>
    <row r="9984" spans="1:1" x14ac:dyDescent="0.2">
      <c r="A9984" s="2"/>
    </row>
    <row r="9985" spans="1:1" x14ac:dyDescent="0.2">
      <c r="A9985" s="2"/>
    </row>
    <row r="9986" spans="1:1" x14ac:dyDescent="0.2">
      <c r="A9986" s="2"/>
    </row>
    <row r="9987" spans="1:1" x14ac:dyDescent="0.2">
      <c r="A9987" s="2"/>
    </row>
    <row r="9988" spans="1:1" x14ac:dyDescent="0.2">
      <c r="A9988" s="2"/>
    </row>
    <row r="9989" spans="1:1" x14ac:dyDescent="0.2">
      <c r="A9989" s="2"/>
    </row>
    <row r="9990" spans="1:1" x14ac:dyDescent="0.2">
      <c r="A9990" s="2"/>
    </row>
    <row r="9991" spans="1:1" x14ac:dyDescent="0.2">
      <c r="A9991" s="2"/>
    </row>
    <row r="9992" spans="1:1" x14ac:dyDescent="0.2">
      <c r="A9992" s="2"/>
    </row>
    <row r="9993" spans="1:1" x14ac:dyDescent="0.2">
      <c r="A9993" s="2"/>
    </row>
    <row r="9994" spans="1:1" x14ac:dyDescent="0.2">
      <c r="A9994" s="2"/>
    </row>
    <row r="9995" spans="1:1" x14ac:dyDescent="0.2">
      <c r="A9995" s="2"/>
    </row>
    <row r="9996" spans="1:1" x14ac:dyDescent="0.2">
      <c r="A9996" s="2"/>
    </row>
    <row r="9997" spans="1:1" x14ac:dyDescent="0.2">
      <c r="A9997" s="2"/>
    </row>
    <row r="9998" spans="1:1" x14ac:dyDescent="0.2">
      <c r="A9998" s="2"/>
    </row>
    <row r="9999" spans="1:1" x14ac:dyDescent="0.2">
      <c r="A9999" s="2"/>
    </row>
    <row r="10000" spans="1:1" x14ac:dyDescent="0.2">
      <c r="A10000" s="2"/>
    </row>
    <row r="10001" spans="1:1" x14ac:dyDescent="0.2">
      <c r="A10001" s="2"/>
    </row>
    <row r="10002" spans="1:1" x14ac:dyDescent="0.2">
      <c r="A10002" s="2"/>
    </row>
    <row r="10003" spans="1:1" x14ac:dyDescent="0.2">
      <c r="A10003" s="2"/>
    </row>
    <row r="10004" spans="1:1" x14ac:dyDescent="0.2">
      <c r="A10004" s="2"/>
    </row>
    <row r="10005" spans="1:1" x14ac:dyDescent="0.2">
      <c r="A10005" s="2"/>
    </row>
    <row r="10006" spans="1:1" x14ac:dyDescent="0.2">
      <c r="A10006" s="2"/>
    </row>
    <row r="10007" spans="1:1" x14ac:dyDescent="0.2">
      <c r="A10007" s="2"/>
    </row>
    <row r="10008" spans="1:1" x14ac:dyDescent="0.2">
      <c r="A10008" s="2"/>
    </row>
    <row r="10009" spans="1:1" x14ac:dyDescent="0.2">
      <c r="A10009" s="2"/>
    </row>
    <row r="10010" spans="1:1" x14ac:dyDescent="0.2">
      <c r="A10010" s="2"/>
    </row>
    <row r="10011" spans="1:1" x14ac:dyDescent="0.2">
      <c r="A10011" s="2"/>
    </row>
    <row r="10012" spans="1:1" x14ac:dyDescent="0.2">
      <c r="A10012" s="2"/>
    </row>
    <row r="10013" spans="1:1" x14ac:dyDescent="0.2">
      <c r="A10013" s="2"/>
    </row>
    <row r="10014" spans="1:1" x14ac:dyDescent="0.2">
      <c r="A10014" s="2"/>
    </row>
    <row r="10015" spans="1:1" x14ac:dyDescent="0.2">
      <c r="A10015" s="2"/>
    </row>
    <row r="10016" spans="1:1" x14ac:dyDescent="0.2">
      <c r="A10016" s="2"/>
    </row>
    <row r="10017" spans="1:1" x14ac:dyDescent="0.2">
      <c r="A10017" s="2"/>
    </row>
    <row r="10018" spans="1:1" x14ac:dyDescent="0.2">
      <c r="A10018" s="2"/>
    </row>
    <row r="10019" spans="1:1" x14ac:dyDescent="0.2">
      <c r="A10019" s="2"/>
    </row>
    <row r="10020" spans="1:1" x14ac:dyDescent="0.2">
      <c r="A10020" s="2"/>
    </row>
    <row r="10021" spans="1:1" x14ac:dyDescent="0.2">
      <c r="A10021" s="2"/>
    </row>
    <row r="10022" spans="1:1" x14ac:dyDescent="0.2">
      <c r="A10022" s="2"/>
    </row>
    <row r="10023" spans="1:1" x14ac:dyDescent="0.2">
      <c r="A10023" s="2"/>
    </row>
    <row r="10024" spans="1:1" x14ac:dyDescent="0.2">
      <c r="A10024" s="2"/>
    </row>
    <row r="10025" spans="1:1" x14ac:dyDescent="0.2">
      <c r="A10025" s="2"/>
    </row>
    <row r="10026" spans="1:1" x14ac:dyDescent="0.2">
      <c r="A10026" s="2"/>
    </row>
    <row r="10027" spans="1:1" x14ac:dyDescent="0.2">
      <c r="A10027" s="2"/>
    </row>
    <row r="10028" spans="1:1" x14ac:dyDescent="0.2">
      <c r="A10028" s="2"/>
    </row>
    <row r="10029" spans="1:1" x14ac:dyDescent="0.2">
      <c r="A10029" s="2"/>
    </row>
    <row r="10030" spans="1:1" x14ac:dyDescent="0.2">
      <c r="A10030" s="2"/>
    </row>
    <row r="10031" spans="1:1" x14ac:dyDescent="0.2">
      <c r="A10031" s="2"/>
    </row>
    <row r="10032" spans="1:1" x14ac:dyDescent="0.2">
      <c r="A10032" s="2"/>
    </row>
    <row r="10033" spans="1:1" x14ac:dyDescent="0.2">
      <c r="A10033" s="2"/>
    </row>
    <row r="10034" spans="1:1" x14ac:dyDescent="0.2">
      <c r="A10034" s="2"/>
    </row>
    <row r="10035" spans="1:1" x14ac:dyDescent="0.2">
      <c r="A10035" s="2"/>
    </row>
    <row r="10036" spans="1:1" x14ac:dyDescent="0.2">
      <c r="A10036" s="2"/>
    </row>
    <row r="10037" spans="1:1" x14ac:dyDescent="0.2">
      <c r="A10037" s="2"/>
    </row>
    <row r="10038" spans="1:1" x14ac:dyDescent="0.2">
      <c r="A10038" s="2"/>
    </row>
    <row r="10039" spans="1:1" x14ac:dyDescent="0.2">
      <c r="A10039" s="2"/>
    </row>
    <row r="10040" spans="1:1" x14ac:dyDescent="0.2">
      <c r="A10040" s="2"/>
    </row>
    <row r="10041" spans="1:1" x14ac:dyDescent="0.2">
      <c r="A10041" s="2"/>
    </row>
    <row r="10042" spans="1:1" x14ac:dyDescent="0.2">
      <c r="A10042" s="2"/>
    </row>
    <row r="10043" spans="1:1" x14ac:dyDescent="0.2">
      <c r="A10043" s="2"/>
    </row>
    <row r="10044" spans="1:1" x14ac:dyDescent="0.2">
      <c r="A10044" s="2"/>
    </row>
    <row r="10045" spans="1:1" x14ac:dyDescent="0.2">
      <c r="A10045" s="2"/>
    </row>
    <row r="10046" spans="1:1" x14ac:dyDescent="0.2">
      <c r="A10046" s="2"/>
    </row>
    <row r="10047" spans="1:1" x14ac:dyDescent="0.2">
      <c r="A10047" s="2"/>
    </row>
    <row r="10048" spans="1:1" x14ac:dyDescent="0.2">
      <c r="A10048" s="2"/>
    </row>
    <row r="10049" spans="1:1" x14ac:dyDescent="0.2">
      <c r="A10049" s="2"/>
    </row>
    <row r="10050" spans="1:1" x14ac:dyDescent="0.2">
      <c r="A10050" s="2"/>
    </row>
    <row r="10051" spans="1:1" x14ac:dyDescent="0.2">
      <c r="A10051" s="2"/>
    </row>
    <row r="10052" spans="1:1" x14ac:dyDescent="0.2">
      <c r="A10052" s="2"/>
    </row>
    <row r="10053" spans="1:1" x14ac:dyDescent="0.2">
      <c r="A10053" s="2"/>
    </row>
    <row r="10054" spans="1:1" x14ac:dyDescent="0.2">
      <c r="A10054" s="2"/>
    </row>
    <row r="10055" spans="1:1" x14ac:dyDescent="0.2">
      <c r="A10055" s="2"/>
    </row>
    <row r="10056" spans="1:1" x14ac:dyDescent="0.2">
      <c r="A10056" s="2"/>
    </row>
    <row r="10057" spans="1:1" x14ac:dyDescent="0.2">
      <c r="A10057" s="2"/>
    </row>
    <row r="10058" spans="1:1" x14ac:dyDescent="0.2">
      <c r="A10058" s="2"/>
    </row>
    <row r="10059" spans="1:1" x14ac:dyDescent="0.2">
      <c r="A10059" s="2"/>
    </row>
    <row r="10060" spans="1:1" x14ac:dyDescent="0.2">
      <c r="A10060" s="2"/>
    </row>
    <row r="10061" spans="1:1" x14ac:dyDescent="0.2">
      <c r="A10061" s="2"/>
    </row>
    <row r="10062" spans="1:1" x14ac:dyDescent="0.2">
      <c r="A10062" s="2"/>
    </row>
    <row r="10063" spans="1:1" x14ac:dyDescent="0.2">
      <c r="A10063" s="2"/>
    </row>
    <row r="10064" spans="1:1" x14ac:dyDescent="0.2">
      <c r="A10064" s="2"/>
    </row>
    <row r="10065" spans="1:1" x14ac:dyDescent="0.2">
      <c r="A10065" s="2"/>
    </row>
    <row r="10066" spans="1:1" x14ac:dyDescent="0.2">
      <c r="A10066" s="2"/>
    </row>
    <row r="10067" spans="1:1" x14ac:dyDescent="0.2">
      <c r="A10067" s="2"/>
    </row>
    <row r="10068" spans="1:1" x14ac:dyDescent="0.2">
      <c r="A10068" s="2"/>
    </row>
    <row r="10069" spans="1:1" x14ac:dyDescent="0.2">
      <c r="A10069" s="2"/>
    </row>
    <row r="10070" spans="1:1" x14ac:dyDescent="0.2">
      <c r="A10070" s="2"/>
    </row>
    <row r="10071" spans="1:1" x14ac:dyDescent="0.2">
      <c r="A10071" s="2"/>
    </row>
    <row r="10072" spans="1:1" x14ac:dyDescent="0.2">
      <c r="A10072" s="2"/>
    </row>
    <row r="10073" spans="1:1" x14ac:dyDescent="0.2">
      <c r="A10073" s="2"/>
    </row>
    <row r="10074" spans="1:1" x14ac:dyDescent="0.2">
      <c r="A10074" s="2"/>
    </row>
    <row r="10075" spans="1:1" x14ac:dyDescent="0.2">
      <c r="A10075" s="2"/>
    </row>
    <row r="10076" spans="1:1" x14ac:dyDescent="0.2">
      <c r="A10076" s="2"/>
    </row>
    <row r="10077" spans="1:1" x14ac:dyDescent="0.2">
      <c r="A10077" s="2"/>
    </row>
    <row r="10078" spans="1:1" x14ac:dyDescent="0.2">
      <c r="A10078" s="2"/>
    </row>
    <row r="10079" spans="1:1" x14ac:dyDescent="0.2">
      <c r="A10079" s="2"/>
    </row>
    <row r="10080" spans="1:1" x14ac:dyDescent="0.2">
      <c r="A10080" s="2"/>
    </row>
    <row r="10081" spans="1:1" x14ac:dyDescent="0.2">
      <c r="A10081" s="2"/>
    </row>
    <row r="10082" spans="1:1" x14ac:dyDescent="0.2">
      <c r="A10082" s="2"/>
    </row>
    <row r="10083" spans="1:1" x14ac:dyDescent="0.2">
      <c r="A10083" s="2"/>
    </row>
    <row r="10084" spans="1:1" x14ac:dyDescent="0.2">
      <c r="A10084" s="2"/>
    </row>
    <row r="10085" spans="1:1" x14ac:dyDescent="0.2">
      <c r="A10085" s="2"/>
    </row>
    <row r="10086" spans="1:1" x14ac:dyDescent="0.2">
      <c r="A10086" s="2"/>
    </row>
    <row r="10087" spans="1:1" x14ac:dyDescent="0.2">
      <c r="A10087" s="2"/>
    </row>
    <row r="10088" spans="1:1" x14ac:dyDescent="0.2">
      <c r="A10088" s="2"/>
    </row>
    <row r="10089" spans="1:1" x14ac:dyDescent="0.2">
      <c r="A10089" s="2"/>
    </row>
    <row r="10090" spans="1:1" x14ac:dyDescent="0.2">
      <c r="A10090" s="2"/>
    </row>
    <row r="10091" spans="1:1" x14ac:dyDescent="0.2">
      <c r="A10091" s="2"/>
    </row>
    <row r="10092" spans="1:1" x14ac:dyDescent="0.2">
      <c r="A10092" s="2"/>
    </row>
    <row r="10093" spans="1:1" x14ac:dyDescent="0.2">
      <c r="A10093" s="2"/>
    </row>
    <row r="10094" spans="1:1" x14ac:dyDescent="0.2">
      <c r="A10094" s="2"/>
    </row>
    <row r="10095" spans="1:1" x14ac:dyDescent="0.2">
      <c r="A10095" s="2"/>
    </row>
    <row r="10096" spans="1:1" x14ac:dyDescent="0.2">
      <c r="A10096" s="2"/>
    </row>
    <row r="10097" spans="1:1" x14ac:dyDescent="0.2">
      <c r="A10097" s="2"/>
    </row>
    <row r="10098" spans="1:1" x14ac:dyDescent="0.2">
      <c r="A10098" s="2"/>
    </row>
    <row r="10099" spans="1:1" x14ac:dyDescent="0.2">
      <c r="A10099" s="2"/>
    </row>
    <row r="10100" spans="1:1" x14ac:dyDescent="0.2">
      <c r="A10100" s="2"/>
    </row>
    <row r="10101" spans="1:1" x14ac:dyDescent="0.2">
      <c r="A10101" s="2"/>
    </row>
    <row r="10102" spans="1:1" x14ac:dyDescent="0.2">
      <c r="A10102" s="2"/>
    </row>
    <row r="10103" spans="1:1" x14ac:dyDescent="0.2">
      <c r="A10103" s="2"/>
    </row>
    <row r="10104" spans="1:1" x14ac:dyDescent="0.2">
      <c r="A10104" s="2"/>
    </row>
    <row r="10105" spans="1:1" x14ac:dyDescent="0.2">
      <c r="A10105" s="2"/>
    </row>
    <row r="10106" spans="1:1" x14ac:dyDescent="0.2">
      <c r="A10106" s="2"/>
    </row>
    <row r="10107" spans="1:1" x14ac:dyDescent="0.2">
      <c r="A10107" s="2"/>
    </row>
    <row r="10108" spans="1:1" x14ac:dyDescent="0.2">
      <c r="A10108" s="2"/>
    </row>
    <row r="10109" spans="1:1" x14ac:dyDescent="0.2">
      <c r="A10109" s="2"/>
    </row>
    <row r="10110" spans="1:1" x14ac:dyDescent="0.2">
      <c r="A10110" s="2"/>
    </row>
    <row r="10111" spans="1:1" x14ac:dyDescent="0.2">
      <c r="A10111" s="2"/>
    </row>
    <row r="10112" spans="1:1" x14ac:dyDescent="0.2">
      <c r="A10112" s="2"/>
    </row>
    <row r="10113" spans="1:1" x14ac:dyDescent="0.2">
      <c r="A10113" s="2"/>
    </row>
    <row r="10114" spans="1:1" x14ac:dyDescent="0.2">
      <c r="A10114" s="2"/>
    </row>
    <row r="10115" spans="1:1" x14ac:dyDescent="0.2">
      <c r="A10115" s="2"/>
    </row>
    <row r="10116" spans="1:1" x14ac:dyDescent="0.2">
      <c r="A10116" s="2"/>
    </row>
    <row r="10117" spans="1:1" x14ac:dyDescent="0.2">
      <c r="A10117" s="2"/>
    </row>
    <row r="10118" spans="1:1" x14ac:dyDescent="0.2">
      <c r="A10118" s="2"/>
    </row>
    <row r="10119" spans="1:1" x14ac:dyDescent="0.2">
      <c r="A10119" s="2"/>
    </row>
    <row r="10120" spans="1:1" x14ac:dyDescent="0.2">
      <c r="A10120" s="2"/>
    </row>
    <row r="10121" spans="1:1" x14ac:dyDescent="0.2">
      <c r="A10121" s="2"/>
    </row>
    <row r="10122" spans="1:1" x14ac:dyDescent="0.2">
      <c r="A10122" s="2"/>
    </row>
    <row r="10123" spans="1:1" x14ac:dyDescent="0.2">
      <c r="A10123" s="2"/>
    </row>
    <row r="10124" spans="1:1" x14ac:dyDescent="0.2">
      <c r="A10124" s="2"/>
    </row>
    <row r="10125" spans="1:1" x14ac:dyDescent="0.2">
      <c r="A10125" s="2"/>
    </row>
    <row r="10126" spans="1:1" x14ac:dyDescent="0.2">
      <c r="A10126" s="2"/>
    </row>
    <row r="10127" spans="1:1" x14ac:dyDescent="0.2">
      <c r="A10127" s="2"/>
    </row>
    <row r="10128" spans="1:1" x14ac:dyDescent="0.2">
      <c r="A10128" s="2"/>
    </row>
    <row r="10129" spans="1:1" x14ac:dyDescent="0.2">
      <c r="A10129" s="2"/>
    </row>
    <row r="10130" spans="1:1" x14ac:dyDescent="0.2">
      <c r="A10130" s="2"/>
    </row>
    <row r="10131" spans="1:1" x14ac:dyDescent="0.2">
      <c r="A10131" s="2"/>
    </row>
    <row r="10132" spans="1:1" x14ac:dyDescent="0.2">
      <c r="A10132" s="2"/>
    </row>
    <row r="10133" spans="1:1" x14ac:dyDescent="0.2">
      <c r="A10133" s="2"/>
    </row>
    <row r="10134" spans="1:1" x14ac:dyDescent="0.2">
      <c r="A10134" s="2"/>
    </row>
    <row r="10135" spans="1:1" x14ac:dyDescent="0.2">
      <c r="A10135" s="2"/>
    </row>
    <row r="10136" spans="1:1" x14ac:dyDescent="0.2">
      <c r="A10136" s="2"/>
    </row>
    <row r="10137" spans="1:1" x14ac:dyDescent="0.2">
      <c r="A10137" s="2"/>
    </row>
    <row r="10138" spans="1:1" x14ac:dyDescent="0.2">
      <c r="A10138" s="2"/>
    </row>
    <row r="10139" spans="1:1" x14ac:dyDescent="0.2">
      <c r="A10139" s="2"/>
    </row>
    <row r="10140" spans="1:1" x14ac:dyDescent="0.2">
      <c r="A10140" s="2"/>
    </row>
    <row r="10141" spans="1:1" x14ac:dyDescent="0.2">
      <c r="A10141" s="2"/>
    </row>
    <row r="10142" spans="1:1" x14ac:dyDescent="0.2">
      <c r="A10142" s="2"/>
    </row>
    <row r="10143" spans="1:1" x14ac:dyDescent="0.2">
      <c r="A10143" s="2"/>
    </row>
    <row r="10144" spans="1:1" x14ac:dyDescent="0.2">
      <c r="A10144" s="2"/>
    </row>
    <row r="10145" spans="1:1" x14ac:dyDescent="0.2">
      <c r="A10145" s="2"/>
    </row>
    <row r="10146" spans="1:1" x14ac:dyDescent="0.2">
      <c r="A10146" s="2"/>
    </row>
    <row r="10147" spans="1:1" x14ac:dyDescent="0.2">
      <c r="A10147" s="2"/>
    </row>
    <row r="10148" spans="1:1" x14ac:dyDescent="0.2">
      <c r="A10148" s="2"/>
    </row>
    <row r="10149" spans="1:1" x14ac:dyDescent="0.2">
      <c r="A10149" s="2"/>
    </row>
    <row r="10150" spans="1:1" x14ac:dyDescent="0.2">
      <c r="A10150" s="2"/>
    </row>
    <row r="10151" spans="1:1" x14ac:dyDescent="0.2">
      <c r="A10151" s="2"/>
    </row>
    <row r="10152" spans="1:1" x14ac:dyDescent="0.2">
      <c r="A10152" s="2"/>
    </row>
    <row r="10153" spans="1:1" x14ac:dyDescent="0.2">
      <c r="A10153" s="2"/>
    </row>
    <row r="10154" spans="1:1" x14ac:dyDescent="0.2">
      <c r="A10154" s="2"/>
    </row>
    <row r="10155" spans="1:1" x14ac:dyDescent="0.2">
      <c r="A10155" s="2"/>
    </row>
    <row r="10156" spans="1:1" x14ac:dyDescent="0.2">
      <c r="A10156" s="2"/>
    </row>
    <row r="10157" spans="1:1" x14ac:dyDescent="0.2">
      <c r="A10157" s="2"/>
    </row>
    <row r="10158" spans="1:1" x14ac:dyDescent="0.2">
      <c r="A10158" s="2"/>
    </row>
    <row r="10159" spans="1:1" x14ac:dyDescent="0.2">
      <c r="A10159" s="2"/>
    </row>
    <row r="10160" spans="1:1" x14ac:dyDescent="0.2">
      <c r="A10160" s="2"/>
    </row>
    <row r="10161" spans="1:1" x14ac:dyDescent="0.2">
      <c r="A10161" s="2"/>
    </row>
    <row r="10162" spans="1:1" x14ac:dyDescent="0.2">
      <c r="A10162" s="2"/>
    </row>
    <row r="10163" spans="1:1" x14ac:dyDescent="0.2">
      <c r="A10163" s="2"/>
    </row>
    <row r="10164" spans="1:1" x14ac:dyDescent="0.2">
      <c r="A10164" s="2"/>
    </row>
    <row r="10165" spans="1:1" x14ac:dyDescent="0.2">
      <c r="A10165" s="2"/>
    </row>
    <row r="10166" spans="1:1" x14ac:dyDescent="0.2">
      <c r="A10166" s="2"/>
    </row>
    <row r="10167" spans="1:1" x14ac:dyDescent="0.2">
      <c r="A10167" s="2"/>
    </row>
    <row r="10168" spans="1:1" x14ac:dyDescent="0.2">
      <c r="A10168" s="2"/>
    </row>
    <row r="10169" spans="1:1" x14ac:dyDescent="0.2">
      <c r="A10169" s="2"/>
    </row>
    <row r="10170" spans="1:1" x14ac:dyDescent="0.2">
      <c r="A10170" s="2"/>
    </row>
    <row r="10171" spans="1:1" x14ac:dyDescent="0.2">
      <c r="A10171" s="2"/>
    </row>
    <row r="10172" spans="1:1" x14ac:dyDescent="0.2">
      <c r="A10172" s="2"/>
    </row>
    <row r="10173" spans="1:1" x14ac:dyDescent="0.2">
      <c r="A10173" s="2"/>
    </row>
    <row r="10174" spans="1:1" x14ac:dyDescent="0.2">
      <c r="A10174" s="2"/>
    </row>
    <row r="10175" spans="1:1" x14ac:dyDescent="0.2">
      <c r="A10175" s="2"/>
    </row>
    <row r="10176" spans="1:1" x14ac:dyDescent="0.2">
      <c r="A10176" s="2"/>
    </row>
    <row r="10177" spans="1:1" x14ac:dyDescent="0.2">
      <c r="A10177" s="2"/>
    </row>
    <row r="10178" spans="1:1" x14ac:dyDescent="0.2">
      <c r="A10178" s="2"/>
    </row>
    <row r="10179" spans="1:1" x14ac:dyDescent="0.2">
      <c r="A10179" s="2"/>
    </row>
    <row r="10180" spans="1:1" x14ac:dyDescent="0.2">
      <c r="A10180" s="2"/>
    </row>
    <row r="10181" spans="1:1" x14ac:dyDescent="0.2">
      <c r="A10181" s="2"/>
    </row>
    <row r="10182" spans="1:1" x14ac:dyDescent="0.2">
      <c r="A10182" s="2"/>
    </row>
    <row r="10183" spans="1:1" x14ac:dyDescent="0.2">
      <c r="A10183" s="2"/>
    </row>
    <row r="10184" spans="1:1" x14ac:dyDescent="0.2">
      <c r="A10184" s="2"/>
    </row>
    <row r="10185" spans="1:1" x14ac:dyDescent="0.2">
      <c r="A10185" s="2"/>
    </row>
    <row r="10186" spans="1:1" x14ac:dyDescent="0.2">
      <c r="A10186" s="2"/>
    </row>
    <row r="10187" spans="1:1" x14ac:dyDescent="0.2">
      <c r="A10187" s="2"/>
    </row>
    <row r="10188" spans="1:1" x14ac:dyDescent="0.2">
      <c r="A10188" s="2"/>
    </row>
    <row r="10189" spans="1:1" x14ac:dyDescent="0.2">
      <c r="A10189" s="2"/>
    </row>
    <row r="10190" spans="1:1" x14ac:dyDescent="0.2">
      <c r="A10190" s="2"/>
    </row>
    <row r="10191" spans="1:1" x14ac:dyDescent="0.2">
      <c r="A10191" s="2"/>
    </row>
    <row r="10192" spans="1:1" x14ac:dyDescent="0.2">
      <c r="A10192" s="2"/>
    </row>
    <row r="10193" spans="1:1" x14ac:dyDescent="0.2">
      <c r="A10193" s="2"/>
    </row>
    <row r="10194" spans="1:1" x14ac:dyDescent="0.2">
      <c r="A10194" s="2"/>
    </row>
    <row r="10195" spans="1:1" x14ac:dyDescent="0.2">
      <c r="A10195" s="2"/>
    </row>
    <row r="10196" spans="1:1" x14ac:dyDescent="0.2">
      <c r="A10196" s="2"/>
    </row>
    <row r="10197" spans="1:1" x14ac:dyDescent="0.2">
      <c r="A10197" s="2"/>
    </row>
    <row r="10198" spans="1:1" x14ac:dyDescent="0.2">
      <c r="A10198" s="2"/>
    </row>
    <row r="10199" spans="1:1" x14ac:dyDescent="0.2">
      <c r="A10199" s="2"/>
    </row>
    <row r="10200" spans="1:1" x14ac:dyDescent="0.2">
      <c r="A10200" s="2"/>
    </row>
    <row r="10201" spans="1:1" x14ac:dyDescent="0.2">
      <c r="A10201" s="2"/>
    </row>
    <row r="10202" spans="1:1" x14ac:dyDescent="0.2">
      <c r="A10202" s="2"/>
    </row>
    <row r="10203" spans="1:1" x14ac:dyDescent="0.2">
      <c r="A10203" s="2"/>
    </row>
    <row r="10204" spans="1:1" x14ac:dyDescent="0.2">
      <c r="A10204" s="2"/>
    </row>
    <row r="10205" spans="1:1" x14ac:dyDescent="0.2">
      <c r="A10205" s="2"/>
    </row>
    <row r="10206" spans="1:1" x14ac:dyDescent="0.2">
      <c r="A10206" s="2"/>
    </row>
    <row r="10207" spans="1:1" x14ac:dyDescent="0.2">
      <c r="A10207" s="2"/>
    </row>
    <row r="10208" spans="1:1" x14ac:dyDescent="0.2">
      <c r="A10208" s="2"/>
    </row>
    <row r="10209" spans="1:1" x14ac:dyDescent="0.2">
      <c r="A10209" s="2"/>
    </row>
    <row r="10210" spans="1:1" x14ac:dyDescent="0.2">
      <c r="A10210" s="2"/>
    </row>
    <row r="10211" spans="1:1" x14ac:dyDescent="0.2">
      <c r="A10211" s="2"/>
    </row>
    <row r="10212" spans="1:1" x14ac:dyDescent="0.2">
      <c r="A10212" s="2"/>
    </row>
    <row r="10213" spans="1:1" x14ac:dyDescent="0.2">
      <c r="A10213" s="2"/>
    </row>
    <row r="10214" spans="1:1" x14ac:dyDescent="0.2">
      <c r="A10214" s="2"/>
    </row>
    <row r="10215" spans="1:1" x14ac:dyDescent="0.2">
      <c r="A10215" s="2"/>
    </row>
    <row r="10216" spans="1:1" x14ac:dyDescent="0.2">
      <c r="A10216" s="2"/>
    </row>
    <row r="10217" spans="1:1" x14ac:dyDescent="0.2">
      <c r="A10217" s="2"/>
    </row>
    <row r="10218" spans="1:1" x14ac:dyDescent="0.2">
      <c r="A10218" s="2"/>
    </row>
    <row r="10219" spans="1:1" x14ac:dyDescent="0.2">
      <c r="A10219" s="2"/>
    </row>
    <row r="10220" spans="1:1" x14ac:dyDescent="0.2">
      <c r="A10220" s="2"/>
    </row>
    <row r="10221" spans="1:1" x14ac:dyDescent="0.2">
      <c r="A10221" s="2"/>
    </row>
    <row r="10222" spans="1:1" x14ac:dyDescent="0.2">
      <c r="A10222" s="2"/>
    </row>
    <row r="10223" spans="1:1" x14ac:dyDescent="0.2">
      <c r="A10223" s="2"/>
    </row>
    <row r="10224" spans="1:1" x14ac:dyDescent="0.2">
      <c r="A10224" s="2"/>
    </row>
    <row r="10225" spans="1:1" x14ac:dyDescent="0.2">
      <c r="A10225" s="2"/>
    </row>
    <row r="10226" spans="1:1" x14ac:dyDescent="0.2">
      <c r="A10226" s="2"/>
    </row>
    <row r="10227" spans="1:1" x14ac:dyDescent="0.2">
      <c r="A10227" s="2"/>
    </row>
    <row r="10228" spans="1:1" x14ac:dyDescent="0.2">
      <c r="A10228" s="2"/>
    </row>
    <row r="10229" spans="1:1" x14ac:dyDescent="0.2">
      <c r="A10229" s="2"/>
    </row>
    <row r="10230" spans="1:1" x14ac:dyDescent="0.2">
      <c r="A10230" s="2"/>
    </row>
    <row r="10231" spans="1:1" x14ac:dyDescent="0.2">
      <c r="A10231" s="2"/>
    </row>
    <row r="10232" spans="1:1" x14ac:dyDescent="0.2">
      <c r="A10232" s="2"/>
    </row>
    <row r="10233" spans="1:1" x14ac:dyDescent="0.2">
      <c r="A10233" s="2"/>
    </row>
    <row r="10234" spans="1:1" x14ac:dyDescent="0.2">
      <c r="A10234" s="2"/>
    </row>
    <row r="10235" spans="1:1" x14ac:dyDescent="0.2">
      <c r="A10235" s="2"/>
    </row>
    <row r="10236" spans="1:1" x14ac:dyDescent="0.2">
      <c r="A10236" s="2"/>
    </row>
    <row r="10237" spans="1:1" x14ac:dyDescent="0.2">
      <c r="A10237" s="2"/>
    </row>
    <row r="10238" spans="1:1" x14ac:dyDescent="0.2">
      <c r="A10238" s="2"/>
    </row>
    <row r="10239" spans="1:1" x14ac:dyDescent="0.2">
      <c r="A10239" s="2"/>
    </row>
    <row r="10240" spans="1:1" x14ac:dyDescent="0.2">
      <c r="A10240" s="2"/>
    </row>
    <row r="10241" spans="1:1" x14ac:dyDescent="0.2">
      <c r="A10241" s="2"/>
    </row>
    <row r="10242" spans="1:1" x14ac:dyDescent="0.2">
      <c r="A10242" s="2"/>
    </row>
    <row r="10243" spans="1:1" x14ac:dyDescent="0.2">
      <c r="A10243" s="2"/>
    </row>
    <row r="10244" spans="1:1" x14ac:dyDescent="0.2">
      <c r="A10244" s="2"/>
    </row>
    <row r="10245" spans="1:1" x14ac:dyDescent="0.2">
      <c r="A10245" s="2"/>
    </row>
    <row r="10246" spans="1:1" x14ac:dyDescent="0.2">
      <c r="A10246" s="2"/>
    </row>
    <row r="10247" spans="1:1" x14ac:dyDescent="0.2">
      <c r="A10247" s="2"/>
    </row>
    <row r="10248" spans="1:1" x14ac:dyDescent="0.2">
      <c r="A10248" s="2"/>
    </row>
    <row r="10249" spans="1:1" x14ac:dyDescent="0.2">
      <c r="A10249" s="2"/>
    </row>
    <row r="10250" spans="1:1" x14ac:dyDescent="0.2">
      <c r="A10250" s="2"/>
    </row>
    <row r="10251" spans="1:1" x14ac:dyDescent="0.2">
      <c r="A10251" s="2"/>
    </row>
    <row r="10252" spans="1:1" x14ac:dyDescent="0.2">
      <c r="A10252" s="2"/>
    </row>
    <row r="10253" spans="1:1" x14ac:dyDescent="0.2">
      <c r="A10253" s="2"/>
    </row>
    <row r="10254" spans="1:1" x14ac:dyDescent="0.2">
      <c r="A10254" s="2"/>
    </row>
    <row r="10255" spans="1:1" x14ac:dyDescent="0.2">
      <c r="A10255" s="2"/>
    </row>
    <row r="10256" spans="1:1" x14ac:dyDescent="0.2">
      <c r="A10256" s="2"/>
    </row>
    <row r="10257" spans="1:1" x14ac:dyDescent="0.2">
      <c r="A10257" s="2"/>
    </row>
    <row r="10258" spans="1:1" x14ac:dyDescent="0.2">
      <c r="A10258" s="2"/>
    </row>
    <row r="10259" spans="1:1" x14ac:dyDescent="0.2">
      <c r="A10259" s="2"/>
    </row>
    <row r="10260" spans="1:1" x14ac:dyDescent="0.2">
      <c r="A10260" s="2"/>
    </row>
    <row r="10261" spans="1:1" x14ac:dyDescent="0.2">
      <c r="A10261" s="2"/>
    </row>
    <row r="10262" spans="1:1" x14ac:dyDescent="0.2">
      <c r="A10262" s="2"/>
    </row>
    <row r="10263" spans="1:1" x14ac:dyDescent="0.2">
      <c r="A10263" s="2"/>
    </row>
    <row r="10264" spans="1:1" x14ac:dyDescent="0.2">
      <c r="A10264" s="2"/>
    </row>
    <row r="10265" spans="1:1" x14ac:dyDescent="0.2">
      <c r="A10265" s="2"/>
    </row>
    <row r="10266" spans="1:1" x14ac:dyDescent="0.2">
      <c r="A10266" s="2"/>
    </row>
    <row r="10267" spans="1:1" x14ac:dyDescent="0.2">
      <c r="A10267" s="2"/>
    </row>
    <row r="10268" spans="1:1" x14ac:dyDescent="0.2">
      <c r="A10268" s="2"/>
    </row>
    <row r="10269" spans="1:1" x14ac:dyDescent="0.2">
      <c r="A10269" s="2"/>
    </row>
    <row r="10270" spans="1:1" x14ac:dyDescent="0.2">
      <c r="A10270" s="2"/>
    </row>
    <row r="10271" spans="1:1" x14ac:dyDescent="0.2">
      <c r="A10271" s="2"/>
    </row>
    <row r="10272" spans="1:1" x14ac:dyDescent="0.2">
      <c r="A10272" s="2"/>
    </row>
    <row r="10273" spans="1:1" x14ac:dyDescent="0.2">
      <c r="A10273" s="2"/>
    </row>
    <row r="10274" spans="1:1" x14ac:dyDescent="0.2">
      <c r="A10274" s="2"/>
    </row>
    <row r="10275" spans="1:1" x14ac:dyDescent="0.2">
      <c r="A10275" s="2"/>
    </row>
    <row r="10276" spans="1:1" x14ac:dyDescent="0.2">
      <c r="A10276" s="2"/>
    </row>
    <row r="10277" spans="1:1" x14ac:dyDescent="0.2">
      <c r="A10277" s="2"/>
    </row>
    <row r="10278" spans="1:1" x14ac:dyDescent="0.2">
      <c r="A10278" s="2"/>
    </row>
    <row r="10279" spans="1:1" x14ac:dyDescent="0.2">
      <c r="A10279" s="2"/>
    </row>
    <row r="10280" spans="1:1" x14ac:dyDescent="0.2">
      <c r="A10280" s="2"/>
    </row>
    <row r="10281" spans="1:1" x14ac:dyDescent="0.2">
      <c r="A10281" s="2"/>
    </row>
    <row r="10282" spans="1:1" x14ac:dyDescent="0.2">
      <c r="A10282" s="2"/>
    </row>
    <row r="10283" spans="1:1" x14ac:dyDescent="0.2">
      <c r="A10283" s="2"/>
    </row>
    <row r="10284" spans="1:1" x14ac:dyDescent="0.2">
      <c r="A10284" s="2"/>
    </row>
    <row r="10285" spans="1:1" x14ac:dyDescent="0.2">
      <c r="A10285" s="2"/>
    </row>
    <row r="10286" spans="1:1" x14ac:dyDescent="0.2">
      <c r="A10286" s="2"/>
    </row>
    <row r="10287" spans="1:1" x14ac:dyDescent="0.2">
      <c r="A10287" s="2"/>
    </row>
    <row r="10288" spans="1:1" x14ac:dyDescent="0.2">
      <c r="A10288" s="2"/>
    </row>
    <row r="10289" spans="1:1" x14ac:dyDescent="0.2">
      <c r="A10289" s="2"/>
    </row>
    <row r="10290" spans="1:1" x14ac:dyDescent="0.2">
      <c r="A10290" s="2"/>
    </row>
    <row r="10291" spans="1:1" x14ac:dyDescent="0.2">
      <c r="A10291" s="2"/>
    </row>
    <row r="10292" spans="1:1" x14ac:dyDescent="0.2">
      <c r="A10292" s="2"/>
    </row>
    <row r="10293" spans="1:1" x14ac:dyDescent="0.2">
      <c r="A10293" s="2"/>
    </row>
    <row r="10294" spans="1:1" x14ac:dyDescent="0.2">
      <c r="A10294" s="2"/>
    </row>
    <row r="10295" spans="1:1" x14ac:dyDescent="0.2">
      <c r="A10295" s="2"/>
    </row>
    <row r="10296" spans="1:1" x14ac:dyDescent="0.2">
      <c r="A10296" s="2"/>
    </row>
    <row r="10297" spans="1:1" x14ac:dyDescent="0.2">
      <c r="A10297" s="2"/>
    </row>
    <row r="10298" spans="1:1" x14ac:dyDescent="0.2">
      <c r="A10298" s="2"/>
    </row>
    <row r="10299" spans="1:1" x14ac:dyDescent="0.2">
      <c r="A10299" s="2"/>
    </row>
    <row r="10300" spans="1:1" x14ac:dyDescent="0.2">
      <c r="A10300" s="2"/>
    </row>
    <row r="10301" spans="1:1" x14ac:dyDescent="0.2">
      <c r="A10301" s="2"/>
    </row>
    <row r="10302" spans="1:1" x14ac:dyDescent="0.2">
      <c r="A10302" s="2"/>
    </row>
    <row r="10303" spans="1:1" x14ac:dyDescent="0.2">
      <c r="A10303" s="2"/>
    </row>
    <row r="10304" spans="1:1" x14ac:dyDescent="0.2">
      <c r="A10304" s="2"/>
    </row>
    <row r="10305" spans="1:1" x14ac:dyDescent="0.2">
      <c r="A10305" s="2"/>
    </row>
    <row r="10306" spans="1:1" x14ac:dyDescent="0.2">
      <c r="A10306" s="2"/>
    </row>
    <row r="10307" spans="1:1" x14ac:dyDescent="0.2">
      <c r="A10307" s="2"/>
    </row>
    <row r="10308" spans="1:1" x14ac:dyDescent="0.2">
      <c r="A10308" s="2"/>
    </row>
    <row r="10309" spans="1:1" x14ac:dyDescent="0.2">
      <c r="A10309" s="2"/>
    </row>
    <row r="10310" spans="1:1" x14ac:dyDescent="0.2">
      <c r="A10310" s="2"/>
    </row>
    <row r="10311" spans="1:1" x14ac:dyDescent="0.2">
      <c r="A10311" s="2"/>
    </row>
    <row r="10312" spans="1:1" x14ac:dyDescent="0.2">
      <c r="A10312" s="2"/>
    </row>
    <row r="10313" spans="1:1" x14ac:dyDescent="0.2">
      <c r="A10313" s="2"/>
    </row>
    <row r="10314" spans="1:1" x14ac:dyDescent="0.2">
      <c r="A10314" s="2"/>
    </row>
    <row r="10315" spans="1:1" x14ac:dyDescent="0.2">
      <c r="A10315" s="2"/>
    </row>
    <row r="10316" spans="1:1" x14ac:dyDescent="0.2">
      <c r="A10316" s="2"/>
    </row>
    <row r="10317" spans="1:1" x14ac:dyDescent="0.2">
      <c r="A10317" s="2"/>
    </row>
    <row r="10318" spans="1:1" x14ac:dyDescent="0.2">
      <c r="A10318" s="2"/>
    </row>
    <row r="10319" spans="1:1" x14ac:dyDescent="0.2">
      <c r="A10319" s="2"/>
    </row>
    <row r="10320" spans="1:1" x14ac:dyDescent="0.2">
      <c r="A10320" s="2"/>
    </row>
    <row r="10321" spans="1:1" x14ac:dyDescent="0.2">
      <c r="A10321" s="2"/>
    </row>
    <row r="10322" spans="1:1" x14ac:dyDescent="0.2">
      <c r="A10322" s="2"/>
    </row>
    <row r="10323" spans="1:1" x14ac:dyDescent="0.2">
      <c r="A10323" s="2"/>
    </row>
    <row r="10324" spans="1:1" x14ac:dyDescent="0.2">
      <c r="A10324" s="2"/>
    </row>
    <row r="10325" spans="1:1" x14ac:dyDescent="0.2">
      <c r="A10325" s="2"/>
    </row>
    <row r="10326" spans="1:1" x14ac:dyDescent="0.2">
      <c r="A10326" s="2"/>
    </row>
    <row r="10327" spans="1:1" x14ac:dyDescent="0.2">
      <c r="A10327" s="2"/>
    </row>
    <row r="10328" spans="1:1" x14ac:dyDescent="0.2">
      <c r="A10328" s="2"/>
    </row>
    <row r="10329" spans="1:1" x14ac:dyDescent="0.2">
      <c r="A10329" s="2"/>
    </row>
    <row r="10330" spans="1:1" x14ac:dyDescent="0.2">
      <c r="A10330" s="2"/>
    </row>
    <row r="10331" spans="1:1" x14ac:dyDescent="0.2">
      <c r="A10331" s="2"/>
    </row>
    <row r="10332" spans="1:1" x14ac:dyDescent="0.2">
      <c r="A10332" s="2"/>
    </row>
    <row r="10333" spans="1:1" x14ac:dyDescent="0.2">
      <c r="A10333" s="2"/>
    </row>
    <row r="10334" spans="1:1" x14ac:dyDescent="0.2">
      <c r="A10334" s="2"/>
    </row>
    <row r="10335" spans="1:1" x14ac:dyDescent="0.2">
      <c r="A10335" s="2"/>
    </row>
    <row r="10336" spans="1:1" x14ac:dyDescent="0.2">
      <c r="A10336" s="2"/>
    </row>
    <row r="10337" spans="1:1" x14ac:dyDescent="0.2">
      <c r="A10337" s="2"/>
    </row>
    <row r="10338" spans="1:1" x14ac:dyDescent="0.2">
      <c r="A10338" s="2"/>
    </row>
    <row r="10339" spans="1:1" x14ac:dyDescent="0.2">
      <c r="A10339" s="2"/>
    </row>
    <row r="10340" spans="1:1" x14ac:dyDescent="0.2">
      <c r="A10340" s="2"/>
    </row>
    <row r="10341" spans="1:1" x14ac:dyDescent="0.2">
      <c r="A10341" s="2"/>
    </row>
    <row r="10342" spans="1:1" x14ac:dyDescent="0.2">
      <c r="A10342" s="2"/>
    </row>
    <row r="10343" spans="1:1" x14ac:dyDescent="0.2">
      <c r="A10343" s="2"/>
    </row>
    <row r="10344" spans="1:1" x14ac:dyDescent="0.2">
      <c r="A10344" s="2"/>
    </row>
    <row r="10345" spans="1:1" x14ac:dyDescent="0.2">
      <c r="A10345" s="2"/>
    </row>
    <row r="10346" spans="1:1" x14ac:dyDescent="0.2">
      <c r="A10346" s="2"/>
    </row>
    <row r="10347" spans="1:1" x14ac:dyDescent="0.2">
      <c r="A10347" s="2"/>
    </row>
    <row r="10348" spans="1:1" x14ac:dyDescent="0.2">
      <c r="A10348" s="2"/>
    </row>
    <row r="10349" spans="1:1" x14ac:dyDescent="0.2">
      <c r="A10349" s="2"/>
    </row>
    <row r="10350" spans="1:1" x14ac:dyDescent="0.2">
      <c r="A10350" s="2"/>
    </row>
    <row r="10351" spans="1:1" x14ac:dyDescent="0.2">
      <c r="A10351" s="2"/>
    </row>
    <row r="10352" spans="1:1" x14ac:dyDescent="0.2">
      <c r="A10352" s="2"/>
    </row>
    <row r="10353" spans="1:1" x14ac:dyDescent="0.2">
      <c r="A10353" s="2"/>
    </row>
    <row r="10354" spans="1:1" x14ac:dyDescent="0.2">
      <c r="A10354" s="2"/>
    </row>
    <row r="10355" spans="1:1" x14ac:dyDescent="0.2">
      <c r="A10355" s="2"/>
    </row>
    <row r="10356" spans="1:1" x14ac:dyDescent="0.2">
      <c r="A10356" s="2"/>
    </row>
    <row r="10357" spans="1:1" x14ac:dyDescent="0.2">
      <c r="A10357" s="2"/>
    </row>
    <row r="10358" spans="1:1" x14ac:dyDescent="0.2">
      <c r="A10358" s="2"/>
    </row>
    <row r="10359" spans="1:1" x14ac:dyDescent="0.2">
      <c r="A10359" s="2"/>
    </row>
    <row r="10360" spans="1:1" x14ac:dyDescent="0.2">
      <c r="A10360" s="2"/>
    </row>
    <row r="10361" spans="1:1" x14ac:dyDescent="0.2">
      <c r="A10361" s="2"/>
    </row>
    <row r="10362" spans="1:1" x14ac:dyDescent="0.2">
      <c r="A10362" s="2"/>
    </row>
    <row r="10363" spans="1:1" x14ac:dyDescent="0.2">
      <c r="A10363" s="2"/>
    </row>
    <row r="10364" spans="1:1" x14ac:dyDescent="0.2">
      <c r="A10364" s="2"/>
    </row>
    <row r="10365" spans="1:1" x14ac:dyDescent="0.2">
      <c r="A10365" s="2"/>
    </row>
    <row r="10366" spans="1:1" x14ac:dyDescent="0.2">
      <c r="A10366" s="2"/>
    </row>
    <row r="10367" spans="1:1" x14ac:dyDescent="0.2">
      <c r="A10367" s="2"/>
    </row>
    <row r="10368" spans="1:1" x14ac:dyDescent="0.2">
      <c r="A10368" s="2"/>
    </row>
    <row r="10369" spans="1:1" x14ac:dyDescent="0.2">
      <c r="A10369" s="2"/>
    </row>
    <row r="10370" spans="1:1" x14ac:dyDescent="0.2">
      <c r="A10370" s="2"/>
    </row>
    <row r="10371" spans="1:1" x14ac:dyDescent="0.2">
      <c r="A10371" s="2"/>
    </row>
    <row r="10372" spans="1:1" x14ac:dyDescent="0.2">
      <c r="A10372" s="2"/>
    </row>
    <row r="10373" spans="1:1" x14ac:dyDescent="0.2">
      <c r="A10373" s="2"/>
    </row>
    <row r="10374" spans="1:1" x14ac:dyDescent="0.2">
      <c r="A10374" s="2"/>
    </row>
    <row r="10375" spans="1:1" x14ac:dyDescent="0.2">
      <c r="A10375" s="2"/>
    </row>
    <row r="10376" spans="1:1" x14ac:dyDescent="0.2">
      <c r="A10376" s="2"/>
    </row>
    <row r="10377" spans="1:1" x14ac:dyDescent="0.2">
      <c r="A10377" s="2"/>
    </row>
    <row r="10378" spans="1:1" x14ac:dyDescent="0.2">
      <c r="A10378" s="2"/>
    </row>
    <row r="10379" spans="1:1" x14ac:dyDescent="0.2">
      <c r="A10379" s="2"/>
    </row>
    <row r="10380" spans="1:1" x14ac:dyDescent="0.2">
      <c r="A10380" s="2"/>
    </row>
    <row r="10381" spans="1:1" x14ac:dyDescent="0.2">
      <c r="A10381" s="2"/>
    </row>
    <row r="10382" spans="1:1" x14ac:dyDescent="0.2">
      <c r="A10382" s="2"/>
    </row>
    <row r="10383" spans="1:1" x14ac:dyDescent="0.2">
      <c r="A10383" s="2"/>
    </row>
    <row r="10384" spans="1:1" x14ac:dyDescent="0.2">
      <c r="A10384" s="2"/>
    </row>
    <row r="10385" spans="1:1" x14ac:dyDescent="0.2">
      <c r="A10385" s="2"/>
    </row>
    <row r="10386" spans="1:1" x14ac:dyDescent="0.2">
      <c r="A10386" s="2"/>
    </row>
    <row r="10387" spans="1:1" x14ac:dyDescent="0.2">
      <c r="A10387" s="2"/>
    </row>
    <row r="10388" spans="1:1" x14ac:dyDescent="0.2">
      <c r="A10388" s="2"/>
    </row>
    <row r="10389" spans="1:1" x14ac:dyDescent="0.2">
      <c r="A10389" s="2"/>
    </row>
    <row r="10390" spans="1:1" x14ac:dyDescent="0.2">
      <c r="A10390" s="2"/>
    </row>
    <row r="10391" spans="1:1" x14ac:dyDescent="0.2">
      <c r="A10391" s="2"/>
    </row>
    <row r="10392" spans="1:1" x14ac:dyDescent="0.2">
      <c r="A10392" s="2"/>
    </row>
    <row r="10393" spans="1:1" x14ac:dyDescent="0.2">
      <c r="A10393" s="2"/>
    </row>
    <row r="10394" spans="1:1" x14ac:dyDescent="0.2">
      <c r="A10394" s="2"/>
    </row>
    <row r="10395" spans="1:1" x14ac:dyDescent="0.2">
      <c r="A10395" s="2"/>
    </row>
    <row r="10396" spans="1:1" x14ac:dyDescent="0.2">
      <c r="A10396" s="2"/>
    </row>
    <row r="10397" spans="1:1" x14ac:dyDescent="0.2">
      <c r="A10397" s="2"/>
    </row>
    <row r="10398" spans="1:1" x14ac:dyDescent="0.2">
      <c r="A10398" s="2"/>
    </row>
    <row r="10399" spans="1:1" x14ac:dyDescent="0.2">
      <c r="A10399" s="2"/>
    </row>
    <row r="10400" spans="1:1" x14ac:dyDescent="0.2">
      <c r="A10400" s="2"/>
    </row>
    <row r="10401" spans="1:1" x14ac:dyDescent="0.2">
      <c r="A10401" s="2"/>
    </row>
    <row r="10402" spans="1:1" x14ac:dyDescent="0.2">
      <c r="A10402" s="2"/>
    </row>
    <row r="10403" spans="1:1" x14ac:dyDescent="0.2">
      <c r="A10403" s="2"/>
    </row>
    <row r="10404" spans="1:1" x14ac:dyDescent="0.2">
      <c r="A10404" s="2"/>
    </row>
    <row r="10405" spans="1:1" x14ac:dyDescent="0.2">
      <c r="A10405" s="2"/>
    </row>
    <row r="10406" spans="1:1" x14ac:dyDescent="0.2">
      <c r="A10406" s="2"/>
    </row>
    <row r="10407" spans="1:1" x14ac:dyDescent="0.2">
      <c r="A10407" s="2"/>
    </row>
    <row r="10408" spans="1:1" x14ac:dyDescent="0.2">
      <c r="A10408" s="2"/>
    </row>
    <row r="10409" spans="1:1" x14ac:dyDescent="0.2">
      <c r="A10409" s="2"/>
    </row>
    <row r="10410" spans="1:1" x14ac:dyDescent="0.2">
      <c r="A10410" s="2"/>
    </row>
    <row r="10411" spans="1:1" x14ac:dyDescent="0.2">
      <c r="A10411" s="2"/>
    </row>
    <row r="10412" spans="1:1" x14ac:dyDescent="0.2">
      <c r="A10412" s="2"/>
    </row>
    <row r="10413" spans="1:1" x14ac:dyDescent="0.2">
      <c r="A10413" s="2"/>
    </row>
    <row r="10414" spans="1:1" x14ac:dyDescent="0.2">
      <c r="A10414" s="2"/>
    </row>
    <row r="10415" spans="1:1" x14ac:dyDescent="0.2">
      <c r="A10415" s="2"/>
    </row>
    <row r="10416" spans="1:1" x14ac:dyDescent="0.2">
      <c r="A10416" s="2"/>
    </row>
    <row r="10417" spans="1:1" x14ac:dyDescent="0.2">
      <c r="A10417" s="2"/>
    </row>
    <row r="10418" spans="1:1" x14ac:dyDescent="0.2">
      <c r="A10418" s="2"/>
    </row>
    <row r="10419" spans="1:1" x14ac:dyDescent="0.2">
      <c r="A10419" s="2"/>
    </row>
    <row r="10420" spans="1:1" x14ac:dyDescent="0.2">
      <c r="A10420" s="2"/>
    </row>
    <row r="10421" spans="1:1" x14ac:dyDescent="0.2">
      <c r="A10421" s="2"/>
    </row>
    <row r="10422" spans="1:1" x14ac:dyDescent="0.2">
      <c r="A10422" s="2"/>
    </row>
    <row r="10423" spans="1:1" x14ac:dyDescent="0.2">
      <c r="A10423" s="2"/>
    </row>
    <row r="10424" spans="1:1" x14ac:dyDescent="0.2">
      <c r="A10424" s="2"/>
    </row>
    <row r="10425" spans="1:1" x14ac:dyDescent="0.2">
      <c r="A10425" s="2"/>
    </row>
    <row r="10426" spans="1:1" x14ac:dyDescent="0.2">
      <c r="A10426" s="2"/>
    </row>
    <row r="10427" spans="1:1" x14ac:dyDescent="0.2">
      <c r="A10427" s="2"/>
    </row>
    <row r="10428" spans="1:1" x14ac:dyDescent="0.2">
      <c r="A10428" s="2"/>
    </row>
    <row r="10429" spans="1:1" x14ac:dyDescent="0.2">
      <c r="A10429" s="2"/>
    </row>
    <row r="10430" spans="1:1" x14ac:dyDescent="0.2">
      <c r="A10430" s="2"/>
    </row>
    <row r="10431" spans="1:1" x14ac:dyDescent="0.2">
      <c r="A10431" s="2"/>
    </row>
    <row r="10432" spans="1:1" x14ac:dyDescent="0.2">
      <c r="A10432" s="2"/>
    </row>
    <row r="10433" spans="1:1" x14ac:dyDescent="0.2">
      <c r="A10433" s="2"/>
    </row>
    <row r="10434" spans="1:1" x14ac:dyDescent="0.2">
      <c r="A10434" s="2"/>
    </row>
    <row r="10435" spans="1:1" x14ac:dyDescent="0.2">
      <c r="A10435" s="2"/>
    </row>
    <row r="10436" spans="1:1" x14ac:dyDescent="0.2">
      <c r="A10436" s="2"/>
    </row>
    <row r="10437" spans="1:1" x14ac:dyDescent="0.2">
      <c r="A10437" s="2"/>
    </row>
    <row r="10438" spans="1:1" x14ac:dyDescent="0.2">
      <c r="A10438" s="2"/>
    </row>
    <row r="10439" spans="1:1" x14ac:dyDescent="0.2">
      <c r="A10439" s="2"/>
    </row>
    <row r="10440" spans="1:1" x14ac:dyDescent="0.2">
      <c r="A10440" s="2"/>
    </row>
    <row r="10441" spans="1:1" x14ac:dyDescent="0.2">
      <c r="A10441" s="2"/>
    </row>
    <row r="10442" spans="1:1" x14ac:dyDescent="0.2">
      <c r="A10442" s="2"/>
    </row>
    <row r="10443" spans="1:1" x14ac:dyDescent="0.2">
      <c r="A10443" s="2"/>
    </row>
    <row r="10444" spans="1:1" x14ac:dyDescent="0.2">
      <c r="A10444" s="2"/>
    </row>
    <row r="10445" spans="1:1" x14ac:dyDescent="0.2">
      <c r="A10445" s="2"/>
    </row>
    <row r="10446" spans="1:1" x14ac:dyDescent="0.2">
      <c r="A10446" s="2"/>
    </row>
    <row r="10447" spans="1:1" x14ac:dyDescent="0.2">
      <c r="A10447" s="2"/>
    </row>
    <row r="10448" spans="1:1" x14ac:dyDescent="0.2">
      <c r="A10448" s="2"/>
    </row>
    <row r="10449" spans="1:1" x14ac:dyDescent="0.2">
      <c r="A10449" s="2"/>
    </row>
    <row r="10450" spans="1:1" x14ac:dyDescent="0.2">
      <c r="A10450" s="2"/>
    </row>
    <row r="10451" spans="1:1" x14ac:dyDescent="0.2">
      <c r="A10451" s="2"/>
    </row>
    <row r="10452" spans="1:1" x14ac:dyDescent="0.2">
      <c r="A10452" s="2"/>
    </row>
    <row r="10453" spans="1:1" x14ac:dyDescent="0.2">
      <c r="A10453" s="2"/>
    </row>
    <row r="10454" spans="1:1" x14ac:dyDescent="0.2">
      <c r="A10454" s="2"/>
    </row>
    <row r="10455" spans="1:1" x14ac:dyDescent="0.2">
      <c r="A10455" s="2"/>
    </row>
    <row r="10456" spans="1:1" x14ac:dyDescent="0.2">
      <c r="A10456" s="2"/>
    </row>
    <row r="10457" spans="1:1" x14ac:dyDescent="0.2">
      <c r="A10457" s="2"/>
    </row>
    <row r="10458" spans="1:1" x14ac:dyDescent="0.2">
      <c r="A10458" s="2"/>
    </row>
    <row r="10459" spans="1:1" x14ac:dyDescent="0.2">
      <c r="A10459" s="2"/>
    </row>
    <row r="10460" spans="1:1" x14ac:dyDescent="0.2">
      <c r="A10460" s="2"/>
    </row>
    <row r="10461" spans="1:1" x14ac:dyDescent="0.2">
      <c r="A10461" s="2"/>
    </row>
    <row r="10462" spans="1:1" x14ac:dyDescent="0.2">
      <c r="A10462" s="2"/>
    </row>
    <row r="10463" spans="1:1" x14ac:dyDescent="0.2">
      <c r="A10463" s="2"/>
    </row>
    <row r="10464" spans="1:1" x14ac:dyDescent="0.2">
      <c r="A10464" s="2"/>
    </row>
    <row r="10465" spans="1:1" x14ac:dyDescent="0.2">
      <c r="A10465" s="2"/>
    </row>
    <row r="10466" spans="1:1" x14ac:dyDescent="0.2">
      <c r="A10466" s="2"/>
    </row>
    <row r="10467" spans="1:1" x14ac:dyDescent="0.2">
      <c r="A10467" s="2"/>
    </row>
    <row r="10468" spans="1:1" x14ac:dyDescent="0.2">
      <c r="A10468" s="2"/>
    </row>
    <row r="10469" spans="1:1" x14ac:dyDescent="0.2">
      <c r="A10469" s="2"/>
    </row>
    <row r="10470" spans="1:1" x14ac:dyDescent="0.2">
      <c r="A10470" s="2"/>
    </row>
    <row r="10471" spans="1:1" x14ac:dyDescent="0.2">
      <c r="A10471" s="2"/>
    </row>
    <row r="10472" spans="1:1" x14ac:dyDescent="0.2">
      <c r="A10472" s="2"/>
    </row>
    <row r="10473" spans="1:1" x14ac:dyDescent="0.2">
      <c r="A10473" s="2"/>
    </row>
    <row r="10474" spans="1:1" x14ac:dyDescent="0.2">
      <c r="A10474" s="2"/>
    </row>
    <row r="10475" spans="1:1" x14ac:dyDescent="0.2">
      <c r="A10475" s="2"/>
    </row>
    <row r="10476" spans="1:1" x14ac:dyDescent="0.2">
      <c r="A10476" s="2"/>
    </row>
    <row r="10477" spans="1:1" x14ac:dyDescent="0.2">
      <c r="A10477" s="2"/>
    </row>
    <row r="10478" spans="1:1" x14ac:dyDescent="0.2">
      <c r="A10478" s="2"/>
    </row>
    <row r="10479" spans="1:1" x14ac:dyDescent="0.2">
      <c r="A10479" s="2"/>
    </row>
    <row r="10480" spans="1:1" x14ac:dyDescent="0.2">
      <c r="A10480" s="2"/>
    </row>
    <row r="10481" spans="1:1" x14ac:dyDescent="0.2">
      <c r="A10481" s="2"/>
    </row>
    <row r="10482" spans="1:1" x14ac:dyDescent="0.2">
      <c r="A10482" s="2"/>
    </row>
    <row r="10483" spans="1:1" x14ac:dyDescent="0.2">
      <c r="A10483" s="2"/>
    </row>
    <row r="10484" spans="1:1" x14ac:dyDescent="0.2">
      <c r="A10484" s="2"/>
    </row>
    <row r="10485" spans="1:1" x14ac:dyDescent="0.2">
      <c r="A10485" s="2"/>
    </row>
    <row r="10486" spans="1:1" x14ac:dyDescent="0.2">
      <c r="A10486" s="2"/>
    </row>
    <row r="10487" spans="1:1" x14ac:dyDescent="0.2">
      <c r="A10487" s="2"/>
    </row>
    <row r="10488" spans="1:1" x14ac:dyDescent="0.2">
      <c r="A10488" s="2"/>
    </row>
    <row r="10489" spans="1:1" x14ac:dyDescent="0.2">
      <c r="A10489" s="2"/>
    </row>
    <row r="10490" spans="1:1" x14ac:dyDescent="0.2">
      <c r="A10490" s="2"/>
    </row>
    <row r="10491" spans="1:1" x14ac:dyDescent="0.2">
      <c r="A10491" s="2"/>
    </row>
    <row r="10492" spans="1:1" x14ac:dyDescent="0.2">
      <c r="A10492" s="2"/>
    </row>
    <row r="10493" spans="1:1" x14ac:dyDescent="0.2">
      <c r="A10493" s="2"/>
    </row>
    <row r="10494" spans="1:1" x14ac:dyDescent="0.2">
      <c r="A10494" s="2"/>
    </row>
    <row r="10495" spans="1:1" x14ac:dyDescent="0.2">
      <c r="A10495" s="2"/>
    </row>
    <row r="10496" spans="1:1" x14ac:dyDescent="0.2">
      <c r="A10496" s="2"/>
    </row>
    <row r="10497" spans="1:1" x14ac:dyDescent="0.2">
      <c r="A10497" s="2"/>
    </row>
    <row r="10498" spans="1:1" x14ac:dyDescent="0.2">
      <c r="A10498" s="2"/>
    </row>
    <row r="10499" spans="1:1" x14ac:dyDescent="0.2">
      <c r="A10499" s="2"/>
    </row>
    <row r="10500" spans="1:1" x14ac:dyDescent="0.2">
      <c r="A10500" s="2"/>
    </row>
    <row r="10501" spans="1:1" x14ac:dyDescent="0.2">
      <c r="A10501" s="2"/>
    </row>
    <row r="10502" spans="1:1" x14ac:dyDescent="0.2">
      <c r="A10502" s="2"/>
    </row>
    <row r="10503" spans="1:1" x14ac:dyDescent="0.2">
      <c r="A10503" s="2"/>
    </row>
    <row r="10504" spans="1:1" x14ac:dyDescent="0.2">
      <c r="A10504" s="2"/>
    </row>
    <row r="10505" spans="1:1" x14ac:dyDescent="0.2">
      <c r="A10505" s="2"/>
    </row>
    <row r="10506" spans="1:1" x14ac:dyDescent="0.2">
      <c r="A10506" s="2"/>
    </row>
    <row r="10507" spans="1:1" x14ac:dyDescent="0.2">
      <c r="A10507" s="2"/>
    </row>
    <row r="10508" spans="1:1" x14ac:dyDescent="0.2">
      <c r="A10508" s="2"/>
    </row>
    <row r="10509" spans="1:1" x14ac:dyDescent="0.2">
      <c r="A10509" s="2"/>
    </row>
    <row r="10510" spans="1:1" x14ac:dyDescent="0.2">
      <c r="A10510" s="2"/>
    </row>
    <row r="10511" spans="1:1" x14ac:dyDescent="0.2">
      <c r="A10511" s="2"/>
    </row>
    <row r="10512" spans="1:1" x14ac:dyDescent="0.2">
      <c r="A10512" s="2"/>
    </row>
    <row r="10513" spans="1:1" x14ac:dyDescent="0.2">
      <c r="A10513" s="2"/>
    </row>
    <row r="10514" spans="1:1" x14ac:dyDescent="0.2">
      <c r="A10514" s="2"/>
    </row>
    <row r="10515" spans="1:1" x14ac:dyDescent="0.2">
      <c r="A10515" s="2"/>
    </row>
    <row r="10516" spans="1:1" x14ac:dyDescent="0.2">
      <c r="A10516" s="2"/>
    </row>
    <row r="10517" spans="1:1" x14ac:dyDescent="0.2">
      <c r="A10517" s="2"/>
    </row>
    <row r="10518" spans="1:1" x14ac:dyDescent="0.2">
      <c r="A10518" s="2"/>
    </row>
    <row r="10519" spans="1:1" x14ac:dyDescent="0.2">
      <c r="A10519" s="2"/>
    </row>
    <row r="10520" spans="1:1" x14ac:dyDescent="0.2">
      <c r="A10520" s="2"/>
    </row>
    <row r="10521" spans="1:1" x14ac:dyDescent="0.2">
      <c r="A10521" s="2"/>
    </row>
    <row r="10522" spans="1:1" x14ac:dyDescent="0.2">
      <c r="A10522" s="2"/>
    </row>
    <row r="10523" spans="1:1" x14ac:dyDescent="0.2">
      <c r="A10523" s="2"/>
    </row>
    <row r="10524" spans="1:1" x14ac:dyDescent="0.2">
      <c r="A10524" s="2"/>
    </row>
    <row r="10525" spans="1:1" x14ac:dyDescent="0.2">
      <c r="A10525" s="2"/>
    </row>
    <row r="10526" spans="1:1" x14ac:dyDescent="0.2">
      <c r="A10526" s="2"/>
    </row>
    <row r="10527" spans="1:1" x14ac:dyDescent="0.2">
      <c r="A10527" s="2"/>
    </row>
    <row r="10528" spans="1:1" x14ac:dyDescent="0.2">
      <c r="A10528" s="2"/>
    </row>
    <row r="10529" spans="1:1" x14ac:dyDescent="0.2">
      <c r="A10529" s="2"/>
    </row>
    <row r="10530" spans="1:1" x14ac:dyDescent="0.2">
      <c r="A10530" s="2"/>
    </row>
    <row r="10531" spans="1:1" x14ac:dyDescent="0.2">
      <c r="A10531" s="2"/>
    </row>
    <row r="10532" spans="1:1" x14ac:dyDescent="0.2">
      <c r="A10532" s="2"/>
    </row>
    <row r="10533" spans="1:1" x14ac:dyDescent="0.2">
      <c r="A10533" s="2"/>
    </row>
    <row r="10534" spans="1:1" x14ac:dyDescent="0.2">
      <c r="A10534" s="2"/>
    </row>
    <row r="10535" spans="1:1" x14ac:dyDescent="0.2">
      <c r="A10535" s="2"/>
    </row>
    <row r="10536" spans="1:1" x14ac:dyDescent="0.2">
      <c r="A10536" s="2"/>
    </row>
    <row r="10537" spans="1:1" x14ac:dyDescent="0.2">
      <c r="A10537" s="2"/>
    </row>
    <row r="10538" spans="1:1" x14ac:dyDescent="0.2">
      <c r="A10538" s="2"/>
    </row>
    <row r="10539" spans="1:1" x14ac:dyDescent="0.2">
      <c r="A10539" s="2"/>
    </row>
    <row r="10540" spans="1:1" x14ac:dyDescent="0.2">
      <c r="A10540" s="2"/>
    </row>
    <row r="10541" spans="1:1" x14ac:dyDescent="0.2">
      <c r="A10541" s="2"/>
    </row>
    <row r="10542" spans="1:1" x14ac:dyDescent="0.2">
      <c r="A10542" s="2"/>
    </row>
    <row r="10543" spans="1:1" x14ac:dyDescent="0.2">
      <c r="A10543" s="2"/>
    </row>
    <row r="10544" spans="1:1" x14ac:dyDescent="0.2">
      <c r="A10544" s="2"/>
    </row>
    <row r="10545" spans="1:1" x14ac:dyDescent="0.2">
      <c r="A10545" s="2"/>
    </row>
    <row r="10546" spans="1:1" x14ac:dyDescent="0.2">
      <c r="A10546" s="2"/>
    </row>
    <row r="10547" spans="1:1" x14ac:dyDescent="0.2">
      <c r="A10547" s="2"/>
    </row>
    <row r="10548" spans="1:1" x14ac:dyDescent="0.2">
      <c r="A10548" s="2"/>
    </row>
    <row r="10549" spans="1:1" x14ac:dyDescent="0.2">
      <c r="A10549" s="2"/>
    </row>
    <row r="10550" spans="1:1" x14ac:dyDescent="0.2">
      <c r="A10550" s="2"/>
    </row>
    <row r="10551" spans="1:1" x14ac:dyDescent="0.2">
      <c r="A10551" s="2"/>
    </row>
    <row r="10552" spans="1:1" x14ac:dyDescent="0.2">
      <c r="A10552" s="2"/>
    </row>
    <row r="10553" spans="1:1" x14ac:dyDescent="0.2">
      <c r="A10553" s="2"/>
    </row>
    <row r="10554" spans="1:1" x14ac:dyDescent="0.2">
      <c r="A10554" s="2"/>
    </row>
    <row r="10555" spans="1:1" x14ac:dyDescent="0.2">
      <c r="A10555" s="2"/>
    </row>
    <row r="10556" spans="1:1" x14ac:dyDescent="0.2">
      <c r="A10556" s="2"/>
    </row>
    <row r="10557" spans="1:1" x14ac:dyDescent="0.2">
      <c r="A10557" s="2"/>
    </row>
    <row r="10558" spans="1:1" x14ac:dyDescent="0.2">
      <c r="A10558" s="2"/>
    </row>
    <row r="10559" spans="1:1" x14ac:dyDescent="0.2">
      <c r="A10559" s="2"/>
    </row>
    <row r="10560" spans="1:1" x14ac:dyDescent="0.2">
      <c r="A10560" s="2"/>
    </row>
    <row r="10561" spans="1:1" x14ac:dyDescent="0.2">
      <c r="A10561" s="2"/>
    </row>
    <row r="10562" spans="1:1" x14ac:dyDescent="0.2">
      <c r="A10562" s="2"/>
    </row>
    <row r="10563" spans="1:1" x14ac:dyDescent="0.2">
      <c r="A10563" s="2"/>
    </row>
    <row r="10564" spans="1:1" x14ac:dyDescent="0.2">
      <c r="A10564" s="2"/>
    </row>
    <row r="10565" spans="1:1" x14ac:dyDescent="0.2">
      <c r="A10565" s="2"/>
    </row>
    <row r="10566" spans="1:1" x14ac:dyDescent="0.2">
      <c r="A10566" s="2"/>
    </row>
    <row r="10567" spans="1:1" x14ac:dyDescent="0.2">
      <c r="A10567" s="2"/>
    </row>
    <row r="10568" spans="1:1" x14ac:dyDescent="0.2">
      <c r="A10568" s="2"/>
    </row>
    <row r="10569" spans="1:1" x14ac:dyDescent="0.2">
      <c r="A10569" s="2"/>
    </row>
    <row r="10570" spans="1:1" x14ac:dyDescent="0.2">
      <c r="A10570" s="2"/>
    </row>
    <row r="10571" spans="1:1" x14ac:dyDescent="0.2">
      <c r="A10571" s="2"/>
    </row>
    <row r="10572" spans="1:1" x14ac:dyDescent="0.2">
      <c r="A10572" s="2"/>
    </row>
    <row r="10573" spans="1:1" x14ac:dyDescent="0.2">
      <c r="A10573" s="2"/>
    </row>
    <row r="10574" spans="1:1" x14ac:dyDescent="0.2">
      <c r="A10574" s="2"/>
    </row>
    <row r="10575" spans="1:1" x14ac:dyDescent="0.2">
      <c r="A10575" s="2"/>
    </row>
    <row r="10576" spans="1:1" x14ac:dyDescent="0.2">
      <c r="A10576" s="2"/>
    </row>
    <row r="10577" spans="1:1" x14ac:dyDescent="0.2">
      <c r="A10577" s="2"/>
    </row>
    <row r="10578" spans="1:1" x14ac:dyDescent="0.2">
      <c r="A10578" s="2"/>
    </row>
    <row r="10579" spans="1:1" x14ac:dyDescent="0.2">
      <c r="A10579" s="2"/>
    </row>
    <row r="10580" spans="1:1" x14ac:dyDescent="0.2">
      <c r="A10580" s="2"/>
    </row>
    <row r="10581" spans="1:1" x14ac:dyDescent="0.2">
      <c r="A10581" s="2"/>
    </row>
    <row r="10582" spans="1:1" x14ac:dyDescent="0.2">
      <c r="A10582" s="2"/>
    </row>
    <row r="10583" spans="1:1" x14ac:dyDescent="0.2">
      <c r="A10583" s="2"/>
    </row>
    <row r="10584" spans="1:1" x14ac:dyDescent="0.2">
      <c r="A10584" s="2"/>
    </row>
    <row r="10585" spans="1:1" x14ac:dyDescent="0.2">
      <c r="A10585" s="2"/>
    </row>
    <row r="10586" spans="1:1" x14ac:dyDescent="0.2">
      <c r="A10586" s="2"/>
    </row>
    <row r="10587" spans="1:1" x14ac:dyDescent="0.2">
      <c r="A10587" s="2"/>
    </row>
    <row r="10588" spans="1:1" x14ac:dyDescent="0.2">
      <c r="A10588" s="2"/>
    </row>
    <row r="10589" spans="1:1" x14ac:dyDescent="0.2">
      <c r="A10589" s="2"/>
    </row>
    <row r="10590" spans="1:1" x14ac:dyDescent="0.2">
      <c r="A10590" s="2"/>
    </row>
    <row r="10591" spans="1:1" x14ac:dyDescent="0.2">
      <c r="A10591" s="2"/>
    </row>
    <row r="10592" spans="1:1" x14ac:dyDescent="0.2">
      <c r="A10592" s="2"/>
    </row>
    <row r="10593" spans="1:1" x14ac:dyDescent="0.2">
      <c r="A10593" s="2"/>
    </row>
    <row r="10594" spans="1:1" x14ac:dyDescent="0.2">
      <c r="A10594" s="2"/>
    </row>
    <row r="10595" spans="1:1" x14ac:dyDescent="0.2">
      <c r="A10595" s="2"/>
    </row>
    <row r="10596" spans="1:1" x14ac:dyDescent="0.2">
      <c r="A10596" s="2"/>
    </row>
    <row r="10597" spans="1:1" x14ac:dyDescent="0.2">
      <c r="A10597" s="2"/>
    </row>
    <row r="10598" spans="1:1" x14ac:dyDescent="0.2">
      <c r="A10598" s="2"/>
    </row>
    <row r="10599" spans="1:1" x14ac:dyDescent="0.2">
      <c r="A10599" s="2"/>
    </row>
    <row r="10600" spans="1:1" x14ac:dyDescent="0.2">
      <c r="A10600" s="2"/>
    </row>
    <row r="10601" spans="1:1" x14ac:dyDescent="0.2">
      <c r="A10601" s="2"/>
    </row>
    <row r="10602" spans="1:1" x14ac:dyDescent="0.2">
      <c r="A10602" s="2"/>
    </row>
    <row r="10603" spans="1:1" x14ac:dyDescent="0.2">
      <c r="A10603" s="2"/>
    </row>
    <row r="10604" spans="1:1" x14ac:dyDescent="0.2">
      <c r="A10604" s="2"/>
    </row>
    <row r="10605" spans="1:1" x14ac:dyDescent="0.2">
      <c r="A10605" s="2"/>
    </row>
    <row r="10606" spans="1:1" x14ac:dyDescent="0.2">
      <c r="A10606" s="2"/>
    </row>
    <row r="10607" spans="1:1" x14ac:dyDescent="0.2">
      <c r="A10607" s="2"/>
    </row>
    <row r="10608" spans="1:1" x14ac:dyDescent="0.2">
      <c r="A10608" s="2"/>
    </row>
    <row r="10609" spans="1:1" x14ac:dyDescent="0.2">
      <c r="A10609" s="2"/>
    </row>
    <row r="10610" spans="1:1" x14ac:dyDescent="0.2">
      <c r="A10610" s="2"/>
    </row>
    <row r="10611" spans="1:1" x14ac:dyDescent="0.2">
      <c r="A10611" s="2"/>
    </row>
    <row r="10612" spans="1:1" x14ac:dyDescent="0.2">
      <c r="A10612" s="2"/>
    </row>
    <row r="10613" spans="1:1" x14ac:dyDescent="0.2">
      <c r="A10613" s="2"/>
    </row>
    <row r="10614" spans="1:1" x14ac:dyDescent="0.2">
      <c r="A10614" s="2"/>
    </row>
    <row r="10615" spans="1:1" x14ac:dyDescent="0.2">
      <c r="A10615" s="2"/>
    </row>
    <row r="10616" spans="1:1" x14ac:dyDescent="0.2">
      <c r="A10616" s="2"/>
    </row>
    <row r="10617" spans="1:1" x14ac:dyDescent="0.2">
      <c r="A10617" s="2"/>
    </row>
    <row r="10618" spans="1:1" x14ac:dyDescent="0.2">
      <c r="A10618" s="2"/>
    </row>
    <row r="10619" spans="1:1" x14ac:dyDescent="0.2">
      <c r="A10619" s="2"/>
    </row>
    <row r="10620" spans="1:1" x14ac:dyDescent="0.2">
      <c r="A10620" s="2"/>
    </row>
    <row r="10621" spans="1:1" x14ac:dyDescent="0.2">
      <c r="A10621" s="2"/>
    </row>
    <row r="10622" spans="1:1" x14ac:dyDescent="0.2">
      <c r="A10622" s="2"/>
    </row>
    <row r="10623" spans="1:1" x14ac:dyDescent="0.2">
      <c r="A10623" s="2"/>
    </row>
    <row r="10624" spans="1:1" x14ac:dyDescent="0.2">
      <c r="A10624" s="2"/>
    </row>
    <row r="10625" spans="1:1" x14ac:dyDescent="0.2">
      <c r="A10625" s="2"/>
    </row>
    <row r="10626" spans="1:1" x14ac:dyDescent="0.2">
      <c r="A10626" s="2"/>
    </row>
    <row r="10627" spans="1:1" x14ac:dyDescent="0.2">
      <c r="A10627" s="2"/>
    </row>
    <row r="10628" spans="1:1" x14ac:dyDescent="0.2">
      <c r="A10628" s="2"/>
    </row>
    <row r="10629" spans="1:1" x14ac:dyDescent="0.2">
      <c r="A10629" s="2"/>
    </row>
    <row r="10630" spans="1:1" x14ac:dyDescent="0.2">
      <c r="A10630" s="2"/>
    </row>
    <row r="10631" spans="1:1" x14ac:dyDescent="0.2">
      <c r="A10631" s="2"/>
    </row>
    <row r="10632" spans="1:1" x14ac:dyDescent="0.2">
      <c r="A10632" s="2"/>
    </row>
    <row r="10633" spans="1:1" x14ac:dyDescent="0.2">
      <c r="A10633" s="2"/>
    </row>
    <row r="10634" spans="1:1" x14ac:dyDescent="0.2">
      <c r="A10634" s="2"/>
    </row>
    <row r="10635" spans="1:1" x14ac:dyDescent="0.2">
      <c r="A10635" s="2"/>
    </row>
    <row r="10636" spans="1:1" x14ac:dyDescent="0.2">
      <c r="A10636" s="2"/>
    </row>
    <row r="10637" spans="1:1" x14ac:dyDescent="0.2">
      <c r="A10637" s="2"/>
    </row>
    <row r="10638" spans="1:1" x14ac:dyDescent="0.2">
      <c r="A10638" s="2"/>
    </row>
    <row r="10639" spans="1:1" x14ac:dyDescent="0.2">
      <c r="A10639" s="2"/>
    </row>
    <row r="10640" spans="1:1" x14ac:dyDescent="0.2">
      <c r="A10640" s="2"/>
    </row>
    <row r="10641" spans="1:1" x14ac:dyDescent="0.2">
      <c r="A10641" s="2"/>
    </row>
    <row r="10642" spans="1:1" x14ac:dyDescent="0.2">
      <c r="A10642" s="2"/>
    </row>
    <row r="10643" spans="1:1" x14ac:dyDescent="0.2">
      <c r="A10643" s="2"/>
    </row>
    <row r="10644" spans="1:1" x14ac:dyDescent="0.2">
      <c r="A10644" s="2"/>
    </row>
    <row r="10645" spans="1:1" x14ac:dyDescent="0.2">
      <c r="A10645" s="2"/>
    </row>
    <row r="10646" spans="1:1" x14ac:dyDescent="0.2">
      <c r="A10646" s="2"/>
    </row>
    <row r="10647" spans="1:1" x14ac:dyDescent="0.2">
      <c r="A10647" s="2"/>
    </row>
    <row r="10648" spans="1:1" x14ac:dyDescent="0.2">
      <c r="A10648" s="2"/>
    </row>
    <row r="10649" spans="1:1" x14ac:dyDescent="0.2">
      <c r="A10649" s="2"/>
    </row>
    <row r="10650" spans="1:1" x14ac:dyDescent="0.2">
      <c r="A10650" s="2"/>
    </row>
    <row r="10651" spans="1:1" x14ac:dyDescent="0.2">
      <c r="A10651" s="2"/>
    </row>
    <row r="10652" spans="1:1" x14ac:dyDescent="0.2">
      <c r="A10652" s="2"/>
    </row>
    <row r="10653" spans="1:1" x14ac:dyDescent="0.2">
      <c r="A10653" s="2"/>
    </row>
    <row r="10654" spans="1:1" x14ac:dyDescent="0.2">
      <c r="A10654" s="2"/>
    </row>
    <row r="10655" spans="1:1" x14ac:dyDescent="0.2">
      <c r="A10655" s="2"/>
    </row>
    <row r="10656" spans="1:1" x14ac:dyDescent="0.2">
      <c r="A10656" s="2"/>
    </row>
    <row r="10657" spans="1:1" x14ac:dyDescent="0.2">
      <c r="A10657" s="2"/>
    </row>
    <row r="10658" spans="1:1" x14ac:dyDescent="0.2">
      <c r="A10658" s="2"/>
    </row>
    <row r="10659" spans="1:1" x14ac:dyDescent="0.2">
      <c r="A10659" s="2"/>
    </row>
    <row r="10660" spans="1:1" x14ac:dyDescent="0.2">
      <c r="A10660" s="2"/>
    </row>
    <row r="10661" spans="1:1" x14ac:dyDescent="0.2">
      <c r="A10661" s="2"/>
    </row>
    <row r="10662" spans="1:1" x14ac:dyDescent="0.2">
      <c r="A10662" s="2"/>
    </row>
    <row r="10663" spans="1:1" x14ac:dyDescent="0.2">
      <c r="A10663" s="2"/>
    </row>
    <row r="10664" spans="1:1" x14ac:dyDescent="0.2">
      <c r="A10664" s="2"/>
    </row>
    <row r="10665" spans="1:1" x14ac:dyDescent="0.2">
      <c r="A10665" s="2"/>
    </row>
    <row r="10666" spans="1:1" x14ac:dyDescent="0.2">
      <c r="A10666" s="2"/>
    </row>
    <row r="10667" spans="1:1" x14ac:dyDescent="0.2">
      <c r="A10667" s="2"/>
    </row>
    <row r="10668" spans="1:1" x14ac:dyDescent="0.2">
      <c r="A10668" s="2"/>
    </row>
    <row r="10669" spans="1:1" x14ac:dyDescent="0.2">
      <c r="A10669" s="2"/>
    </row>
    <row r="10670" spans="1:1" x14ac:dyDescent="0.2">
      <c r="A10670" s="2"/>
    </row>
    <row r="10671" spans="1:1" x14ac:dyDescent="0.2">
      <c r="A10671" s="2"/>
    </row>
    <row r="10672" spans="1:1" x14ac:dyDescent="0.2">
      <c r="A10672" s="2"/>
    </row>
    <row r="10673" spans="1:1" x14ac:dyDescent="0.2">
      <c r="A10673" s="2"/>
    </row>
    <row r="10674" spans="1:1" x14ac:dyDescent="0.2">
      <c r="A10674" s="2"/>
    </row>
    <row r="10675" spans="1:1" x14ac:dyDescent="0.2">
      <c r="A10675" s="2"/>
    </row>
    <row r="10676" spans="1:1" x14ac:dyDescent="0.2">
      <c r="A10676" s="2"/>
    </row>
    <row r="10677" spans="1:1" x14ac:dyDescent="0.2">
      <c r="A10677" s="2"/>
    </row>
    <row r="10678" spans="1:1" x14ac:dyDescent="0.2">
      <c r="A10678" s="2"/>
    </row>
    <row r="10679" spans="1:1" x14ac:dyDescent="0.2">
      <c r="A10679" s="2"/>
    </row>
    <row r="10680" spans="1:1" x14ac:dyDescent="0.2">
      <c r="A10680" s="2"/>
    </row>
    <row r="10681" spans="1:1" x14ac:dyDescent="0.2">
      <c r="A10681" s="2"/>
    </row>
    <row r="10682" spans="1:1" x14ac:dyDescent="0.2">
      <c r="A10682" s="2"/>
    </row>
    <row r="10683" spans="1:1" x14ac:dyDescent="0.2">
      <c r="A10683" s="2"/>
    </row>
    <row r="10684" spans="1:1" x14ac:dyDescent="0.2">
      <c r="A10684" s="2"/>
    </row>
    <row r="10685" spans="1:1" x14ac:dyDescent="0.2">
      <c r="A10685" s="2"/>
    </row>
    <row r="10686" spans="1:1" x14ac:dyDescent="0.2">
      <c r="A10686" s="2"/>
    </row>
    <row r="10687" spans="1:1" x14ac:dyDescent="0.2">
      <c r="A10687" s="2"/>
    </row>
    <row r="10688" spans="1:1" x14ac:dyDescent="0.2">
      <c r="A10688" s="2"/>
    </row>
    <row r="10689" spans="1:1" x14ac:dyDescent="0.2">
      <c r="A10689" s="2"/>
    </row>
    <row r="10690" spans="1:1" x14ac:dyDescent="0.2">
      <c r="A10690" s="2"/>
    </row>
    <row r="10691" spans="1:1" x14ac:dyDescent="0.2">
      <c r="A10691" s="2"/>
    </row>
    <row r="10692" spans="1:1" x14ac:dyDescent="0.2">
      <c r="A10692" s="2"/>
    </row>
    <row r="10693" spans="1:1" x14ac:dyDescent="0.2">
      <c r="A10693" s="2"/>
    </row>
    <row r="10694" spans="1:1" x14ac:dyDescent="0.2">
      <c r="A10694" s="2"/>
    </row>
    <row r="10695" spans="1:1" x14ac:dyDescent="0.2">
      <c r="A10695" s="2"/>
    </row>
    <row r="10696" spans="1:1" x14ac:dyDescent="0.2">
      <c r="A10696" s="2"/>
    </row>
    <row r="10697" spans="1:1" x14ac:dyDescent="0.2">
      <c r="A10697" s="2"/>
    </row>
    <row r="10698" spans="1:1" x14ac:dyDescent="0.2">
      <c r="A10698" s="2"/>
    </row>
    <row r="10699" spans="1:1" x14ac:dyDescent="0.2">
      <c r="A10699" s="2"/>
    </row>
    <row r="10700" spans="1:1" x14ac:dyDescent="0.2">
      <c r="A10700" s="2"/>
    </row>
    <row r="10701" spans="1:1" x14ac:dyDescent="0.2">
      <c r="A10701" s="2"/>
    </row>
    <row r="10702" spans="1:1" x14ac:dyDescent="0.2">
      <c r="A10702" s="2"/>
    </row>
    <row r="10703" spans="1:1" x14ac:dyDescent="0.2">
      <c r="A10703" s="2"/>
    </row>
    <row r="10704" spans="1:1" x14ac:dyDescent="0.2">
      <c r="A10704" s="2"/>
    </row>
    <row r="10705" spans="1:1" x14ac:dyDescent="0.2">
      <c r="A10705" s="2"/>
    </row>
    <row r="10706" spans="1:1" x14ac:dyDescent="0.2">
      <c r="A10706" s="2"/>
    </row>
    <row r="10707" spans="1:1" x14ac:dyDescent="0.2">
      <c r="A10707" s="2"/>
    </row>
    <row r="10708" spans="1:1" x14ac:dyDescent="0.2">
      <c r="A10708" s="2"/>
    </row>
    <row r="10709" spans="1:1" x14ac:dyDescent="0.2">
      <c r="A10709" s="2"/>
    </row>
    <row r="10710" spans="1:1" x14ac:dyDescent="0.2">
      <c r="A10710" s="2"/>
    </row>
    <row r="10711" spans="1:1" x14ac:dyDescent="0.2">
      <c r="A10711" s="2"/>
    </row>
    <row r="10712" spans="1:1" x14ac:dyDescent="0.2">
      <c r="A10712" s="2"/>
    </row>
    <row r="10713" spans="1:1" x14ac:dyDescent="0.2">
      <c r="A10713" s="2"/>
    </row>
    <row r="10714" spans="1:1" x14ac:dyDescent="0.2">
      <c r="A10714" s="2"/>
    </row>
    <row r="10715" spans="1:1" x14ac:dyDescent="0.2">
      <c r="A10715" s="2"/>
    </row>
    <row r="10716" spans="1:1" x14ac:dyDescent="0.2">
      <c r="A10716" s="2"/>
    </row>
    <row r="10717" spans="1:1" x14ac:dyDescent="0.2">
      <c r="A10717" s="2"/>
    </row>
    <row r="10718" spans="1:1" x14ac:dyDescent="0.2">
      <c r="A10718" s="2"/>
    </row>
    <row r="10719" spans="1:1" x14ac:dyDescent="0.2">
      <c r="A10719" s="2"/>
    </row>
    <row r="10720" spans="1:1" x14ac:dyDescent="0.2">
      <c r="A10720" s="2"/>
    </row>
    <row r="10721" spans="1:1" x14ac:dyDescent="0.2">
      <c r="A10721" s="2"/>
    </row>
    <row r="10722" spans="1:1" x14ac:dyDescent="0.2">
      <c r="A10722" s="2"/>
    </row>
    <row r="10723" spans="1:1" x14ac:dyDescent="0.2">
      <c r="A10723" s="2"/>
    </row>
    <row r="10724" spans="1:1" x14ac:dyDescent="0.2">
      <c r="A10724" s="2"/>
    </row>
    <row r="10725" spans="1:1" x14ac:dyDescent="0.2">
      <c r="A10725" s="2"/>
    </row>
    <row r="10726" spans="1:1" x14ac:dyDescent="0.2">
      <c r="A10726" s="2"/>
    </row>
    <row r="10727" spans="1:1" x14ac:dyDescent="0.2">
      <c r="A10727" s="2"/>
    </row>
    <row r="10728" spans="1:1" x14ac:dyDescent="0.2">
      <c r="A10728" s="2"/>
    </row>
    <row r="10729" spans="1:1" x14ac:dyDescent="0.2">
      <c r="A10729" s="2"/>
    </row>
    <row r="10730" spans="1:1" x14ac:dyDescent="0.2">
      <c r="A10730" s="2"/>
    </row>
    <row r="10731" spans="1:1" x14ac:dyDescent="0.2">
      <c r="A10731" s="2"/>
    </row>
    <row r="10732" spans="1:1" x14ac:dyDescent="0.2">
      <c r="A10732" s="2"/>
    </row>
    <row r="10733" spans="1:1" x14ac:dyDescent="0.2">
      <c r="A10733" s="2"/>
    </row>
    <row r="10734" spans="1:1" x14ac:dyDescent="0.2">
      <c r="A10734" s="2"/>
    </row>
    <row r="10735" spans="1:1" x14ac:dyDescent="0.2">
      <c r="A10735" s="2"/>
    </row>
    <row r="10736" spans="1:1" x14ac:dyDescent="0.2">
      <c r="A10736" s="2"/>
    </row>
    <row r="10737" spans="1:1" x14ac:dyDescent="0.2">
      <c r="A10737" s="2"/>
    </row>
    <row r="10738" spans="1:1" x14ac:dyDescent="0.2">
      <c r="A10738" s="2"/>
    </row>
    <row r="10739" spans="1:1" x14ac:dyDescent="0.2">
      <c r="A10739" s="2"/>
    </row>
    <row r="10740" spans="1:1" x14ac:dyDescent="0.2">
      <c r="A10740" s="2"/>
    </row>
    <row r="10741" spans="1:1" x14ac:dyDescent="0.2">
      <c r="A10741" s="2"/>
    </row>
    <row r="10742" spans="1:1" x14ac:dyDescent="0.2">
      <c r="A10742" s="2"/>
    </row>
    <row r="10743" spans="1:1" x14ac:dyDescent="0.2">
      <c r="A10743" s="2"/>
    </row>
    <row r="10744" spans="1:1" x14ac:dyDescent="0.2">
      <c r="A10744" s="2"/>
    </row>
    <row r="10745" spans="1:1" x14ac:dyDescent="0.2">
      <c r="A10745" s="2"/>
    </row>
    <row r="10746" spans="1:1" x14ac:dyDescent="0.2">
      <c r="A10746" s="2"/>
    </row>
    <row r="10747" spans="1:1" x14ac:dyDescent="0.2">
      <c r="A10747" s="2"/>
    </row>
    <row r="10748" spans="1:1" x14ac:dyDescent="0.2">
      <c r="A10748" s="2"/>
    </row>
    <row r="10749" spans="1:1" x14ac:dyDescent="0.2">
      <c r="A10749" s="2"/>
    </row>
    <row r="10750" spans="1:1" x14ac:dyDescent="0.2">
      <c r="A10750" s="2"/>
    </row>
    <row r="10751" spans="1:1" x14ac:dyDescent="0.2">
      <c r="A10751" s="2"/>
    </row>
    <row r="10752" spans="1:1" x14ac:dyDescent="0.2">
      <c r="A10752" s="2"/>
    </row>
    <row r="10753" spans="1:1" x14ac:dyDescent="0.2">
      <c r="A10753" s="2"/>
    </row>
    <row r="10754" spans="1:1" x14ac:dyDescent="0.2">
      <c r="A10754" s="2"/>
    </row>
    <row r="10755" spans="1:1" x14ac:dyDescent="0.2">
      <c r="A10755" s="2"/>
    </row>
    <row r="10756" spans="1:1" x14ac:dyDescent="0.2">
      <c r="A10756" s="2"/>
    </row>
    <row r="10757" spans="1:1" x14ac:dyDescent="0.2">
      <c r="A10757" s="2"/>
    </row>
    <row r="10758" spans="1:1" x14ac:dyDescent="0.2">
      <c r="A10758" s="2"/>
    </row>
    <row r="10759" spans="1:1" x14ac:dyDescent="0.2">
      <c r="A10759" s="2"/>
    </row>
    <row r="10760" spans="1:1" x14ac:dyDescent="0.2">
      <c r="A10760" s="2"/>
    </row>
    <row r="10761" spans="1:1" x14ac:dyDescent="0.2">
      <c r="A10761" s="2"/>
    </row>
    <row r="10762" spans="1:1" x14ac:dyDescent="0.2">
      <c r="A10762" s="2"/>
    </row>
    <row r="10763" spans="1:1" x14ac:dyDescent="0.2">
      <c r="A10763" s="2"/>
    </row>
    <row r="10764" spans="1:1" x14ac:dyDescent="0.2">
      <c r="A10764" s="2"/>
    </row>
    <row r="10765" spans="1:1" x14ac:dyDescent="0.2">
      <c r="A10765" s="2"/>
    </row>
    <row r="10766" spans="1:1" x14ac:dyDescent="0.2">
      <c r="A10766" s="2"/>
    </row>
    <row r="10767" spans="1:1" x14ac:dyDescent="0.2">
      <c r="A10767" s="2"/>
    </row>
    <row r="10768" spans="1:1" x14ac:dyDescent="0.2">
      <c r="A10768" s="2"/>
    </row>
    <row r="10769" spans="1:1" x14ac:dyDescent="0.2">
      <c r="A10769" s="2"/>
    </row>
    <row r="10770" spans="1:1" x14ac:dyDescent="0.2">
      <c r="A10770" s="2"/>
    </row>
    <row r="10771" spans="1:1" x14ac:dyDescent="0.2">
      <c r="A10771" s="2"/>
    </row>
    <row r="10772" spans="1:1" x14ac:dyDescent="0.2">
      <c r="A10772" s="2"/>
    </row>
    <row r="10773" spans="1:1" x14ac:dyDescent="0.2">
      <c r="A10773" s="2"/>
    </row>
    <row r="10774" spans="1:1" x14ac:dyDescent="0.2">
      <c r="A10774" s="2"/>
    </row>
    <row r="10775" spans="1:1" x14ac:dyDescent="0.2">
      <c r="A10775" s="2"/>
    </row>
    <row r="10776" spans="1:1" x14ac:dyDescent="0.2">
      <c r="A10776" s="2"/>
    </row>
    <row r="10777" spans="1:1" x14ac:dyDescent="0.2">
      <c r="A10777" s="2"/>
    </row>
    <row r="10778" spans="1:1" x14ac:dyDescent="0.2">
      <c r="A10778" s="2"/>
    </row>
    <row r="10779" spans="1:1" x14ac:dyDescent="0.2">
      <c r="A10779" s="2"/>
    </row>
    <row r="10780" spans="1:1" x14ac:dyDescent="0.2">
      <c r="A10780" s="2"/>
    </row>
    <row r="10781" spans="1:1" x14ac:dyDescent="0.2">
      <c r="A10781" s="2"/>
    </row>
    <row r="10782" spans="1:1" x14ac:dyDescent="0.2">
      <c r="A10782" s="2"/>
    </row>
    <row r="10783" spans="1:1" x14ac:dyDescent="0.2">
      <c r="A10783" s="2"/>
    </row>
    <row r="10784" spans="1:1" x14ac:dyDescent="0.2">
      <c r="A10784" s="2"/>
    </row>
    <row r="10785" spans="1:1" x14ac:dyDescent="0.2">
      <c r="A10785" s="2"/>
    </row>
    <row r="10786" spans="1:1" x14ac:dyDescent="0.2">
      <c r="A10786" s="2"/>
    </row>
    <row r="10787" spans="1:1" x14ac:dyDescent="0.2">
      <c r="A10787" s="2"/>
    </row>
    <row r="10788" spans="1:1" x14ac:dyDescent="0.2">
      <c r="A10788" s="2"/>
    </row>
    <row r="10789" spans="1:1" x14ac:dyDescent="0.2">
      <c r="A10789" s="2"/>
    </row>
    <row r="10790" spans="1:1" x14ac:dyDescent="0.2">
      <c r="A10790" s="2"/>
    </row>
    <row r="10791" spans="1:1" x14ac:dyDescent="0.2">
      <c r="A10791" s="2"/>
    </row>
    <row r="10792" spans="1:1" x14ac:dyDescent="0.2">
      <c r="A10792" s="2"/>
    </row>
    <row r="10793" spans="1:1" x14ac:dyDescent="0.2">
      <c r="A10793" s="2"/>
    </row>
    <row r="10794" spans="1:1" x14ac:dyDescent="0.2">
      <c r="A10794" s="2"/>
    </row>
    <row r="10795" spans="1:1" x14ac:dyDescent="0.2">
      <c r="A10795" s="2"/>
    </row>
    <row r="10796" spans="1:1" x14ac:dyDescent="0.2">
      <c r="A10796" s="2"/>
    </row>
    <row r="10797" spans="1:1" x14ac:dyDescent="0.2">
      <c r="A10797" s="2"/>
    </row>
    <row r="10798" spans="1:1" x14ac:dyDescent="0.2">
      <c r="A10798" s="2"/>
    </row>
    <row r="10799" spans="1:1" x14ac:dyDescent="0.2">
      <c r="A10799" s="2"/>
    </row>
    <row r="10800" spans="1:1" x14ac:dyDescent="0.2">
      <c r="A10800" s="2"/>
    </row>
    <row r="10801" spans="1:1" x14ac:dyDescent="0.2">
      <c r="A10801" s="2"/>
    </row>
    <row r="10802" spans="1:1" x14ac:dyDescent="0.2">
      <c r="A10802" s="2"/>
    </row>
    <row r="10803" spans="1:1" x14ac:dyDescent="0.2">
      <c r="A10803" s="2"/>
    </row>
    <row r="10804" spans="1:1" x14ac:dyDescent="0.2">
      <c r="A10804" s="2"/>
    </row>
    <row r="10805" spans="1:1" x14ac:dyDescent="0.2">
      <c r="A10805" s="2"/>
    </row>
    <row r="10806" spans="1:1" x14ac:dyDescent="0.2">
      <c r="A10806" s="2"/>
    </row>
    <row r="10807" spans="1:1" x14ac:dyDescent="0.2">
      <c r="A10807" s="2"/>
    </row>
    <row r="10808" spans="1:1" x14ac:dyDescent="0.2">
      <c r="A10808" s="2"/>
    </row>
    <row r="10809" spans="1:1" x14ac:dyDescent="0.2">
      <c r="A10809" s="2"/>
    </row>
    <row r="10810" spans="1:1" x14ac:dyDescent="0.2">
      <c r="A10810" s="2"/>
    </row>
    <row r="10811" spans="1:1" x14ac:dyDescent="0.2">
      <c r="A10811" s="2"/>
    </row>
    <row r="10812" spans="1:1" x14ac:dyDescent="0.2">
      <c r="A10812" s="2"/>
    </row>
    <row r="10813" spans="1:1" x14ac:dyDescent="0.2">
      <c r="A10813" s="2"/>
    </row>
    <row r="10814" spans="1:1" x14ac:dyDescent="0.2">
      <c r="A10814" s="2"/>
    </row>
    <row r="10815" spans="1:1" x14ac:dyDescent="0.2">
      <c r="A10815" s="2"/>
    </row>
    <row r="10816" spans="1:1" x14ac:dyDescent="0.2">
      <c r="A10816" s="2"/>
    </row>
    <row r="10817" spans="1:1" x14ac:dyDescent="0.2">
      <c r="A10817" s="2"/>
    </row>
    <row r="10818" spans="1:1" x14ac:dyDescent="0.2">
      <c r="A10818" s="2"/>
    </row>
    <row r="10819" spans="1:1" x14ac:dyDescent="0.2">
      <c r="A10819" s="2"/>
    </row>
    <row r="10820" spans="1:1" x14ac:dyDescent="0.2">
      <c r="A10820" s="2"/>
    </row>
    <row r="10821" spans="1:1" x14ac:dyDescent="0.2">
      <c r="A10821" s="2"/>
    </row>
    <row r="10822" spans="1:1" x14ac:dyDescent="0.2">
      <c r="A10822" s="2"/>
    </row>
    <row r="10823" spans="1:1" x14ac:dyDescent="0.2">
      <c r="A10823" s="2"/>
    </row>
    <row r="10824" spans="1:1" x14ac:dyDescent="0.2">
      <c r="A10824" s="2"/>
    </row>
    <row r="10825" spans="1:1" x14ac:dyDescent="0.2">
      <c r="A10825" s="2"/>
    </row>
    <row r="10826" spans="1:1" x14ac:dyDescent="0.2">
      <c r="A10826" s="2"/>
    </row>
    <row r="10827" spans="1:1" x14ac:dyDescent="0.2">
      <c r="A10827" s="2"/>
    </row>
    <row r="10828" spans="1:1" x14ac:dyDescent="0.2">
      <c r="A10828" s="2"/>
    </row>
    <row r="10829" spans="1:1" x14ac:dyDescent="0.2">
      <c r="A10829" s="2"/>
    </row>
    <row r="10830" spans="1:1" x14ac:dyDescent="0.2">
      <c r="A10830" s="2"/>
    </row>
    <row r="10831" spans="1:1" x14ac:dyDescent="0.2">
      <c r="A10831" s="2"/>
    </row>
    <row r="10832" spans="1:1" x14ac:dyDescent="0.2">
      <c r="A10832" s="2"/>
    </row>
    <row r="10833" spans="1:1" x14ac:dyDescent="0.2">
      <c r="A10833" s="2"/>
    </row>
    <row r="10834" spans="1:1" x14ac:dyDescent="0.2">
      <c r="A10834" s="2"/>
    </row>
    <row r="10835" spans="1:1" x14ac:dyDescent="0.2">
      <c r="A10835" s="2"/>
    </row>
    <row r="10836" spans="1:1" x14ac:dyDescent="0.2">
      <c r="A10836" s="2"/>
    </row>
    <row r="10837" spans="1:1" x14ac:dyDescent="0.2">
      <c r="A10837" s="2"/>
    </row>
    <row r="10838" spans="1:1" x14ac:dyDescent="0.2">
      <c r="A10838" s="2"/>
    </row>
    <row r="10839" spans="1:1" x14ac:dyDescent="0.2">
      <c r="A10839" s="2"/>
    </row>
    <row r="10840" spans="1:1" x14ac:dyDescent="0.2">
      <c r="A10840" s="2"/>
    </row>
    <row r="10841" spans="1:1" x14ac:dyDescent="0.2">
      <c r="A10841" s="2"/>
    </row>
    <row r="10842" spans="1:1" x14ac:dyDescent="0.2">
      <c r="A10842" s="2"/>
    </row>
    <row r="10843" spans="1:1" x14ac:dyDescent="0.2">
      <c r="A10843" s="2"/>
    </row>
    <row r="10844" spans="1:1" x14ac:dyDescent="0.2">
      <c r="A10844" s="2"/>
    </row>
    <row r="10845" spans="1:1" x14ac:dyDescent="0.2">
      <c r="A10845" s="2"/>
    </row>
    <row r="10846" spans="1:1" x14ac:dyDescent="0.2">
      <c r="A10846" s="2"/>
    </row>
    <row r="10847" spans="1:1" x14ac:dyDescent="0.2">
      <c r="A10847" s="2"/>
    </row>
    <row r="10848" spans="1:1" x14ac:dyDescent="0.2">
      <c r="A10848" s="2"/>
    </row>
    <row r="10849" spans="1:1" x14ac:dyDescent="0.2">
      <c r="A10849" s="2"/>
    </row>
    <row r="10850" spans="1:1" x14ac:dyDescent="0.2">
      <c r="A10850" s="2"/>
    </row>
    <row r="10851" spans="1:1" x14ac:dyDescent="0.2">
      <c r="A10851" s="2"/>
    </row>
    <row r="10852" spans="1:1" x14ac:dyDescent="0.2">
      <c r="A10852" s="2"/>
    </row>
    <row r="10853" spans="1:1" x14ac:dyDescent="0.2">
      <c r="A10853" s="2"/>
    </row>
    <row r="10854" spans="1:1" x14ac:dyDescent="0.2">
      <c r="A10854" s="2"/>
    </row>
    <row r="10855" spans="1:1" x14ac:dyDescent="0.2">
      <c r="A10855" s="2"/>
    </row>
    <row r="10856" spans="1:1" x14ac:dyDescent="0.2">
      <c r="A10856" s="2"/>
    </row>
    <row r="10857" spans="1:1" x14ac:dyDescent="0.2">
      <c r="A10857" s="2"/>
    </row>
    <row r="10858" spans="1:1" x14ac:dyDescent="0.2">
      <c r="A10858" s="2"/>
    </row>
    <row r="10859" spans="1:1" x14ac:dyDescent="0.2">
      <c r="A10859" s="2"/>
    </row>
    <row r="10860" spans="1:1" x14ac:dyDescent="0.2">
      <c r="A10860" s="2"/>
    </row>
    <row r="10861" spans="1:1" x14ac:dyDescent="0.2">
      <c r="A10861" s="2"/>
    </row>
    <row r="10862" spans="1:1" x14ac:dyDescent="0.2">
      <c r="A10862" s="2"/>
    </row>
    <row r="10863" spans="1:1" x14ac:dyDescent="0.2">
      <c r="A10863" s="2"/>
    </row>
    <row r="10864" spans="1:1" x14ac:dyDescent="0.2">
      <c r="A10864" s="2"/>
    </row>
    <row r="10865" spans="1:1" x14ac:dyDescent="0.2">
      <c r="A10865" s="2"/>
    </row>
    <row r="10866" spans="1:1" x14ac:dyDescent="0.2">
      <c r="A10866" s="2"/>
    </row>
    <row r="10867" spans="1:1" x14ac:dyDescent="0.2">
      <c r="A10867" s="2"/>
    </row>
    <row r="10868" spans="1:1" x14ac:dyDescent="0.2">
      <c r="A10868" s="2"/>
    </row>
    <row r="10869" spans="1:1" x14ac:dyDescent="0.2">
      <c r="A10869" s="2"/>
    </row>
    <row r="10870" spans="1:1" x14ac:dyDescent="0.2">
      <c r="A10870" s="2"/>
    </row>
    <row r="10871" spans="1:1" x14ac:dyDescent="0.2">
      <c r="A10871" s="2"/>
    </row>
    <row r="10872" spans="1:1" x14ac:dyDescent="0.2">
      <c r="A10872" s="2"/>
    </row>
    <row r="10873" spans="1:1" x14ac:dyDescent="0.2">
      <c r="A10873" s="2"/>
    </row>
    <row r="10874" spans="1:1" x14ac:dyDescent="0.2">
      <c r="A10874" s="2"/>
    </row>
    <row r="10875" spans="1:1" x14ac:dyDescent="0.2">
      <c r="A10875" s="2"/>
    </row>
    <row r="10876" spans="1:1" x14ac:dyDescent="0.2">
      <c r="A10876" s="2"/>
    </row>
    <row r="10877" spans="1:1" x14ac:dyDescent="0.2">
      <c r="A10877" s="2"/>
    </row>
    <row r="10878" spans="1:1" x14ac:dyDescent="0.2">
      <c r="A10878" s="2"/>
    </row>
    <row r="10879" spans="1:1" x14ac:dyDescent="0.2">
      <c r="A10879" s="2"/>
    </row>
    <row r="10880" spans="1:1" x14ac:dyDescent="0.2">
      <c r="A10880" s="2"/>
    </row>
    <row r="10881" spans="1:1" x14ac:dyDescent="0.2">
      <c r="A10881" s="2"/>
    </row>
    <row r="10882" spans="1:1" x14ac:dyDescent="0.2">
      <c r="A10882" s="2"/>
    </row>
    <row r="10883" spans="1:1" x14ac:dyDescent="0.2">
      <c r="A10883" s="2"/>
    </row>
    <row r="10884" spans="1:1" x14ac:dyDescent="0.2">
      <c r="A10884" s="2"/>
    </row>
    <row r="10885" spans="1:1" x14ac:dyDescent="0.2">
      <c r="A10885" s="2"/>
    </row>
    <row r="10886" spans="1:1" x14ac:dyDescent="0.2">
      <c r="A10886" s="2"/>
    </row>
    <row r="10887" spans="1:1" x14ac:dyDescent="0.2">
      <c r="A10887" s="2"/>
    </row>
    <row r="10888" spans="1:1" x14ac:dyDescent="0.2">
      <c r="A10888" s="2"/>
    </row>
    <row r="10889" spans="1:1" x14ac:dyDescent="0.2">
      <c r="A10889" s="2"/>
    </row>
    <row r="10890" spans="1:1" x14ac:dyDescent="0.2">
      <c r="A10890" s="2"/>
    </row>
    <row r="10891" spans="1:1" x14ac:dyDescent="0.2">
      <c r="A10891" s="2"/>
    </row>
    <row r="10892" spans="1:1" x14ac:dyDescent="0.2">
      <c r="A10892" s="2"/>
    </row>
    <row r="10893" spans="1:1" x14ac:dyDescent="0.2">
      <c r="A10893" s="2"/>
    </row>
    <row r="10894" spans="1:1" x14ac:dyDescent="0.2">
      <c r="A10894" s="2"/>
    </row>
    <row r="10895" spans="1:1" x14ac:dyDescent="0.2">
      <c r="A10895" s="2"/>
    </row>
    <row r="10896" spans="1:1" x14ac:dyDescent="0.2">
      <c r="A10896" s="2"/>
    </row>
    <row r="10897" spans="1:1" x14ac:dyDescent="0.2">
      <c r="A10897" s="2"/>
    </row>
    <row r="10898" spans="1:1" x14ac:dyDescent="0.2">
      <c r="A10898" s="2"/>
    </row>
    <row r="10899" spans="1:1" x14ac:dyDescent="0.2">
      <c r="A10899" s="2"/>
    </row>
    <row r="10900" spans="1:1" x14ac:dyDescent="0.2">
      <c r="A10900" s="2"/>
    </row>
    <row r="10901" spans="1:1" x14ac:dyDescent="0.2">
      <c r="A10901" s="2"/>
    </row>
    <row r="10902" spans="1:1" x14ac:dyDescent="0.2">
      <c r="A10902" s="2"/>
    </row>
    <row r="10903" spans="1:1" x14ac:dyDescent="0.2">
      <c r="A10903" s="2"/>
    </row>
    <row r="10904" spans="1:1" x14ac:dyDescent="0.2">
      <c r="A10904" s="2"/>
    </row>
    <row r="10905" spans="1:1" x14ac:dyDescent="0.2">
      <c r="A10905" s="2"/>
    </row>
    <row r="10906" spans="1:1" x14ac:dyDescent="0.2">
      <c r="A10906" s="2"/>
    </row>
    <row r="10907" spans="1:1" x14ac:dyDescent="0.2">
      <c r="A10907" s="2"/>
    </row>
    <row r="10908" spans="1:1" x14ac:dyDescent="0.2">
      <c r="A10908" s="2"/>
    </row>
    <row r="10909" spans="1:1" x14ac:dyDescent="0.2">
      <c r="A10909" s="2"/>
    </row>
    <row r="10910" spans="1:1" x14ac:dyDescent="0.2">
      <c r="A10910" s="2"/>
    </row>
    <row r="10911" spans="1:1" x14ac:dyDescent="0.2">
      <c r="A10911" s="2"/>
    </row>
    <row r="10912" spans="1:1" x14ac:dyDescent="0.2">
      <c r="A10912" s="2"/>
    </row>
    <row r="10913" spans="1:1" x14ac:dyDescent="0.2">
      <c r="A10913" s="2"/>
    </row>
    <row r="10914" spans="1:1" x14ac:dyDescent="0.2">
      <c r="A10914" s="2"/>
    </row>
    <row r="10915" spans="1:1" x14ac:dyDescent="0.2">
      <c r="A10915" s="2"/>
    </row>
    <row r="10916" spans="1:1" x14ac:dyDescent="0.2">
      <c r="A10916" s="2"/>
    </row>
    <row r="10917" spans="1:1" x14ac:dyDescent="0.2">
      <c r="A10917" s="2"/>
    </row>
    <row r="10918" spans="1:1" x14ac:dyDescent="0.2">
      <c r="A10918" s="2"/>
    </row>
    <row r="10919" spans="1:1" x14ac:dyDescent="0.2">
      <c r="A10919" s="2"/>
    </row>
    <row r="10920" spans="1:1" x14ac:dyDescent="0.2">
      <c r="A10920" s="2"/>
    </row>
    <row r="10921" spans="1:1" x14ac:dyDescent="0.2">
      <c r="A10921" s="2"/>
    </row>
    <row r="10922" spans="1:1" x14ac:dyDescent="0.2">
      <c r="A10922" s="2"/>
    </row>
    <row r="10923" spans="1:1" x14ac:dyDescent="0.2">
      <c r="A10923" s="2"/>
    </row>
    <row r="10924" spans="1:1" x14ac:dyDescent="0.2">
      <c r="A10924" s="2"/>
    </row>
    <row r="10925" spans="1:1" x14ac:dyDescent="0.2">
      <c r="A10925" s="2"/>
    </row>
    <row r="10926" spans="1:1" x14ac:dyDescent="0.2">
      <c r="A10926" s="2"/>
    </row>
    <row r="10927" spans="1:1" x14ac:dyDescent="0.2">
      <c r="A10927" s="2"/>
    </row>
    <row r="10928" spans="1:1" x14ac:dyDescent="0.2">
      <c r="A10928" s="2"/>
    </row>
    <row r="10929" spans="1:1" x14ac:dyDescent="0.2">
      <c r="A10929" s="2"/>
    </row>
    <row r="10930" spans="1:1" x14ac:dyDescent="0.2">
      <c r="A10930" s="2"/>
    </row>
    <row r="10931" spans="1:1" x14ac:dyDescent="0.2">
      <c r="A10931" s="2"/>
    </row>
    <row r="10932" spans="1:1" x14ac:dyDescent="0.2">
      <c r="A10932" s="2"/>
    </row>
    <row r="10933" spans="1:1" x14ac:dyDescent="0.2">
      <c r="A10933" s="2"/>
    </row>
    <row r="10934" spans="1:1" x14ac:dyDescent="0.2">
      <c r="A10934" s="2"/>
    </row>
    <row r="10935" spans="1:1" x14ac:dyDescent="0.2">
      <c r="A10935" s="2"/>
    </row>
    <row r="10936" spans="1:1" x14ac:dyDescent="0.2">
      <c r="A10936" s="2"/>
    </row>
    <row r="10937" spans="1:1" x14ac:dyDescent="0.2">
      <c r="A10937" s="2"/>
    </row>
    <row r="10938" spans="1:1" x14ac:dyDescent="0.2">
      <c r="A10938" s="2"/>
    </row>
    <row r="10939" spans="1:1" x14ac:dyDescent="0.2">
      <c r="A10939" s="2"/>
    </row>
    <row r="10940" spans="1:1" x14ac:dyDescent="0.2">
      <c r="A10940" s="2"/>
    </row>
    <row r="10941" spans="1:1" x14ac:dyDescent="0.2">
      <c r="A10941" s="2"/>
    </row>
    <row r="10942" spans="1:1" x14ac:dyDescent="0.2">
      <c r="A10942" s="2"/>
    </row>
    <row r="10943" spans="1:1" x14ac:dyDescent="0.2">
      <c r="A10943" s="2"/>
    </row>
    <row r="10944" spans="1:1" x14ac:dyDescent="0.2">
      <c r="A10944" s="2"/>
    </row>
    <row r="10945" spans="1:1" x14ac:dyDescent="0.2">
      <c r="A10945" s="2"/>
    </row>
    <row r="10946" spans="1:1" x14ac:dyDescent="0.2">
      <c r="A10946" s="2"/>
    </row>
    <row r="10947" spans="1:1" x14ac:dyDescent="0.2">
      <c r="A10947" s="2"/>
    </row>
    <row r="10948" spans="1:1" x14ac:dyDescent="0.2">
      <c r="A10948" s="2"/>
    </row>
    <row r="10949" spans="1:1" x14ac:dyDescent="0.2">
      <c r="A10949" s="2"/>
    </row>
    <row r="10950" spans="1:1" x14ac:dyDescent="0.2">
      <c r="A10950" s="2"/>
    </row>
    <row r="10951" spans="1:1" x14ac:dyDescent="0.2">
      <c r="A10951" s="2"/>
    </row>
    <row r="10952" spans="1:1" x14ac:dyDescent="0.2">
      <c r="A10952" s="2"/>
    </row>
    <row r="10953" spans="1:1" x14ac:dyDescent="0.2">
      <c r="A10953" s="2"/>
    </row>
    <row r="10954" spans="1:1" x14ac:dyDescent="0.2">
      <c r="A10954" s="2"/>
    </row>
    <row r="10955" spans="1:1" x14ac:dyDescent="0.2">
      <c r="A10955" s="2"/>
    </row>
    <row r="10956" spans="1:1" x14ac:dyDescent="0.2">
      <c r="A10956" s="2"/>
    </row>
    <row r="10957" spans="1:1" x14ac:dyDescent="0.2">
      <c r="A10957" s="2"/>
    </row>
    <row r="10958" spans="1:1" x14ac:dyDescent="0.2">
      <c r="A10958" s="2"/>
    </row>
    <row r="10959" spans="1:1" x14ac:dyDescent="0.2">
      <c r="A10959" s="2"/>
    </row>
    <row r="10960" spans="1:1" x14ac:dyDescent="0.2">
      <c r="A10960" s="2"/>
    </row>
    <row r="10961" spans="1:1" x14ac:dyDescent="0.2">
      <c r="A10961" s="2"/>
    </row>
    <row r="10962" spans="1:1" x14ac:dyDescent="0.2">
      <c r="A10962" s="2"/>
    </row>
    <row r="10963" spans="1:1" x14ac:dyDescent="0.2">
      <c r="A10963" s="2"/>
    </row>
    <row r="10964" spans="1:1" x14ac:dyDescent="0.2">
      <c r="A10964" s="2"/>
    </row>
    <row r="10965" spans="1:1" x14ac:dyDescent="0.2">
      <c r="A10965" s="2"/>
    </row>
    <row r="10966" spans="1:1" x14ac:dyDescent="0.2">
      <c r="A10966" s="2"/>
    </row>
    <row r="10967" spans="1:1" x14ac:dyDescent="0.2">
      <c r="A10967" s="2"/>
    </row>
    <row r="10968" spans="1:1" x14ac:dyDescent="0.2">
      <c r="A10968" s="2"/>
    </row>
    <row r="10969" spans="1:1" x14ac:dyDescent="0.2">
      <c r="A10969" s="2"/>
    </row>
    <row r="10970" spans="1:1" x14ac:dyDescent="0.2">
      <c r="A10970" s="2"/>
    </row>
    <row r="10971" spans="1:1" x14ac:dyDescent="0.2">
      <c r="A10971" s="2"/>
    </row>
    <row r="10972" spans="1:1" x14ac:dyDescent="0.2">
      <c r="A10972" s="2"/>
    </row>
    <row r="10973" spans="1:1" x14ac:dyDescent="0.2">
      <c r="A10973" s="2"/>
    </row>
    <row r="10974" spans="1:1" x14ac:dyDescent="0.2">
      <c r="A10974" s="2"/>
    </row>
    <row r="10975" spans="1:1" x14ac:dyDescent="0.2">
      <c r="A10975" s="2"/>
    </row>
    <row r="10976" spans="1:1" x14ac:dyDescent="0.2">
      <c r="A10976" s="2"/>
    </row>
    <row r="10977" spans="1:1" x14ac:dyDescent="0.2">
      <c r="A10977" s="2"/>
    </row>
    <row r="10978" spans="1:1" x14ac:dyDescent="0.2">
      <c r="A10978" s="2"/>
    </row>
    <row r="10979" spans="1:1" x14ac:dyDescent="0.2">
      <c r="A10979" s="2"/>
    </row>
    <row r="10980" spans="1:1" x14ac:dyDescent="0.2">
      <c r="A10980" s="2"/>
    </row>
    <row r="10981" spans="1:1" x14ac:dyDescent="0.2">
      <c r="A10981" s="2"/>
    </row>
    <row r="10982" spans="1:1" x14ac:dyDescent="0.2">
      <c r="A10982" s="2"/>
    </row>
    <row r="10983" spans="1:1" x14ac:dyDescent="0.2">
      <c r="A10983" s="2"/>
    </row>
    <row r="10984" spans="1:1" x14ac:dyDescent="0.2">
      <c r="A10984" s="2"/>
    </row>
    <row r="10985" spans="1:1" x14ac:dyDescent="0.2">
      <c r="A10985" s="2"/>
    </row>
    <row r="10986" spans="1:1" x14ac:dyDescent="0.2">
      <c r="A10986" s="2"/>
    </row>
    <row r="10987" spans="1:1" x14ac:dyDescent="0.2">
      <c r="A10987" s="2"/>
    </row>
    <row r="10988" spans="1:1" x14ac:dyDescent="0.2">
      <c r="A10988" s="2"/>
    </row>
    <row r="10989" spans="1:1" x14ac:dyDescent="0.2">
      <c r="A10989" s="2"/>
    </row>
    <row r="10990" spans="1:1" x14ac:dyDescent="0.2">
      <c r="A10990" s="2"/>
    </row>
    <row r="10991" spans="1:1" x14ac:dyDescent="0.2">
      <c r="A10991" s="2"/>
    </row>
    <row r="10992" spans="1:1" x14ac:dyDescent="0.2">
      <c r="A10992" s="2"/>
    </row>
    <row r="10993" spans="1:1" x14ac:dyDescent="0.2">
      <c r="A10993" s="2"/>
    </row>
    <row r="10994" spans="1:1" x14ac:dyDescent="0.2">
      <c r="A10994" s="2"/>
    </row>
    <row r="10995" spans="1:1" x14ac:dyDescent="0.2">
      <c r="A10995" s="2"/>
    </row>
    <row r="10996" spans="1:1" x14ac:dyDescent="0.2">
      <c r="A10996" s="2"/>
    </row>
    <row r="10997" spans="1:1" x14ac:dyDescent="0.2">
      <c r="A10997" s="2"/>
    </row>
    <row r="10998" spans="1:1" x14ac:dyDescent="0.2">
      <c r="A10998" s="2"/>
    </row>
    <row r="10999" spans="1:1" x14ac:dyDescent="0.2">
      <c r="A10999" s="2"/>
    </row>
    <row r="11000" spans="1:1" x14ac:dyDescent="0.2">
      <c r="A11000" s="2"/>
    </row>
    <row r="11001" spans="1:1" x14ac:dyDescent="0.2">
      <c r="A11001" s="2"/>
    </row>
    <row r="11002" spans="1:1" x14ac:dyDescent="0.2">
      <c r="A11002" s="2"/>
    </row>
    <row r="11003" spans="1:1" x14ac:dyDescent="0.2">
      <c r="A11003" s="2"/>
    </row>
    <row r="11004" spans="1:1" x14ac:dyDescent="0.2">
      <c r="A11004" s="2"/>
    </row>
    <row r="11005" spans="1:1" x14ac:dyDescent="0.2">
      <c r="A11005" s="2"/>
    </row>
    <row r="11006" spans="1:1" x14ac:dyDescent="0.2">
      <c r="A11006" s="2"/>
    </row>
    <row r="11007" spans="1:1" x14ac:dyDescent="0.2">
      <c r="A11007" s="2"/>
    </row>
    <row r="11008" spans="1:1" x14ac:dyDescent="0.2">
      <c r="A11008" s="2"/>
    </row>
    <row r="11009" spans="1:1" x14ac:dyDescent="0.2">
      <c r="A11009" s="2"/>
    </row>
    <row r="11010" spans="1:1" x14ac:dyDescent="0.2">
      <c r="A11010" s="2"/>
    </row>
    <row r="11011" spans="1:1" x14ac:dyDescent="0.2">
      <c r="A11011" s="2"/>
    </row>
    <row r="11012" spans="1:1" x14ac:dyDescent="0.2">
      <c r="A11012" s="2"/>
    </row>
    <row r="11013" spans="1:1" x14ac:dyDescent="0.2">
      <c r="A11013" s="2"/>
    </row>
    <row r="11014" spans="1:1" x14ac:dyDescent="0.2">
      <c r="A11014" s="2"/>
    </row>
    <row r="11015" spans="1:1" x14ac:dyDescent="0.2">
      <c r="A11015" s="2"/>
    </row>
    <row r="11016" spans="1:1" x14ac:dyDescent="0.2">
      <c r="A11016" s="2"/>
    </row>
    <row r="11017" spans="1:1" x14ac:dyDescent="0.2">
      <c r="A11017" s="2"/>
    </row>
    <row r="11018" spans="1:1" x14ac:dyDescent="0.2">
      <c r="A11018" s="2"/>
    </row>
    <row r="11019" spans="1:1" x14ac:dyDescent="0.2">
      <c r="A11019" s="2"/>
    </row>
    <row r="11020" spans="1:1" x14ac:dyDescent="0.2">
      <c r="A11020" s="2"/>
    </row>
    <row r="11021" spans="1:1" x14ac:dyDescent="0.2">
      <c r="A11021" s="2"/>
    </row>
    <row r="11022" spans="1:1" x14ac:dyDescent="0.2">
      <c r="A11022" s="2"/>
    </row>
    <row r="11023" spans="1:1" x14ac:dyDescent="0.2">
      <c r="A11023" s="2"/>
    </row>
    <row r="11024" spans="1:1" x14ac:dyDescent="0.2">
      <c r="A11024" s="2"/>
    </row>
    <row r="11025" spans="1:1" x14ac:dyDescent="0.2">
      <c r="A11025" s="2"/>
    </row>
    <row r="11026" spans="1:1" x14ac:dyDescent="0.2">
      <c r="A11026" s="2"/>
    </row>
    <row r="11027" spans="1:1" x14ac:dyDescent="0.2">
      <c r="A11027" s="2"/>
    </row>
    <row r="11028" spans="1:1" x14ac:dyDescent="0.2">
      <c r="A11028" s="2"/>
    </row>
    <row r="11029" spans="1:1" x14ac:dyDescent="0.2">
      <c r="A11029" s="2"/>
    </row>
    <row r="11030" spans="1:1" x14ac:dyDescent="0.2">
      <c r="A11030" s="2"/>
    </row>
    <row r="11031" spans="1:1" x14ac:dyDescent="0.2">
      <c r="A11031" s="2"/>
    </row>
    <row r="11032" spans="1:1" x14ac:dyDescent="0.2">
      <c r="A11032" s="2"/>
    </row>
    <row r="11033" spans="1:1" x14ac:dyDescent="0.2">
      <c r="A11033" s="2"/>
    </row>
    <row r="11034" spans="1:1" x14ac:dyDescent="0.2">
      <c r="A11034" s="2"/>
    </row>
    <row r="11035" spans="1:1" x14ac:dyDescent="0.2">
      <c r="A11035" s="2"/>
    </row>
    <row r="11036" spans="1:1" x14ac:dyDescent="0.2">
      <c r="A11036" s="2"/>
    </row>
    <row r="11037" spans="1:1" x14ac:dyDescent="0.2">
      <c r="A11037" s="2"/>
    </row>
    <row r="11038" spans="1:1" x14ac:dyDescent="0.2">
      <c r="A11038" s="2"/>
    </row>
    <row r="11039" spans="1:1" x14ac:dyDescent="0.2">
      <c r="A11039" s="2"/>
    </row>
    <row r="11040" spans="1:1" x14ac:dyDescent="0.2">
      <c r="A11040" s="2"/>
    </row>
    <row r="11041" spans="1:1" x14ac:dyDescent="0.2">
      <c r="A11041" s="2"/>
    </row>
    <row r="11042" spans="1:1" x14ac:dyDescent="0.2">
      <c r="A11042" s="2"/>
    </row>
    <row r="11043" spans="1:1" x14ac:dyDescent="0.2">
      <c r="A11043" s="2"/>
    </row>
    <row r="11044" spans="1:1" x14ac:dyDescent="0.2">
      <c r="A11044" s="2"/>
    </row>
    <row r="11045" spans="1:1" x14ac:dyDescent="0.2">
      <c r="A11045" s="2"/>
    </row>
    <row r="11046" spans="1:1" x14ac:dyDescent="0.2">
      <c r="A11046" s="2"/>
    </row>
    <row r="11047" spans="1:1" x14ac:dyDescent="0.2">
      <c r="A11047" s="2"/>
    </row>
    <row r="11048" spans="1:1" x14ac:dyDescent="0.2">
      <c r="A11048" s="2"/>
    </row>
    <row r="11049" spans="1:1" x14ac:dyDescent="0.2">
      <c r="A11049" s="2"/>
    </row>
    <row r="11050" spans="1:1" x14ac:dyDescent="0.2">
      <c r="A11050" s="2"/>
    </row>
    <row r="11051" spans="1:1" x14ac:dyDescent="0.2">
      <c r="A11051" s="2"/>
    </row>
    <row r="11052" spans="1:1" x14ac:dyDescent="0.2">
      <c r="A11052" s="2"/>
    </row>
    <row r="11053" spans="1:1" x14ac:dyDescent="0.2">
      <c r="A11053" s="2"/>
    </row>
    <row r="11054" spans="1:1" x14ac:dyDescent="0.2">
      <c r="A11054" s="2"/>
    </row>
    <row r="11055" spans="1:1" x14ac:dyDescent="0.2">
      <c r="A11055" s="2"/>
    </row>
    <row r="11056" spans="1:1" x14ac:dyDescent="0.2">
      <c r="A11056" s="2"/>
    </row>
    <row r="11057" spans="1:1" x14ac:dyDescent="0.2">
      <c r="A11057" s="2"/>
    </row>
    <row r="11058" spans="1:1" x14ac:dyDescent="0.2">
      <c r="A11058" s="2"/>
    </row>
    <row r="11059" spans="1:1" x14ac:dyDescent="0.2">
      <c r="A11059" s="2"/>
    </row>
    <row r="11060" spans="1:1" x14ac:dyDescent="0.2">
      <c r="A11060" s="2"/>
    </row>
    <row r="11061" spans="1:1" x14ac:dyDescent="0.2">
      <c r="A11061" s="2"/>
    </row>
    <row r="11062" spans="1:1" x14ac:dyDescent="0.2">
      <c r="A11062" s="2"/>
    </row>
    <row r="11063" spans="1:1" x14ac:dyDescent="0.2">
      <c r="A11063" s="2"/>
    </row>
    <row r="11064" spans="1:1" x14ac:dyDescent="0.2">
      <c r="A11064" s="2"/>
    </row>
    <row r="11065" spans="1:1" x14ac:dyDescent="0.2">
      <c r="A11065" s="2"/>
    </row>
    <row r="11066" spans="1:1" x14ac:dyDescent="0.2">
      <c r="A11066" s="2"/>
    </row>
    <row r="11067" spans="1:1" x14ac:dyDescent="0.2">
      <c r="A11067" s="2"/>
    </row>
    <row r="11068" spans="1:1" x14ac:dyDescent="0.2">
      <c r="A11068" s="2"/>
    </row>
    <row r="11069" spans="1:1" x14ac:dyDescent="0.2">
      <c r="A11069" s="2"/>
    </row>
    <row r="11070" spans="1:1" x14ac:dyDescent="0.2">
      <c r="A11070" s="2"/>
    </row>
    <row r="11071" spans="1:1" x14ac:dyDescent="0.2">
      <c r="A11071" s="2"/>
    </row>
    <row r="11072" spans="1:1" x14ac:dyDescent="0.2">
      <c r="A11072" s="2"/>
    </row>
    <row r="11073" spans="1:1" x14ac:dyDescent="0.2">
      <c r="A11073" s="2"/>
    </row>
    <row r="11074" spans="1:1" x14ac:dyDescent="0.2">
      <c r="A11074" s="2"/>
    </row>
    <row r="11075" spans="1:1" x14ac:dyDescent="0.2">
      <c r="A11075" s="2"/>
    </row>
    <row r="11076" spans="1:1" x14ac:dyDescent="0.2">
      <c r="A11076" s="2"/>
    </row>
    <row r="11077" spans="1:1" x14ac:dyDescent="0.2">
      <c r="A11077" s="2"/>
    </row>
    <row r="11078" spans="1:1" x14ac:dyDescent="0.2">
      <c r="A11078" s="2"/>
    </row>
    <row r="11079" spans="1:1" x14ac:dyDescent="0.2">
      <c r="A11079" s="2"/>
    </row>
    <row r="11080" spans="1:1" x14ac:dyDescent="0.2">
      <c r="A11080" s="2"/>
    </row>
    <row r="11081" spans="1:1" x14ac:dyDescent="0.2">
      <c r="A11081" s="2"/>
    </row>
    <row r="11082" spans="1:1" x14ac:dyDescent="0.2">
      <c r="A11082" s="2"/>
    </row>
    <row r="11083" spans="1:1" x14ac:dyDescent="0.2">
      <c r="A11083" s="2"/>
    </row>
    <row r="11084" spans="1:1" x14ac:dyDescent="0.2">
      <c r="A11084" s="2"/>
    </row>
    <row r="11085" spans="1:1" x14ac:dyDescent="0.2">
      <c r="A11085" s="2"/>
    </row>
    <row r="11086" spans="1:1" x14ac:dyDescent="0.2">
      <c r="A11086" s="2"/>
    </row>
    <row r="11087" spans="1:1" x14ac:dyDescent="0.2">
      <c r="A11087" s="2"/>
    </row>
    <row r="11088" spans="1:1" x14ac:dyDescent="0.2">
      <c r="A11088" s="2"/>
    </row>
    <row r="11089" spans="1:1" x14ac:dyDescent="0.2">
      <c r="A11089" s="2"/>
    </row>
    <row r="11090" spans="1:1" x14ac:dyDescent="0.2">
      <c r="A11090" s="2"/>
    </row>
    <row r="11091" spans="1:1" x14ac:dyDescent="0.2">
      <c r="A11091" s="2"/>
    </row>
    <row r="11092" spans="1:1" x14ac:dyDescent="0.2">
      <c r="A11092" s="2"/>
    </row>
    <row r="11093" spans="1:1" x14ac:dyDescent="0.2">
      <c r="A11093" s="2"/>
    </row>
    <row r="11094" spans="1:1" x14ac:dyDescent="0.2">
      <c r="A11094" s="2"/>
    </row>
    <row r="11095" spans="1:1" x14ac:dyDescent="0.2">
      <c r="A11095" s="2"/>
    </row>
    <row r="11096" spans="1:1" x14ac:dyDescent="0.2">
      <c r="A11096" s="2"/>
    </row>
    <row r="11097" spans="1:1" x14ac:dyDescent="0.2">
      <c r="A11097" s="2"/>
    </row>
    <row r="11098" spans="1:1" x14ac:dyDescent="0.2">
      <c r="A11098" s="2"/>
    </row>
    <row r="11099" spans="1:1" x14ac:dyDescent="0.2">
      <c r="A11099" s="2"/>
    </row>
    <row r="11100" spans="1:1" x14ac:dyDescent="0.2">
      <c r="A11100" s="2"/>
    </row>
    <row r="11101" spans="1:1" x14ac:dyDescent="0.2">
      <c r="A11101" s="2"/>
    </row>
    <row r="11102" spans="1:1" x14ac:dyDescent="0.2">
      <c r="A11102" s="2"/>
    </row>
    <row r="11103" spans="1:1" x14ac:dyDescent="0.2">
      <c r="A11103" s="2"/>
    </row>
    <row r="11104" spans="1:1" x14ac:dyDescent="0.2">
      <c r="A11104" s="2"/>
    </row>
    <row r="11105" spans="1:1" x14ac:dyDescent="0.2">
      <c r="A11105" s="2"/>
    </row>
    <row r="11106" spans="1:1" x14ac:dyDescent="0.2">
      <c r="A11106" s="2"/>
    </row>
    <row r="11107" spans="1:1" x14ac:dyDescent="0.2">
      <c r="A11107" s="2"/>
    </row>
    <row r="11108" spans="1:1" x14ac:dyDescent="0.2">
      <c r="A11108" s="2"/>
    </row>
    <row r="11109" spans="1:1" x14ac:dyDescent="0.2">
      <c r="A11109" s="2"/>
    </row>
    <row r="11110" spans="1:1" x14ac:dyDescent="0.2">
      <c r="A11110" s="2"/>
    </row>
    <row r="11111" spans="1:1" x14ac:dyDescent="0.2">
      <c r="A11111" s="2"/>
    </row>
    <row r="11112" spans="1:1" x14ac:dyDescent="0.2">
      <c r="A11112" s="2"/>
    </row>
    <row r="11113" spans="1:1" x14ac:dyDescent="0.2">
      <c r="A11113" s="2"/>
    </row>
    <row r="11114" spans="1:1" x14ac:dyDescent="0.2">
      <c r="A11114" s="2"/>
    </row>
    <row r="11115" spans="1:1" x14ac:dyDescent="0.2">
      <c r="A11115" s="2"/>
    </row>
    <row r="11116" spans="1:1" x14ac:dyDescent="0.2">
      <c r="A11116" s="2"/>
    </row>
    <row r="11117" spans="1:1" x14ac:dyDescent="0.2">
      <c r="A11117" s="2"/>
    </row>
    <row r="11118" spans="1:1" x14ac:dyDescent="0.2">
      <c r="A11118" s="2"/>
    </row>
    <row r="11119" spans="1:1" x14ac:dyDescent="0.2">
      <c r="A11119" s="2"/>
    </row>
    <row r="11120" spans="1:1" x14ac:dyDescent="0.2">
      <c r="A11120" s="2"/>
    </row>
    <row r="11121" spans="1:1" x14ac:dyDescent="0.2">
      <c r="A11121" s="2"/>
    </row>
    <row r="11122" spans="1:1" x14ac:dyDescent="0.2">
      <c r="A11122" s="2"/>
    </row>
    <row r="11123" spans="1:1" x14ac:dyDescent="0.2">
      <c r="A11123" s="2"/>
    </row>
    <row r="11124" spans="1:1" x14ac:dyDescent="0.2">
      <c r="A11124" s="2"/>
    </row>
    <row r="11125" spans="1:1" x14ac:dyDescent="0.2">
      <c r="A11125" s="2"/>
    </row>
    <row r="11126" spans="1:1" x14ac:dyDescent="0.2">
      <c r="A11126" s="2"/>
    </row>
    <row r="11127" spans="1:1" x14ac:dyDescent="0.2">
      <c r="A11127" s="2"/>
    </row>
    <row r="11128" spans="1:1" x14ac:dyDescent="0.2">
      <c r="A11128" s="2"/>
    </row>
    <row r="11129" spans="1:1" x14ac:dyDescent="0.2">
      <c r="A11129" s="2"/>
    </row>
    <row r="11130" spans="1:1" x14ac:dyDescent="0.2">
      <c r="A11130" s="2"/>
    </row>
    <row r="11131" spans="1:1" x14ac:dyDescent="0.2">
      <c r="A11131" s="2"/>
    </row>
    <row r="11132" spans="1:1" x14ac:dyDescent="0.2">
      <c r="A11132" s="2"/>
    </row>
    <row r="11133" spans="1:1" x14ac:dyDescent="0.2">
      <c r="A11133" s="2"/>
    </row>
    <row r="11134" spans="1:1" x14ac:dyDescent="0.2">
      <c r="A11134" s="2"/>
    </row>
    <row r="11135" spans="1:1" x14ac:dyDescent="0.2">
      <c r="A11135" s="2"/>
    </row>
    <row r="11136" spans="1:1" x14ac:dyDescent="0.2">
      <c r="A11136" s="2"/>
    </row>
    <row r="11137" spans="1:1" x14ac:dyDescent="0.2">
      <c r="A11137" s="2"/>
    </row>
    <row r="11138" spans="1:1" x14ac:dyDescent="0.2">
      <c r="A11138" s="2"/>
    </row>
    <row r="11139" spans="1:1" x14ac:dyDescent="0.2">
      <c r="A11139" s="2"/>
    </row>
    <row r="11140" spans="1:1" x14ac:dyDescent="0.2">
      <c r="A11140" s="2"/>
    </row>
    <row r="11141" spans="1:1" x14ac:dyDescent="0.2">
      <c r="A11141" s="2"/>
    </row>
    <row r="11142" spans="1:1" x14ac:dyDescent="0.2">
      <c r="A11142" s="2"/>
    </row>
    <row r="11143" spans="1:1" x14ac:dyDescent="0.2">
      <c r="A11143" s="2"/>
    </row>
    <row r="11144" spans="1:1" x14ac:dyDescent="0.2">
      <c r="A11144" s="2"/>
    </row>
    <row r="11145" spans="1:1" x14ac:dyDescent="0.2">
      <c r="A11145" s="2"/>
    </row>
    <row r="11146" spans="1:1" x14ac:dyDescent="0.2">
      <c r="A11146" s="2"/>
    </row>
    <row r="11147" spans="1:1" x14ac:dyDescent="0.2">
      <c r="A11147" s="2"/>
    </row>
    <row r="11148" spans="1:1" x14ac:dyDescent="0.2">
      <c r="A11148" s="2"/>
    </row>
    <row r="11149" spans="1:1" x14ac:dyDescent="0.2">
      <c r="A11149" s="2"/>
    </row>
    <row r="11150" spans="1:1" x14ac:dyDescent="0.2">
      <c r="A11150" s="2"/>
    </row>
    <row r="11151" spans="1:1" x14ac:dyDescent="0.2">
      <c r="A11151" s="2"/>
    </row>
    <row r="11152" spans="1:1" x14ac:dyDescent="0.2">
      <c r="A11152" s="2"/>
    </row>
    <row r="11153" spans="1:1" x14ac:dyDescent="0.2">
      <c r="A11153" s="2"/>
    </row>
    <row r="11154" spans="1:1" x14ac:dyDescent="0.2">
      <c r="A11154" s="2"/>
    </row>
    <row r="11155" spans="1:1" x14ac:dyDescent="0.2">
      <c r="A11155" s="2"/>
    </row>
    <row r="11156" spans="1:1" x14ac:dyDescent="0.2">
      <c r="A11156" s="2"/>
    </row>
    <row r="11157" spans="1:1" x14ac:dyDescent="0.2">
      <c r="A11157" s="2"/>
    </row>
    <row r="11158" spans="1:1" x14ac:dyDescent="0.2">
      <c r="A11158" s="2"/>
    </row>
    <row r="11159" spans="1:1" x14ac:dyDescent="0.2">
      <c r="A11159" s="2"/>
    </row>
    <row r="11160" spans="1:1" x14ac:dyDescent="0.2">
      <c r="A11160" s="2"/>
    </row>
    <row r="11161" spans="1:1" x14ac:dyDescent="0.2">
      <c r="A11161" s="2"/>
    </row>
    <row r="11162" spans="1:1" x14ac:dyDescent="0.2">
      <c r="A11162" s="2"/>
    </row>
    <row r="11163" spans="1:1" x14ac:dyDescent="0.2">
      <c r="A11163" s="2"/>
    </row>
    <row r="11164" spans="1:1" x14ac:dyDescent="0.2">
      <c r="A11164" s="2"/>
    </row>
    <row r="11165" spans="1:1" x14ac:dyDescent="0.2">
      <c r="A11165" s="2"/>
    </row>
    <row r="11166" spans="1:1" x14ac:dyDescent="0.2">
      <c r="A11166" s="2"/>
    </row>
    <row r="11167" spans="1:1" x14ac:dyDescent="0.2">
      <c r="A11167" s="2"/>
    </row>
    <row r="11168" spans="1:1" x14ac:dyDescent="0.2">
      <c r="A11168" s="2"/>
    </row>
    <row r="11169" spans="1:1" x14ac:dyDescent="0.2">
      <c r="A11169" s="2"/>
    </row>
    <row r="11170" spans="1:1" x14ac:dyDescent="0.2">
      <c r="A11170" s="2"/>
    </row>
    <row r="11171" spans="1:1" x14ac:dyDescent="0.2">
      <c r="A11171" s="2"/>
    </row>
    <row r="11172" spans="1:1" x14ac:dyDescent="0.2">
      <c r="A11172" s="2"/>
    </row>
    <row r="11173" spans="1:1" x14ac:dyDescent="0.2">
      <c r="A11173" s="2"/>
    </row>
    <row r="11174" spans="1:1" x14ac:dyDescent="0.2">
      <c r="A11174" s="2"/>
    </row>
    <row r="11175" spans="1:1" x14ac:dyDescent="0.2">
      <c r="A11175" s="2"/>
    </row>
    <row r="11176" spans="1:1" x14ac:dyDescent="0.2">
      <c r="A11176" s="2"/>
    </row>
    <row r="11177" spans="1:1" x14ac:dyDescent="0.2">
      <c r="A11177" s="2"/>
    </row>
    <row r="11178" spans="1:1" x14ac:dyDescent="0.2">
      <c r="A11178" s="2"/>
    </row>
    <row r="11179" spans="1:1" x14ac:dyDescent="0.2">
      <c r="A11179" s="2"/>
    </row>
    <row r="11180" spans="1:1" x14ac:dyDescent="0.2">
      <c r="A11180" s="2"/>
    </row>
    <row r="11181" spans="1:1" x14ac:dyDescent="0.2">
      <c r="A11181" s="2"/>
    </row>
    <row r="11182" spans="1:1" x14ac:dyDescent="0.2">
      <c r="A11182" s="2"/>
    </row>
    <row r="11183" spans="1:1" x14ac:dyDescent="0.2">
      <c r="A11183" s="2"/>
    </row>
    <row r="11184" spans="1:1" x14ac:dyDescent="0.2">
      <c r="A11184" s="2"/>
    </row>
    <row r="11185" spans="1:1" x14ac:dyDescent="0.2">
      <c r="A11185" s="2"/>
    </row>
    <row r="11186" spans="1:1" x14ac:dyDescent="0.2">
      <c r="A11186" s="2"/>
    </row>
    <row r="11187" spans="1:1" x14ac:dyDescent="0.2">
      <c r="A11187" s="2"/>
    </row>
    <row r="11188" spans="1:1" x14ac:dyDescent="0.2">
      <c r="A11188" s="2"/>
    </row>
    <row r="11189" spans="1:1" x14ac:dyDescent="0.2">
      <c r="A11189" s="2"/>
    </row>
    <row r="11190" spans="1:1" x14ac:dyDescent="0.2">
      <c r="A11190" s="2"/>
    </row>
    <row r="11191" spans="1:1" x14ac:dyDescent="0.2">
      <c r="A11191" s="2"/>
    </row>
    <row r="11192" spans="1:1" x14ac:dyDescent="0.2">
      <c r="A11192" s="2"/>
    </row>
    <row r="11193" spans="1:1" x14ac:dyDescent="0.2">
      <c r="A11193" s="2"/>
    </row>
    <row r="11194" spans="1:1" x14ac:dyDescent="0.2">
      <c r="A11194" s="2"/>
    </row>
    <row r="11195" spans="1:1" x14ac:dyDescent="0.2">
      <c r="A11195" s="2"/>
    </row>
    <row r="11196" spans="1:1" x14ac:dyDescent="0.2">
      <c r="A11196" s="2"/>
    </row>
    <row r="11197" spans="1:1" x14ac:dyDescent="0.2">
      <c r="A11197" s="2"/>
    </row>
    <row r="11198" spans="1:1" x14ac:dyDescent="0.2">
      <c r="A11198" s="2"/>
    </row>
    <row r="11199" spans="1:1" x14ac:dyDescent="0.2">
      <c r="A11199" s="2"/>
    </row>
    <row r="11200" spans="1:1" x14ac:dyDescent="0.2">
      <c r="A11200" s="2"/>
    </row>
    <row r="11201" spans="1:1" x14ac:dyDescent="0.2">
      <c r="A11201" s="2"/>
    </row>
    <row r="11202" spans="1:1" x14ac:dyDescent="0.2">
      <c r="A11202" s="2"/>
    </row>
    <row r="11203" spans="1:1" x14ac:dyDescent="0.2">
      <c r="A11203" s="2"/>
    </row>
    <row r="11204" spans="1:1" x14ac:dyDescent="0.2">
      <c r="A11204" s="2"/>
    </row>
    <row r="11205" spans="1:1" x14ac:dyDescent="0.2">
      <c r="A11205" s="2"/>
    </row>
    <row r="11206" spans="1:1" x14ac:dyDescent="0.2">
      <c r="A11206" s="2"/>
    </row>
    <row r="11207" spans="1:1" x14ac:dyDescent="0.2">
      <c r="A11207" s="2"/>
    </row>
    <row r="11208" spans="1:1" x14ac:dyDescent="0.2">
      <c r="A11208" s="2"/>
    </row>
    <row r="11209" spans="1:1" x14ac:dyDescent="0.2">
      <c r="A11209" s="2"/>
    </row>
    <row r="11210" spans="1:1" x14ac:dyDescent="0.2">
      <c r="A11210" s="2"/>
    </row>
    <row r="11211" spans="1:1" x14ac:dyDescent="0.2">
      <c r="A11211" s="2"/>
    </row>
    <row r="11212" spans="1:1" x14ac:dyDescent="0.2">
      <c r="A11212" s="2"/>
    </row>
    <row r="11213" spans="1:1" x14ac:dyDescent="0.2">
      <c r="A11213" s="2"/>
    </row>
    <row r="11214" spans="1:1" x14ac:dyDescent="0.2">
      <c r="A11214" s="2"/>
    </row>
    <row r="11215" spans="1:1" x14ac:dyDescent="0.2">
      <c r="A11215" s="2"/>
    </row>
    <row r="11216" spans="1:1" x14ac:dyDescent="0.2">
      <c r="A11216" s="2"/>
    </row>
    <row r="11217" spans="1:1" x14ac:dyDescent="0.2">
      <c r="A11217" s="2"/>
    </row>
    <row r="11218" spans="1:1" x14ac:dyDescent="0.2">
      <c r="A11218" s="2"/>
    </row>
    <row r="11219" spans="1:1" x14ac:dyDescent="0.2">
      <c r="A11219" s="2"/>
    </row>
    <row r="11220" spans="1:1" x14ac:dyDescent="0.2">
      <c r="A11220" s="2"/>
    </row>
    <row r="11221" spans="1:1" x14ac:dyDescent="0.2">
      <c r="A11221" s="2"/>
    </row>
    <row r="11222" spans="1:1" x14ac:dyDescent="0.2">
      <c r="A11222" s="2"/>
    </row>
    <row r="11223" spans="1:1" x14ac:dyDescent="0.2">
      <c r="A11223" s="2"/>
    </row>
    <row r="11224" spans="1:1" x14ac:dyDescent="0.2">
      <c r="A11224" s="2"/>
    </row>
    <row r="11225" spans="1:1" x14ac:dyDescent="0.2">
      <c r="A11225" s="2"/>
    </row>
    <row r="11226" spans="1:1" x14ac:dyDescent="0.2">
      <c r="A11226" s="2"/>
    </row>
    <row r="11227" spans="1:1" x14ac:dyDescent="0.2">
      <c r="A11227" s="2"/>
    </row>
    <row r="11228" spans="1:1" x14ac:dyDescent="0.2">
      <c r="A11228" s="2"/>
    </row>
    <row r="11229" spans="1:1" x14ac:dyDescent="0.2">
      <c r="A11229" s="2"/>
    </row>
    <row r="11230" spans="1:1" x14ac:dyDescent="0.2">
      <c r="A11230" s="2"/>
    </row>
    <row r="11231" spans="1:1" x14ac:dyDescent="0.2">
      <c r="A11231" s="2"/>
    </row>
    <row r="11232" spans="1:1" x14ac:dyDescent="0.2">
      <c r="A11232" s="2"/>
    </row>
    <row r="11233" spans="1:1" x14ac:dyDescent="0.2">
      <c r="A11233" s="2"/>
    </row>
    <row r="11234" spans="1:1" x14ac:dyDescent="0.2">
      <c r="A11234" s="2"/>
    </row>
    <row r="11235" spans="1:1" x14ac:dyDescent="0.2">
      <c r="A11235" s="2"/>
    </row>
    <row r="11236" spans="1:1" x14ac:dyDescent="0.2">
      <c r="A11236" s="2"/>
    </row>
    <row r="11237" spans="1:1" x14ac:dyDescent="0.2">
      <c r="A11237" s="2"/>
    </row>
    <row r="11238" spans="1:1" x14ac:dyDescent="0.2">
      <c r="A11238" s="2"/>
    </row>
    <row r="11239" spans="1:1" x14ac:dyDescent="0.2">
      <c r="A11239" s="2"/>
    </row>
    <row r="11240" spans="1:1" x14ac:dyDescent="0.2">
      <c r="A11240" s="2"/>
    </row>
    <row r="11241" spans="1:1" x14ac:dyDescent="0.2">
      <c r="A11241" s="2"/>
    </row>
    <row r="11242" spans="1:1" x14ac:dyDescent="0.2">
      <c r="A11242" s="2"/>
    </row>
    <row r="11243" spans="1:1" x14ac:dyDescent="0.2">
      <c r="A11243" s="2"/>
    </row>
    <row r="11244" spans="1:1" x14ac:dyDescent="0.2">
      <c r="A11244" s="2"/>
    </row>
    <row r="11245" spans="1:1" x14ac:dyDescent="0.2">
      <c r="A11245" s="2"/>
    </row>
    <row r="11246" spans="1:1" x14ac:dyDescent="0.2">
      <c r="A11246" s="2"/>
    </row>
    <row r="11247" spans="1:1" x14ac:dyDescent="0.2">
      <c r="A11247" s="2"/>
    </row>
    <row r="11248" spans="1:1" x14ac:dyDescent="0.2">
      <c r="A11248" s="2"/>
    </row>
    <row r="11249" spans="1:1" x14ac:dyDescent="0.2">
      <c r="A11249" s="2"/>
    </row>
    <row r="11250" spans="1:1" x14ac:dyDescent="0.2">
      <c r="A11250" s="2"/>
    </row>
    <row r="11251" spans="1:1" x14ac:dyDescent="0.2">
      <c r="A11251" s="2"/>
    </row>
    <row r="11252" spans="1:1" x14ac:dyDescent="0.2">
      <c r="A11252" s="2"/>
    </row>
    <row r="11253" spans="1:1" x14ac:dyDescent="0.2">
      <c r="A11253" s="2"/>
    </row>
    <row r="11254" spans="1:1" x14ac:dyDescent="0.2">
      <c r="A11254" s="2"/>
    </row>
    <row r="11255" spans="1:1" x14ac:dyDescent="0.2">
      <c r="A11255" s="2"/>
    </row>
    <row r="11256" spans="1:1" x14ac:dyDescent="0.2">
      <c r="A11256" s="2"/>
    </row>
    <row r="11257" spans="1:1" x14ac:dyDescent="0.2">
      <c r="A11257" s="2"/>
    </row>
    <row r="11258" spans="1:1" x14ac:dyDescent="0.2">
      <c r="A11258" s="2"/>
    </row>
    <row r="11259" spans="1:1" x14ac:dyDescent="0.2">
      <c r="A11259" s="2"/>
    </row>
    <row r="11260" spans="1:1" x14ac:dyDescent="0.2">
      <c r="A11260" s="2"/>
    </row>
    <row r="11261" spans="1:1" x14ac:dyDescent="0.2">
      <c r="A11261" s="2"/>
    </row>
    <row r="11262" spans="1:1" x14ac:dyDescent="0.2">
      <c r="A11262" s="2"/>
    </row>
    <row r="11263" spans="1:1" x14ac:dyDescent="0.2">
      <c r="A11263" s="2"/>
    </row>
    <row r="11264" spans="1:1" x14ac:dyDescent="0.2">
      <c r="A11264" s="2"/>
    </row>
    <row r="11265" spans="1:1" x14ac:dyDescent="0.2">
      <c r="A11265" s="2"/>
    </row>
    <row r="11266" spans="1:1" x14ac:dyDescent="0.2">
      <c r="A11266" s="2"/>
    </row>
    <row r="11267" spans="1:1" x14ac:dyDescent="0.2">
      <c r="A11267" s="2"/>
    </row>
    <row r="11268" spans="1:1" x14ac:dyDescent="0.2">
      <c r="A11268" s="2"/>
    </row>
    <row r="11269" spans="1:1" x14ac:dyDescent="0.2">
      <c r="A11269" s="2"/>
    </row>
    <row r="11270" spans="1:1" x14ac:dyDescent="0.2">
      <c r="A11270" s="2"/>
    </row>
    <row r="11271" spans="1:1" x14ac:dyDescent="0.2">
      <c r="A11271" s="2"/>
    </row>
    <row r="11272" spans="1:1" x14ac:dyDescent="0.2">
      <c r="A11272" s="2"/>
    </row>
    <row r="11273" spans="1:1" x14ac:dyDescent="0.2">
      <c r="A11273" s="2"/>
    </row>
    <row r="11274" spans="1:1" x14ac:dyDescent="0.2">
      <c r="A11274" s="2"/>
    </row>
    <row r="11275" spans="1:1" x14ac:dyDescent="0.2">
      <c r="A11275" s="2"/>
    </row>
    <row r="11276" spans="1:1" x14ac:dyDescent="0.2">
      <c r="A11276" s="2"/>
    </row>
    <row r="11277" spans="1:1" x14ac:dyDescent="0.2">
      <c r="A11277" s="2"/>
    </row>
    <row r="11278" spans="1:1" x14ac:dyDescent="0.2">
      <c r="A11278" s="2"/>
    </row>
    <row r="11279" spans="1:1" x14ac:dyDescent="0.2">
      <c r="A11279" s="2"/>
    </row>
    <row r="11280" spans="1:1" x14ac:dyDescent="0.2">
      <c r="A11280" s="2"/>
    </row>
    <row r="11281" spans="1:1" x14ac:dyDescent="0.2">
      <c r="A11281" s="2"/>
    </row>
    <row r="11282" spans="1:1" x14ac:dyDescent="0.2">
      <c r="A11282" s="2"/>
    </row>
    <row r="11283" spans="1:1" x14ac:dyDescent="0.2">
      <c r="A11283" s="2"/>
    </row>
    <row r="11284" spans="1:1" x14ac:dyDescent="0.2">
      <c r="A11284" s="2"/>
    </row>
    <row r="11285" spans="1:1" x14ac:dyDescent="0.2">
      <c r="A11285" s="2"/>
    </row>
    <row r="11286" spans="1:1" x14ac:dyDescent="0.2">
      <c r="A11286" s="2"/>
    </row>
    <row r="11287" spans="1:1" x14ac:dyDescent="0.2">
      <c r="A11287" s="2"/>
    </row>
    <row r="11288" spans="1:1" x14ac:dyDescent="0.2">
      <c r="A11288" s="2"/>
    </row>
    <row r="11289" spans="1:1" x14ac:dyDescent="0.2">
      <c r="A11289" s="2"/>
    </row>
    <row r="11290" spans="1:1" x14ac:dyDescent="0.2">
      <c r="A11290" s="2"/>
    </row>
    <row r="11291" spans="1:1" x14ac:dyDescent="0.2">
      <c r="A11291" s="2"/>
    </row>
    <row r="11292" spans="1:1" x14ac:dyDescent="0.2">
      <c r="A11292" s="2"/>
    </row>
    <row r="11293" spans="1:1" x14ac:dyDescent="0.2">
      <c r="A11293" s="2"/>
    </row>
    <row r="11294" spans="1:1" x14ac:dyDescent="0.2">
      <c r="A11294" s="2"/>
    </row>
    <row r="11295" spans="1:1" x14ac:dyDescent="0.2">
      <c r="A11295" s="2"/>
    </row>
    <row r="11296" spans="1:1" x14ac:dyDescent="0.2">
      <c r="A11296" s="2"/>
    </row>
    <row r="11297" spans="1:1" x14ac:dyDescent="0.2">
      <c r="A11297" s="2"/>
    </row>
    <row r="11298" spans="1:1" x14ac:dyDescent="0.2">
      <c r="A11298" s="2"/>
    </row>
    <row r="11299" spans="1:1" x14ac:dyDescent="0.2">
      <c r="A11299" s="2"/>
    </row>
    <row r="11300" spans="1:1" x14ac:dyDescent="0.2">
      <c r="A11300" s="2"/>
    </row>
    <row r="11301" spans="1:1" x14ac:dyDescent="0.2">
      <c r="A11301" s="2"/>
    </row>
    <row r="11302" spans="1:1" x14ac:dyDescent="0.2">
      <c r="A11302" s="2"/>
    </row>
    <row r="11303" spans="1:1" x14ac:dyDescent="0.2">
      <c r="A11303" s="2"/>
    </row>
    <row r="11304" spans="1:1" x14ac:dyDescent="0.2">
      <c r="A11304" s="2"/>
    </row>
    <row r="11305" spans="1:1" x14ac:dyDescent="0.2">
      <c r="A11305" s="2"/>
    </row>
    <row r="11306" spans="1:1" x14ac:dyDescent="0.2">
      <c r="A11306" s="2"/>
    </row>
    <row r="11307" spans="1:1" x14ac:dyDescent="0.2">
      <c r="A11307" s="2"/>
    </row>
    <row r="11308" spans="1:1" x14ac:dyDescent="0.2">
      <c r="A11308" s="2"/>
    </row>
    <row r="11309" spans="1:1" x14ac:dyDescent="0.2">
      <c r="A11309" s="2"/>
    </row>
    <row r="11310" spans="1:1" x14ac:dyDescent="0.2">
      <c r="A11310" s="2"/>
    </row>
    <row r="11311" spans="1:1" x14ac:dyDescent="0.2">
      <c r="A11311" s="2"/>
    </row>
    <row r="11312" spans="1:1" x14ac:dyDescent="0.2">
      <c r="A11312" s="2"/>
    </row>
    <row r="11313" spans="1:1" x14ac:dyDescent="0.2">
      <c r="A11313" s="2"/>
    </row>
    <row r="11314" spans="1:1" x14ac:dyDescent="0.2">
      <c r="A11314" s="2"/>
    </row>
    <row r="11315" spans="1:1" x14ac:dyDescent="0.2">
      <c r="A11315" s="2"/>
    </row>
    <row r="11316" spans="1:1" x14ac:dyDescent="0.2">
      <c r="A11316" s="2"/>
    </row>
    <row r="11317" spans="1:1" x14ac:dyDescent="0.2">
      <c r="A11317" s="2"/>
    </row>
    <row r="11318" spans="1:1" x14ac:dyDescent="0.2">
      <c r="A11318" s="2"/>
    </row>
    <row r="11319" spans="1:1" x14ac:dyDescent="0.2">
      <c r="A11319" s="2"/>
    </row>
    <row r="11320" spans="1:1" x14ac:dyDescent="0.2">
      <c r="A11320" s="2"/>
    </row>
    <row r="11321" spans="1:1" x14ac:dyDescent="0.2">
      <c r="A11321" s="2"/>
    </row>
    <row r="11322" spans="1:1" x14ac:dyDescent="0.2">
      <c r="A11322" s="2"/>
    </row>
    <row r="11323" spans="1:1" x14ac:dyDescent="0.2">
      <c r="A11323" s="2"/>
    </row>
    <row r="11324" spans="1:1" x14ac:dyDescent="0.2">
      <c r="A11324" s="2"/>
    </row>
    <row r="11325" spans="1:1" x14ac:dyDescent="0.2">
      <c r="A11325" s="2"/>
    </row>
    <row r="11326" spans="1:1" x14ac:dyDescent="0.2">
      <c r="A11326" s="2"/>
    </row>
    <row r="11327" spans="1:1" x14ac:dyDescent="0.2">
      <c r="A11327" s="2"/>
    </row>
    <row r="11328" spans="1:1" x14ac:dyDescent="0.2">
      <c r="A11328" s="2"/>
    </row>
    <row r="11329" spans="1:1" x14ac:dyDescent="0.2">
      <c r="A11329" s="2"/>
    </row>
    <row r="11330" spans="1:1" x14ac:dyDescent="0.2">
      <c r="A11330" s="2"/>
    </row>
    <row r="11331" spans="1:1" x14ac:dyDescent="0.2">
      <c r="A11331" s="2"/>
    </row>
    <row r="11332" spans="1:1" x14ac:dyDescent="0.2">
      <c r="A11332" s="2"/>
    </row>
    <row r="11333" spans="1:1" x14ac:dyDescent="0.2">
      <c r="A11333" s="2"/>
    </row>
    <row r="11334" spans="1:1" x14ac:dyDescent="0.2">
      <c r="A11334" s="2"/>
    </row>
    <row r="11335" spans="1:1" x14ac:dyDescent="0.2">
      <c r="A11335" s="2"/>
    </row>
    <row r="11336" spans="1:1" x14ac:dyDescent="0.2">
      <c r="A11336" s="2"/>
    </row>
    <row r="11337" spans="1:1" x14ac:dyDescent="0.2">
      <c r="A11337" s="2"/>
    </row>
    <row r="11338" spans="1:1" x14ac:dyDescent="0.2">
      <c r="A11338" s="2"/>
    </row>
    <row r="11339" spans="1:1" x14ac:dyDescent="0.2">
      <c r="A11339" s="2"/>
    </row>
    <row r="11340" spans="1:1" x14ac:dyDescent="0.2">
      <c r="A11340" s="2"/>
    </row>
    <row r="11341" spans="1:1" x14ac:dyDescent="0.2">
      <c r="A11341" s="2"/>
    </row>
    <row r="11342" spans="1:1" x14ac:dyDescent="0.2">
      <c r="A11342" s="2"/>
    </row>
    <row r="11343" spans="1:1" x14ac:dyDescent="0.2">
      <c r="A11343" s="2"/>
    </row>
    <row r="11344" spans="1:1" x14ac:dyDescent="0.2">
      <c r="A11344" s="2"/>
    </row>
    <row r="11345" spans="1:1" x14ac:dyDescent="0.2">
      <c r="A11345" s="2"/>
    </row>
    <row r="11346" spans="1:1" x14ac:dyDescent="0.2">
      <c r="A11346" s="2"/>
    </row>
    <row r="11347" spans="1:1" x14ac:dyDescent="0.2">
      <c r="A11347" s="2"/>
    </row>
    <row r="11348" spans="1:1" x14ac:dyDescent="0.2">
      <c r="A11348" s="2"/>
    </row>
    <row r="11349" spans="1:1" x14ac:dyDescent="0.2">
      <c r="A11349" s="2"/>
    </row>
    <row r="11350" spans="1:1" x14ac:dyDescent="0.2">
      <c r="A11350" s="2"/>
    </row>
    <row r="11351" spans="1:1" x14ac:dyDescent="0.2">
      <c r="A11351" s="2"/>
    </row>
    <row r="11352" spans="1:1" x14ac:dyDescent="0.2">
      <c r="A11352" s="2"/>
    </row>
    <row r="11353" spans="1:1" x14ac:dyDescent="0.2">
      <c r="A11353" s="2"/>
    </row>
    <row r="11354" spans="1:1" x14ac:dyDescent="0.2">
      <c r="A11354" s="2"/>
    </row>
    <row r="11355" spans="1:1" x14ac:dyDescent="0.2">
      <c r="A11355" s="2"/>
    </row>
    <row r="11356" spans="1:1" x14ac:dyDescent="0.2">
      <c r="A11356" s="2"/>
    </row>
    <row r="11357" spans="1:1" x14ac:dyDescent="0.2">
      <c r="A11357" s="2"/>
    </row>
    <row r="11358" spans="1:1" x14ac:dyDescent="0.2">
      <c r="A11358" s="2"/>
    </row>
    <row r="11359" spans="1:1" x14ac:dyDescent="0.2">
      <c r="A11359" s="2"/>
    </row>
    <row r="11360" spans="1:1" x14ac:dyDescent="0.2">
      <c r="A11360" s="2"/>
    </row>
    <row r="11361" spans="1:1" x14ac:dyDescent="0.2">
      <c r="A11361" s="2"/>
    </row>
    <row r="11362" spans="1:1" x14ac:dyDescent="0.2">
      <c r="A11362" s="2"/>
    </row>
    <row r="11363" spans="1:1" x14ac:dyDescent="0.2">
      <c r="A11363" s="2"/>
    </row>
    <row r="11364" spans="1:1" x14ac:dyDescent="0.2">
      <c r="A11364" s="2"/>
    </row>
    <row r="11365" spans="1:1" x14ac:dyDescent="0.2">
      <c r="A11365" s="2"/>
    </row>
    <row r="11366" spans="1:1" x14ac:dyDescent="0.2">
      <c r="A11366" s="2"/>
    </row>
    <row r="11367" spans="1:1" x14ac:dyDescent="0.2">
      <c r="A11367" s="2"/>
    </row>
    <row r="11368" spans="1:1" x14ac:dyDescent="0.2">
      <c r="A11368" s="2"/>
    </row>
    <row r="11369" spans="1:1" x14ac:dyDescent="0.2">
      <c r="A11369" s="2"/>
    </row>
    <row r="11370" spans="1:1" x14ac:dyDescent="0.2">
      <c r="A11370" s="2"/>
    </row>
    <row r="11371" spans="1:1" x14ac:dyDescent="0.2">
      <c r="A11371" s="2"/>
    </row>
    <row r="11372" spans="1:1" x14ac:dyDescent="0.2">
      <c r="A11372" s="2"/>
    </row>
    <row r="11373" spans="1:1" x14ac:dyDescent="0.2">
      <c r="A11373" s="2"/>
    </row>
    <row r="11374" spans="1:1" x14ac:dyDescent="0.2">
      <c r="A11374" s="2"/>
    </row>
    <row r="11375" spans="1:1" x14ac:dyDescent="0.2">
      <c r="A11375" s="2"/>
    </row>
    <row r="11376" spans="1:1" x14ac:dyDescent="0.2">
      <c r="A11376" s="2"/>
    </row>
    <row r="11377" spans="1:1" x14ac:dyDescent="0.2">
      <c r="A11377" s="2"/>
    </row>
    <row r="11378" spans="1:1" x14ac:dyDescent="0.2">
      <c r="A11378" s="2"/>
    </row>
    <row r="11379" spans="1:1" x14ac:dyDescent="0.2">
      <c r="A11379" s="2"/>
    </row>
    <row r="11380" spans="1:1" x14ac:dyDescent="0.2">
      <c r="A11380" s="2"/>
    </row>
    <row r="11381" spans="1:1" x14ac:dyDescent="0.2">
      <c r="A11381" s="2"/>
    </row>
    <row r="11382" spans="1:1" x14ac:dyDescent="0.2">
      <c r="A11382" s="2"/>
    </row>
    <row r="11383" spans="1:1" x14ac:dyDescent="0.2">
      <c r="A11383" s="2"/>
    </row>
    <row r="11384" spans="1:1" x14ac:dyDescent="0.2">
      <c r="A11384" s="2"/>
    </row>
    <row r="11385" spans="1:1" x14ac:dyDescent="0.2">
      <c r="A11385" s="2"/>
    </row>
    <row r="11386" spans="1:1" x14ac:dyDescent="0.2">
      <c r="A11386" s="2"/>
    </row>
    <row r="11387" spans="1:1" x14ac:dyDescent="0.2">
      <c r="A11387" s="2"/>
    </row>
    <row r="11388" spans="1:1" x14ac:dyDescent="0.2">
      <c r="A11388" s="2"/>
    </row>
    <row r="11389" spans="1:1" x14ac:dyDescent="0.2">
      <c r="A11389" s="2"/>
    </row>
    <row r="11390" spans="1:1" x14ac:dyDescent="0.2">
      <c r="A11390" s="2"/>
    </row>
    <row r="11391" spans="1:1" x14ac:dyDescent="0.2">
      <c r="A11391" s="2"/>
    </row>
    <row r="11392" spans="1:1" x14ac:dyDescent="0.2">
      <c r="A11392" s="2"/>
    </row>
    <row r="11393" spans="1:1" x14ac:dyDescent="0.2">
      <c r="A11393" s="2"/>
    </row>
    <row r="11394" spans="1:1" x14ac:dyDescent="0.2">
      <c r="A11394" s="2"/>
    </row>
    <row r="11395" spans="1:1" x14ac:dyDescent="0.2">
      <c r="A11395" s="2"/>
    </row>
    <row r="11396" spans="1:1" x14ac:dyDescent="0.2">
      <c r="A11396" s="2"/>
    </row>
    <row r="11397" spans="1:1" x14ac:dyDescent="0.2">
      <c r="A11397" s="2"/>
    </row>
    <row r="11398" spans="1:1" x14ac:dyDescent="0.2">
      <c r="A11398" s="2"/>
    </row>
    <row r="11399" spans="1:1" x14ac:dyDescent="0.2">
      <c r="A11399" s="2"/>
    </row>
    <row r="11400" spans="1:1" x14ac:dyDescent="0.2">
      <c r="A11400" s="2"/>
    </row>
    <row r="11401" spans="1:1" x14ac:dyDescent="0.2">
      <c r="A11401" s="2"/>
    </row>
    <row r="11402" spans="1:1" x14ac:dyDescent="0.2">
      <c r="A11402" s="2"/>
    </row>
    <row r="11403" spans="1:1" x14ac:dyDescent="0.2">
      <c r="A11403" s="2"/>
    </row>
    <row r="11404" spans="1:1" x14ac:dyDescent="0.2">
      <c r="A11404" s="2"/>
    </row>
    <row r="11405" spans="1:1" x14ac:dyDescent="0.2">
      <c r="A11405" s="2"/>
    </row>
    <row r="11406" spans="1:1" x14ac:dyDescent="0.2">
      <c r="A11406" s="2"/>
    </row>
    <row r="11407" spans="1:1" x14ac:dyDescent="0.2">
      <c r="A11407" s="2"/>
    </row>
    <row r="11408" spans="1:1" x14ac:dyDescent="0.2">
      <c r="A11408" s="2"/>
    </row>
    <row r="11409" spans="1:1" x14ac:dyDescent="0.2">
      <c r="A11409" s="2"/>
    </row>
    <row r="11410" spans="1:1" x14ac:dyDescent="0.2">
      <c r="A11410" s="2"/>
    </row>
    <row r="11411" spans="1:1" x14ac:dyDescent="0.2">
      <c r="A11411" s="2"/>
    </row>
    <row r="11412" spans="1:1" x14ac:dyDescent="0.2">
      <c r="A11412" s="2"/>
    </row>
    <row r="11413" spans="1:1" x14ac:dyDescent="0.2">
      <c r="A11413" s="2"/>
    </row>
    <row r="11414" spans="1:1" x14ac:dyDescent="0.2">
      <c r="A11414" s="2"/>
    </row>
    <row r="11415" spans="1:1" x14ac:dyDescent="0.2">
      <c r="A11415" s="2"/>
    </row>
    <row r="11416" spans="1:1" x14ac:dyDescent="0.2">
      <c r="A11416" s="2"/>
    </row>
    <row r="11417" spans="1:1" x14ac:dyDescent="0.2">
      <c r="A11417" s="2"/>
    </row>
    <row r="11418" spans="1:1" x14ac:dyDescent="0.2">
      <c r="A11418" s="2"/>
    </row>
    <row r="11419" spans="1:1" x14ac:dyDescent="0.2">
      <c r="A11419" s="2"/>
    </row>
    <row r="11420" spans="1:1" x14ac:dyDescent="0.2">
      <c r="A11420" s="2"/>
    </row>
    <row r="11421" spans="1:1" x14ac:dyDescent="0.2">
      <c r="A11421" s="2"/>
    </row>
    <row r="11422" spans="1:1" x14ac:dyDescent="0.2">
      <c r="A11422" s="2"/>
    </row>
    <row r="11423" spans="1:1" x14ac:dyDescent="0.2">
      <c r="A11423" s="2"/>
    </row>
    <row r="11424" spans="1:1" x14ac:dyDescent="0.2">
      <c r="A11424" s="2"/>
    </row>
    <row r="11425" spans="1:1" x14ac:dyDescent="0.2">
      <c r="A11425" s="2"/>
    </row>
    <row r="11426" spans="1:1" x14ac:dyDescent="0.2">
      <c r="A11426" s="2"/>
    </row>
    <row r="11427" spans="1:1" x14ac:dyDescent="0.2">
      <c r="A11427" s="2"/>
    </row>
    <row r="11428" spans="1:1" x14ac:dyDescent="0.2">
      <c r="A11428" s="2"/>
    </row>
    <row r="11429" spans="1:1" x14ac:dyDescent="0.2">
      <c r="A11429" s="2"/>
    </row>
    <row r="11430" spans="1:1" x14ac:dyDescent="0.2">
      <c r="A11430" s="2"/>
    </row>
    <row r="11431" spans="1:1" x14ac:dyDescent="0.2">
      <c r="A11431" s="2"/>
    </row>
    <row r="11432" spans="1:1" x14ac:dyDescent="0.2">
      <c r="A11432" s="2"/>
    </row>
    <row r="11433" spans="1:1" x14ac:dyDescent="0.2">
      <c r="A11433" s="2"/>
    </row>
    <row r="11434" spans="1:1" x14ac:dyDescent="0.2">
      <c r="A11434" s="2"/>
    </row>
    <row r="11435" spans="1:1" x14ac:dyDescent="0.2">
      <c r="A11435" s="2"/>
    </row>
    <row r="11436" spans="1:1" x14ac:dyDescent="0.2">
      <c r="A11436" s="2"/>
    </row>
    <row r="11437" spans="1:1" x14ac:dyDescent="0.2">
      <c r="A11437" s="2"/>
    </row>
    <row r="11438" spans="1:1" x14ac:dyDescent="0.2">
      <c r="A11438" s="2"/>
    </row>
    <row r="11439" spans="1:1" x14ac:dyDescent="0.2">
      <c r="A11439" s="2"/>
    </row>
    <row r="11440" spans="1:1" x14ac:dyDescent="0.2">
      <c r="A11440" s="2"/>
    </row>
    <row r="11441" spans="1:1" x14ac:dyDescent="0.2">
      <c r="A11441" s="2"/>
    </row>
    <row r="11442" spans="1:1" x14ac:dyDescent="0.2">
      <c r="A11442" s="2"/>
    </row>
    <row r="11443" spans="1:1" x14ac:dyDescent="0.2">
      <c r="A11443" s="2"/>
    </row>
    <row r="11444" spans="1:1" x14ac:dyDescent="0.2">
      <c r="A11444" s="2"/>
    </row>
    <row r="11445" spans="1:1" x14ac:dyDescent="0.2">
      <c r="A11445" s="2"/>
    </row>
    <row r="11446" spans="1:1" x14ac:dyDescent="0.2">
      <c r="A11446" s="2"/>
    </row>
    <row r="11447" spans="1:1" x14ac:dyDescent="0.2">
      <c r="A11447" s="2"/>
    </row>
    <row r="11448" spans="1:1" x14ac:dyDescent="0.2">
      <c r="A11448" s="2"/>
    </row>
    <row r="11449" spans="1:1" x14ac:dyDescent="0.2">
      <c r="A11449" s="2"/>
    </row>
    <row r="11450" spans="1:1" x14ac:dyDescent="0.2">
      <c r="A11450" s="2"/>
    </row>
    <row r="11451" spans="1:1" x14ac:dyDescent="0.2">
      <c r="A11451" s="2"/>
    </row>
    <row r="11452" spans="1:1" x14ac:dyDescent="0.2">
      <c r="A11452" s="2"/>
    </row>
    <row r="11453" spans="1:1" x14ac:dyDescent="0.2">
      <c r="A11453" s="2"/>
    </row>
    <row r="11454" spans="1:1" x14ac:dyDescent="0.2">
      <c r="A11454" s="2"/>
    </row>
    <row r="11455" spans="1:1" x14ac:dyDescent="0.2">
      <c r="A11455" s="2"/>
    </row>
    <row r="11456" spans="1:1" x14ac:dyDescent="0.2">
      <c r="A11456" s="2"/>
    </row>
    <row r="11457" spans="1:1" x14ac:dyDescent="0.2">
      <c r="A11457" s="2"/>
    </row>
    <row r="11458" spans="1:1" x14ac:dyDescent="0.2">
      <c r="A11458" s="2"/>
    </row>
    <row r="11459" spans="1:1" x14ac:dyDescent="0.2">
      <c r="A11459" s="2"/>
    </row>
    <row r="11460" spans="1:1" x14ac:dyDescent="0.2">
      <c r="A11460" s="2"/>
    </row>
    <row r="11461" spans="1:1" x14ac:dyDescent="0.2">
      <c r="A11461" s="2"/>
    </row>
    <row r="11462" spans="1:1" x14ac:dyDescent="0.2">
      <c r="A11462" s="2"/>
    </row>
    <row r="11463" spans="1:1" x14ac:dyDescent="0.2">
      <c r="A11463" s="2"/>
    </row>
    <row r="11464" spans="1:1" x14ac:dyDescent="0.2">
      <c r="A11464" s="2"/>
    </row>
    <row r="11465" spans="1:1" x14ac:dyDescent="0.2">
      <c r="A11465" s="2"/>
    </row>
    <row r="11466" spans="1:1" x14ac:dyDescent="0.2">
      <c r="A11466" s="2"/>
    </row>
    <row r="11467" spans="1:1" x14ac:dyDescent="0.2">
      <c r="A11467" s="2"/>
    </row>
    <row r="11468" spans="1:1" x14ac:dyDescent="0.2">
      <c r="A11468" s="2"/>
    </row>
    <row r="11469" spans="1:1" x14ac:dyDescent="0.2">
      <c r="A11469" s="2"/>
    </row>
    <row r="11470" spans="1:1" x14ac:dyDescent="0.2">
      <c r="A11470" s="2"/>
    </row>
    <row r="11471" spans="1:1" x14ac:dyDescent="0.2">
      <c r="A11471" s="2"/>
    </row>
    <row r="11472" spans="1:1" x14ac:dyDescent="0.2">
      <c r="A11472" s="2"/>
    </row>
    <row r="11473" spans="1:1" x14ac:dyDescent="0.2">
      <c r="A11473" s="2"/>
    </row>
    <row r="11474" spans="1:1" x14ac:dyDescent="0.2">
      <c r="A11474" s="2"/>
    </row>
    <row r="11475" spans="1:1" x14ac:dyDescent="0.2">
      <c r="A11475" s="2"/>
    </row>
    <row r="11476" spans="1:1" x14ac:dyDescent="0.2">
      <c r="A11476" s="2"/>
    </row>
    <row r="11477" spans="1:1" x14ac:dyDescent="0.2">
      <c r="A11477" s="2"/>
    </row>
    <row r="11478" spans="1:1" x14ac:dyDescent="0.2">
      <c r="A11478" s="2"/>
    </row>
    <row r="11479" spans="1:1" x14ac:dyDescent="0.2">
      <c r="A11479" s="2"/>
    </row>
    <row r="11480" spans="1:1" x14ac:dyDescent="0.2">
      <c r="A11480" s="2"/>
    </row>
    <row r="11481" spans="1:1" x14ac:dyDescent="0.2">
      <c r="A11481" s="2"/>
    </row>
    <row r="11482" spans="1:1" x14ac:dyDescent="0.2">
      <c r="A11482" s="2"/>
    </row>
    <row r="11483" spans="1:1" x14ac:dyDescent="0.2">
      <c r="A11483" s="2"/>
    </row>
    <row r="11484" spans="1:1" x14ac:dyDescent="0.2">
      <c r="A11484" s="2"/>
    </row>
    <row r="11485" spans="1:1" x14ac:dyDescent="0.2">
      <c r="A11485" s="2"/>
    </row>
    <row r="11486" spans="1:1" x14ac:dyDescent="0.2">
      <c r="A11486" s="2"/>
    </row>
    <row r="11487" spans="1:1" x14ac:dyDescent="0.2">
      <c r="A11487" s="2"/>
    </row>
    <row r="11488" spans="1:1" x14ac:dyDescent="0.2">
      <c r="A11488" s="2"/>
    </row>
    <row r="11489" spans="1:1" x14ac:dyDescent="0.2">
      <c r="A11489" s="2"/>
    </row>
    <row r="11490" spans="1:1" x14ac:dyDescent="0.2">
      <c r="A11490" s="2"/>
    </row>
    <row r="11491" spans="1:1" x14ac:dyDescent="0.2">
      <c r="A11491" s="2"/>
    </row>
    <row r="11492" spans="1:1" x14ac:dyDescent="0.2">
      <c r="A11492" s="2"/>
    </row>
    <row r="11493" spans="1:1" x14ac:dyDescent="0.2">
      <c r="A11493" s="2"/>
    </row>
    <row r="11494" spans="1:1" x14ac:dyDescent="0.2">
      <c r="A11494" s="2"/>
    </row>
    <row r="11495" spans="1:1" x14ac:dyDescent="0.2">
      <c r="A11495" s="2"/>
    </row>
    <row r="11496" spans="1:1" x14ac:dyDescent="0.2">
      <c r="A11496" s="2"/>
    </row>
    <row r="11497" spans="1:1" x14ac:dyDescent="0.2">
      <c r="A11497" s="2"/>
    </row>
    <row r="11498" spans="1:1" x14ac:dyDescent="0.2">
      <c r="A11498" s="2"/>
    </row>
    <row r="11499" spans="1:1" x14ac:dyDescent="0.2">
      <c r="A11499" s="2"/>
    </row>
    <row r="11500" spans="1:1" x14ac:dyDescent="0.2">
      <c r="A11500" s="2"/>
    </row>
    <row r="11501" spans="1:1" x14ac:dyDescent="0.2">
      <c r="A11501" s="2"/>
    </row>
    <row r="11502" spans="1:1" x14ac:dyDescent="0.2">
      <c r="A11502" s="2"/>
    </row>
    <row r="11503" spans="1:1" x14ac:dyDescent="0.2">
      <c r="A11503" s="2"/>
    </row>
    <row r="11504" spans="1:1" x14ac:dyDescent="0.2">
      <c r="A11504" s="2"/>
    </row>
    <row r="11505" spans="1:1" x14ac:dyDescent="0.2">
      <c r="A11505" s="2"/>
    </row>
    <row r="11506" spans="1:1" x14ac:dyDescent="0.2">
      <c r="A11506" s="2"/>
    </row>
    <row r="11507" spans="1:1" x14ac:dyDescent="0.2">
      <c r="A11507" s="2"/>
    </row>
    <row r="11508" spans="1:1" x14ac:dyDescent="0.2">
      <c r="A11508" s="2"/>
    </row>
    <row r="11509" spans="1:1" x14ac:dyDescent="0.2">
      <c r="A11509" s="2"/>
    </row>
    <row r="11510" spans="1:1" x14ac:dyDescent="0.2">
      <c r="A11510" s="2"/>
    </row>
    <row r="11511" spans="1:1" x14ac:dyDescent="0.2">
      <c r="A11511" s="2"/>
    </row>
    <row r="11512" spans="1:1" x14ac:dyDescent="0.2">
      <c r="A11512" s="2"/>
    </row>
    <row r="11513" spans="1:1" x14ac:dyDescent="0.2">
      <c r="A11513" s="2"/>
    </row>
    <row r="11514" spans="1:1" x14ac:dyDescent="0.2">
      <c r="A11514" s="2"/>
    </row>
    <row r="11515" spans="1:1" x14ac:dyDescent="0.2">
      <c r="A11515" s="2"/>
    </row>
    <row r="11516" spans="1:1" x14ac:dyDescent="0.2">
      <c r="A11516" s="2"/>
    </row>
    <row r="11517" spans="1:1" x14ac:dyDescent="0.2">
      <c r="A11517" s="2"/>
    </row>
    <row r="11518" spans="1:1" x14ac:dyDescent="0.2">
      <c r="A11518" s="2"/>
    </row>
    <row r="11519" spans="1:1" x14ac:dyDescent="0.2">
      <c r="A11519" s="2"/>
    </row>
    <row r="11520" spans="1:1" x14ac:dyDescent="0.2">
      <c r="A11520" s="2"/>
    </row>
    <row r="11521" spans="1:1" x14ac:dyDescent="0.2">
      <c r="A11521" s="2"/>
    </row>
    <row r="11522" spans="1:1" x14ac:dyDescent="0.2">
      <c r="A11522" s="2"/>
    </row>
    <row r="11523" spans="1:1" x14ac:dyDescent="0.2">
      <c r="A11523" s="2"/>
    </row>
    <row r="11524" spans="1:1" x14ac:dyDescent="0.2">
      <c r="A11524" s="2"/>
    </row>
    <row r="11525" spans="1:1" x14ac:dyDescent="0.2">
      <c r="A11525" s="2"/>
    </row>
    <row r="11526" spans="1:1" x14ac:dyDescent="0.2">
      <c r="A11526" s="2"/>
    </row>
    <row r="11527" spans="1:1" x14ac:dyDescent="0.2">
      <c r="A11527" s="2"/>
    </row>
    <row r="11528" spans="1:1" x14ac:dyDescent="0.2">
      <c r="A11528" s="2"/>
    </row>
    <row r="11529" spans="1:1" x14ac:dyDescent="0.2">
      <c r="A11529" s="2"/>
    </row>
    <row r="11530" spans="1:1" x14ac:dyDescent="0.2">
      <c r="A11530" s="2"/>
    </row>
    <row r="11531" spans="1:1" x14ac:dyDescent="0.2">
      <c r="A11531" s="2"/>
    </row>
    <row r="11532" spans="1:1" x14ac:dyDescent="0.2">
      <c r="A11532" s="2"/>
    </row>
    <row r="11533" spans="1:1" x14ac:dyDescent="0.2">
      <c r="A11533" s="2"/>
    </row>
    <row r="11534" spans="1:1" x14ac:dyDescent="0.2">
      <c r="A11534" s="2"/>
    </row>
    <row r="11535" spans="1:1" x14ac:dyDescent="0.2">
      <c r="A11535" s="2"/>
    </row>
    <row r="11536" spans="1:1" x14ac:dyDescent="0.2">
      <c r="A11536" s="2"/>
    </row>
    <row r="11537" spans="1:1" x14ac:dyDescent="0.2">
      <c r="A11537" s="2"/>
    </row>
    <row r="11538" spans="1:1" x14ac:dyDescent="0.2">
      <c r="A11538" s="2"/>
    </row>
    <row r="11539" spans="1:1" x14ac:dyDescent="0.2">
      <c r="A11539" s="2"/>
    </row>
    <row r="11540" spans="1:1" x14ac:dyDescent="0.2">
      <c r="A11540" s="2"/>
    </row>
    <row r="11541" spans="1:1" x14ac:dyDescent="0.2">
      <c r="A11541" s="2"/>
    </row>
    <row r="11542" spans="1:1" x14ac:dyDescent="0.2">
      <c r="A11542" s="2"/>
    </row>
    <row r="11543" spans="1:1" x14ac:dyDescent="0.2">
      <c r="A11543" s="2"/>
    </row>
    <row r="11544" spans="1:1" x14ac:dyDescent="0.2">
      <c r="A11544" s="2"/>
    </row>
    <row r="11545" spans="1:1" x14ac:dyDescent="0.2">
      <c r="A11545" s="2"/>
    </row>
    <row r="11546" spans="1:1" x14ac:dyDescent="0.2">
      <c r="A11546" s="2"/>
    </row>
    <row r="11547" spans="1:1" x14ac:dyDescent="0.2">
      <c r="A11547" s="2"/>
    </row>
    <row r="11548" spans="1:1" x14ac:dyDescent="0.2">
      <c r="A11548" s="2"/>
    </row>
    <row r="11549" spans="1:1" x14ac:dyDescent="0.2">
      <c r="A11549" s="2"/>
    </row>
    <row r="11550" spans="1:1" x14ac:dyDescent="0.2">
      <c r="A11550" s="2"/>
    </row>
    <row r="11551" spans="1:1" x14ac:dyDescent="0.2">
      <c r="A11551" s="2"/>
    </row>
    <row r="11552" spans="1:1" x14ac:dyDescent="0.2">
      <c r="A11552" s="2"/>
    </row>
    <row r="11553" spans="1:1" x14ac:dyDescent="0.2">
      <c r="A11553" s="2"/>
    </row>
    <row r="11554" spans="1:1" x14ac:dyDescent="0.2">
      <c r="A11554" s="2"/>
    </row>
    <row r="11555" spans="1:1" x14ac:dyDescent="0.2">
      <c r="A11555" s="2"/>
    </row>
    <row r="11556" spans="1:1" x14ac:dyDescent="0.2">
      <c r="A11556" s="2"/>
    </row>
    <row r="11557" spans="1:1" x14ac:dyDescent="0.2">
      <c r="A11557" s="2"/>
    </row>
    <row r="11558" spans="1:1" x14ac:dyDescent="0.2">
      <c r="A11558" s="2"/>
    </row>
    <row r="11559" spans="1:1" x14ac:dyDescent="0.2">
      <c r="A11559" s="2"/>
    </row>
    <row r="11560" spans="1:1" x14ac:dyDescent="0.2">
      <c r="A11560" s="2"/>
    </row>
    <row r="11561" spans="1:1" x14ac:dyDescent="0.2">
      <c r="A11561" s="2"/>
    </row>
    <row r="11562" spans="1:1" x14ac:dyDescent="0.2">
      <c r="A11562" s="2"/>
    </row>
    <row r="11563" spans="1:1" x14ac:dyDescent="0.2">
      <c r="A11563" s="2"/>
    </row>
    <row r="11564" spans="1:1" x14ac:dyDescent="0.2">
      <c r="A11564" s="2"/>
    </row>
    <row r="11565" spans="1:1" x14ac:dyDescent="0.2">
      <c r="A11565" s="2"/>
    </row>
    <row r="11566" spans="1:1" x14ac:dyDescent="0.2">
      <c r="A11566" s="2"/>
    </row>
    <row r="11567" spans="1:1" x14ac:dyDescent="0.2">
      <c r="A11567" s="2"/>
    </row>
    <row r="11568" spans="1:1" x14ac:dyDescent="0.2">
      <c r="A11568" s="2"/>
    </row>
    <row r="11569" spans="1:1" x14ac:dyDescent="0.2">
      <c r="A11569" s="2"/>
    </row>
    <row r="11570" spans="1:1" x14ac:dyDescent="0.2">
      <c r="A11570" s="2"/>
    </row>
    <row r="11571" spans="1:1" x14ac:dyDescent="0.2">
      <c r="A11571" s="2"/>
    </row>
    <row r="11572" spans="1:1" x14ac:dyDescent="0.2">
      <c r="A11572" s="2"/>
    </row>
    <row r="11573" spans="1:1" x14ac:dyDescent="0.2">
      <c r="A11573" s="2"/>
    </row>
    <row r="11574" spans="1:1" x14ac:dyDescent="0.2">
      <c r="A11574" s="2"/>
    </row>
    <row r="11575" spans="1:1" x14ac:dyDescent="0.2">
      <c r="A11575" s="2"/>
    </row>
    <row r="11576" spans="1:1" x14ac:dyDescent="0.2">
      <c r="A11576" s="2"/>
    </row>
    <row r="11577" spans="1:1" x14ac:dyDescent="0.2">
      <c r="A11577" s="2"/>
    </row>
    <row r="11578" spans="1:1" x14ac:dyDescent="0.2">
      <c r="A11578" s="2"/>
    </row>
    <row r="11579" spans="1:1" x14ac:dyDescent="0.2">
      <c r="A11579" s="2"/>
    </row>
    <row r="11580" spans="1:1" x14ac:dyDescent="0.2">
      <c r="A11580" s="2"/>
    </row>
    <row r="11581" spans="1:1" x14ac:dyDescent="0.2">
      <c r="A11581" s="2"/>
    </row>
    <row r="11582" spans="1:1" x14ac:dyDescent="0.2">
      <c r="A11582" s="2"/>
    </row>
    <row r="11583" spans="1:1" x14ac:dyDescent="0.2">
      <c r="A11583" s="2"/>
    </row>
    <row r="11584" spans="1:1" x14ac:dyDescent="0.2">
      <c r="A11584" s="2"/>
    </row>
    <row r="11585" spans="1:1" x14ac:dyDescent="0.2">
      <c r="A11585" s="2"/>
    </row>
    <row r="11586" spans="1:1" x14ac:dyDescent="0.2">
      <c r="A11586" s="2"/>
    </row>
    <row r="11587" spans="1:1" x14ac:dyDescent="0.2">
      <c r="A11587" s="2"/>
    </row>
    <row r="11588" spans="1:1" x14ac:dyDescent="0.2">
      <c r="A11588" s="2"/>
    </row>
    <row r="11589" spans="1:1" x14ac:dyDescent="0.2">
      <c r="A11589" s="2"/>
    </row>
    <row r="11590" spans="1:1" x14ac:dyDescent="0.2">
      <c r="A11590" s="2"/>
    </row>
    <row r="11591" spans="1:1" x14ac:dyDescent="0.2">
      <c r="A11591" s="2"/>
    </row>
    <row r="11592" spans="1:1" x14ac:dyDescent="0.2">
      <c r="A11592" s="2"/>
    </row>
    <row r="11593" spans="1:1" x14ac:dyDescent="0.2">
      <c r="A11593" s="2"/>
    </row>
    <row r="11594" spans="1:1" x14ac:dyDescent="0.2">
      <c r="A11594" s="2"/>
    </row>
    <row r="11595" spans="1:1" x14ac:dyDescent="0.2">
      <c r="A11595" s="2"/>
    </row>
    <row r="11596" spans="1:1" x14ac:dyDescent="0.2">
      <c r="A11596" s="2"/>
    </row>
    <row r="11597" spans="1:1" x14ac:dyDescent="0.2">
      <c r="A11597" s="2"/>
    </row>
    <row r="11598" spans="1:1" x14ac:dyDescent="0.2">
      <c r="A11598" s="2"/>
    </row>
    <row r="11599" spans="1:1" x14ac:dyDescent="0.2">
      <c r="A11599" s="2"/>
    </row>
    <row r="11600" spans="1:1" x14ac:dyDescent="0.2">
      <c r="A11600" s="2"/>
    </row>
    <row r="11601" spans="1:1" x14ac:dyDescent="0.2">
      <c r="A11601" s="2"/>
    </row>
    <row r="11602" spans="1:1" x14ac:dyDescent="0.2">
      <c r="A11602" s="2"/>
    </row>
    <row r="11603" spans="1:1" x14ac:dyDescent="0.2">
      <c r="A11603" s="2"/>
    </row>
    <row r="11604" spans="1:1" x14ac:dyDescent="0.2">
      <c r="A11604" s="2"/>
    </row>
    <row r="11605" spans="1:1" x14ac:dyDescent="0.2">
      <c r="A11605" s="2"/>
    </row>
    <row r="11606" spans="1:1" x14ac:dyDescent="0.2">
      <c r="A11606" s="2"/>
    </row>
    <row r="11607" spans="1:1" x14ac:dyDescent="0.2">
      <c r="A11607" s="2"/>
    </row>
    <row r="11608" spans="1:1" x14ac:dyDescent="0.2">
      <c r="A11608" s="2"/>
    </row>
    <row r="11609" spans="1:1" x14ac:dyDescent="0.2">
      <c r="A11609" s="2"/>
    </row>
    <row r="11610" spans="1:1" x14ac:dyDescent="0.2">
      <c r="A11610" s="2"/>
    </row>
    <row r="11611" spans="1:1" x14ac:dyDescent="0.2">
      <c r="A11611" s="2"/>
    </row>
    <row r="11612" spans="1:1" x14ac:dyDescent="0.2">
      <c r="A11612" s="2"/>
    </row>
    <row r="11613" spans="1:1" x14ac:dyDescent="0.2">
      <c r="A11613" s="2"/>
    </row>
    <row r="11614" spans="1:1" x14ac:dyDescent="0.2">
      <c r="A11614" s="2"/>
    </row>
    <row r="11615" spans="1:1" x14ac:dyDescent="0.2">
      <c r="A11615" s="2"/>
    </row>
    <row r="11616" spans="1:1" x14ac:dyDescent="0.2">
      <c r="A11616" s="2"/>
    </row>
    <row r="11617" spans="1:1" x14ac:dyDescent="0.2">
      <c r="A11617" s="2"/>
    </row>
    <row r="11618" spans="1:1" x14ac:dyDescent="0.2">
      <c r="A11618" s="2"/>
    </row>
    <row r="11619" spans="1:1" x14ac:dyDescent="0.2">
      <c r="A11619" s="2"/>
    </row>
    <row r="11620" spans="1:1" x14ac:dyDescent="0.2">
      <c r="A11620" s="2"/>
    </row>
    <row r="11621" spans="1:1" x14ac:dyDescent="0.2">
      <c r="A11621" s="2"/>
    </row>
    <row r="11622" spans="1:1" x14ac:dyDescent="0.2">
      <c r="A11622" s="2"/>
    </row>
    <row r="11623" spans="1:1" x14ac:dyDescent="0.2">
      <c r="A11623" s="2"/>
    </row>
    <row r="11624" spans="1:1" x14ac:dyDescent="0.2">
      <c r="A11624" s="2"/>
    </row>
    <row r="11625" spans="1:1" x14ac:dyDescent="0.2">
      <c r="A11625" s="2"/>
    </row>
    <row r="11626" spans="1:1" x14ac:dyDescent="0.2">
      <c r="A11626" s="2"/>
    </row>
    <row r="11627" spans="1:1" x14ac:dyDescent="0.2">
      <c r="A11627" s="2"/>
    </row>
    <row r="11628" spans="1:1" x14ac:dyDescent="0.2">
      <c r="A11628" s="2"/>
    </row>
    <row r="11629" spans="1:1" x14ac:dyDescent="0.2">
      <c r="A11629" s="2"/>
    </row>
    <row r="11630" spans="1:1" x14ac:dyDescent="0.2">
      <c r="A11630" s="2"/>
    </row>
    <row r="11631" spans="1:1" x14ac:dyDescent="0.2">
      <c r="A11631" s="2"/>
    </row>
    <row r="11632" spans="1:1" x14ac:dyDescent="0.2">
      <c r="A11632" s="2"/>
    </row>
    <row r="11633" spans="1:1" x14ac:dyDescent="0.2">
      <c r="A11633" s="2"/>
    </row>
    <row r="11634" spans="1:1" x14ac:dyDescent="0.2">
      <c r="A11634" s="2"/>
    </row>
    <row r="11635" spans="1:1" x14ac:dyDescent="0.2">
      <c r="A11635" s="2"/>
    </row>
    <row r="11636" spans="1:1" x14ac:dyDescent="0.2">
      <c r="A11636" s="2"/>
    </row>
    <row r="11637" spans="1:1" x14ac:dyDescent="0.2">
      <c r="A11637" s="2"/>
    </row>
    <row r="11638" spans="1:1" x14ac:dyDescent="0.2">
      <c r="A11638" s="2"/>
    </row>
    <row r="11639" spans="1:1" x14ac:dyDescent="0.2">
      <c r="A11639" s="2"/>
    </row>
    <row r="11640" spans="1:1" x14ac:dyDescent="0.2">
      <c r="A11640" s="2"/>
    </row>
    <row r="11641" spans="1:1" x14ac:dyDescent="0.2">
      <c r="A11641" s="2"/>
    </row>
    <row r="11642" spans="1:1" x14ac:dyDescent="0.2">
      <c r="A11642" s="2"/>
    </row>
    <row r="11643" spans="1:1" x14ac:dyDescent="0.2">
      <c r="A11643" s="2"/>
    </row>
    <row r="11644" spans="1:1" x14ac:dyDescent="0.2">
      <c r="A11644" s="2"/>
    </row>
    <row r="11645" spans="1:1" x14ac:dyDescent="0.2">
      <c r="A11645" s="2"/>
    </row>
    <row r="11646" spans="1:1" x14ac:dyDescent="0.2">
      <c r="A11646" s="2"/>
    </row>
    <row r="11647" spans="1:1" x14ac:dyDescent="0.2">
      <c r="A11647" s="2"/>
    </row>
    <row r="11648" spans="1:1" x14ac:dyDescent="0.2">
      <c r="A11648" s="2"/>
    </row>
    <row r="11649" spans="1:1" x14ac:dyDescent="0.2">
      <c r="A11649" s="2"/>
    </row>
    <row r="11650" spans="1:1" x14ac:dyDescent="0.2">
      <c r="A11650" s="2"/>
    </row>
    <row r="11651" spans="1:1" x14ac:dyDescent="0.2">
      <c r="A11651" s="2"/>
    </row>
    <row r="11652" spans="1:1" x14ac:dyDescent="0.2">
      <c r="A11652" s="2"/>
    </row>
    <row r="11653" spans="1:1" x14ac:dyDescent="0.2">
      <c r="A11653" s="2"/>
    </row>
    <row r="11654" spans="1:1" x14ac:dyDescent="0.2">
      <c r="A11654" s="2"/>
    </row>
    <row r="11655" spans="1:1" x14ac:dyDescent="0.2">
      <c r="A11655" s="2"/>
    </row>
    <row r="11656" spans="1:1" x14ac:dyDescent="0.2">
      <c r="A11656" s="2"/>
    </row>
    <row r="11657" spans="1:1" x14ac:dyDescent="0.2">
      <c r="A11657" s="2"/>
    </row>
    <row r="11658" spans="1:1" x14ac:dyDescent="0.2">
      <c r="A11658" s="2"/>
    </row>
    <row r="11659" spans="1:1" x14ac:dyDescent="0.2">
      <c r="A11659" s="2"/>
    </row>
    <row r="11660" spans="1:1" x14ac:dyDescent="0.2">
      <c r="A11660" s="2"/>
    </row>
    <row r="11661" spans="1:1" x14ac:dyDescent="0.2">
      <c r="A11661" s="2"/>
    </row>
    <row r="11662" spans="1:1" x14ac:dyDescent="0.2">
      <c r="A11662" s="2"/>
    </row>
    <row r="11663" spans="1:1" x14ac:dyDescent="0.2">
      <c r="A11663" s="2"/>
    </row>
    <row r="11664" spans="1:1" x14ac:dyDescent="0.2">
      <c r="A11664" s="2"/>
    </row>
    <row r="11665" spans="1:1" x14ac:dyDescent="0.2">
      <c r="A11665" s="2"/>
    </row>
    <row r="11666" spans="1:1" x14ac:dyDescent="0.2">
      <c r="A11666" s="2"/>
    </row>
    <row r="11667" spans="1:1" x14ac:dyDescent="0.2">
      <c r="A11667" s="2"/>
    </row>
    <row r="11668" spans="1:1" x14ac:dyDescent="0.2">
      <c r="A11668" s="2"/>
    </row>
    <row r="11669" spans="1:1" x14ac:dyDescent="0.2">
      <c r="A11669" s="2"/>
    </row>
    <row r="11670" spans="1:1" x14ac:dyDescent="0.2">
      <c r="A11670" s="2"/>
    </row>
    <row r="11671" spans="1:1" x14ac:dyDescent="0.2">
      <c r="A11671" s="2"/>
    </row>
    <row r="11672" spans="1:1" x14ac:dyDescent="0.2">
      <c r="A11672" s="2"/>
    </row>
    <row r="11673" spans="1:1" x14ac:dyDescent="0.2">
      <c r="A11673" s="2"/>
    </row>
    <row r="11674" spans="1:1" x14ac:dyDescent="0.2">
      <c r="A11674" s="2"/>
    </row>
    <row r="11675" spans="1:1" x14ac:dyDescent="0.2">
      <c r="A11675" s="2"/>
    </row>
    <row r="11676" spans="1:1" x14ac:dyDescent="0.2">
      <c r="A11676" s="2"/>
    </row>
    <row r="11677" spans="1:1" x14ac:dyDescent="0.2">
      <c r="A11677" s="2"/>
    </row>
    <row r="11678" spans="1:1" x14ac:dyDescent="0.2">
      <c r="A11678" s="2"/>
    </row>
    <row r="11679" spans="1:1" x14ac:dyDescent="0.2">
      <c r="A11679" s="2"/>
    </row>
    <row r="11680" spans="1:1" x14ac:dyDescent="0.2">
      <c r="A11680" s="2"/>
    </row>
    <row r="11681" spans="1:1" x14ac:dyDescent="0.2">
      <c r="A11681" s="2"/>
    </row>
    <row r="11682" spans="1:1" x14ac:dyDescent="0.2">
      <c r="A11682" s="2"/>
    </row>
    <row r="11683" spans="1:1" x14ac:dyDescent="0.2">
      <c r="A11683" s="2"/>
    </row>
    <row r="11684" spans="1:1" x14ac:dyDescent="0.2">
      <c r="A11684" s="2"/>
    </row>
    <row r="11685" spans="1:1" x14ac:dyDescent="0.2">
      <c r="A11685" s="2"/>
    </row>
    <row r="11686" spans="1:1" x14ac:dyDescent="0.2">
      <c r="A11686" s="2"/>
    </row>
    <row r="11687" spans="1:1" x14ac:dyDescent="0.2">
      <c r="A11687" s="2"/>
    </row>
    <row r="11688" spans="1:1" x14ac:dyDescent="0.2">
      <c r="A11688" s="2"/>
    </row>
    <row r="11689" spans="1:1" x14ac:dyDescent="0.2">
      <c r="A11689" s="2"/>
    </row>
    <row r="11690" spans="1:1" x14ac:dyDescent="0.2">
      <c r="A11690" s="2"/>
    </row>
    <row r="11691" spans="1:1" x14ac:dyDescent="0.2">
      <c r="A11691" s="2"/>
    </row>
    <row r="11692" spans="1:1" x14ac:dyDescent="0.2">
      <c r="A11692" s="2"/>
    </row>
    <row r="11693" spans="1:1" x14ac:dyDescent="0.2">
      <c r="A11693" s="2"/>
    </row>
    <row r="11694" spans="1:1" x14ac:dyDescent="0.2">
      <c r="A11694" s="2"/>
    </row>
    <row r="11695" spans="1:1" x14ac:dyDescent="0.2">
      <c r="A11695" s="2"/>
    </row>
    <row r="11696" spans="1:1" x14ac:dyDescent="0.2">
      <c r="A11696" s="2"/>
    </row>
    <row r="11697" spans="1:1" x14ac:dyDescent="0.2">
      <c r="A11697" s="2"/>
    </row>
    <row r="11698" spans="1:1" x14ac:dyDescent="0.2">
      <c r="A11698" s="2"/>
    </row>
    <row r="11699" spans="1:1" x14ac:dyDescent="0.2">
      <c r="A11699" s="2"/>
    </row>
    <row r="11700" spans="1:1" x14ac:dyDescent="0.2">
      <c r="A11700" s="2"/>
    </row>
    <row r="11701" spans="1:1" x14ac:dyDescent="0.2">
      <c r="A11701" s="2"/>
    </row>
    <row r="11702" spans="1:1" x14ac:dyDescent="0.2">
      <c r="A11702" s="2"/>
    </row>
    <row r="11703" spans="1:1" x14ac:dyDescent="0.2">
      <c r="A11703" s="2"/>
    </row>
    <row r="11704" spans="1:1" x14ac:dyDescent="0.2">
      <c r="A11704" s="2"/>
    </row>
    <row r="11705" spans="1:1" x14ac:dyDescent="0.2">
      <c r="A11705" s="2"/>
    </row>
    <row r="11706" spans="1:1" x14ac:dyDescent="0.2">
      <c r="A11706" s="2"/>
    </row>
    <row r="11707" spans="1:1" x14ac:dyDescent="0.2">
      <c r="A11707" s="2"/>
    </row>
    <row r="11708" spans="1:1" x14ac:dyDescent="0.2">
      <c r="A11708" s="2"/>
    </row>
    <row r="11709" spans="1:1" x14ac:dyDescent="0.2">
      <c r="A11709" s="2"/>
    </row>
    <row r="11710" spans="1:1" x14ac:dyDescent="0.2">
      <c r="A11710" s="2"/>
    </row>
    <row r="11711" spans="1:1" x14ac:dyDescent="0.2">
      <c r="A11711" s="2"/>
    </row>
    <row r="11712" spans="1:1" x14ac:dyDescent="0.2">
      <c r="A11712" s="2"/>
    </row>
    <row r="11713" spans="1:1" x14ac:dyDescent="0.2">
      <c r="A11713" s="2"/>
    </row>
    <row r="11714" spans="1:1" x14ac:dyDescent="0.2">
      <c r="A11714" s="2"/>
    </row>
    <row r="11715" spans="1:1" x14ac:dyDescent="0.2">
      <c r="A11715" s="2"/>
    </row>
    <row r="11716" spans="1:1" x14ac:dyDescent="0.2">
      <c r="A11716" s="2"/>
    </row>
    <row r="11717" spans="1:1" x14ac:dyDescent="0.2">
      <c r="A11717" s="2"/>
    </row>
    <row r="11718" spans="1:1" x14ac:dyDescent="0.2">
      <c r="A11718" s="2"/>
    </row>
    <row r="11719" spans="1:1" x14ac:dyDescent="0.2">
      <c r="A11719" s="2"/>
    </row>
    <row r="11720" spans="1:1" x14ac:dyDescent="0.2">
      <c r="A11720" s="2"/>
    </row>
    <row r="11721" spans="1:1" x14ac:dyDescent="0.2">
      <c r="A11721" s="2"/>
    </row>
    <row r="11722" spans="1:1" x14ac:dyDescent="0.2">
      <c r="A11722" s="2"/>
    </row>
    <row r="11723" spans="1:1" x14ac:dyDescent="0.2">
      <c r="A11723" s="2"/>
    </row>
    <row r="11724" spans="1:1" x14ac:dyDescent="0.2">
      <c r="A11724" s="2"/>
    </row>
    <row r="11725" spans="1:1" x14ac:dyDescent="0.2">
      <c r="A11725" s="2"/>
    </row>
    <row r="11726" spans="1:1" x14ac:dyDescent="0.2">
      <c r="A11726" s="2"/>
    </row>
    <row r="11727" spans="1:1" x14ac:dyDescent="0.2">
      <c r="A11727" s="2"/>
    </row>
    <row r="11728" spans="1:1" x14ac:dyDescent="0.2">
      <c r="A11728" s="2"/>
    </row>
    <row r="11729" spans="1:1" x14ac:dyDescent="0.2">
      <c r="A11729" s="2"/>
    </row>
    <row r="11730" spans="1:1" x14ac:dyDescent="0.2">
      <c r="A11730" s="2"/>
    </row>
    <row r="11731" spans="1:1" x14ac:dyDescent="0.2">
      <c r="A11731" s="2"/>
    </row>
    <row r="11732" spans="1:1" x14ac:dyDescent="0.2">
      <c r="A11732" s="2"/>
    </row>
    <row r="11733" spans="1:1" x14ac:dyDescent="0.2">
      <c r="A11733" s="2"/>
    </row>
    <row r="11734" spans="1:1" x14ac:dyDescent="0.2">
      <c r="A11734" s="2"/>
    </row>
    <row r="11735" spans="1:1" x14ac:dyDescent="0.2">
      <c r="A11735" s="2"/>
    </row>
    <row r="11736" spans="1:1" x14ac:dyDescent="0.2">
      <c r="A11736" s="2"/>
    </row>
    <row r="11737" spans="1:1" x14ac:dyDescent="0.2">
      <c r="A11737" s="2"/>
    </row>
    <row r="11738" spans="1:1" x14ac:dyDescent="0.2">
      <c r="A11738" s="2"/>
    </row>
    <row r="11739" spans="1:1" x14ac:dyDescent="0.2">
      <c r="A11739" s="2"/>
    </row>
    <row r="11740" spans="1:1" x14ac:dyDescent="0.2">
      <c r="A11740" s="2"/>
    </row>
    <row r="11741" spans="1:1" x14ac:dyDescent="0.2">
      <c r="A11741" s="2"/>
    </row>
    <row r="11742" spans="1:1" x14ac:dyDescent="0.2">
      <c r="A11742" s="2"/>
    </row>
    <row r="11743" spans="1:1" x14ac:dyDescent="0.2">
      <c r="A11743" s="2"/>
    </row>
    <row r="11744" spans="1:1" x14ac:dyDescent="0.2">
      <c r="A11744" s="2"/>
    </row>
    <row r="11745" spans="1:1" x14ac:dyDescent="0.2">
      <c r="A11745" s="2"/>
    </row>
    <row r="11746" spans="1:1" x14ac:dyDescent="0.2">
      <c r="A11746" s="2"/>
    </row>
    <row r="11747" spans="1:1" x14ac:dyDescent="0.2">
      <c r="A11747" s="2"/>
    </row>
    <row r="11748" spans="1:1" x14ac:dyDescent="0.2">
      <c r="A11748" s="2"/>
    </row>
    <row r="11749" spans="1:1" x14ac:dyDescent="0.2">
      <c r="A11749" s="2"/>
    </row>
    <row r="11750" spans="1:1" x14ac:dyDescent="0.2">
      <c r="A11750" s="2"/>
    </row>
    <row r="11751" spans="1:1" x14ac:dyDescent="0.2">
      <c r="A11751" s="2"/>
    </row>
    <row r="11752" spans="1:1" x14ac:dyDescent="0.2">
      <c r="A11752" s="2"/>
    </row>
    <row r="11753" spans="1:1" x14ac:dyDescent="0.2">
      <c r="A11753" s="2"/>
    </row>
    <row r="11754" spans="1:1" x14ac:dyDescent="0.2">
      <c r="A11754" s="2"/>
    </row>
    <row r="11755" spans="1:1" x14ac:dyDescent="0.2">
      <c r="A11755" s="2"/>
    </row>
    <row r="11756" spans="1:1" x14ac:dyDescent="0.2">
      <c r="A11756" s="2"/>
    </row>
    <row r="11757" spans="1:1" x14ac:dyDescent="0.2">
      <c r="A11757" s="2"/>
    </row>
    <row r="11758" spans="1:1" x14ac:dyDescent="0.2">
      <c r="A11758" s="2"/>
    </row>
    <row r="11759" spans="1:1" x14ac:dyDescent="0.2">
      <c r="A11759" s="2"/>
    </row>
    <row r="11760" spans="1:1" x14ac:dyDescent="0.2">
      <c r="A11760" s="2"/>
    </row>
    <row r="11761" spans="1:1" x14ac:dyDescent="0.2">
      <c r="A11761" s="2"/>
    </row>
    <row r="11762" spans="1:1" x14ac:dyDescent="0.2">
      <c r="A11762" s="2"/>
    </row>
    <row r="11763" spans="1:1" x14ac:dyDescent="0.2">
      <c r="A11763" s="2"/>
    </row>
    <row r="11764" spans="1:1" x14ac:dyDescent="0.2">
      <c r="A11764" s="2"/>
    </row>
    <row r="11765" spans="1:1" x14ac:dyDescent="0.2">
      <c r="A11765" s="2"/>
    </row>
    <row r="11766" spans="1:1" x14ac:dyDescent="0.2">
      <c r="A11766" s="2"/>
    </row>
    <row r="11767" spans="1:1" x14ac:dyDescent="0.2">
      <c r="A11767" s="2"/>
    </row>
    <row r="11768" spans="1:1" x14ac:dyDescent="0.2">
      <c r="A11768" s="2"/>
    </row>
    <row r="11769" spans="1:1" x14ac:dyDescent="0.2">
      <c r="A11769" s="2"/>
    </row>
    <row r="11770" spans="1:1" x14ac:dyDescent="0.2">
      <c r="A11770" s="2"/>
    </row>
    <row r="11771" spans="1:1" x14ac:dyDescent="0.2">
      <c r="A11771" s="2"/>
    </row>
    <row r="11772" spans="1:1" x14ac:dyDescent="0.2">
      <c r="A11772" s="2"/>
    </row>
    <row r="11773" spans="1:1" x14ac:dyDescent="0.2">
      <c r="A11773" s="2"/>
    </row>
    <row r="11774" spans="1:1" x14ac:dyDescent="0.2">
      <c r="A11774" s="2"/>
    </row>
    <row r="11775" spans="1:1" x14ac:dyDescent="0.2">
      <c r="A11775" s="2"/>
    </row>
    <row r="11776" spans="1:1" x14ac:dyDescent="0.2">
      <c r="A11776" s="2"/>
    </row>
    <row r="11777" spans="1:1" x14ac:dyDescent="0.2">
      <c r="A11777" s="2"/>
    </row>
    <row r="11778" spans="1:1" x14ac:dyDescent="0.2">
      <c r="A11778" s="2"/>
    </row>
    <row r="11779" spans="1:1" x14ac:dyDescent="0.2">
      <c r="A11779" s="2"/>
    </row>
    <row r="11780" spans="1:1" x14ac:dyDescent="0.2">
      <c r="A11780" s="2"/>
    </row>
    <row r="11781" spans="1:1" x14ac:dyDescent="0.2">
      <c r="A11781" s="2"/>
    </row>
    <row r="11782" spans="1:1" x14ac:dyDescent="0.2">
      <c r="A11782" s="2"/>
    </row>
    <row r="11783" spans="1:1" x14ac:dyDescent="0.2">
      <c r="A11783" s="2"/>
    </row>
    <row r="11784" spans="1:1" x14ac:dyDescent="0.2">
      <c r="A11784" s="2"/>
    </row>
    <row r="11785" spans="1:1" x14ac:dyDescent="0.2">
      <c r="A11785" s="2"/>
    </row>
    <row r="11786" spans="1:1" x14ac:dyDescent="0.2">
      <c r="A11786" s="2"/>
    </row>
    <row r="11787" spans="1:1" x14ac:dyDescent="0.2">
      <c r="A11787" s="2"/>
    </row>
    <row r="11788" spans="1:1" x14ac:dyDescent="0.2">
      <c r="A11788" s="2"/>
    </row>
    <row r="11789" spans="1:1" x14ac:dyDescent="0.2">
      <c r="A11789" s="2"/>
    </row>
    <row r="11790" spans="1:1" x14ac:dyDescent="0.2">
      <c r="A11790" s="2"/>
    </row>
    <row r="11791" spans="1:1" x14ac:dyDescent="0.2">
      <c r="A11791" s="2"/>
    </row>
    <row r="11792" spans="1:1" x14ac:dyDescent="0.2">
      <c r="A11792" s="2"/>
    </row>
    <row r="11793" spans="1:1" x14ac:dyDescent="0.2">
      <c r="A11793" s="2"/>
    </row>
    <row r="11794" spans="1:1" x14ac:dyDescent="0.2">
      <c r="A11794" s="2"/>
    </row>
    <row r="11795" spans="1:1" x14ac:dyDescent="0.2">
      <c r="A11795" s="2"/>
    </row>
    <row r="11796" spans="1:1" x14ac:dyDescent="0.2">
      <c r="A11796" s="2"/>
    </row>
    <row r="11797" spans="1:1" x14ac:dyDescent="0.2">
      <c r="A11797" s="2"/>
    </row>
    <row r="11798" spans="1:1" x14ac:dyDescent="0.2">
      <c r="A11798" s="2"/>
    </row>
    <row r="11799" spans="1:1" x14ac:dyDescent="0.2">
      <c r="A11799" s="2"/>
    </row>
    <row r="11800" spans="1:1" x14ac:dyDescent="0.2">
      <c r="A11800" s="2"/>
    </row>
    <row r="11801" spans="1:1" x14ac:dyDescent="0.2">
      <c r="A11801" s="2"/>
    </row>
    <row r="11802" spans="1:1" x14ac:dyDescent="0.2">
      <c r="A11802" s="2"/>
    </row>
    <row r="11803" spans="1:1" x14ac:dyDescent="0.2">
      <c r="A11803" s="2"/>
    </row>
    <row r="11804" spans="1:1" x14ac:dyDescent="0.2">
      <c r="A11804" s="2"/>
    </row>
    <row r="11805" spans="1:1" x14ac:dyDescent="0.2">
      <c r="A11805" s="2"/>
    </row>
    <row r="11806" spans="1:1" x14ac:dyDescent="0.2">
      <c r="A11806" s="2"/>
    </row>
    <row r="11807" spans="1:1" x14ac:dyDescent="0.2">
      <c r="A11807" s="2"/>
    </row>
    <row r="11808" spans="1:1" x14ac:dyDescent="0.2">
      <c r="A11808" s="2"/>
    </row>
    <row r="11809" spans="1:1" x14ac:dyDescent="0.2">
      <c r="A11809" s="2"/>
    </row>
    <row r="11810" spans="1:1" x14ac:dyDescent="0.2">
      <c r="A11810" s="2"/>
    </row>
    <row r="11811" spans="1:1" x14ac:dyDescent="0.2">
      <c r="A11811" s="2"/>
    </row>
    <row r="11812" spans="1:1" x14ac:dyDescent="0.2">
      <c r="A11812" s="2"/>
    </row>
    <row r="11813" spans="1:1" x14ac:dyDescent="0.2">
      <c r="A11813" s="2"/>
    </row>
    <row r="11814" spans="1:1" x14ac:dyDescent="0.2">
      <c r="A11814" s="2"/>
    </row>
    <row r="11815" spans="1:1" x14ac:dyDescent="0.2">
      <c r="A11815" s="2"/>
    </row>
    <row r="11816" spans="1:1" x14ac:dyDescent="0.2">
      <c r="A11816" s="2"/>
    </row>
    <row r="11817" spans="1:1" x14ac:dyDescent="0.2">
      <c r="A11817" s="2"/>
    </row>
    <row r="11818" spans="1:1" x14ac:dyDescent="0.2">
      <c r="A11818" s="2"/>
    </row>
    <row r="11819" spans="1:1" x14ac:dyDescent="0.2">
      <c r="A11819" s="2"/>
    </row>
    <row r="11820" spans="1:1" x14ac:dyDescent="0.2">
      <c r="A11820" s="2"/>
    </row>
    <row r="11821" spans="1:1" x14ac:dyDescent="0.2">
      <c r="A11821" s="2"/>
    </row>
    <row r="11822" spans="1:1" x14ac:dyDescent="0.2">
      <c r="A11822" s="2"/>
    </row>
    <row r="11823" spans="1:1" x14ac:dyDescent="0.2">
      <c r="A11823" s="2"/>
    </row>
    <row r="11824" spans="1:1" x14ac:dyDescent="0.2">
      <c r="A11824" s="2"/>
    </row>
    <row r="11825" spans="1:1" x14ac:dyDescent="0.2">
      <c r="A11825" s="2"/>
    </row>
    <row r="11826" spans="1:1" x14ac:dyDescent="0.2">
      <c r="A11826" s="2"/>
    </row>
    <row r="11827" spans="1:1" x14ac:dyDescent="0.2">
      <c r="A11827" s="2"/>
    </row>
    <row r="11828" spans="1:1" x14ac:dyDescent="0.2">
      <c r="A11828" s="2"/>
    </row>
    <row r="11829" spans="1:1" x14ac:dyDescent="0.2">
      <c r="A11829" s="2"/>
    </row>
    <row r="11830" spans="1:1" x14ac:dyDescent="0.2">
      <c r="A11830" s="2"/>
    </row>
    <row r="11831" spans="1:1" x14ac:dyDescent="0.2">
      <c r="A11831" s="2"/>
    </row>
    <row r="11832" spans="1:1" x14ac:dyDescent="0.2">
      <c r="A11832" s="2"/>
    </row>
    <row r="11833" spans="1:1" x14ac:dyDescent="0.2">
      <c r="A11833" s="2"/>
    </row>
    <row r="11834" spans="1:1" x14ac:dyDescent="0.2">
      <c r="A11834" s="2"/>
    </row>
    <row r="11835" spans="1:1" x14ac:dyDescent="0.2">
      <c r="A11835" s="2"/>
    </row>
    <row r="11836" spans="1:1" x14ac:dyDescent="0.2">
      <c r="A11836" s="2"/>
    </row>
    <row r="11837" spans="1:1" x14ac:dyDescent="0.2">
      <c r="A11837" s="2"/>
    </row>
    <row r="11838" spans="1:1" x14ac:dyDescent="0.2">
      <c r="A11838" s="2"/>
    </row>
    <row r="11839" spans="1:1" x14ac:dyDescent="0.2">
      <c r="A11839" s="2"/>
    </row>
    <row r="11840" spans="1:1" x14ac:dyDescent="0.2">
      <c r="A11840" s="2"/>
    </row>
    <row r="11841" spans="1:1" x14ac:dyDescent="0.2">
      <c r="A11841" s="2"/>
    </row>
    <row r="11842" spans="1:1" x14ac:dyDescent="0.2">
      <c r="A11842" s="2"/>
    </row>
    <row r="11843" spans="1:1" x14ac:dyDescent="0.2">
      <c r="A11843" s="2"/>
    </row>
    <row r="11844" spans="1:1" x14ac:dyDescent="0.2">
      <c r="A11844" s="2"/>
    </row>
    <row r="11845" spans="1:1" x14ac:dyDescent="0.2">
      <c r="A11845" s="2"/>
    </row>
    <row r="11846" spans="1:1" x14ac:dyDescent="0.2">
      <c r="A11846" s="2"/>
    </row>
    <row r="11847" spans="1:1" x14ac:dyDescent="0.2">
      <c r="A11847" s="2"/>
    </row>
    <row r="11848" spans="1:1" x14ac:dyDescent="0.2">
      <c r="A11848" s="2"/>
    </row>
    <row r="11849" spans="1:1" x14ac:dyDescent="0.2">
      <c r="A11849" s="2"/>
    </row>
    <row r="11850" spans="1:1" x14ac:dyDescent="0.2">
      <c r="A11850" s="2"/>
    </row>
    <row r="11851" spans="1:1" x14ac:dyDescent="0.2">
      <c r="A11851" s="2"/>
    </row>
    <row r="11852" spans="1:1" x14ac:dyDescent="0.2">
      <c r="A11852" s="2"/>
    </row>
    <row r="11853" spans="1:1" x14ac:dyDescent="0.2">
      <c r="A11853" s="2"/>
    </row>
    <row r="11854" spans="1:1" x14ac:dyDescent="0.2">
      <c r="A11854" s="2"/>
    </row>
    <row r="11855" spans="1:1" x14ac:dyDescent="0.2">
      <c r="A11855" s="2"/>
    </row>
    <row r="11856" spans="1:1" x14ac:dyDescent="0.2">
      <c r="A11856" s="2"/>
    </row>
    <row r="11857" spans="1:1" x14ac:dyDescent="0.2">
      <c r="A11857" s="2"/>
    </row>
    <row r="11858" spans="1:1" x14ac:dyDescent="0.2">
      <c r="A11858" s="2"/>
    </row>
    <row r="11859" spans="1:1" x14ac:dyDescent="0.2">
      <c r="A11859" s="2"/>
    </row>
    <row r="11860" spans="1:1" x14ac:dyDescent="0.2">
      <c r="A11860" s="2"/>
    </row>
    <row r="11861" spans="1:1" x14ac:dyDescent="0.2">
      <c r="A11861" s="2"/>
    </row>
    <row r="11862" spans="1:1" x14ac:dyDescent="0.2">
      <c r="A11862" s="2"/>
    </row>
    <row r="11863" spans="1:1" x14ac:dyDescent="0.2">
      <c r="A11863" s="2"/>
    </row>
    <row r="11864" spans="1:1" x14ac:dyDescent="0.2">
      <c r="A11864" s="2"/>
    </row>
    <row r="11865" spans="1:1" x14ac:dyDescent="0.2">
      <c r="A11865" s="2"/>
    </row>
    <row r="11866" spans="1:1" x14ac:dyDescent="0.2">
      <c r="A11866" s="2"/>
    </row>
    <row r="11867" spans="1:1" x14ac:dyDescent="0.2">
      <c r="A11867" s="2"/>
    </row>
    <row r="11868" spans="1:1" x14ac:dyDescent="0.2">
      <c r="A11868" s="2"/>
    </row>
    <row r="11869" spans="1:1" x14ac:dyDescent="0.2">
      <c r="A11869" s="2"/>
    </row>
    <row r="11870" spans="1:1" x14ac:dyDescent="0.2">
      <c r="A11870" s="2"/>
    </row>
    <row r="11871" spans="1:1" x14ac:dyDescent="0.2">
      <c r="A11871" s="2"/>
    </row>
    <row r="11872" spans="1:1" x14ac:dyDescent="0.2">
      <c r="A11872" s="2"/>
    </row>
    <row r="11873" spans="1:1" x14ac:dyDescent="0.2">
      <c r="A11873" s="2"/>
    </row>
    <row r="11874" spans="1:1" x14ac:dyDescent="0.2">
      <c r="A11874" s="2"/>
    </row>
    <row r="11875" spans="1:1" x14ac:dyDescent="0.2">
      <c r="A11875" s="2"/>
    </row>
    <row r="11876" spans="1:1" x14ac:dyDescent="0.2">
      <c r="A11876" s="2"/>
    </row>
    <row r="11877" spans="1:1" x14ac:dyDescent="0.2">
      <c r="A11877" s="2"/>
    </row>
    <row r="11878" spans="1:1" x14ac:dyDescent="0.2">
      <c r="A11878" s="2"/>
    </row>
    <row r="11879" spans="1:1" x14ac:dyDescent="0.2">
      <c r="A11879" s="2"/>
    </row>
    <row r="11880" spans="1:1" x14ac:dyDescent="0.2">
      <c r="A11880" s="2"/>
    </row>
    <row r="11881" spans="1:1" x14ac:dyDescent="0.2">
      <c r="A11881" s="2"/>
    </row>
    <row r="11882" spans="1:1" x14ac:dyDescent="0.2">
      <c r="A11882" s="2"/>
    </row>
    <row r="11883" spans="1:1" x14ac:dyDescent="0.2">
      <c r="A11883" s="2"/>
    </row>
    <row r="11884" spans="1:1" x14ac:dyDescent="0.2">
      <c r="A11884" s="2"/>
    </row>
    <row r="11885" spans="1:1" x14ac:dyDescent="0.2">
      <c r="A11885" s="2"/>
    </row>
    <row r="11886" spans="1:1" x14ac:dyDescent="0.2">
      <c r="A11886" s="2"/>
    </row>
    <row r="11887" spans="1:1" x14ac:dyDescent="0.2">
      <c r="A11887" s="2"/>
    </row>
    <row r="11888" spans="1:1" x14ac:dyDescent="0.2">
      <c r="A11888" s="2"/>
    </row>
    <row r="11889" spans="1:1" x14ac:dyDescent="0.2">
      <c r="A11889" s="2"/>
    </row>
    <row r="11890" spans="1:1" x14ac:dyDescent="0.2">
      <c r="A11890" s="2"/>
    </row>
    <row r="11891" spans="1:1" x14ac:dyDescent="0.2">
      <c r="A11891" s="2"/>
    </row>
    <row r="11892" spans="1:1" x14ac:dyDescent="0.2">
      <c r="A11892" s="2"/>
    </row>
    <row r="11893" spans="1:1" x14ac:dyDescent="0.2">
      <c r="A11893" s="2"/>
    </row>
    <row r="11894" spans="1:1" x14ac:dyDescent="0.2">
      <c r="A11894" s="2"/>
    </row>
    <row r="11895" spans="1:1" x14ac:dyDescent="0.2">
      <c r="A11895" s="2"/>
    </row>
    <row r="11896" spans="1:1" x14ac:dyDescent="0.2">
      <c r="A11896" s="2"/>
    </row>
    <row r="11897" spans="1:1" x14ac:dyDescent="0.2">
      <c r="A11897" s="2"/>
    </row>
    <row r="11898" spans="1:1" x14ac:dyDescent="0.2">
      <c r="A11898" s="2"/>
    </row>
    <row r="11899" spans="1:1" x14ac:dyDescent="0.2">
      <c r="A11899" s="2"/>
    </row>
    <row r="11900" spans="1:1" x14ac:dyDescent="0.2">
      <c r="A11900" s="2"/>
    </row>
    <row r="11901" spans="1:1" x14ac:dyDescent="0.2">
      <c r="A11901" s="2"/>
    </row>
    <row r="11902" spans="1:1" x14ac:dyDescent="0.2">
      <c r="A11902" s="2"/>
    </row>
    <row r="11903" spans="1:1" x14ac:dyDescent="0.2">
      <c r="A11903" s="2"/>
    </row>
    <row r="11904" spans="1:1" x14ac:dyDescent="0.2">
      <c r="A11904" s="2"/>
    </row>
    <row r="11905" spans="1:1" x14ac:dyDescent="0.2">
      <c r="A11905" s="2"/>
    </row>
    <row r="11906" spans="1:1" x14ac:dyDescent="0.2">
      <c r="A11906" s="2"/>
    </row>
    <row r="11907" spans="1:1" x14ac:dyDescent="0.2">
      <c r="A11907" s="2"/>
    </row>
    <row r="11908" spans="1:1" x14ac:dyDescent="0.2">
      <c r="A11908" s="2"/>
    </row>
    <row r="11909" spans="1:1" x14ac:dyDescent="0.2">
      <c r="A11909" s="2"/>
    </row>
    <row r="11910" spans="1:1" x14ac:dyDescent="0.2">
      <c r="A11910" s="2"/>
    </row>
    <row r="11911" spans="1:1" x14ac:dyDescent="0.2">
      <c r="A11911" s="2"/>
    </row>
    <row r="11912" spans="1:1" x14ac:dyDescent="0.2">
      <c r="A11912" s="2"/>
    </row>
    <row r="11913" spans="1:1" x14ac:dyDescent="0.2">
      <c r="A11913" s="2"/>
    </row>
    <row r="11914" spans="1:1" x14ac:dyDescent="0.2">
      <c r="A11914" s="2"/>
    </row>
    <row r="11915" spans="1:1" x14ac:dyDescent="0.2">
      <c r="A11915" s="2"/>
    </row>
    <row r="11916" spans="1:1" x14ac:dyDescent="0.2">
      <c r="A11916" s="2"/>
    </row>
    <row r="11917" spans="1:1" x14ac:dyDescent="0.2">
      <c r="A11917" s="2"/>
    </row>
    <row r="11918" spans="1:1" x14ac:dyDescent="0.2">
      <c r="A11918" s="2"/>
    </row>
    <row r="11919" spans="1:1" x14ac:dyDescent="0.2">
      <c r="A11919" s="2"/>
    </row>
    <row r="11920" spans="1:1" x14ac:dyDescent="0.2">
      <c r="A11920" s="2"/>
    </row>
    <row r="11921" spans="1:1" x14ac:dyDescent="0.2">
      <c r="A11921" s="2"/>
    </row>
    <row r="11922" spans="1:1" x14ac:dyDescent="0.2">
      <c r="A11922" s="2"/>
    </row>
    <row r="11923" spans="1:1" x14ac:dyDescent="0.2">
      <c r="A11923" s="2"/>
    </row>
    <row r="11924" spans="1:1" x14ac:dyDescent="0.2">
      <c r="A11924" s="2"/>
    </row>
    <row r="11925" spans="1:1" x14ac:dyDescent="0.2">
      <c r="A11925" s="2"/>
    </row>
    <row r="11926" spans="1:1" x14ac:dyDescent="0.2">
      <c r="A11926" s="2"/>
    </row>
    <row r="11927" spans="1:1" x14ac:dyDescent="0.2">
      <c r="A11927" s="2"/>
    </row>
    <row r="11928" spans="1:1" x14ac:dyDescent="0.2">
      <c r="A11928" s="2"/>
    </row>
    <row r="11929" spans="1:1" x14ac:dyDescent="0.2">
      <c r="A11929" s="2"/>
    </row>
    <row r="11930" spans="1:1" x14ac:dyDescent="0.2">
      <c r="A11930" s="2"/>
    </row>
    <row r="11931" spans="1:1" x14ac:dyDescent="0.2">
      <c r="A11931" s="2"/>
    </row>
    <row r="11932" spans="1:1" x14ac:dyDescent="0.2">
      <c r="A11932" s="2"/>
    </row>
    <row r="11933" spans="1:1" x14ac:dyDescent="0.2">
      <c r="A11933" s="2"/>
    </row>
    <row r="11934" spans="1:1" x14ac:dyDescent="0.2">
      <c r="A11934" s="2"/>
    </row>
    <row r="11935" spans="1:1" x14ac:dyDescent="0.2">
      <c r="A11935" s="2"/>
    </row>
    <row r="11936" spans="1:1" x14ac:dyDescent="0.2">
      <c r="A11936" s="2"/>
    </row>
    <row r="11937" spans="1:1" x14ac:dyDescent="0.2">
      <c r="A11937" s="2"/>
    </row>
    <row r="11938" spans="1:1" x14ac:dyDescent="0.2">
      <c r="A11938" s="2"/>
    </row>
    <row r="11939" spans="1:1" x14ac:dyDescent="0.2">
      <c r="A11939" s="2"/>
    </row>
    <row r="11940" spans="1:1" x14ac:dyDescent="0.2">
      <c r="A11940" s="2"/>
    </row>
    <row r="11941" spans="1:1" x14ac:dyDescent="0.2">
      <c r="A11941" s="2"/>
    </row>
    <row r="11942" spans="1:1" x14ac:dyDescent="0.2">
      <c r="A11942" s="2"/>
    </row>
    <row r="11943" spans="1:1" x14ac:dyDescent="0.2">
      <c r="A11943" s="2"/>
    </row>
    <row r="11944" spans="1:1" x14ac:dyDescent="0.2">
      <c r="A11944" s="2"/>
    </row>
    <row r="11945" spans="1:1" x14ac:dyDescent="0.2">
      <c r="A11945" s="2"/>
    </row>
    <row r="11946" spans="1:1" x14ac:dyDescent="0.2">
      <c r="A11946" s="2"/>
    </row>
    <row r="11947" spans="1:1" x14ac:dyDescent="0.2">
      <c r="A11947" s="2"/>
    </row>
    <row r="11948" spans="1:1" x14ac:dyDescent="0.2">
      <c r="A11948" s="2"/>
    </row>
    <row r="11949" spans="1:1" x14ac:dyDescent="0.2">
      <c r="A11949" s="2"/>
    </row>
    <row r="11950" spans="1:1" x14ac:dyDescent="0.2">
      <c r="A11950" s="2"/>
    </row>
    <row r="11951" spans="1:1" x14ac:dyDescent="0.2">
      <c r="A11951" s="2"/>
    </row>
    <row r="11952" spans="1:1" x14ac:dyDescent="0.2">
      <c r="A11952" s="2"/>
    </row>
    <row r="11953" spans="1:1" x14ac:dyDescent="0.2">
      <c r="A11953" s="2"/>
    </row>
    <row r="11954" spans="1:1" x14ac:dyDescent="0.2">
      <c r="A11954" s="2"/>
    </row>
    <row r="11955" spans="1:1" x14ac:dyDescent="0.2">
      <c r="A11955" s="2"/>
    </row>
    <row r="11956" spans="1:1" x14ac:dyDescent="0.2">
      <c r="A11956" s="2"/>
    </row>
    <row r="11957" spans="1:1" x14ac:dyDescent="0.2">
      <c r="A11957" s="2"/>
    </row>
    <row r="11958" spans="1:1" x14ac:dyDescent="0.2">
      <c r="A11958" s="2"/>
    </row>
    <row r="11959" spans="1:1" x14ac:dyDescent="0.2">
      <c r="A11959" s="2"/>
    </row>
    <row r="11960" spans="1:1" x14ac:dyDescent="0.2">
      <c r="A11960" s="2"/>
    </row>
    <row r="11961" spans="1:1" x14ac:dyDescent="0.2">
      <c r="A11961" s="2"/>
    </row>
    <row r="11962" spans="1:1" x14ac:dyDescent="0.2">
      <c r="A11962" s="2"/>
    </row>
    <row r="11963" spans="1:1" x14ac:dyDescent="0.2">
      <c r="A11963" s="2"/>
    </row>
    <row r="11964" spans="1:1" x14ac:dyDescent="0.2">
      <c r="A11964" s="2"/>
    </row>
    <row r="11965" spans="1:1" x14ac:dyDescent="0.2">
      <c r="A11965" s="2"/>
    </row>
    <row r="11966" spans="1:1" x14ac:dyDescent="0.2">
      <c r="A11966" s="2"/>
    </row>
    <row r="11967" spans="1:1" x14ac:dyDescent="0.2">
      <c r="A11967" s="2"/>
    </row>
    <row r="11968" spans="1:1" x14ac:dyDescent="0.2">
      <c r="A11968" s="2"/>
    </row>
    <row r="11969" spans="1:1" x14ac:dyDescent="0.2">
      <c r="A11969" s="2"/>
    </row>
    <row r="11970" spans="1:1" x14ac:dyDescent="0.2">
      <c r="A11970" s="2"/>
    </row>
    <row r="11971" spans="1:1" x14ac:dyDescent="0.2">
      <c r="A11971" s="2"/>
    </row>
    <row r="11972" spans="1:1" x14ac:dyDescent="0.2">
      <c r="A11972" s="2"/>
    </row>
    <row r="11973" spans="1:1" x14ac:dyDescent="0.2">
      <c r="A11973" s="2"/>
    </row>
    <row r="11974" spans="1:1" x14ac:dyDescent="0.2">
      <c r="A11974" s="2"/>
    </row>
    <row r="11975" spans="1:1" x14ac:dyDescent="0.2">
      <c r="A11975" s="2"/>
    </row>
    <row r="11976" spans="1:1" x14ac:dyDescent="0.2">
      <c r="A11976" s="2"/>
    </row>
    <row r="11977" spans="1:1" x14ac:dyDescent="0.2">
      <c r="A11977" s="2"/>
    </row>
    <row r="11978" spans="1:1" x14ac:dyDescent="0.2">
      <c r="A11978" s="2"/>
    </row>
    <row r="11979" spans="1:1" x14ac:dyDescent="0.2">
      <c r="A11979" s="2"/>
    </row>
    <row r="11980" spans="1:1" x14ac:dyDescent="0.2">
      <c r="A11980" s="2"/>
    </row>
    <row r="11981" spans="1:1" x14ac:dyDescent="0.2">
      <c r="A11981" s="2"/>
    </row>
    <row r="11982" spans="1:1" x14ac:dyDescent="0.2">
      <c r="A11982" s="2"/>
    </row>
    <row r="11983" spans="1:1" x14ac:dyDescent="0.2">
      <c r="A11983" s="2"/>
    </row>
    <row r="11984" spans="1:1" x14ac:dyDescent="0.2">
      <c r="A11984" s="2"/>
    </row>
    <row r="11985" spans="1:1" x14ac:dyDescent="0.2">
      <c r="A11985" s="2"/>
    </row>
    <row r="11986" spans="1:1" x14ac:dyDescent="0.2">
      <c r="A11986" s="2"/>
    </row>
    <row r="11987" spans="1:1" x14ac:dyDescent="0.2">
      <c r="A11987" s="2"/>
    </row>
    <row r="11988" spans="1:1" x14ac:dyDescent="0.2">
      <c r="A11988" s="2"/>
    </row>
    <row r="11989" spans="1:1" x14ac:dyDescent="0.2">
      <c r="A11989" s="2"/>
    </row>
    <row r="11990" spans="1:1" x14ac:dyDescent="0.2">
      <c r="A11990" s="2"/>
    </row>
    <row r="11991" spans="1:1" x14ac:dyDescent="0.2">
      <c r="A11991" s="2"/>
    </row>
    <row r="11992" spans="1:1" x14ac:dyDescent="0.2">
      <c r="A11992" s="2"/>
    </row>
    <row r="11993" spans="1:1" x14ac:dyDescent="0.2">
      <c r="A11993" s="2"/>
    </row>
    <row r="11994" spans="1:1" x14ac:dyDescent="0.2">
      <c r="A11994" s="2"/>
    </row>
    <row r="11995" spans="1:1" x14ac:dyDescent="0.2">
      <c r="A11995" s="2"/>
    </row>
    <row r="11996" spans="1:1" x14ac:dyDescent="0.2">
      <c r="A11996" s="2"/>
    </row>
    <row r="11997" spans="1:1" x14ac:dyDescent="0.2">
      <c r="A11997" s="2"/>
    </row>
    <row r="11998" spans="1:1" x14ac:dyDescent="0.2">
      <c r="A11998" s="2"/>
    </row>
    <row r="11999" spans="1:1" x14ac:dyDescent="0.2">
      <c r="A11999" s="2"/>
    </row>
    <row r="12000" spans="1:1" x14ac:dyDescent="0.2">
      <c r="A12000" s="2"/>
    </row>
    <row r="12001" spans="1:1" x14ac:dyDescent="0.2">
      <c r="A12001" s="2"/>
    </row>
    <row r="12002" spans="1:1" x14ac:dyDescent="0.2">
      <c r="A12002" s="2"/>
    </row>
    <row r="12003" spans="1:1" x14ac:dyDescent="0.2">
      <c r="A12003" s="2"/>
    </row>
    <row r="12004" spans="1:1" x14ac:dyDescent="0.2">
      <c r="A12004" s="2"/>
    </row>
    <row r="12005" spans="1:1" x14ac:dyDescent="0.2">
      <c r="A12005" s="2"/>
    </row>
    <row r="12006" spans="1:1" x14ac:dyDescent="0.2">
      <c r="A12006" s="2"/>
    </row>
    <row r="12007" spans="1:1" x14ac:dyDescent="0.2">
      <c r="A12007" s="2"/>
    </row>
    <row r="12008" spans="1:1" x14ac:dyDescent="0.2">
      <c r="A12008" s="2"/>
    </row>
    <row r="12009" spans="1:1" x14ac:dyDescent="0.2">
      <c r="A12009" s="2"/>
    </row>
    <row r="12010" spans="1:1" x14ac:dyDescent="0.2">
      <c r="A12010" s="2"/>
    </row>
    <row r="12011" spans="1:1" x14ac:dyDescent="0.2">
      <c r="A12011" s="2"/>
    </row>
    <row r="12012" spans="1:1" x14ac:dyDescent="0.2">
      <c r="A12012" s="2"/>
    </row>
    <row r="12013" spans="1:1" x14ac:dyDescent="0.2">
      <c r="A12013" s="2"/>
    </row>
    <row r="12014" spans="1:1" x14ac:dyDescent="0.2">
      <c r="A12014" s="2"/>
    </row>
    <row r="12015" spans="1:1" x14ac:dyDescent="0.2">
      <c r="A12015" s="2"/>
    </row>
    <row r="12016" spans="1:1" x14ac:dyDescent="0.2">
      <c r="A12016" s="2"/>
    </row>
    <row r="12017" spans="1:1" x14ac:dyDescent="0.2">
      <c r="A12017" s="2"/>
    </row>
    <row r="12018" spans="1:1" x14ac:dyDescent="0.2">
      <c r="A12018" s="2"/>
    </row>
    <row r="12019" spans="1:1" x14ac:dyDescent="0.2">
      <c r="A12019" s="2"/>
    </row>
    <row r="12020" spans="1:1" x14ac:dyDescent="0.2">
      <c r="A12020" s="2"/>
    </row>
    <row r="12021" spans="1:1" x14ac:dyDescent="0.2">
      <c r="A12021" s="2"/>
    </row>
    <row r="12022" spans="1:1" x14ac:dyDescent="0.2">
      <c r="A12022" s="2"/>
    </row>
    <row r="12023" spans="1:1" x14ac:dyDescent="0.2">
      <c r="A12023" s="2"/>
    </row>
    <row r="12024" spans="1:1" x14ac:dyDescent="0.2">
      <c r="A12024" s="2"/>
    </row>
    <row r="12025" spans="1:1" x14ac:dyDescent="0.2">
      <c r="A12025" s="2"/>
    </row>
    <row r="12026" spans="1:1" x14ac:dyDescent="0.2">
      <c r="A12026" s="2"/>
    </row>
    <row r="12027" spans="1:1" x14ac:dyDescent="0.2">
      <c r="A12027" s="2"/>
    </row>
    <row r="12028" spans="1:1" x14ac:dyDescent="0.2">
      <c r="A12028" s="2"/>
    </row>
    <row r="12029" spans="1:1" x14ac:dyDescent="0.2">
      <c r="A12029" s="2"/>
    </row>
    <row r="12030" spans="1:1" x14ac:dyDescent="0.2">
      <c r="A12030" s="2"/>
    </row>
    <row r="12031" spans="1:1" x14ac:dyDescent="0.2">
      <c r="A12031" s="2"/>
    </row>
    <row r="12032" spans="1:1" x14ac:dyDescent="0.2">
      <c r="A12032" s="2"/>
    </row>
    <row r="12033" spans="1:1" x14ac:dyDescent="0.2">
      <c r="A12033" s="2"/>
    </row>
    <row r="12034" spans="1:1" x14ac:dyDescent="0.2">
      <c r="A12034" s="2"/>
    </row>
    <row r="12035" spans="1:1" x14ac:dyDescent="0.2">
      <c r="A12035" s="2"/>
    </row>
    <row r="12036" spans="1:1" x14ac:dyDescent="0.2">
      <c r="A12036" s="2"/>
    </row>
    <row r="12037" spans="1:1" x14ac:dyDescent="0.2">
      <c r="A12037" s="2"/>
    </row>
    <row r="12038" spans="1:1" x14ac:dyDescent="0.2">
      <c r="A12038" s="2"/>
    </row>
    <row r="12039" spans="1:1" x14ac:dyDescent="0.2">
      <c r="A12039" s="2"/>
    </row>
    <row r="12040" spans="1:1" x14ac:dyDescent="0.2">
      <c r="A12040" s="2"/>
    </row>
    <row r="12041" spans="1:1" x14ac:dyDescent="0.2">
      <c r="A12041" s="2"/>
    </row>
    <row r="12042" spans="1:1" x14ac:dyDescent="0.2">
      <c r="A12042" s="2"/>
    </row>
    <row r="12043" spans="1:1" x14ac:dyDescent="0.2">
      <c r="A12043" s="2"/>
    </row>
    <row r="12044" spans="1:1" x14ac:dyDescent="0.2">
      <c r="A12044" s="2"/>
    </row>
    <row r="12045" spans="1:1" x14ac:dyDescent="0.2">
      <c r="A12045" s="2"/>
    </row>
    <row r="12046" spans="1:1" x14ac:dyDescent="0.2">
      <c r="A12046" s="2"/>
    </row>
    <row r="12047" spans="1:1" x14ac:dyDescent="0.2">
      <c r="A12047" s="2"/>
    </row>
    <row r="12048" spans="1:1" x14ac:dyDescent="0.2">
      <c r="A12048" s="2"/>
    </row>
    <row r="12049" spans="1:1" x14ac:dyDescent="0.2">
      <c r="A12049" s="2"/>
    </row>
    <row r="12050" spans="1:1" x14ac:dyDescent="0.2">
      <c r="A12050" s="2"/>
    </row>
    <row r="12051" spans="1:1" x14ac:dyDescent="0.2">
      <c r="A12051" s="2"/>
    </row>
    <row r="12052" spans="1:1" x14ac:dyDescent="0.2">
      <c r="A12052" s="2"/>
    </row>
    <row r="12053" spans="1:1" x14ac:dyDescent="0.2">
      <c r="A12053" s="2"/>
    </row>
    <row r="12054" spans="1:1" x14ac:dyDescent="0.2">
      <c r="A12054" s="2"/>
    </row>
    <row r="12055" spans="1:1" x14ac:dyDescent="0.2">
      <c r="A12055" s="2"/>
    </row>
    <row r="12056" spans="1:1" x14ac:dyDescent="0.2">
      <c r="A12056" s="2"/>
    </row>
    <row r="12057" spans="1:1" x14ac:dyDescent="0.2">
      <c r="A12057" s="2"/>
    </row>
    <row r="12058" spans="1:1" x14ac:dyDescent="0.2">
      <c r="A12058" s="2"/>
    </row>
    <row r="12059" spans="1:1" x14ac:dyDescent="0.2">
      <c r="A12059" s="2"/>
    </row>
    <row r="12060" spans="1:1" x14ac:dyDescent="0.2">
      <c r="A12060" s="2"/>
    </row>
    <row r="12061" spans="1:1" x14ac:dyDescent="0.2">
      <c r="A12061" s="2"/>
    </row>
    <row r="12062" spans="1:1" x14ac:dyDescent="0.2">
      <c r="A12062" s="2"/>
    </row>
    <row r="12063" spans="1:1" x14ac:dyDescent="0.2">
      <c r="A12063" s="2"/>
    </row>
    <row r="12064" spans="1:1" x14ac:dyDescent="0.2">
      <c r="A12064" s="2"/>
    </row>
    <row r="12065" spans="1:1" x14ac:dyDescent="0.2">
      <c r="A12065" s="2"/>
    </row>
    <row r="12066" spans="1:1" x14ac:dyDescent="0.2">
      <c r="A12066" s="2"/>
    </row>
    <row r="12067" spans="1:1" x14ac:dyDescent="0.2">
      <c r="A12067" s="2"/>
    </row>
    <row r="12068" spans="1:1" x14ac:dyDescent="0.2">
      <c r="A12068" s="2"/>
    </row>
    <row r="12069" spans="1:1" x14ac:dyDescent="0.2">
      <c r="A12069" s="2"/>
    </row>
    <row r="12070" spans="1:1" x14ac:dyDescent="0.2">
      <c r="A12070" s="2"/>
    </row>
    <row r="12071" spans="1:1" x14ac:dyDescent="0.2">
      <c r="A12071" s="2"/>
    </row>
    <row r="12072" spans="1:1" x14ac:dyDescent="0.2">
      <c r="A12072" s="2"/>
    </row>
    <row r="12073" spans="1:1" x14ac:dyDescent="0.2">
      <c r="A12073" s="2"/>
    </row>
    <row r="12074" spans="1:1" x14ac:dyDescent="0.2">
      <c r="A12074" s="2"/>
    </row>
    <row r="12075" spans="1:1" x14ac:dyDescent="0.2">
      <c r="A12075" s="2"/>
    </row>
    <row r="12076" spans="1:1" x14ac:dyDescent="0.2">
      <c r="A12076" s="2"/>
    </row>
    <row r="12077" spans="1:1" x14ac:dyDescent="0.2">
      <c r="A12077" s="2"/>
    </row>
    <row r="12078" spans="1:1" x14ac:dyDescent="0.2">
      <c r="A12078" s="2"/>
    </row>
    <row r="12079" spans="1:1" x14ac:dyDescent="0.2">
      <c r="A12079" s="2"/>
    </row>
    <row r="12080" spans="1:1" x14ac:dyDescent="0.2">
      <c r="A12080" s="2"/>
    </row>
    <row r="12081" spans="1:1" x14ac:dyDescent="0.2">
      <c r="A12081" s="2"/>
    </row>
    <row r="12082" spans="1:1" x14ac:dyDescent="0.2">
      <c r="A12082" s="2"/>
    </row>
    <row r="12083" spans="1:1" x14ac:dyDescent="0.2">
      <c r="A12083" s="2"/>
    </row>
    <row r="12084" spans="1:1" x14ac:dyDescent="0.2">
      <c r="A12084" s="2"/>
    </row>
    <row r="12085" spans="1:1" x14ac:dyDescent="0.2">
      <c r="A12085" s="2"/>
    </row>
    <row r="12086" spans="1:1" x14ac:dyDescent="0.2">
      <c r="A12086" s="2"/>
    </row>
    <row r="12087" spans="1:1" x14ac:dyDescent="0.2">
      <c r="A12087" s="2"/>
    </row>
    <row r="12088" spans="1:1" x14ac:dyDescent="0.2">
      <c r="A12088" s="2"/>
    </row>
    <row r="12089" spans="1:1" x14ac:dyDescent="0.2">
      <c r="A12089" s="2"/>
    </row>
    <row r="12090" spans="1:1" x14ac:dyDescent="0.2">
      <c r="A12090" s="2"/>
    </row>
    <row r="12091" spans="1:1" x14ac:dyDescent="0.2">
      <c r="A12091" s="2"/>
    </row>
    <row r="12092" spans="1:1" x14ac:dyDescent="0.2">
      <c r="A12092" s="2"/>
    </row>
    <row r="12093" spans="1:1" x14ac:dyDescent="0.2">
      <c r="A12093" s="2"/>
    </row>
    <row r="12094" spans="1:1" x14ac:dyDescent="0.2">
      <c r="A12094" s="2"/>
    </row>
    <row r="12095" spans="1:1" x14ac:dyDescent="0.2">
      <c r="A12095" s="2"/>
    </row>
    <row r="12096" spans="1:1" x14ac:dyDescent="0.2">
      <c r="A12096" s="2"/>
    </row>
    <row r="12097" spans="1:1" x14ac:dyDescent="0.2">
      <c r="A12097" s="2"/>
    </row>
    <row r="12098" spans="1:1" x14ac:dyDescent="0.2">
      <c r="A12098" s="2"/>
    </row>
    <row r="12099" spans="1:1" x14ac:dyDescent="0.2">
      <c r="A12099" s="2"/>
    </row>
    <row r="12100" spans="1:1" x14ac:dyDescent="0.2">
      <c r="A12100" s="2"/>
    </row>
    <row r="12101" spans="1:1" x14ac:dyDescent="0.2">
      <c r="A12101" s="2"/>
    </row>
    <row r="12102" spans="1:1" x14ac:dyDescent="0.2">
      <c r="A12102" s="2"/>
    </row>
    <row r="12103" spans="1:1" x14ac:dyDescent="0.2">
      <c r="A12103" s="2"/>
    </row>
    <row r="12104" spans="1:1" x14ac:dyDescent="0.2">
      <c r="A12104" s="2"/>
    </row>
    <row r="12105" spans="1:1" x14ac:dyDescent="0.2">
      <c r="A12105" s="2"/>
    </row>
    <row r="12106" spans="1:1" x14ac:dyDescent="0.2">
      <c r="A12106" s="2"/>
    </row>
    <row r="12107" spans="1:1" x14ac:dyDescent="0.2">
      <c r="A12107" s="2"/>
    </row>
    <row r="12108" spans="1:1" x14ac:dyDescent="0.2">
      <c r="A12108" s="2"/>
    </row>
    <row r="12109" spans="1:1" x14ac:dyDescent="0.2">
      <c r="A12109" s="2"/>
    </row>
    <row r="12110" spans="1:1" x14ac:dyDescent="0.2">
      <c r="A12110" s="2"/>
    </row>
    <row r="12111" spans="1:1" x14ac:dyDescent="0.2">
      <c r="A12111" s="2"/>
    </row>
    <row r="12112" spans="1:1" x14ac:dyDescent="0.2">
      <c r="A12112" s="2"/>
    </row>
    <row r="12113" spans="1:1" x14ac:dyDescent="0.2">
      <c r="A12113" s="2"/>
    </row>
    <row r="12114" spans="1:1" x14ac:dyDescent="0.2">
      <c r="A12114" s="2"/>
    </row>
    <row r="12115" spans="1:1" x14ac:dyDescent="0.2">
      <c r="A12115" s="2"/>
    </row>
    <row r="12116" spans="1:1" x14ac:dyDescent="0.2">
      <c r="A12116" s="2"/>
    </row>
    <row r="12117" spans="1:1" x14ac:dyDescent="0.2">
      <c r="A12117" s="2"/>
    </row>
    <row r="12118" spans="1:1" x14ac:dyDescent="0.2">
      <c r="A12118" s="2"/>
    </row>
    <row r="12119" spans="1:1" x14ac:dyDescent="0.2">
      <c r="A12119" s="2"/>
    </row>
    <row r="12120" spans="1:1" x14ac:dyDescent="0.2">
      <c r="A12120" s="2"/>
    </row>
    <row r="12121" spans="1:1" x14ac:dyDescent="0.2">
      <c r="A12121" s="2"/>
    </row>
    <row r="12122" spans="1:1" x14ac:dyDescent="0.2">
      <c r="A12122" s="2"/>
    </row>
    <row r="12123" spans="1:1" x14ac:dyDescent="0.2">
      <c r="A12123" s="2"/>
    </row>
    <row r="12124" spans="1:1" x14ac:dyDescent="0.2">
      <c r="A12124" s="2"/>
    </row>
    <row r="12125" spans="1:1" x14ac:dyDescent="0.2">
      <c r="A12125" s="2"/>
    </row>
    <row r="12126" spans="1:1" x14ac:dyDescent="0.2">
      <c r="A12126" s="2"/>
    </row>
    <row r="12127" spans="1:1" x14ac:dyDescent="0.2">
      <c r="A12127" s="2"/>
    </row>
    <row r="12128" spans="1:1" x14ac:dyDescent="0.2">
      <c r="A12128" s="2"/>
    </row>
    <row r="12129" spans="1:1" x14ac:dyDescent="0.2">
      <c r="A12129" s="2"/>
    </row>
    <row r="12130" spans="1:1" x14ac:dyDescent="0.2">
      <c r="A12130" s="2"/>
    </row>
    <row r="12131" spans="1:1" x14ac:dyDescent="0.2">
      <c r="A12131" s="2"/>
    </row>
    <row r="12132" spans="1:1" x14ac:dyDescent="0.2">
      <c r="A12132" s="2"/>
    </row>
    <row r="12133" spans="1:1" x14ac:dyDescent="0.2">
      <c r="A12133" s="2"/>
    </row>
    <row r="12134" spans="1:1" x14ac:dyDescent="0.2">
      <c r="A12134" s="2"/>
    </row>
    <row r="12135" spans="1:1" x14ac:dyDescent="0.2">
      <c r="A12135" s="2"/>
    </row>
    <row r="12136" spans="1:1" x14ac:dyDescent="0.2">
      <c r="A12136" s="2"/>
    </row>
    <row r="12137" spans="1:1" x14ac:dyDescent="0.2">
      <c r="A12137" s="2"/>
    </row>
    <row r="12138" spans="1:1" x14ac:dyDescent="0.2">
      <c r="A12138" s="2"/>
    </row>
    <row r="12139" spans="1:1" x14ac:dyDescent="0.2">
      <c r="A12139" s="2"/>
    </row>
    <row r="12140" spans="1:1" x14ac:dyDescent="0.2">
      <c r="A12140" s="2"/>
    </row>
    <row r="12141" spans="1:1" x14ac:dyDescent="0.2">
      <c r="A12141" s="2"/>
    </row>
    <row r="12142" spans="1:1" x14ac:dyDescent="0.2">
      <c r="A12142" s="2"/>
    </row>
    <row r="12143" spans="1:1" x14ac:dyDescent="0.2">
      <c r="A12143" s="2"/>
    </row>
    <row r="12144" spans="1:1" x14ac:dyDescent="0.2">
      <c r="A12144" s="2"/>
    </row>
    <row r="12145" spans="1:1" x14ac:dyDescent="0.2">
      <c r="A12145" s="2"/>
    </row>
    <row r="12146" spans="1:1" x14ac:dyDescent="0.2">
      <c r="A12146" s="2"/>
    </row>
    <row r="12147" spans="1:1" x14ac:dyDescent="0.2">
      <c r="A12147" s="2"/>
    </row>
    <row r="12148" spans="1:1" x14ac:dyDescent="0.2">
      <c r="A12148" s="2"/>
    </row>
    <row r="12149" spans="1:1" x14ac:dyDescent="0.2">
      <c r="A12149" s="2"/>
    </row>
    <row r="12150" spans="1:1" x14ac:dyDescent="0.2">
      <c r="A12150" s="2"/>
    </row>
    <row r="12151" spans="1:1" x14ac:dyDescent="0.2">
      <c r="A12151" s="2"/>
    </row>
    <row r="12152" spans="1:1" x14ac:dyDescent="0.2">
      <c r="A12152" s="2"/>
    </row>
    <row r="12153" spans="1:1" x14ac:dyDescent="0.2">
      <c r="A12153" s="2"/>
    </row>
    <row r="12154" spans="1:1" x14ac:dyDescent="0.2">
      <c r="A12154" s="2"/>
    </row>
    <row r="12155" spans="1:1" x14ac:dyDescent="0.2">
      <c r="A12155" s="2"/>
    </row>
    <row r="12156" spans="1:1" x14ac:dyDescent="0.2">
      <c r="A12156" s="2"/>
    </row>
    <row r="12157" spans="1:1" x14ac:dyDescent="0.2">
      <c r="A12157" s="2"/>
    </row>
    <row r="12158" spans="1:1" x14ac:dyDescent="0.2">
      <c r="A12158" s="2"/>
    </row>
    <row r="12159" spans="1:1" x14ac:dyDescent="0.2">
      <c r="A12159" s="2"/>
    </row>
    <row r="12160" spans="1:1" x14ac:dyDescent="0.2">
      <c r="A12160" s="2"/>
    </row>
    <row r="12161" spans="1:1" x14ac:dyDescent="0.2">
      <c r="A12161" s="2"/>
    </row>
    <row r="12162" spans="1:1" x14ac:dyDescent="0.2">
      <c r="A12162" s="2"/>
    </row>
    <row r="12163" spans="1:1" x14ac:dyDescent="0.2">
      <c r="A12163" s="2"/>
    </row>
    <row r="12164" spans="1:1" x14ac:dyDescent="0.2">
      <c r="A12164" s="2"/>
    </row>
    <row r="12165" spans="1:1" x14ac:dyDescent="0.2">
      <c r="A12165" s="2"/>
    </row>
    <row r="12166" spans="1:1" x14ac:dyDescent="0.2">
      <c r="A12166" s="2"/>
    </row>
    <row r="12167" spans="1:1" x14ac:dyDescent="0.2">
      <c r="A12167" s="2"/>
    </row>
    <row r="12168" spans="1:1" x14ac:dyDescent="0.2">
      <c r="A12168" s="2"/>
    </row>
    <row r="12169" spans="1:1" x14ac:dyDescent="0.2">
      <c r="A12169" s="2"/>
    </row>
    <row r="12170" spans="1:1" x14ac:dyDescent="0.2">
      <c r="A12170" s="2"/>
    </row>
    <row r="12171" spans="1:1" x14ac:dyDescent="0.2">
      <c r="A12171" s="2"/>
    </row>
    <row r="12172" spans="1:1" x14ac:dyDescent="0.2">
      <c r="A12172" s="2"/>
    </row>
    <row r="12173" spans="1:1" x14ac:dyDescent="0.2">
      <c r="A12173" s="2"/>
    </row>
    <row r="12174" spans="1:1" x14ac:dyDescent="0.2">
      <c r="A12174" s="2"/>
    </row>
    <row r="12175" spans="1:1" x14ac:dyDescent="0.2">
      <c r="A12175" s="2"/>
    </row>
    <row r="12176" spans="1:1" x14ac:dyDescent="0.2">
      <c r="A12176" s="2"/>
    </row>
    <row r="12177" spans="1:1" x14ac:dyDescent="0.2">
      <c r="A12177" s="2"/>
    </row>
    <row r="12178" spans="1:1" x14ac:dyDescent="0.2">
      <c r="A12178" s="2"/>
    </row>
    <row r="12179" spans="1:1" x14ac:dyDescent="0.2">
      <c r="A12179" s="2"/>
    </row>
    <row r="12180" spans="1:1" x14ac:dyDescent="0.2">
      <c r="A12180" s="2"/>
    </row>
    <row r="12181" spans="1:1" x14ac:dyDescent="0.2">
      <c r="A12181" s="2"/>
    </row>
    <row r="12182" spans="1:1" x14ac:dyDescent="0.2">
      <c r="A12182" s="2"/>
    </row>
    <row r="12183" spans="1:1" x14ac:dyDescent="0.2">
      <c r="A12183" s="2"/>
    </row>
    <row r="12184" spans="1:1" x14ac:dyDescent="0.2">
      <c r="A12184" s="2"/>
    </row>
    <row r="12185" spans="1:1" x14ac:dyDescent="0.2">
      <c r="A12185" s="2"/>
    </row>
    <row r="12186" spans="1:1" x14ac:dyDescent="0.2">
      <c r="A12186" s="2"/>
    </row>
    <row r="12187" spans="1:1" x14ac:dyDescent="0.2">
      <c r="A12187" s="2"/>
    </row>
    <row r="12188" spans="1:1" x14ac:dyDescent="0.2">
      <c r="A12188" s="2"/>
    </row>
    <row r="12189" spans="1:1" x14ac:dyDescent="0.2">
      <c r="A12189" s="2"/>
    </row>
    <row r="12190" spans="1:1" x14ac:dyDescent="0.2">
      <c r="A12190" s="2"/>
    </row>
    <row r="12191" spans="1:1" x14ac:dyDescent="0.2">
      <c r="A12191" s="2"/>
    </row>
    <row r="12192" spans="1:1" x14ac:dyDescent="0.2">
      <c r="A12192" s="2"/>
    </row>
    <row r="12193" spans="1:1" x14ac:dyDescent="0.2">
      <c r="A12193" s="2"/>
    </row>
    <row r="12194" spans="1:1" x14ac:dyDescent="0.2">
      <c r="A12194" s="2"/>
    </row>
    <row r="12195" spans="1:1" x14ac:dyDescent="0.2">
      <c r="A12195" s="2"/>
    </row>
    <row r="12196" spans="1:1" x14ac:dyDescent="0.2">
      <c r="A12196" s="2"/>
    </row>
    <row r="12197" spans="1:1" x14ac:dyDescent="0.2">
      <c r="A12197" s="2"/>
    </row>
    <row r="12198" spans="1:1" x14ac:dyDescent="0.2">
      <c r="A12198" s="2"/>
    </row>
    <row r="12199" spans="1:1" x14ac:dyDescent="0.2">
      <c r="A12199" s="2"/>
    </row>
    <row r="12200" spans="1:1" x14ac:dyDescent="0.2">
      <c r="A12200" s="2"/>
    </row>
    <row r="12201" spans="1:1" x14ac:dyDescent="0.2">
      <c r="A12201" s="2"/>
    </row>
    <row r="12202" spans="1:1" x14ac:dyDescent="0.2">
      <c r="A12202" s="2"/>
    </row>
    <row r="12203" spans="1:1" x14ac:dyDescent="0.2">
      <c r="A12203" s="2"/>
    </row>
    <row r="12204" spans="1:1" x14ac:dyDescent="0.2">
      <c r="A12204" s="2"/>
    </row>
    <row r="12205" spans="1:1" x14ac:dyDescent="0.2">
      <c r="A12205" s="2"/>
    </row>
    <row r="12206" spans="1:1" x14ac:dyDescent="0.2">
      <c r="A12206" s="2"/>
    </row>
    <row r="12207" spans="1:1" x14ac:dyDescent="0.2">
      <c r="A12207" s="2"/>
    </row>
    <row r="12208" spans="1:1" x14ac:dyDescent="0.2">
      <c r="A12208" s="2"/>
    </row>
    <row r="12209" spans="1:1" x14ac:dyDescent="0.2">
      <c r="A12209" s="2"/>
    </row>
    <row r="12210" spans="1:1" x14ac:dyDescent="0.2">
      <c r="A12210" s="2"/>
    </row>
    <row r="12211" spans="1:1" x14ac:dyDescent="0.2">
      <c r="A12211" s="2"/>
    </row>
    <row r="12212" spans="1:1" x14ac:dyDescent="0.2">
      <c r="A12212" s="2"/>
    </row>
    <row r="12213" spans="1:1" x14ac:dyDescent="0.2">
      <c r="A12213" s="2"/>
    </row>
    <row r="12214" spans="1:1" x14ac:dyDescent="0.2">
      <c r="A12214" s="2"/>
    </row>
    <row r="12215" spans="1:1" x14ac:dyDescent="0.2">
      <c r="A12215" s="2"/>
    </row>
    <row r="12216" spans="1:1" x14ac:dyDescent="0.2">
      <c r="A12216" s="2"/>
    </row>
    <row r="12217" spans="1:1" x14ac:dyDescent="0.2">
      <c r="A12217" s="2"/>
    </row>
    <row r="12218" spans="1:1" x14ac:dyDescent="0.2">
      <c r="A12218" s="2"/>
    </row>
    <row r="12219" spans="1:1" x14ac:dyDescent="0.2">
      <c r="A12219" s="2"/>
    </row>
    <row r="12220" spans="1:1" x14ac:dyDescent="0.2">
      <c r="A12220" s="2"/>
    </row>
    <row r="12221" spans="1:1" x14ac:dyDescent="0.2">
      <c r="A12221" s="2"/>
    </row>
    <row r="12222" spans="1:1" x14ac:dyDescent="0.2">
      <c r="A12222" s="2"/>
    </row>
    <row r="12223" spans="1:1" x14ac:dyDescent="0.2">
      <c r="A12223" s="2"/>
    </row>
    <row r="12224" spans="1:1" x14ac:dyDescent="0.2">
      <c r="A12224" s="2"/>
    </row>
    <row r="12225" spans="1:1" x14ac:dyDescent="0.2">
      <c r="A12225" s="2"/>
    </row>
    <row r="12226" spans="1:1" x14ac:dyDescent="0.2">
      <c r="A12226" s="2"/>
    </row>
    <row r="12227" spans="1:1" x14ac:dyDescent="0.2">
      <c r="A12227" s="2"/>
    </row>
    <row r="12228" spans="1:1" x14ac:dyDescent="0.2">
      <c r="A12228" s="2"/>
    </row>
    <row r="12229" spans="1:1" x14ac:dyDescent="0.2">
      <c r="A12229" s="2"/>
    </row>
    <row r="12230" spans="1:1" x14ac:dyDescent="0.2">
      <c r="A12230" s="2"/>
    </row>
    <row r="12231" spans="1:1" x14ac:dyDescent="0.2">
      <c r="A12231" s="2"/>
    </row>
    <row r="12232" spans="1:1" x14ac:dyDescent="0.2">
      <c r="A12232" s="2"/>
    </row>
    <row r="12233" spans="1:1" x14ac:dyDescent="0.2">
      <c r="A12233" s="2"/>
    </row>
    <row r="12234" spans="1:1" x14ac:dyDescent="0.2">
      <c r="A12234" s="2"/>
    </row>
    <row r="12235" spans="1:1" x14ac:dyDescent="0.2">
      <c r="A12235" s="2"/>
    </row>
    <row r="12236" spans="1:1" x14ac:dyDescent="0.2">
      <c r="A12236" s="2"/>
    </row>
    <row r="12237" spans="1:1" x14ac:dyDescent="0.2">
      <c r="A12237" s="2"/>
    </row>
    <row r="12238" spans="1:1" x14ac:dyDescent="0.2">
      <c r="A12238" s="2"/>
    </row>
    <row r="12239" spans="1:1" x14ac:dyDescent="0.2">
      <c r="A12239" s="2"/>
    </row>
    <row r="12240" spans="1:1" x14ac:dyDescent="0.2">
      <c r="A12240" s="2"/>
    </row>
    <row r="12241" spans="1:1" x14ac:dyDescent="0.2">
      <c r="A12241" s="2"/>
    </row>
    <row r="12242" spans="1:1" x14ac:dyDescent="0.2">
      <c r="A12242" s="2"/>
    </row>
    <row r="12243" spans="1:1" x14ac:dyDescent="0.2">
      <c r="A12243" s="2"/>
    </row>
    <row r="12244" spans="1:1" x14ac:dyDescent="0.2">
      <c r="A12244" s="2"/>
    </row>
    <row r="12245" spans="1:1" x14ac:dyDescent="0.2">
      <c r="A12245" s="2"/>
    </row>
    <row r="12246" spans="1:1" x14ac:dyDescent="0.2">
      <c r="A12246" s="2"/>
    </row>
    <row r="12247" spans="1:1" x14ac:dyDescent="0.2">
      <c r="A12247" s="2"/>
    </row>
    <row r="12248" spans="1:1" x14ac:dyDescent="0.2">
      <c r="A12248" s="2"/>
    </row>
    <row r="12249" spans="1:1" x14ac:dyDescent="0.2">
      <c r="A12249" s="2"/>
    </row>
    <row r="12250" spans="1:1" x14ac:dyDescent="0.2">
      <c r="A12250" s="2"/>
    </row>
    <row r="12251" spans="1:1" x14ac:dyDescent="0.2">
      <c r="A12251" s="2"/>
    </row>
    <row r="12252" spans="1:1" x14ac:dyDescent="0.2">
      <c r="A12252" s="2"/>
    </row>
    <row r="12253" spans="1:1" x14ac:dyDescent="0.2">
      <c r="A12253" s="2"/>
    </row>
    <row r="12254" spans="1:1" x14ac:dyDescent="0.2">
      <c r="A12254" s="2"/>
    </row>
    <row r="12255" spans="1:1" x14ac:dyDescent="0.2">
      <c r="A12255" s="2"/>
    </row>
    <row r="12256" spans="1:1" x14ac:dyDescent="0.2">
      <c r="A12256" s="2"/>
    </row>
    <row r="12257" spans="1:1" x14ac:dyDescent="0.2">
      <c r="A12257" s="2"/>
    </row>
    <row r="12258" spans="1:1" x14ac:dyDescent="0.2">
      <c r="A12258" s="2"/>
    </row>
    <row r="12259" spans="1:1" x14ac:dyDescent="0.2">
      <c r="A12259" s="2"/>
    </row>
    <row r="12260" spans="1:1" x14ac:dyDescent="0.2">
      <c r="A12260" s="2"/>
    </row>
    <row r="12261" spans="1:1" x14ac:dyDescent="0.2">
      <c r="A12261" s="2"/>
    </row>
    <row r="12262" spans="1:1" x14ac:dyDescent="0.2">
      <c r="A12262" s="2"/>
    </row>
    <row r="12263" spans="1:1" x14ac:dyDescent="0.2">
      <c r="A12263" s="2"/>
    </row>
    <row r="12264" spans="1:1" x14ac:dyDescent="0.2">
      <c r="A12264" s="2"/>
    </row>
    <row r="12265" spans="1:1" x14ac:dyDescent="0.2">
      <c r="A12265" s="2"/>
    </row>
    <row r="12266" spans="1:1" x14ac:dyDescent="0.2">
      <c r="A12266" s="2"/>
    </row>
    <row r="12267" spans="1:1" x14ac:dyDescent="0.2">
      <c r="A12267" s="2"/>
    </row>
    <row r="12268" spans="1:1" x14ac:dyDescent="0.2">
      <c r="A12268" s="2"/>
    </row>
    <row r="12269" spans="1:1" x14ac:dyDescent="0.2">
      <c r="A12269" s="2"/>
    </row>
    <row r="12270" spans="1:1" x14ac:dyDescent="0.2">
      <c r="A12270" s="2"/>
    </row>
    <row r="12271" spans="1:1" x14ac:dyDescent="0.2">
      <c r="A12271" s="2"/>
    </row>
    <row r="12272" spans="1:1" x14ac:dyDescent="0.2">
      <c r="A12272" s="2"/>
    </row>
    <row r="12273" spans="1:1" x14ac:dyDescent="0.2">
      <c r="A12273" s="2"/>
    </row>
    <row r="12274" spans="1:1" x14ac:dyDescent="0.2">
      <c r="A12274" s="2"/>
    </row>
    <row r="12275" spans="1:1" x14ac:dyDescent="0.2">
      <c r="A12275" s="2"/>
    </row>
    <row r="12276" spans="1:1" x14ac:dyDescent="0.2">
      <c r="A12276" s="2"/>
    </row>
    <row r="12277" spans="1:1" x14ac:dyDescent="0.2">
      <c r="A12277" s="2"/>
    </row>
    <row r="12278" spans="1:1" x14ac:dyDescent="0.2">
      <c r="A12278" s="2"/>
    </row>
    <row r="12279" spans="1:1" x14ac:dyDescent="0.2">
      <c r="A12279" s="2"/>
    </row>
    <row r="12280" spans="1:1" x14ac:dyDescent="0.2">
      <c r="A12280" s="2"/>
    </row>
    <row r="12281" spans="1:1" x14ac:dyDescent="0.2">
      <c r="A12281" s="2"/>
    </row>
    <row r="12282" spans="1:1" x14ac:dyDescent="0.2">
      <c r="A12282" s="2"/>
    </row>
    <row r="12283" spans="1:1" x14ac:dyDescent="0.2">
      <c r="A12283" s="2"/>
    </row>
    <row r="12284" spans="1:1" x14ac:dyDescent="0.2">
      <c r="A12284" s="2"/>
    </row>
    <row r="12285" spans="1:1" x14ac:dyDescent="0.2">
      <c r="A12285" s="2"/>
    </row>
    <row r="12286" spans="1:1" x14ac:dyDescent="0.2">
      <c r="A12286" s="2"/>
    </row>
    <row r="12287" spans="1:1" x14ac:dyDescent="0.2">
      <c r="A12287" s="2"/>
    </row>
    <row r="12288" spans="1:1" x14ac:dyDescent="0.2">
      <c r="A12288" s="2"/>
    </row>
    <row r="12289" spans="1:1" x14ac:dyDescent="0.2">
      <c r="A12289" s="2"/>
    </row>
    <row r="12290" spans="1:1" x14ac:dyDescent="0.2">
      <c r="A12290" s="2"/>
    </row>
    <row r="12291" spans="1:1" x14ac:dyDescent="0.2">
      <c r="A12291" s="2"/>
    </row>
    <row r="12292" spans="1:1" x14ac:dyDescent="0.2">
      <c r="A12292" s="2"/>
    </row>
    <row r="12293" spans="1:1" x14ac:dyDescent="0.2">
      <c r="A12293" s="2"/>
    </row>
    <row r="12294" spans="1:1" x14ac:dyDescent="0.2">
      <c r="A12294" s="2"/>
    </row>
    <row r="12295" spans="1:1" x14ac:dyDescent="0.2">
      <c r="A12295" s="2"/>
    </row>
    <row r="12296" spans="1:1" x14ac:dyDescent="0.2">
      <c r="A12296" s="2"/>
    </row>
    <row r="12297" spans="1:1" x14ac:dyDescent="0.2">
      <c r="A12297" s="2"/>
    </row>
    <row r="12298" spans="1:1" x14ac:dyDescent="0.2">
      <c r="A12298" s="2"/>
    </row>
    <row r="12299" spans="1:1" x14ac:dyDescent="0.2">
      <c r="A12299" s="2"/>
    </row>
    <row r="12300" spans="1:1" x14ac:dyDescent="0.2">
      <c r="A12300" s="2"/>
    </row>
    <row r="12301" spans="1:1" x14ac:dyDescent="0.2">
      <c r="A12301" s="2"/>
    </row>
    <row r="12302" spans="1:1" x14ac:dyDescent="0.2">
      <c r="A12302" s="2"/>
    </row>
    <row r="12303" spans="1:1" x14ac:dyDescent="0.2">
      <c r="A12303" s="2"/>
    </row>
    <row r="12304" spans="1:1" x14ac:dyDescent="0.2">
      <c r="A12304" s="2"/>
    </row>
    <row r="12305" spans="1:1" x14ac:dyDescent="0.2">
      <c r="A12305" s="2"/>
    </row>
    <row r="12306" spans="1:1" x14ac:dyDescent="0.2">
      <c r="A12306" s="2"/>
    </row>
    <row r="12307" spans="1:1" x14ac:dyDescent="0.2">
      <c r="A12307" s="2"/>
    </row>
    <row r="12308" spans="1:1" x14ac:dyDescent="0.2">
      <c r="A12308" s="2"/>
    </row>
    <row r="12309" spans="1:1" x14ac:dyDescent="0.2">
      <c r="A12309" s="2"/>
    </row>
    <row r="12310" spans="1:1" x14ac:dyDescent="0.2">
      <c r="A12310" s="2"/>
    </row>
    <row r="12311" spans="1:1" x14ac:dyDescent="0.2">
      <c r="A12311" s="2"/>
    </row>
    <row r="12312" spans="1:1" x14ac:dyDescent="0.2">
      <c r="A12312" s="2"/>
    </row>
    <row r="12313" spans="1:1" x14ac:dyDescent="0.2">
      <c r="A12313" s="2"/>
    </row>
    <row r="12314" spans="1:1" x14ac:dyDescent="0.2">
      <c r="A12314" s="2"/>
    </row>
    <row r="12315" spans="1:1" x14ac:dyDescent="0.2">
      <c r="A12315" s="2"/>
    </row>
    <row r="12316" spans="1:1" x14ac:dyDescent="0.2">
      <c r="A12316" s="2"/>
    </row>
    <row r="12317" spans="1:1" x14ac:dyDescent="0.2">
      <c r="A12317" s="2"/>
    </row>
    <row r="12318" spans="1:1" x14ac:dyDescent="0.2">
      <c r="A12318" s="2"/>
    </row>
    <row r="12319" spans="1:1" x14ac:dyDescent="0.2">
      <c r="A12319" s="2"/>
    </row>
    <row r="12320" spans="1:1" x14ac:dyDescent="0.2">
      <c r="A12320" s="2"/>
    </row>
    <row r="12321" spans="1:1" x14ac:dyDescent="0.2">
      <c r="A12321" s="2"/>
    </row>
    <row r="12322" spans="1:1" x14ac:dyDescent="0.2">
      <c r="A12322" s="2"/>
    </row>
    <row r="12323" spans="1:1" x14ac:dyDescent="0.2">
      <c r="A12323" s="2"/>
    </row>
    <row r="12324" spans="1:1" x14ac:dyDescent="0.2">
      <c r="A12324" s="2"/>
    </row>
    <row r="12325" spans="1:1" x14ac:dyDescent="0.2">
      <c r="A12325" s="2"/>
    </row>
    <row r="12326" spans="1:1" x14ac:dyDescent="0.2">
      <c r="A12326" s="2"/>
    </row>
    <row r="12327" spans="1:1" x14ac:dyDescent="0.2">
      <c r="A12327" s="2"/>
    </row>
    <row r="12328" spans="1:1" x14ac:dyDescent="0.2">
      <c r="A12328" s="2"/>
    </row>
    <row r="12329" spans="1:1" x14ac:dyDescent="0.2">
      <c r="A12329" s="2"/>
    </row>
    <row r="12330" spans="1:1" x14ac:dyDescent="0.2">
      <c r="A12330" s="2"/>
    </row>
    <row r="12331" spans="1:1" x14ac:dyDescent="0.2">
      <c r="A12331" s="2"/>
    </row>
    <row r="12332" spans="1:1" x14ac:dyDescent="0.2">
      <c r="A12332" s="2"/>
    </row>
    <row r="12333" spans="1:1" x14ac:dyDescent="0.2">
      <c r="A12333" s="2"/>
    </row>
    <row r="12334" spans="1:1" x14ac:dyDescent="0.2">
      <c r="A12334" s="2"/>
    </row>
    <row r="12335" spans="1:1" x14ac:dyDescent="0.2">
      <c r="A12335" s="2"/>
    </row>
    <row r="12336" spans="1:1" x14ac:dyDescent="0.2">
      <c r="A12336" s="2"/>
    </row>
    <row r="12337" spans="1:1" x14ac:dyDescent="0.2">
      <c r="A12337" s="2"/>
    </row>
    <row r="12338" spans="1:1" x14ac:dyDescent="0.2">
      <c r="A12338" s="2"/>
    </row>
    <row r="12339" spans="1:1" x14ac:dyDescent="0.2">
      <c r="A12339" s="2"/>
    </row>
    <row r="12340" spans="1:1" x14ac:dyDescent="0.2">
      <c r="A12340" s="2"/>
    </row>
    <row r="12341" spans="1:1" x14ac:dyDescent="0.2">
      <c r="A12341" s="2"/>
    </row>
    <row r="12342" spans="1:1" x14ac:dyDescent="0.2">
      <c r="A12342" s="2"/>
    </row>
    <row r="12343" spans="1:1" x14ac:dyDescent="0.2">
      <c r="A12343" s="2"/>
    </row>
    <row r="12344" spans="1:1" x14ac:dyDescent="0.2">
      <c r="A12344" s="2"/>
    </row>
    <row r="12345" spans="1:1" x14ac:dyDescent="0.2">
      <c r="A12345" s="2"/>
    </row>
    <row r="12346" spans="1:1" x14ac:dyDescent="0.2">
      <c r="A12346" s="2"/>
    </row>
    <row r="12347" spans="1:1" x14ac:dyDescent="0.2">
      <c r="A12347" s="2"/>
    </row>
    <row r="12348" spans="1:1" x14ac:dyDescent="0.2">
      <c r="A12348" s="2"/>
    </row>
    <row r="12349" spans="1:1" x14ac:dyDescent="0.2">
      <c r="A12349" s="2"/>
    </row>
    <row r="12350" spans="1:1" x14ac:dyDescent="0.2">
      <c r="A12350" s="2"/>
    </row>
    <row r="12351" spans="1:1" x14ac:dyDescent="0.2">
      <c r="A12351" s="2"/>
    </row>
    <row r="12352" spans="1:1" x14ac:dyDescent="0.2">
      <c r="A12352" s="2"/>
    </row>
    <row r="12353" spans="1:1" x14ac:dyDescent="0.2">
      <c r="A12353" s="2"/>
    </row>
    <row r="12354" spans="1:1" x14ac:dyDescent="0.2">
      <c r="A12354" s="2"/>
    </row>
    <row r="12355" spans="1:1" x14ac:dyDescent="0.2">
      <c r="A12355" s="2"/>
    </row>
    <row r="12356" spans="1:1" x14ac:dyDescent="0.2">
      <c r="A12356" s="2"/>
    </row>
    <row r="12357" spans="1:1" x14ac:dyDescent="0.2">
      <c r="A12357" s="2"/>
    </row>
    <row r="12358" spans="1:1" x14ac:dyDescent="0.2">
      <c r="A12358" s="2"/>
    </row>
    <row r="12359" spans="1:1" x14ac:dyDescent="0.2">
      <c r="A12359" s="2"/>
    </row>
    <row r="12360" spans="1:1" x14ac:dyDescent="0.2">
      <c r="A12360" s="2"/>
    </row>
    <row r="12361" spans="1:1" x14ac:dyDescent="0.2">
      <c r="A12361" s="2"/>
    </row>
    <row r="12362" spans="1:1" x14ac:dyDescent="0.2">
      <c r="A12362" s="2"/>
    </row>
    <row r="12363" spans="1:1" x14ac:dyDescent="0.2">
      <c r="A12363" s="2"/>
    </row>
    <row r="12364" spans="1:1" x14ac:dyDescent="0.2">
      <c r="A12364" s="2"/>
    </row>
    <row r="12365" spans="1:1" x14ac:dyDescent="0.2">
      <c r="A12365" s="2"/>
    </row>
    <row r="12366" spans="1:1" x14ac:dyDescent="0.2">
      <c r="A12366" s="2"/>
    </row>
    <row r="12367" spans="1:1" x14ac:dyDescent="0.2">
      <c r="A12367" s="2"/>
    </row>
    <row r="12368" spans="1:1" x14ac:dyDescent="0.2">
      <c r="A12368" s="2"/>
    </row>
    <row r="12369" spans="1:1" x14ac:dyDescent="0.2">
      <c r="A12369" s="2"/>
    </row>
    <row r="12370" spans="1:1" x14ac:dyDescent="0.2">
      <c r="A12370" s="2"/>
    </row>
    <row r="12371" spans="1:1" x14ac:dyDescent="0.2">
      <c r="A12371" s="2"/>
    </row>
    <row r="12372" spans="1:1" x14ac:dyDescent="0.2">
      <c r="A12372" s="2"/>
    </row>
    <row r="12373" spans="1:1" x14ac:dyDescent="0.2">
      <c r="A12373" s="2"/>
    </row>
    <row r="12374" spans="1:1" x14ac:dyDescent="0.2">
      <c r="A12374" s="2"/>
    </row>
    <row r="12375" spans="1:1" x14ac:dyDescent="0.2">
      <c r="A12375" s="2"/>
    </row>
    <row r="12376" spans="1:1" x14ac:dyDescent="0.2">
      <c r="A12376" s="2"/>
    </row>
    <row r="12377" spans="1:1" x14ac:dyDescent="0.2">
      <c r="A12377" s="2"/>
    </row>
    <row r="12378" spans="1:1" x14ac:dyDescent="0.2">
      <c r="A12378" s="2"/>
    </row>
    <row r="12379" spans="1:1" x14ac:dyDescent="0.2">
      <c r="A12379" s="2"/>
    </row>
    <row r="12380" spans="1:1" x14ac:dyDescent="0.2">
      <c r="A12380" s="2"/>
    </row>
    <row r="12381" spans="1:1" x14ac:dyDescent="0.2">
      <c r="A12381" s="2"/>
    </row>
    <row r="12382" spans="1:1" x14ac:dyDescent="0.2">
      <c r="A12382" s="2"/>
    </row>
    <row r="12383" spans="1:1" x14ac:dyDescent="0.2">
      <c r="A12383" s="2"/>
    </row>
    <row r="12384" spans="1:1" x14ac:dyDescent="0.2">
      <c r="A12384" s="2"/>
    </row>
    <row r="12385" spans="1:1" x14ac:dyDescent="0.2">
      <c r="A12385" s="2"/>
    </row>
    <row r="12386" spans="1:1" x14ac:dyDescent="0.2">
      <c r="A12386" s="2"/>
    </row>
    <row r="12387" spans="1:1" x14ac:dyDescent="0.2">
      <c r="A12387" s="2"/>
    </row>
    <row r="12388" spans="1:1" x14ac:dyDescent="0.2">
      <c r="A12388" s="2"/>
    </row>
    <row r="12389" spans="1:1" x14ac:dyDescent="0.2">
      <c r="A12389" s="2"/>
    </row>
    <row r="12390" spans="1:1" x14ac:dyDescent="0.2">
      <c r="A12390" s="2"/>
    </row>
    <row r="12391" spans="1:1" x14ac:dyDescent="0.2">
      <c r="A12391" s="2"/>
    </row>
    <row r="12392" spans="1:1" x14ac:dyDescent="0.2">
      <c r="A12392" s="2"/>
    </row>
    <row r="12393" spans="1:1" x14ac:dyDescent="0.2">
      <c r="A12393" s="2"/>
    </row>
    <row r="12394" spans="1:1" x14ac:dyDescent="0.2">
      <c r="A12394" s="2"/>
    </row>
    <row r="12395" spans="1:1" x14ac:dyDescent="0.2">
      <c r="A12395" s="2"/>
    </row>
    <row r="12396" spans="1:1" x14ac:dyDescent="0.2">
      <c r="A12396" s="2"/>
    </row>
    <row r="12397" spans="1:1" x14ac:dyDescent="0.2">
      <c r="A12397" s="2"/>
    </row>
    <row r="12398" spans="1:1" x14ac:dyDescent="0.2">
      <c r="A12398" s="2"/>
    </row>
    <row r="12399" spans="1:1" x14ac:dyDescent="0.2">
      <c r="A12399" s="2"/>
    </row>
    <row r="12400" spans="1:1" x14ac:dyDescent="0.2">
      <c r="A12400" s="2"/>
    </row>
    <row r="12401" spans="1:1" x14ac:dyDescent="0.2">
      <c r="A12401" s="2"/>
    </row>
    <row r="12402" spans="1:1" x14ac:dyDescent="0.2">
      <c r="A12402" s="2"/>
    </row>
    <row r="12403" spans="1:1" x14ac:dyDescent="0.2">
      <c r="A12403" s="2"/>
    </row>
    <row r="12404" spans="1:1" x14ac:dyDescent="0.2">
      <c r="A12404" s="2"/>
    </row>
    <row r="12405" spans="1:1" x14ac:dyDescent="0.2">
      <c r="A12405" s="2"/>
    </row>
    <row r="12406" spans="1:1" x14ac:dyDescent="0.2">
      <c r="A12406" s="2"/>
    </row>
    <row r="12407" spans="1:1" x14ac:dyDescent="0.2">
      <c r="A12407" s="2"/>
    </row>
    <row r="12408" spans="1:1" x14ac:dyDescent="0.2">
      <c r="A12408" s="2"/>
    </row>
    <row r="12409" spans="1:1" x14ac:dyDescent="0.2">
      <c r="A12409" s="2"/>
    </row>
    <row r="12410" spans="1:1" x14ac:dyDescent="0.2">
      <c r="A12410" s="2"/>
    </row>
    <row r="12411" spans="1:1" x14ac:dyDescent="0.2">
      <c r="A12411" s="2"/>
    </row>
    <row r="12412" spans="1:1" x14ac:dyDescent="0.2">
      <c r="A12412" s="2"/>
    </row>
    <row r="12413" spans="1:1" x14ac:dyDescent="0.2">
      <c r="A12413" s="2"/>
    </row>
    <row r="12414" spans="1:1" x14ac:dyDescent="0.2">
      <c r="A12414" s="2"/>
    </row>
    <row r="12415" spans="1:1" x14ac:dyDescent="0.2">
      <c r="A12415" s="2"/>
    </row>
    <row r="12416" spans="1:1" x14ac:dyDescent="0.2">
      <c r="A12416" s="2"/>
    </row>
    <row r="12417" spans="1:1" x14ac:dyDescent="0.2">
      <c r="A12417" s="2"/>
    </row>
    <row r="12418" spans="1:1" x14ac:dyDescent="0.2">
      <c r="A12418" s="2"/>
    </row>
    <row r="12419" spans="1:1" x14ac:dyDescent="0.2">
      <c r="A12419" s="2"/>
    </row>
    <row r="12420" spans="1:1" x14ac:dyDescent="0.2">
      <c r="A12420" s="2"/>
    </row>
    <row r="12421" spans="1:1" x14ac:dyDescent="0.2">
      <c r="A12421" s="2"/>
    </row>
    <row r="12422" spans="1:1" x14ac:dyDescent="0.2">
      <c r="A12422" s="2"/>
    </row>
    <row r="12423" spans="1:1" x14ac:dyDescent="0.2">
      <c r="A12423" s="2"/>
    </row>
    <row r="12424" spans="1:1" x14ac:dyDescent="0.2">
      <c r="A12424" s="2"/>
    </row>
    <row r="12425" spans="1:1" x14ac:dyDescent="0.2">
      <c r="A12425" s="2"/>
    </row>
    <row r="12426" spans="1:1" x14ac:dyDescent="0.2">
      <c r="A12426" s="2"/>
    </row>
    <row r="12427" spans="1:1" x14ac:dyDescent="0.2">
      <c r="A12427" s="2"/>
    </row>
    <row r="12428" spans="1:1" x14ac:dyDescent="0.2">
      <c r="A12428" s="2"/>
    </row>
    <row r="12429" spans="1:1" x14ac:dyDescent="0.2">
      <c r="A12429" s="2"/>
    </row>
    <row r="12430" spans="1:1" x14ac:dyDescent="0.2">
      <c r="A12430" s="2"/>
    </row>
    <row r="12431" spans="1:1" x14ac:dyDescent="0.2">
      <c r="A12431" s="2"/>
    </row>
    <row r="12432" spans="1:1" x14ac:dyDescent="0.2">
      <c r="A12432" s="2"/>
    </row>
    <row r="12433" spans="1:1" x14ac:dyDescent="0.2">
      <c r="A12433" s="2"/>
    </row>
    <row r="12434" spans="1:1" x14ac:dyDescent="0.2">
      <c r="A12434" s="2"/>
    </row>
    <row r="12435" spans="1:1" x14ac:dyDescent="0.2">
      <c r="A12435" s="2"/>
    </row>
    <row r="12436" spans="1:1" x14ac:dyDescent="0.2">
      <c r="A12436" s="2"/>
    </row>
    <row r="12437" spans="1:1" x14ac:dyDescent="0.2">
      <c r="A12437" s="2"/>
    </row>
    <row r="12438" spans="1:1" x14ac:dyDescent="0.2">
      <c r="A12438" s="2"/>
    </row>
    <row r="12439" spans="1:1" x14ac:dyDescent="0.2">
      <c r="A12439" s="2"/>
    </row>
    <row r="12440" spans="1:1" x14ac:dyDescent="0.2">
      <c r="A12440" s="2"/>
    </row>
    <row r="12441" spans="1:1" x14ac:dyDescent="0.2">
      <c r="A12441" s="2"/>
    </row>
    <row r="12442" spans="1:1" x14ac:dyDescent="0.2">
      <c r="A12442" s="2"/>
    </row>
    <row r="12443" spans="1:1" x14ac:dyDescent="0.2">
      <c r="A12443" s="2"/>
    </row>
    <row r="12444" spans="1:1" x14ac:dyDescent="0.2">
      <c r="A12444" s="2"/>
    </row>
    <row r="12445" spans="1:1" x14ac:dyDescent="0.2">
      <c r="A12445" s="2"/>
    </row>
    <row r="12446" spans="1:1" x14ac:dyDescent="0.2">
      <c r="A12446" s="2"/>
    </row>
    <row r="12447" spans="1:1" x14ac:dyDescent="0.2">
      <c r="A12447" s="2"/>
    </row>
    <row r="12448" spans="1:1" x14ac:dyDescent="0.2">
      <c r="A12448" s="2"/>
    </row>
    <row r="12449" spans="1:1" x14ac:dyDescent="0.2">
      <c r="A12449" s="2"/>
    </row>
    <row r="12450" spans="1:1" x14ac:dyDescent="0.2">
      <c r="A12450" s="2"/>
    </row>
    <row r="12451" spans="1:1" x14ac:dyDescent="0.2">
      <c r="A12451" s="2"/>
    </row>
    <row r="12452" spans="1:1" x14ac:dyDescent="0.2">
      <c r="A12452" s="2"/>
    </row>
    <row r="12453" spans="1:1" x14ac:dyDescent="0.2">
      <c r="A12453" s="2"/>
    </row>
    <row r="12454" spans="1:1" x14ac:dyDescent="0.2">
      <c r="A12454" s="2"/>
    </row>
    <row r="12455" spans="1:1" x14ac:dyDescent="0.2">
      <c r="A12455" s="2"/>
    </row>
    <row r="12456" spans="1:1" x14ac:dyDescent="0.2">
      <c r="A12456" s="2"/>
    </row>
    <row r="12457" spans="1:1" x14ac:dyDescent="0.2">
      <c r="A12457" s="2"/>
    </row>
    <row r="12458" spans="1:1" x14ac:dyDescent="0.2">
      <c r="A12458" s="2"/>
    </row>
    <row r="12459" spans="1:1" x14ac:dyDescent="0.2">
      <c r="A12459" s="2"/>
    </row>
    <row r="12460" spans="1:1" x14ac:dyDescent="0.2">
      <c r="A12460" s="2"/>
    </row>
    <row r="12461" spans="1:1" x14ac:dyDescent="0.2">
      <c r="A12461" s="2"/>
    </row>
    <row r="12462" spans="1:1" x14ac:dyDescent="0.2">
      <c r="A12462" s="2"/>
    </row>
    <row r="12463" spans="1:1" x14ac:dyDescent="0.2">
      <c r="A12463" s="2"/>
    </row>
    <row r="12464" spans="1:1" x14ac:dyDescent="0.2">
      <c r="A12464" s="2"/>
    </row>
    <row r="12465" spans="1:1" x14ac:dyDescent="0.2">
      <c r="A12465" s="2"/>
    </row>
    <row r="12466" spans="1:1" x14ac:dyDescent="0.2">
      <c r="A12466" s="2"/>
    </row>
    <row r="12467" spans="1:1" x14ac:dyDescent="0.2">
      <c r="A12467" s="2"/>
    </row>
    <row r="12468" spans="1:1" x14ac:dyDescent="0.2">
      <c r="A12468" s="2"/>
    </row>
    <row r="12469" spans="1:1" x14ac:dyDescent="0.2">
      <c r="A12469" s="2"/>
    </row>
    <row r="12470" spans="1:1" x14ac:dyDescent="0.2">
      <c r="A12470" s="2"/>
    </row>
    <row r="12471" spans="1:1" x14ac:dyDescent="0.2">
      <c r="A12471" s="2"/>
    </row>
    <row r="12472" spans="1:1" x14ac:dyDescent="0.2">
      <c r="A12472" s="2"/>
    </row>
    <row r="12473" spans="1:1" x14ac:dyDescent="0.2">
      <c r="A12473" s="2"/>
    </row>
    <row r="12474" spans="1:1" x14ac:dyDescent="0.2">
      <c r="A12474" s="2"/>
    </row>
    <row r="12475" spans="1:1" x14ac:dyDescent="0.2">
      <c r="A12475" s="2"/>
    </row>
    <row r="12476" spans="1:1" x14ac:dyDescent="0.2">
      <c r="A12476" s="2"/>
    </row>
    <row r="12477" spans="1:1" x14ac:dyDescent="0.2">
      <c r="A12477" s="2"/>
    </row>
    <row r="12478" spans="1:1" x14ac:dyDescent="0.2">
      <c r="A12478" s="2"/>
    </row>
    <row r="12479" spans="1:1" x14ac:dyDescent="0.2">
      <c r="A12479" s="2"/>
    </row>
    <row r="12480" spans="1:1" x14ac:dyDescent="0.2">
      <c r="A12480" s="2"/>
    </row>
    <row r="12481" spans="1:1" x14ac:dyDescent="0.2">
      <c r="A12481" s="2"/>
    </row>
    <row r="12482" spans="1:1" x14ac:dyDescent="0.2">
      <c r="A12482" s="2"/>
    </row>
    <row r="12483" spans="1:1" x14ac:dyDescent="0.2">
      <c r="A12483" s="2"/>
    </row>
    <row r="12484" spans="1:1" x14ac:dyDescent="0.2">
      <c r="A12484" s="2"/>
    </row>
    <row r="12485" spans="1:1" x14ac:dyDescent="0.2">
      <c r="A12485" s="2"/>
    </row>
    <row r="12486" spans="1:1" x14ac:dyDescent="0.2">
      <c r="A12486" s="2"/>
    </row>
    <row r="12487" spans="1:1" x14ac:dyDescent="0.2">
      <c r="A12487" s="2"/>
    </row>
    <row r="12488" spans="1:1" x14ac:dyDescent="0.2">
      <c r="A12488" s="2"/>
    </row>
    <row r="12489" spans="1:1" x14ac:dyDescent="0.2">
      <c r="A12489" s="2"/>
    </row>
    <row r="12490" spans="1:1" x14ac:dyDescent="0.2">
      <c r="A12490" s="2"/>
    </row>
    <row r="12491" spans="1:1" x14ac:dyDescent="0.2">
      <c r="A12491" s="2"/>
    </row>
    <row r="12492" spans="1:1" x14ac:dyDescent="0.2">
      <c r="A12492" s="2"/>
    </row>
    <row r="12493" spans="1:1" x14ac:dyDescent="0.2">
      <c r="A12493" s="2"/>
    </row>
    <row r="12494" spans="1:1" x14ac:dyDescent="0.2">
      <c r="A12494" s="2"/>
    </row>
    <row r="12495" spans="1:1" x14ac:dyDescent="0.2">
      <c r="A12495" s="2"/>
    </row>
    <row r="12496" spans="1:1" x14ac:dyDescent="0.2">
      <c r="A12496" s="2"/>
    </row>
    <row r="12497" spans="1:1" x14ac:dyDescent="0.2">
      <c r="A12497" s="2"/>
    </row>
    <row r="12498" spans="1:1" x14ac:dyDescent="0.2">
      <c r="A12498" s="2"/>
    </row>
    <row r="12499" spans="1:1" x14ac:dyDescent="0.2">
      <c r="A12499" s="2"/>
    </row>
    <row r="12500" spans="1:1" x14ac:dyDescent="0.2">
      <c r="A12500" s="2"/>
    </row>
    <row r="12501" spans="1:1" x14ac:dyDescent="0.2">
      <c r="A12501" s="2"/>
    </row>
    <row r="12502" spans="1:1" x14ac:dyDescent="0.2">
      <c r="A12502" s="2"/>
    </row>
    <row r="12503" spans="1:1" x14ac:dyDescent="0.2">
      <c r="A12503" s="2"/>
    </row>
    <row r="12504" spans="1:1" x14ac:dyDescent="0.2">
      <c r="A12504" s="2"/>
    </row>
    <row r="12505" spans="1:1" x14ac:dyDescent="0.2">
      <c r="A12505" s="2"/>
    </row>
    <row r="12506" spans="1:1" x14ac:dyDescent="0.2">
      <c r="A12506" s="2"/>
    </row>
    <row r="12507" spans="1:1" x14ac:dyDescent="0.2">
      <c r="A12507" s="2"/>
    </row>
    <row r="12508" spans="1:1" x14ac:dyDescent="0.2">
      <c r="A12508" s="2"/>
    </row>
    <row r="12509" spans="1:1" x14ac:dyDescent="0.2">
      <c r="A12509" s="2"/>
    </row>
    <row r="12510" spans="1:1" x14ac:dyDescent="0.2">
      <c r="A12510" s="2"/>
    </row>
    <row r="12511" spans="1:1" x14ac:dyDescent="0.2">
      <c r="A12511" s="2"/>
    </row>
    <row r="12512" spans="1:1" x14ac:dyDescent="0.2">
      <c r="A12512" s="2"/>
    </row>
    <row r="12513" spans="1:1" x14ac:dyDescent="0.2">
      <c r="A12513" s="2"/>
    </row>
    <row r="12514" spans="1:1" x14ac:dyDescent="0.2">
      <c r="A12514" s="2"/>
    </row>
    <row r="12515" spans="1:1" x14ac:dyDescent="0.2">
      <c r="A12515" s="2"/>
    </row>
    <row r="12516" spans="1:1" x14ac:dyDescent="0.2">
      <c r="A12516" s="2"/>
    </row>
    <row r="12517" spans="1:1" x14ac:dyDescent="0.2">
      <c r="A12517" s="2"/>
    </row>
    <row r="12518" spans="1:1" x14ac:dyDescent="0.2">
      <c r="A12518" s="2"/>
    </row>
    <row r="12519" spans="1:1" x14ac:dyDescent="0.2">
      <c r="A12519" s="2"/>
    </row>
    <row r="12520" spans="1:1" x14ac:dyDescent="0.2">
      <c r="A12520" s="2"/>
    </row>
    <row r="12521" spans="1:1" x14ac:dyDescent="0.2">
      <c r="A12521" s="2"/>
    </row>
    <row r="12522" spans="1:1" x14ac:dyDescent="0.2">
      <c r="A12522" s="2"/>
    </row>
    <row r="12523" spans="1:1" x14ac:dyDescent="0.2">
      <c r="A12523" s="2"/>
    </row>
    <row r="12524" spans="1:1" x14ac:dyDescent="0.2">
      <c r="A12524" s="2"/>
    </row>
    <row r="12525" spans="1:1" x14ac:dyDescent="0.2">
      <c r="A12525" s="2"/>
    </row>
    <row r="12526" spans="1:1" x14ac:dyDescent="0.2">
      <c r="A12526" s="2"/>
    </row>
    <row r="12527" spans="1:1" x14ac:dyDescent="0.2">
      <c r="A12527" s="2"/>
    </row>
    <row r="12528" spans="1:1" x14ac:dyDescent="0.2">
      <c r="A12528" s="2"/>
    </row>
    <row r="12529" spans="1:1" x14ac:dyDescent="0.2">
      <c r="A12529" s="2"/>
    </row>
    <row r="12530" spans="1:1" x14ac:dyDescent="0.2">
      <c r="A12530" s="2"/>
    </row>
    <row r="12531" spans="1:1" x14ac:dyDescent="0.2">
      <c r="A12531" s="2"/>
    </row>
    <row r="12532" spans="1:1" x14ac:dyDescent="0.2">
      <c r="A12532" s="2"/>
    </row>
    <row r="12533" spans="1:1" x14ac:dyDescent="0.2">
      <c r="A12533" s="2"/>
    </row>
    <row r="12534" spans="1:1" x14ac:dyDescent="0.2">
      <c r="A12534" s="2"/>
    </row>
    <row r="12535" spans="1:1" x14ac:dyDescent="0.2">
      <c r="A12535" s="2"/>
    </row>
    <row r="12536" spans="1:1" x14ac:dyDescent="0.2">
      <c r="A12536" s="2"/>
    </row>
    <row r="12537" spans="1:1" x14ac:dyDescent="0.2">
      <c r="A12537" s="2"/>
    </row>
    <row r="12538" spans="1:1" x14ac:dyDescent="0.2">
      <c r="A12538" s="2"/>
    </row>
    <row r="12539" spans="1:1" x14ac:dyDescent="0.2">
      <c r="A12539" s="2"/>
    </row>
    <row r="12540" spans="1:1" x14ac:dyDescent="0.2">
      <c r="A12540" s="2"/>
    </row>
    <row r="12541" spans="1:1" x14ac:dyDescent="0.2">
      <c r="A12541" s="2"/>
    </row>
    <row r="12542" spans="1:1" x14ac:dyDescent="0.2">
      <c r="A12542" s="2"/>
    </row>
    <row r="12543" spans="1:1" x14ac:dyDescent="0.2">
      <c r="A12543" s="2"/>
    </row>
    <row r="12544" spans="1:1" x14ac:dyDescent="0.2">
      <c r="A12544" s="2"/>
    </row>
    <row r="12545" spans="1:1" x14ac:dyDescent="0.2">
      <c r="A12545" s="2"/>
    </row>
    <row r="12546" spans="1:1" x14ac:dyDescent="0.2">
      <c r="A12546" s="2"/>
    </row>
    <row r="12547" spans="1:1" x14ac:dyDescent="0.2">
      <c r="A12547" s="2"/>
    </row>
    <row r="12548" spans="1:1" x14ac:dyDescent="0.2">
      <c r="A12548" s="2"/>
    </row>
    <row r="12549" spans="1:1" x14ac:dyDescent="0.2">
      <c r="A12549" s="2"/>
    </row>
    <row r="12550" spans="1:1" x14ac:dyDescent="0.2">
      <c r="A12550" s="2"/>
    </row>
    <row r="12551" spans="1:1" x14ac:dyDescent="0.2">
      <c r="A12551" s="2"/>
    </row>
    <row r="12552" spans="1:1" x14ac:dyDescent="0.2">
      <c r="A12552" s="2"/>
    </row>
    <row r="12553" spans="1:1" x14ac:dyDescent="0.2">
      <c r="A12553" s="2"/>
    </row>
    <row r="12554" spans="1:1" x14ac:dyDescent="0.2">
      <c r="A12554" s="2"/>
    </row>
    <row r="12555" spans="1:1" x14ac:dyDescent="0.2">
      <c r="A12555" s="2"/>
    </row>
    <row r="12556" spans="1:1" x14ac:dyDescent="0.2">
      <c r="A12556" s="2"/>
    </row>
    <row r="12557" spans="1:1" x14ac:dyDescent="0.2">
      <c r="A12557" s="2"/>
    </row>
    <row r="12558" spans="1:1" x14ac:dyDescent="0.2">
      <c r="A12558" s="2"/>
    </row>
    <row r="12559" spans="1:1" x14ac:dyDescent="0.2">
      <c r="A12559" s="2"/>
    </row>
    <row r="12560" spans="1:1" x14ac:dyDescent="0.2">
      <c r="A12560" s="2"/>
    </row>
    <row r="12561" spans="1:1" x14ac:dyDescent="0.2">
      <c r="A12561" s="2"/>
    </row>
    <row r="12562" spans="1:1" x14ac:dyDescent="0.2">
      <c r="A12562" s="2"/>
    </row>
    <row r="12563" spans="1:1" x14ac:dyDescent="0.2">
      <c r="A12563" s="2"/>
    </row>
    <row r="12564" spans="1:1" x14ac:dyDescent="0.2">
      <c r="A12564" s="2"/>
    </row>
    <row r="12565" spans="1:1" x14ac:dyDescent="0.2">
      <c r="A12565" s="2"/>
    </row>
    <row r="12566" spans="1:1" x14ac:dyDescent="0.2">
      <c r="A12566" s="2"/>
    </row>
    <row r="12567" spans="1:1" x14ac:dyDescent="0.2">
      <c r="A12567" s="2"/>
    </row>
    <row r="12568" spans="1:1" x14ac:dyDescent="0.2">
      <c r="A12568" s="2"/>
    </row>
    <row r="12569" spans="1:1" x14ac:dyDescent="0.2">
      <c r="A12569" s="2"/>
    </row>
    <row r="12570" spans="1:1" x14ac:dyDescent="0.2">
      <c r="A12570" s="2"/>
    </row>
    <row r="12571" spans="1:1" x14ac:dyDescent="0.2">
      <c r="A12571" s="2"/>
    </row>
    <row r="12572" spans="1:1" x14ac:dyDescent="0.2">
      <c r="A12572" s="2"/>
    </row>
    <row r="12573" spans="1:1" x14ac:dyDescent="0.2">
      <c r="A12573" s="2"/>
    </row>
    <row r="12574" spans="1:1" x14ac:dyDescent="0.2">
      <c r="A12574" s="2"/>
    </row>
    <row r="12575" spans="1:1" x14ac:dyDescent="0.2">
      <c r="A12575" s="2"/>
    </row>
    <row r="12576" spans="1:1" x14ac:dyDescent="0.2">
      <c r="A12576" s="2"/>
    </row>
    <row r="12577" spans="1:1" x14ac:dyDescent="0.2">
      <c r="A12577" s="2"/>
    </row>
    <row r="12578" spans="1:1" x14ac:dyDescent="0.2">
      <c r="A12578" s="2"/>
    </row>
    <row r="12579" spans="1:1" x14ac:dyDescent="0.2">
      <c r="A12579" s="2"/>
    </row>
    <row r="12580" spans="1:1" x14ac:dyDescent="0.2">
      <c r="A12580" s="2"/>
    </row>
    <row r="12581" spans="1:1" x14ac:dyDescent="0.2">
      <c r="A12581" s="2"/>
    </row>
    <row r="12582" spans="1:1" x14ac:dyDescent="0.2">
      <c r="A12582" s="2"/>
    </row>
    <row r="12583" spans="1:1" x14ac:dyDescent="0.2">
      <c r="A12583" s="2"/>
    </row>
    <row r="12584" spans="1:1" x14ac:dyDescent="0.2">
      <c r="A12584" s="2"/>
    </row>
    <row r="12585" spans="1:1" x14ac:dyDescent="0.2">
      <c r="A12585" s="2"/>
    </row>
    <row r="12586" spans="1:1" x14ac:dyDescent="0.2">
      <c r="A12586" s="2"/>
    </row>
    <row r="12587" spans="1:1" x14ac:dyDescent="0.2">
      <c r="A12587" s="2"/>
    </row>
    <row r="12588" spans="1:1" x14ac:dyDescent="0.2">
      <c r="A12588" s="2"/>
    </row>
    <row r="12589" spans="1:1" x14ac:dyDescent="0.2">
      <c r="A12589" s="2"/>
    </row>
    <row r="12590" spans="1:1" x14ac:dyDescent="0.2">
      <c r="A12590" s="2"/>
    </row>
    <row r="12591" spans="1:1" x14ac:dyDescent="0.2">
      <c r="A12591" s="2"/>
    </row>
    <row r="12592" spans="1:1" x14ac:dyDescent="0.2">
      <c r="A12592" s="2"/>
    </row>
    <row r="12593" spans="1:1" x14ac:dyDescent="0.2">
      <c r="A12593" s="2"/>
    </row>
    <row r="12594" spans="1:1" x14ac:dyDescent="0.2">
      <c r="A12594" s="2"/>
    </row>
    <row r="12595" spans="1:1" x14ac:dyDescent="0.2">
      <c r="A12595" s="2"/>
    </row>
    <row r="12596" spans="1:1" x14ac:dyDescent="0.2">
      <c r="A12596" s="2"/>
    </row>
    <row r="12597" spans="1:1" x14ac:dyDescent="0.2">
      <c r="A12597" s="2"/>
    </row>
    <row r="12598" spans="1:1" x14ac:dyDescent="0.2">
      <c r="A12598" s="2"/>
    </row>
    <row r="12599" spans="1:1" x14ac:dyDescent="0.2">
      <c r="A12599" s="2"/>
    </row>
    <row r="12600" spans="1:1" x14ac:dyDescent="0.2">
      <c r="A12600" s="2"/>
    </row>
    <row r="12601" spans="1:1" x14ac:dyDescent="0.2">
      <c r="A12601" s="2"/>
    </row>
    <row r="12602" spans="1:1" x14ac:dyDescent="0.2">
      <c r="A12602" s="2"/>
    </row>
    <row r="12603" spans="1:1" x14ac:dyDescent="0.2">
      <c r="A12603" s="2"/>
    </row>
    <row r="12604" spans="1:1" x14ac:dyDescent="0.2">
      <c r="A12604" s="2"/>
    </row>
    <row r="12605" spans="1:1" x14ac:dyDescent="0.2">
      <c r="A12605" s="2"/>
    </row>
    <row r="12606" spans="1:1" x14ac:dyDescent="0.2">
      <c r="A12606" s="2"/>
    </row>
    <row r="12607" spans="1:1" x14ac:dyDescent="0.2">
      <c r="A12607" s="2"/>
    </row>
    <row r="12608" spans="1:1" x14ac:dyDescent="0.2">
      <c r="A12608" s="2"/>
    </row>
    <row r="12609" spans="1:1" x14ac:dyDescent="0.2">
      <c r="A12609" s="2"/>
    </row>
    <row r="12610" spans="1:1" x14ac:dyDescent="0.2">
      <c r="A12610" s="2"/>
    </row>
    <row r="12611" spans="1:1" x14ac:dyDescent="0.2">
      <c r="A12611" s="2"/>
    </row>
    <row r="12612" spans="1:1" x14ac:dyDescent="0.2">
      <c r="A12612" s="2"/>
    </row>
    <row r="12613" spans="1:1" x14ac:dyDescent="0.2">
      <c r="A12613" s="2"/>
    </row>
    <row r="12614" spans="1:1" x14ac:dyDescent="0.2">
      <c r="A12614" s="2"/>
    </row>
    <row r="12615" spans="1:1" x14ac:dyDescent="0.2">
      <c r="A12615" s="2"/>
    </row>
    <row r="12616" spans="1:1" x14ac:dyDescent="0.2">
      <c r="A12616" s="2"/>
    </row>
    <row r="12617" spans="1:1" x14ac:dyDescent="0.2">
      <c r="A12617" s="2"/>
    </row>
    <row r="12618" spans="1:1" x14ac:dyDescent="0.2">
      <c r="A12618" s="2"/>
    </row>
    <row r="12619" spans="1:1" x14ac:dyDescent="0.2">
      <c r="A12619" s="2"/>
    </row>
    <row r="12620" spans="1:1" x14ac:dyDescent="0.2">
      <c r="A12620" s="2"/>
    </row>
    <row r="12621" spans="1:1" x14ac:dyDescent="0.2">
      <c r="A12621" s="2"/>
    </row>
    <row r="12622" spans="1:1" x14ac:dyDescent="0.2">
      <c r="A12622" s="2"/>
    </row>
    <row r="12623" spans="1:1" x14ac:dyDescent="0.2">
      <c r="A12623" s="2"/>
    </row>
    <row r="12624" spans="1:1" x14ac:dyDescent="0.2">
      <c r="A12624" s="2"/>
    </row>
    <row r="12625" spans="1:1" x14ac:dyDescent="0.2">
      <c r="A12625" s="2"/>
    </row>
    <row r="12626" spans="1:1" x14ac:dyDescent="0.2">
      <c r="A12626" s="2"/>
    </row>
    <row r="12627" spans="1:1" x14ac:dyDescent="0.2">
      <c r="A12627" s="2"/>
    </row>
    <row r="12628" spans="1:1" x14ac:dyDescent="0.2">
      <c r="A12628" s="2"/>
    </row>
    <row r="12629" spans="1:1" x14ac:dyDescent="0.2">
      <c r="A12629" s="2"/>
    </row>
    <row r="12630" spans="1:1" x14ac:dyDescent="0.2">
      <c r="A12630" s="2"/>
    </row>
    <row r="12631" spans="1:1" x14ac:dyDescent="0.2">
      <c r="A12631" s="2"/>
    </row>
    <row r="12632" spans="1:1" x14ac:dyDescent="0.2">
      <c r="A12632" s="2"/>
    </row>
    <row r="12633" spans="1:1" x14ac:dyDescent="0.2">
      <c r="A12633" s="2"/>
    </row>
    <row r="12634" spans="1:1" x14ac:dyDescent="0.2">
      <c r="A12634" s="2"/>
    </row>
    <row r="12635" spans="1:1" x14ac:dyDescent="0.2">
      <c r="A12635" s="2"/>
    </row>
    <row r="12636" spans="1:1" x14ac:dyDescent="0.2">
      <c r="A12636" s="2"/>
    </row>
    <row r="12637" spans="1:1" x14ac:dyDescent="0.2">
      <c r="A12637" s="2"/>
    </row>
    <row r="12638" spans="1:1" x14ac:dyDescent="0.2">
      <c r="A12638" s="2"/>
    </row>
    <row r="12639" spans="1:1" x14ac:dyDescent="0.2">
      <c r="A12639" s="2"/>
    </row>
    <row r="12640" spans="1:1" x14ac:dyDescent="0.2">
      <c r="A12640" s="2"/>
    </row>
    <row r="12641" spans="1:1" x14ac:dyDescent="0.2">
      <c r="A12641" s="2"/>
    </row>
    <row r="12642" spans="1:1" x14ac:dyDescent="0.2">
      <c r="A12642" s="2"/>
    </row>
    <row r="12643" spans="1:1" x14ac:dyDescent="0.2">
      <c r="A12643" s="2"/>
    </row>
    <row r="12644" spans="1:1" x14ac:dyDescent="0.2">
      <c r="A12644" s="2"/>
    </row>
    <row r="12645" spans="1:1" x14ac:dyDescent="0.2">
      <c r="A12645" s="2"/>
    </row>
    <row r="12646" spans="1:1" x14ac:dyDescent="0.2">
      <c r="A12646" s="2"/>
    </row>
    <row r="12647" spans="1:1" x14ac:dyDescent="0.2">
      <c r="A12647" s="2"/>
    </row>
    <row r="12648" spans="1:1" x14ac:dyDescent="0.2">
      <c r="A12648" s="2"/>
    </row>
    <row r="12649" spans="1:1" x14ac:dyDescent="0.2">
      <c r="A12649" s="2"/>
    </row>
    <row r="12650" spans="1:1" x14ac:dyDescent="0.2">
      <c r="A12650" s="2"/>
    </row>
    <row r="12651" spans="1:1" x14ac:dyDescent="0.2">
      <c r="A12651" s="2"/>
    </row>
    <row r="12652" spans="1:1" x14ac:dyDescent="0.2">
      <c r="A12652" s="2"/>
    </row>
    <row r="12653" spans="1:1" x14ac:dyDescent="0.2">
      <c r="A12653" s="2"/>
    </row>
    <row r="12654" spans="1:1" x14ac:dyDescent="0.2">
      <c r="A12654" s="2"/>
    </row>
    <row r="12655" spans="1:1" x14ac:dyDescent="0.2">
      <c r="A12655" s="2"/>
    </row>
    <row r="12656" spans="1:1" x14ac:dyDescent="0.2">
      <c r="A12656" s="2"/>
    </row>
    <row r="12657" spans="1:1" x14ac:dyDescent="0.2">
      <c r="A12657" s="2"/>
    </row>
    <row r="12658" spans="1:1" x14ac:dyDescent="0.2">
      <c r="A12658" s="2"/>
    </row>
    <row r="12659" spans="1:1" x14ac:dyDescent="0.2">
      <c r="A12659" s="2"/>
    </row>
    <row r="12660" spans="1:1" x14ac:dyDescent="0.2">
      <c r="A12660" s="2"/>
    </row>
    <row r="12661" spans="1:1" x14ac:dyDescent="0.2">
      <c r="A12661" s="2"/>
    </row>
    <row r="12662" spans="1:1" x14ac:dyDescent="0.2">
      <c r="A12662" s="2"/>
    </row>
    <row r="12663" spans="1:1" x14ac:dyDescent="0.2">
      <c r="A12663" s="2"/>
    </row>
    <row r="12664" spans="1:1" x14ac:dyDescent="0.2">
      <c r="A12664" s="2"/>
    </row>
    <row r="12665" spans="1:1" x14ac:dyDescent="0.2">
      <c r="A12665" s="2"/>
    </row>
    <row r="12666" spans="1:1" x14ac:dyDescent="0.2">
      <c r="A12666" s="2"/>
    </row>
    <row r="12667" spans="1:1" x14ac:dyDescent="0.2">
      <c r="A12667" s="2"/>
    </row>
    <row r="12668" spans="1:1" x14ac:dyDescent="0.2">
      <c r="A12668" s="2"/>
    </row>
    <row r="12669" spans="1:1" x14ac:dyDescent="0.2">
      <c r="A12669" s="2"/>
    </row>
    <row r="12670" spans="1:1" x14ac:dyDescent="0.2">
      <c r="A12670" s="2"/>
    </row>
    <row r="12671" spans="1:1" x14ac:dyDescent="0.2">
      <c r="A12671" s="2"/>
    </row>
    <row r="12672" spans="1:1" x14ac:dyDescent="0.2">
      <c r="A12672" s="2"/>
    </row>
    <row r="12673" spans="1:1" x14ac:dyDescent="0.2">
      <c r="A12673" s="2"/>
    </row>
    <row r="12674" spans="1:1" x14ac:dyDescent="0.2">
      <c r="A12674" s="2"/>
    </row>
    <row r="12675" spans="1:1" x14ac:dyDescent="0.2">
      <c r="A12675" s="2"/>
    </row>
    <row r="12676" spans="1:1" x14ac:dyDescent="0.2">
      <c r="A12676" s="2"/>
    </row>
    <row r="12677" spans="1:1" x14ac:dyDescent="0.2">
      <c r="A12677" s="2"/>
    </row>
    <row r="12678" spans="1:1" x14ac:dyDescent="0.2">
      <c r="A12678" s="2"/>
    </row>
    <row r="12679" spans="1:1" x14ac:dyDescent="0.2">
      <c r="A12679" s="2"/>
    </row>
    <row r="12680" spans="1:1" x14ac:dyDescent="0.2">
      <c r="A12680" s="2"/>
    </row>
    <row r="12681" spans="1:1" x14ac:dyDescent="0.2">
      <c r="A12681" s="2"/>
    </row>
    <row r="12682" spans="1:1" x14ac:dyDescent="0.2">
      <c r="A12682" s="2"/>
    </row>
    <row r="12683" spans="1:1" x14ac:dyDescent="0.2">
      <c r="A12683" s="2"/>
    </row>
    <row r="12684" spans="1:1" x14ac:dyDescent="0.2">
      <c r="A12684" s="2"/>
    </row>
    <row r="12685" spans="1:1" x14ac:dyDescent="0.2">
      <c r="A12685" s="2"/>
    </row>
    <row r="12686" spans="1:1" x14ac:dyDescent="0.2">
      <c r="A12686" s="2"/>
    </row>
    <row r="12687" spans="1:1" x14ac:dyDescent="0.2">
      <c r="A12687" s="2"/>
    </row>
    <row r="12688" spans="1:1" x14ac:dyDescent="0.2">
      <c r="A12688" s="2"/>
    </row>
    <row r="12689" spans="1:1" x14ac:dyDescent="0.2">
      <c r="A12689" s="2"/>
    </row>
    <row r="12690" spans="1:1" x14ac:dyDescent="0.2">
      <c r="A12690" s="2"/>
    </row>
    <row r="12691" spans="1:1" x14ac:dyDescent="0.2">
      <c r="A12691" s="2"/>
    </row>
    <row r="12692" spans="1:1" x14ac:dyDescent="0.2">
      <c r="A12692" s="2"/>
    </row>
    <row r="12693" spans="1:1" x14ac:dyDescent="0.2">
      <c r="A12693" s="2"/>
    </row>
    <row r="12694" spans="1:1" x14ac:dyDescent="0.2">
      <c r="A12694" s="2"/>
    </row>
    <row r="12695" spans="1:1" x14ac:dyDescent="0.2">
      <c r="A12695" s="2"/>
    </row>
    <row r="12696" spans="1:1" x14ac:dyDescent="0.2">
      <c r="A12696" s="2"/>
    </row>
    <row r="12697" spans="1:1" x14ac:dyDescent="0.2">
      <c r="A12697" s="2"/>
    </row>
    <row r="12698" spans="1:1" x14ac:dyDescent="0.2">
      <c r="A12698" s="2"/>
    </row>
    <row r="12699" spans="1:1" x14ac:dyDescent="0.2">
      <c r="A12699" s="2"/>
    </row>
    <row r="12700" spans="1:1" x14ac:dyDescent="0.2">
      <c r="A12700" s="2"/>
    </row>
    <row r="12701" spans="1:1" x14ac:dyDescent="0.2">
      <c r="A12701" s="2"/>
    </row>
    <row r="12702" spans="1:1" x14ac:dyDescent="0.2">
      <c r="A12702" s="2"/>
    </row>
    <row r="12703" spans="1:1" x14ac:dyDescent="0.2">
      <c r="A12703" s="2"/>
    </row>
    <row r="12704" spans="1:1" x14ac:dyDescent="0.2">
      <c r="A12704" s="2"/>
    </row>
    <row r="12705" spans="1:1" x14ac:dyDescent="0.2">
      <c r="A12705" s="2"/>
    </row>
    <row r="12706" spans="1:1" x14ac:dyDescent="0.2">
      <c r="A12706" s="2"/>
    </row>
    <row r="12707" spans="1:1" x14ac:dyDescent="0.2">
      <c r="A12707" s="2"/>
    </row>
    <row r="12708" spans="1:1" x14ac:dyDescent="0.2">
      <c r="A12708" s="2"/>
    </row>
    <row r="12709" spans="1:1" x14ac:dyDescent="0.2">
      <c r="A12709" s="2"/>
    </row>
    <row r="12710" spans="1:1" x14ac:dyDescent="0.2">
      <c r="A12710" s="2"/>
    </row>
    <row r="12711" spans="1:1" x14ac:dyDescent="0.2">
      <c r="A12711" s="2"/>
    </row>
    <row r="12712" spans="1:1" x14ac:dyDescent="0.2">
      <c r="A12712" s="2"/>
    </row>
    <row r="12713" spans="1:1" x14ac:dyDescent="0.2">
      <c r="A12713" s="2"/>
    </row>
    <row r="12714" spans="1:1" x14ac:dyDescent="0.2">
      <c r="A12714" s="2"/>
    </row>
    <row r="12715" spans="1:1" x14ac:dyDescent="0.2">
      <c r="A12715" s="2"/>
    </row>
    <row r="12716" spans="1:1" x14ac:dyDescent="0.2">
      <c r="A12716" s="2"/>
    </row>
    <row r="12717" spans="1:1" x14ac:dyDescent="0.2">
      <c r="A12717" s="2"/>
    </row>
    <row r="12718" spans="1:1" x14ac:dyDescent="0.2">
      <c r="A12718" s="2"/>
    </row>
    <row r="12719" spans="1:1" x14ac:dyDescent="0.2">
      <c r="A12719" s="2"/>
    </row>
    <row r="12720" spans="1:1" x14ac:dyDescent="0.2">
      <c r="A12720" s="2"/>
    </row>
    <row r="12721" spans="1:1" x14ac:dyDescent="0.2">
      <c r="A12721" s="2"/>
    </row>
    <row r="12722" spans="1:1" x14ac:dyDescent="0.2">
      <c r="A12722" s="2"/>
    </row>
    <row r="12723" spans="1:1" x14ac:dyDescent="0.2">
      <c r="A12723" s="2"/>
    </row>
    <row r="12724" spans="1:1" x14ac:dyDescent="0.2">
      <c r="A12724" s="2"/>
    </row>
    <row r="12725" spans="1:1" x14ac:dyDescent="0.2">
      <c r="A12725" s="2"/>
    </row>
    <row r="12726" spans="1:1" x14ac:dyDescent="0.2">
      <c r="A12726" s="2"/>
    </row>
    <row r="12727" spans="1:1" x14ac:dyDescent="0.2">
      <c r="A12727" s="2"/>
    </row>
    <row r="12728" spans="1:1" x14ac:dyDescent="0.2">
      <c r="A12728" s="2"/>
    </row>
    <row r="12729" spans="1:1" x14ac:dyDescent="0.2">
      <c r="A12729" s="2"/>
    </row>
    <row r="12730" spans="1:1" x14ac:dyDescent="0.2">
      <c r="A12730" s="2"/>
    </row>
    <row r="12731" spans="1:1" x14ac:dyDescent="0.2">
      <c r="A12731" s="2"/>
    </row>
    <row r="12732" spans="1:1" x14ac:dyDescent="0.2">
      <c r="A12732" s="2"/>
    </row>
    <row r="12733" spans="1:1" x14ac:dyDescent="0.2">
      <c r="A12733" s="2"/>
    </row>
    <row r="12734" spans="1:1" x14ac:dyDescent="0.2">
      <c r="A12734" s="2"/>
    </row>
    <row r="12735" spans="1:1" x14ac:dyDescent="0.2">
      <c r="A12735" s="2"/>
    </row>
    <row r="12736" spans="1:1" x14ac:dyDescent="0.2">
      <c r="A12736" s="2"/>
    </row>
    <row r="12737" spans="1:1" x14ac:dyDescent="0.2">
      <c r="A12737" s="2"/>
    </row>
    <row r="12738" spans="1:1" x14ac:dyDescent="0.2">
      <c r="A12738" s="2"/>
    </row>
    <row r="12739" spans="1:1" x14ac:dyDescent="0.2">
      <c r="A12739" s="2"/>
    </row>
    <row r="12740" spans="1:1" x14ac:dyDescent="0.2">
      <c r="A12740" s="2"/>
    </row>
    <row r="12741" spans="1:1" x14ac:dyDescent="0.2">
      <c r="A12741" s="2"/>
    </row>
    <row r="12742" spans="1:1" x14ac:dyDescent="0.2">
      <c r="A12742" s="2"/>
    </row>
    <row r="12743" spans="1:1" x14ac:dyDescent="0.2">
      <c r="A12743" s="2"/>
    </row>
    <row r="12744" spans="1:1" x14ac:dyDescent="0.2">
      <c r="A12744" s="2"/>
    </row>
    <row r="12745" spans="1:1" x14ac:dyDescent="0.2">
      <c r="A12745" s="2"/>
    </row>
    <row r="12746" spans="1:1" x14ac:dyDescent="0.2">
      <c r="A12746" s="2"/>
    </row>
    <row r="12747" spans="1:1" x14ac:dyDescent="0.2">
      <c r="A12747" s="2"/>
    </row>
    <row r="12748" spans="1:1" x14ac:dyDescent="0.2">
      <c r="A12748" s="2"/>
    </row>
    <row r="12749" spans="1:1" x14ac:dyDescent="0.2">
      <c r="A12749" s="2"/>
    </row>
    <row r="12750" spans="1:1" x14ac:dyDescent="0.2">
      <c r="A12750" s="2"/>
    </row>
    <row r="12751" spans="1:1" x14ac:dyDescent="0.2">
      <c r="A12751" s="2"/>
    </row>
    <row r="12752" spans="1:1" x14ac:dyDescent="0.2">
      <c r="A12752" s="2"/>
    </row>
    <row r="12753" spans="1:1" x14ac:dyDescent="0.2">
      <c r="A12753" s="2"/>
    </row>
    <row r="12754" spans="1:1" x14ac:dyDescent="0.2">
      <c r="A12754" s="2"/>
    </row>
    <row r="12755" spans="1:1" x14ac:dyDescent="0.2">
      <c r="A12755" s="2"/>
    </row>
    <row r="12756" spans="1:1" x14ac:dyDescent="0.2">
      <c r="A12756" s="2"/>
    </row>
    <row r="12757" spans="1:1" x14ac:dyDescent="0.2">
      <c r="A12757" s="2"/>
    </row>
    <row r="12758" spans="1:1" x14ac:dyDescent="0.2">
      <c r="A12758" s="2"/>
    </row>
    <row r="12759" spans="1:1" x14ac:dyDescent="0.2">
      <c r="A12759" s="2"/>
    </row>
    <row r="12760" spans="1:1" x14ac:dyDescent="0.2">
      <c r="A12760" s="2"/>
    </row>
    <row r="12761" spans="1:1" x14ac:dyDescent="0.2">
      <c r="A12761" s="2"/>
    </row>
    <row r="12762" spans="1:1" x14ac:dyDescent="0.2">
      <c r="A12762" s="2"/>
    </row>
    <row r="12763" spans="1:1" x14ac:dyDescent="0.2">
      <c r="A12763" s="2"/>
    </row>
    <row r="12764" spans="1:1" x14ac:dyDescent="0.2">
      <c r="A12764" s="2"/>
    </row>
    <row r="12765" spans="1:1" x14ac:dyDescent="0.2">
      <c r="A12765" s="2"/>
    </row>
    <row r="12766" spans="1:1" x14ac:dyDescent="0.2">
      <c r="A12766" s="2"/>
    </row>
    <row r="12767" spans="1:1" x14ac:dyDescent="0.2">
      <c r="A12767" s="2"/>
    </row>
    <row r="12768" spans="1:1" x14ac:dyDescent="0.2">
      <c r="A12768" s="2"/>
    </row>
    <row r="12769" spans="1:1" x14ac:dyDescent="0.2">
      <c r="A12769" s="2"/>
    </row>
    <row r="12770" spans="1:1" x14ac:dyDescent="0.2">
      <c r="A12770" s="2"/>
    </row>
    <row r="12771" spans="1:1" x14ac:dyDescent="0.2">
      <c r="A12771" s="2"/>
    </row>
    <row r="12772" spans="1:1" x14ac:dyDescent="0.2">
      <c r="A12772" s="2"/>
    </row>
    <row r="12773" spans="1:1" x14ac:dyDescent="0.2">
      <c r="A12773" s="2"/>
    </row>
    <row r="12774" spans="1:1" x14ac:dyDescent="0.2">
      <c r="A12774" s="2"/>
    </row>
    <row r="12775" spans="1:1" x14ac:dyDescent="0.2">
      <c r="A12775" s="2"/>
    </row>
    <row r="12776" spans="1:1" x14ac:dyDescent="0.2">
      <c r="A12776" s="2"/>
    </row>
    <row r="12777" spans="1:1" x14ac:dyDescent="0.2">
      <c r="A12777" s="2"/>
    </row>
    <row r="12778" spans="1:1" x14ac:dyDescent="0.2">
      <c r="A12778" s="2"/>
    </row>
    <row r="12779" spans="1:1" x14ac:dyDescent="0.2">
      <c r="A12779" s="2"/>
    </row>
    <row r="12780" spans="1:1" x14ac:dyDescent="0.2">
      <c r="A12780" s="2"/>
    </row>
    <row r="12781" spans="1:1" x14ac:dyDescent="0.2">
      <c r="A12781" s="2"/>
    </row>
    <row r="12782" spans="1:1" x14ac:dyDescent="0.2">
      <c r="A12782" s="2"/>
    </row>
    <row r="12783" spans="1:1" x14ac:dyDescent="0.2">
      <c r="A12783" s="2"/>
    </row>
    <row r="12784" spans="1:1" x14ac:dyDescent="0.2">
      <c r="A12784" s="2"/>
    </row>
    <row r="12785" spans="1:1" x14ac:dyDescent="0.2">
      <c r="A12785" s="2"/>
    </row>
    <row r="12786" spans="1:1" x14ac:dyDescent="0.2">
      <c r="A12786" s="2"/>
    </row>
    <row r="12787" spans="1:1" x14ac:dyDescent="0.2">
      <c r="A12787" s="2"/>
    </row>
    <row r="12788" spans="1:1" x14ac:dyDescent="0.2">
      <c r="A12788" s="2"/>
    </row>
    <row r="12789" spans="1:1" x14ac:dyDescent="0.2">
      <c r="A12789" s="2"/>
    </row>
    <row r="12790" spans="1:1" x14ac:dyDescent="0.2">
      <c r="A12790" s="2"/>
    </row>
    <row r="12791" spans="1:1" x14ac:dyDescent="0.2">
      <c r="A12791" s="2"/>
    </row>
    <row r="12792" spans="1:1" x14ac:dyDescent="0.2">
      <c r="A12792" s="2"/>
    </row>
    <row r="12793" spans="1:1" x14ac:dyDescent="0.2">
      <c r="A12793" s="2"/>
    </row>
    <row r="12794" spans="1:1" x14ac:dyDescent="0.2">
      <c r="A12794" s="2"/>
    </row>
    <row r="12795" spans="1:1" x14ac:dyDescent="0.2">
      <c r="A12795" s="2"/>
    </row>
    <row r="12796" spans="1:1" x14ac:dyDescent="0.2">
      <c r="A12796" s="2"/>
    </row>
    <row r="12797" spans="1:1" x14ac:dyDescent="0.2">
      <c r="A12797" s="2"/>
    </row>
    <row r="12798" spans="1:1" x14ac:dyDescent="0.2">
      <c r="A12798" s="2"/>
    </row>
    <row r="12799" spans="1:1" x14ac:dyDescent="0.2">
      <c r="A12799" s="2"/>
    </row>
    <row r="12800" spans="1:1" x14ac:dyDescent="0.2">
      <c r="A12800" s="2"/>
    </row>
    <row r="12801" spans="1:1" x14ac:dyDescent="0.2">
      <c r="A12801" s="2"/>
    </row>
    <row r="12802" spans="1:1" x14ac:dyDescent="0.2">
      <c r="A12802" s="2"/>
    </row>
    <row r="12803" spans="1:1" x14ac:dyDescent="0.2">
      <c r="A12803" s="2"/>
    </row>
    <row r="12804" spans="1:1" x14ac:dyDescent="0.2">
      <c r="A12804" s="2"/>
    </row>
    <row r="12805" spans="1:1" x14ac:dyDescent="0.2">
      <c r="A12805" s="2"/>
    </row>
    <row r="12806" spans="1:1" x14ac:dyDescent="0.2">
      <c r="A12806" s="2"/>
    </row>
    <row r="12807" spans="1:1" x14ac:dyDescent="0.2">
      <c r="A12807" s="2"/>
    </row>
    <row r="12808" spans="1:1" x14ac:dyDescent="0.2">
      <c r="A12808" s="2"/>
    </row>
    <row r="12809" spans="1:1" x14ac:dyDescent="0.2">
      <c r="A12809" s="2"/>
    </row>
    <row r="12810" spans="1:1" x14ac:dyDescent="0.2">
      <c r="A12810" s="2"/>
    </row>
    <row r="12811" spans="1:1" x14ac:dyDescent="0.2">
      <c r="A12811" s="2"/>
    </row>
    <row r="12812" spans="1:1" x14ac:dyDescent="0.2">
      <c r="A12812" s="2"/>
    </row>
    <row r="12813" spans="1:1" x14ac:dyDescent="0.2">
      <c r="A12813" s="2"/>
    </row>
    <row r="12814" spans="1:1" x14ac:dyDescent="0.2">
      <c r="A12814" s="2"/>
    </row>
    <row r="12815" spans="1:1" x14ac:dyDescent="0.2">
      <c r="A12815" s="2"/>
    </row>
    <row r="12816" spans="1:1" x14ac:dyDescent="0.2">
      <c r="A12816" s="2"/>
    </row>
    <row r="12817" spans="1:1" x14ac:dyDescent="0.2">
      <c r="A12817" s="2"/>
    </row>
    <row r="12818" spans="1:1" x14ac:dyDescent="0.2">
      <c r="A12818" s="2"/>
    </row>
    <row r="12819" spans="1:1" x14ac:dyDescent="0.2">
      <c r="A12819" s="2"/>
    </row>
    <row r="12820" spans="1:1" x14ac:dyDescent="0.2">
      <c r="A12820" s="2"/>
    </row>
    <row r="12821" spans="1:1" x14ac:dyDescent="0.2">
      <c r="A12821" s="2"/>
    </row>
    <row r="12822" spans="1:1" x14ac:dyDescent="0.2">
      <c r="A12822" s="2"/>
    </row>
    <row r="12823" spans="1:1" x14ac:dyDescent="0.2">
      <c r="A12823" s="2"/>
    </row>
    <row r="12824" spans="1:1" x14ac:dyDescent="0.2">
      <c r="A12824" s="2"/>
    </row>
    <row r="12825" spans="1:1" x14ac:dyDescent="0.2">
      <c r="A12825" s="2"/>
    </row>
    <row r="12826" spans="1:1" x14ac:dyDescent="0.2">
      <c r="A12826" s="2"/>
    </row>
    <row r="12827" spans="1:1" x14ac:dyDescent="0.2">
      <c r="A12827" s="2"/>
    </row>
    <row r="12828" spans="1:1" x14ac:dyDescent="0.2">
      <c r="A12828" s="2"/>
    </row>
    <row r="12829" spans="1:1" x14ac:dyDescent="0.2">
      <c r="A12829" s="2"/>
    </row>
    <row r="12830" spans="1:1" x14ac:dyDescent="0.2">
      <c r="A12830" s="2"/>
    </row>
    <row r="12831" spans="1:1" x14ac:dyDescent="0.2">
      <c r="A12831" s="2"/>
    </row>
    <row r="12832" spans="1:1" x14ac:dyDescent="0.2">
      <c r="A12832" s="2"/>
    </row>
    <row r="12833" spans="1:1" x14ac:dyDescent="0.2">
      <c r="A12833" s="2"/>
    </row>
    <row r="12834" spans="1:1" x14ac:dyDescent="0.2">
      <c r="A12834" s="2"/>
    </row>
    <row r="12835" spans="1:1" x14ac:dyDescent="0.2">
      <c r="A12835" s="2"/>
    </row>
    <row r="12836" spans="1:1" x14ac:dyDescent="0.2">
      <c r="A12836" s="2"/>
    </row>
    <row r="12837" spans="1:1" x14ac:dyDescent="0.2">
      <c r="A12837" s="2"/>
    </row>
    <row r="12838" spans="1:1" x14ac:dyDescent="0.2">
      <c r="A12838" s="2"/>
    </row>
    <row r="12839" spans="1:1" x14ac:dyDescent="0.2">
      <c r="A12839" s="2"/>
    </row>
    <row r="12840" spans="1:1" x14ac:dyDescent="0.2">
      <c r="A12840" s="2"/>
    </row>
    <row r="12841" spans="1:1" x14ac:dyDescent="0.2">
      <c r="A12841" s="2"/>
    </row>
    <row r="12842" spans="1:1" x14ac:dyDescent="0.2">
      <c r="A12842" s="2"/>
    </row>
    <row r="12843" spans="1:1" x14ac:dyDescent="0.2">
      <c r="A12843" s="2"/>
    </row>
    <row r="12844" spans="1:1" x14ac:dyDescent="0.2">
      <c r="A12844" s="2"/>
    </row>
    <row r="12845" spans="1:1" x14ac:dyDescent="0.2">
      <c r="A12845" s="2"/>
    </row>
    <row r="12846" spans="1:1" x14ac:dyDescent="0.2">
      <c r="A12846" s="2"/>
    </row>
    <row r="12847" spans="1:1" x14ac:dyDescent="0.2">
      <c r="A12847" s="2"/>
    </row>
    <row r="12848" spans="1:1" x14ac:dyDescent="0.2">
      <c r="A12848" s="2"/>
    </row>
    <row r="12849" spans="1:1" x14ac:dyDescent="0.2">
      <c r="A12849" s="2"/>
    </row>
    <row r="12850" spans="1:1" x14ac:dyDescent="0.2">
      <c r="A12850" s="2"/>
    </row>
    <row r="12851" spans="1:1" x14ac:dyDescent="0.2">
      <c r="A12851" s="2"/>
    </row>
    <row r="12852" spans="1:1" x14ac:dyDescent="0.2">
      <c r="A12852" s="2"/>
    </row>
    <row r="12853" spans="1:1" x14ac:dyDescent="0.2">
      <c r="A12853" s="2"/>
    </row>
    <row r="12854" spans="1:1" x14ac:dyDescent="0.2">
      <c r="A12854" s="2"/>
    </row>
    <row r="12855" spans="1:1" x14ac:dyDescent="0.2">
      <c r="A12855" s="2"/>
    </row>
    <row r="12856" spans="1:1" x14ac:dyDescent="0.2">
      <c r="A12856" s="2"/>
    </row>
    <row r="12857" spans="1:1" x14ac:dyDescent="0.2">
      <c r="A12857" s="2"/>
    </row>
    <row r="12858" spans="1:1" x14ac:dyDescent="0.2">
      <c r="A12858" s="2"/>
    </row>
    <row r="12859" spans="1:1" x14ac:dyDescent="0.2">
      <c r="A12859" s="2"/>
    </row>
    <row r="12860" spans="1:1" x14ac:dyDescent="0.2">
      <c r="A12860" s="2"/>
    </row>
    <row r="12861" spans="1:1" x14ac:dyDescent="0.2">
      <c r="A12861" s="2"/>
    </row>
    <row r="12862" spans="1:1" x14ac:dyDescent="0.2">
      <c r="A12862" s="2"/>
    </row>
    <row r="12863" spans="1:1" x14ac:dyDescent="0.2">
      <c r="A12863" s="2"/>
    </row>
    <row r="12864" spans="1:1" x14ac:dyDescent="0.2">
      <c r="A12864" s="2"/>
    </row>
    <row r="12865" spans="1:1" x14ac:dyDescent="0.2">
      <c r="A12865" s="2"/>
    </row>
    <row r="12866" spans="1:1" x14ac:dyDescent="0.2">
      <c r="A12866" s="2"/>
    </row>
    <row r="12867" spans="1:1" x14ac:dyDescent="0.2">
      <c r="A12867" s="2"/>
    </row>
    <row r="12868" spans="1:1" x14ac:dyDescent="0.2">
      <c r="A12868" s="2"/>
    </row>
    <row r="12869" spans="1:1" x14ac:dyDescent="0.2">
      <c r="A12869" s="2"/>
    </row>
    <row r="12870" spans="1:1" x14ac:dyDescent="0.2">
      <c r="A12870" s="2"/>
    </row>
    <row r="12871" spans="1:1" x14ac:dyDescent="0.2">
      <c r="A12871" s="2"/>
    </row>
    <row r="12872" spans="1:1" x14ac:dyDescent="0.2">
      <c r="A12872" s="2"/>
    </row>
    <row r="12873" spans="1:1" x14ac:dyDescent="0.2">
      <c r="A12873" s="2"/>
    </row>
    <row r="12874" spans="1:1" x14ac:dyDescent="0.2">
      <c r="A12874" s="2"/>
    </row>
    <row r="12875" spans="1:1" x14ac:dyDescent="0.2">
      <c r="A12875" s="2"/>
    </row>
    <row r="12876" spans="1:1" x14ac:dyDescent="0.2">
      <c r="A12876" s="2"/>
    </row>
    <row r="12877" spans="1:1" x14ac:dyDescent="0.2">
      <c r="A12877" s="2"/>
    </row>
    <row r="12878" spans="1:1" x14ac:dyDescent="0.2">
      <c r="A12878" s="2"/>
    </row>
    <row r="12879" spans="1:1" x14ac:dyDescent="0.2">
      <c r="A12879" s="2"/>
    </row>
    <row r="12880" spans="1:1" x14ac:dyDescent="0.2">
      <c r="A12880" s="2"/>
    </row>
    <row r="12881" spans="1:1" x14ac:dyDescent="0.2">
      <c r="A12881" s="2"/>
    </row>
    <row r="12882" spans="1:1" x14ac:dyDescent="0.2">
      <c r="A12882" s="2"/>
    </row>
    <row r="12883" spans="1:1" x14ac:dyDescent="0.2">
      <c r="A12883" s="2"/>
    </row>
    <row r="12884" spans="1:1" x14ac:dyDescent="0.2">
      <c r="A12884" s="2"/>
    </row>
    <row r="12885" spans="1:1" x14ac:dyDescent="0.2">
      <c r="A12885" s="2"/>
    </row>
    <row r="12886" spans="1:1" x14ac:dyDescent="0.2">
      <c r="A12886" s="2"/>
    </row>
    <row r="12887" spans="1:1" x14ac:dyDescent="0.2">
      <c r="A12887" s="2"/>
    </row>
    <row r="12888" spans="1:1" x14ac:dyDescent="0.2">
      <c r="A12888" s="2"/>
    </row>
    <row r="12889" spans="1:1" x14ac:dyDescent="0.2">
      <c r="A12889" s="2"/>
    </row>
    <row r="12890" spans="1:1" x14ac:dyDescent="0.2">
      <c r="A12890" s="2"/>
    </row>
    <row r="12891" spans="1:1" x14ac:dyDescent="0.2">
      <c r="A12891" s="2"/>
    </row>
    <row r="12892" spans="1:1" x14ac:dyDescent="0.2">
      <c r="A12892" s="2"/>
    </row>
    <row r="12893" spans="1:1" x14ac:dyDescent="0.2">
      <c r="A12893" s="2"/>
    </row>
    <row r="12894" spans="1:1" x14ac:dyDescent="0.2">
      <c r="A12894" s="2"/>
    </row>
    <row r="12895" spans="1:1" x14ac:dyDescent="0.2">
      <c r="A12895" s="2"/>
    </row>
    <row r="12896" spans="1:1" x14ac:dyDescent="0.2">
      <c r="A12896" s="2"/>
    </row>
    <row r="12897" spans="1:1" x14ac:dyDescent="0.2">
      <c r="A12897" s="2"/>
    </row>
    <row r="12898" spans="1:1" x14ac:dyDescent="0.2">
      <c r="A12898" s="2"/>
    </row>
    <row r="12899" spans="1:1" x14ac:dyDescent="0.2">
      <c r="A12899" s="2"/>
    </row>
    <row r="12900" spans="1:1" x14ac:dyDescent="0.2">
      <c r="A12900" s="2"/>
    </row>
    <row r="12901" spans="1:1" x14ac:dyDescent="0.2">
      <c r="A12901" s="2"/>
    </row>
    <row r="12902" spans="1:1" x14ac:dyDescent="0.2">
      <c r="A12902" s="2"/>
    </row>
    <row r="12903" spans="1:1" x14ac:dyDescent="0.2">
      <c r="A12903" s="2"/>
    </row>
    <row r="12904" spans="1:1" x14ac:dyDescent="0.2">
      <c r="A12904" s="2"/>
    </row>
    <row r="12905" spans="1:1" x14ac:dyDescent="0.2">
      <c r="A12905" s="2"/>
    </row>
    <row r="12906" spans="1:1" x14ac:dyDescent="0.2">
      <c r="A12906" s="2"/>
    </row>
    <row r="12907" spans="1:1" x14ac:dyDescent="0.2">
      <c r="A12907" s="2"/>
    </row>
    <row r="12908" spans="1:1" x14ac:dyDescent="0.2">
      <c r="A12908" s="2"/>
    </row>
    <row r="12909" spans="1:1" x14ac:dyDescent="0.2">
      <c r="A12909" s="2"/>
    </row>
    <row r="12910" spans="1:1" x14ac:dyDescent="0.2">
      <c r="A12910" s="2"/>
    </row>
    <row r="12911" spans="1:1" x14ac:dyDescent="0.2">
      <c r="A12911" s="2"/>
    </row>
    <row r="12912" spans="1:1" x14ac:dyDescent="0.2">
      <c r="A12912" s="2"/>
    </row>
    <row r="12913" spans="1:1" x14ac:dyDescent="0.2">
      <c r="A12913" s="2"/>
    </row>
    <row r="12914" spans="1:1" x14ac:dyDescent="0.2">
      <c r="A12914" s="2"/>
    </row>
    <row r="12915" spans="1:1" x14ac:dyDescent="0.2">
      <c r="A12915" s="2"/>
    </row>
    <row r="12916" spans="1:1" x14ac:dyDescent="0.2">
      <c r="A12916" s="2"/>
    </row>
    <row r="12917" spans="1:1" x14ac:dyDescent="0.2">
      <c r="A12917" s="2"/>
    </row>
    <row r="12918" spans="1:1" x14ac:dyDescent="0.2">
      <c r="A12918" s="2"/>
    </row>
    <row r="12919" spans="1:1" x14ac:dyDescent="0.2">
      <c r="A12919" s="2"/>
    </row>
    <row r="12920" spans="1:1" x14ac:dyDescent="0.2">
      <c r="A12920" s="2"/>
    </row>
    <row r="12921" spans="1:1" x14ac:dyDescent="0.2">
      <c r="A12921" s="2"/>
    </row>
    <row r="12922" spans="1:1" x14ac:dyDescent="0.2">
      <c r="A12922" s="2"/>
    </row>
    <row r="12923" spans="1:1" x14ac:dyDescent="0.2">
      <c r="A12923" s="2"/>
    </row>
    <row r="12924" spans="1:1" x14ac:dyDescent="0.2">
      <c r="A12924" s="2"/>
    </row>
    <row r="12925" spans="1:1" x14ac:dyDescent="0.2">
      <c r="A12925" s="2"/>
    </row>
    <row r="12926" spans="1:1" x14ac:dyDescent="0.2">
      <c r="A12926" s="2"/>
    </row>
    <row r="12927" spans="1:1" x14ac:dyDescent="0.2">
      <c r="A12927" s="2"/>
    </row>
    <row r="12928" spans="1:1" x14ac:dyDescent="0.2">
      <c r="A12928" s="2"/>
    </row>
    <row r="12929" spans="1:1" x14ac:dyDescent="0.2">
      <c r="A12929" s="2"/>
    </row>
    <row r="12930" spans="1:1" x14ac:dyDescent="0.2">
      <c r="A12930" s="2"/>
    </row>
    <row r="12931" spans="1:1" x14ac:dyDescent="0.2">
      <c r="A12931" s="2"/>
    </row>
    <row r="12932" spans="1:1" x14ac:dyDescent="0.2">
      <c r="A12932" s="2"/>
    </row>
    <row r="12933" spans="1:1" x14ac:dyDescent="0.2">
      <c r="A12933" s="2"/>
    </row>
    <row r="12934" spans="1:1" x14ac:dyDescent="0.2">
      <c r="A12934" s="2"/>
    </row>
    <row r="12935" spans="1:1" x14ac:dyDescent="0.2">
      <c r="A12935" s="2"/>
    </row>
    <row r="12936" spans="1:1" x14ac:dyDescent="0.2">
      <c r="A12936" s="2"/>
    </row>
    <row r="12937" spans="1:1" x14ac:dyDescent="0.2">
      <c r="A12937" s="2"/>
    </row>
    <row r="12938" spans="1:1" x14ac:dyDescent="0.2">
      <c r="A12938" s="2"/>
    </row>
    <row r="12939" spans="1:1" x14ac:dyDescent="0.2">
      <c r="A12939" s="2"/>
    </row>
    <row r="12940" spans="1:1" x14ac:dyDescent="0.2">
      <c r="A12940" s="2"/>
    </row>
    <row r="12941" spans="1:1" x14ac:dyDescent="0.2">
      <c r="A12941" s="2"/>
    </row>
    <row r="12942" spans="1:1" x14ac:dyDescent="0.2">
      <c r="A12942" s="2"/>
    </row>
    <row r="12943" spans="1:1" x14ac:dyDescent="0.2">
      <c r="A12943" s="2"/>
    </row>
    <row r="12944" spans="1:1" x14ac:dyDescent="0.2">
      <c r="A12944" s="2"/>
    </row>
    <row r="12945" spans="1:1" x14ac:dyDescent="0.2">
      <c r="A12945" s="2"/>
    </row>
    <row r="12946" spans="1:1" x14ac:dyDescent="0.2">
      <c r="A12946" s="2"/>
    </row>
    <row r="12947" spans="1:1" x14ac:dyDescent="0.2">
      <c r="A12947" s="2"/>
    </row>
    <row r="12948" spans="1:1" x14ac:dyDescent="0.2">
      <c r="A12948" s="2"/>
    </row>
    <row r="12949" spans="1:1" x14ac:dyDescent="0.2">
      <c r="A12949" s="2"/>
    </row>
    <row r="12950" spans="1:1" x14ac:dyDescent="0.2">
      <c r="A12950" s="2"/>
    </row>
    <row r="12951" spans="1:1" x14ac:dyDescent="0.2">
      <c r="A12951" s="2"/>
    </row>
    <row r="12952" spans="1:1" x14ac:dyDescent="0.2">
      <c r="A12952" s="2"/>
    </row>
    <row r="12953" spans="1:1" x14ac:dyDescent="0.2">
      <c r="A12953" s="2"/>
    </row>
    <row r="12954" spans="1:1" x14ac:dyDescent="0.2">
      <c r="A12954" s="2"/>
    </row>
    <row r="12955" spans="1:1" x14ac:dyDescent="0.2">
      <c r="A12955" s="2"/>
    </row>
    <row r="12956" spans="1:1" x14ac:dyDescent="0.2">
      <c r="A12956" s="2"/>
    </row>
    <row r="12957" spans="1:1" x14ac:dyDescent="0.2">
      <c r="A12957" s="2"/>
    </row>
    <row r="12958" spans="1:1" x14ac:dyDescent="0.2">
      <c r="A12958" s="2"/>
    </row>
    <row r="12959" spans="1:1" x14ac:dyDescent="0.2">
      <c r="A12959" s="2"/>
    </row>
    <row r="12960" spans="1:1" x14ac:dyDescent="0.2">
      <c r="A12960" s="2"/>
    </row>
    <row r="12961" spans="1:1" x14ac:dyDescent="0.2">
      <c r="A12961" s="2"/>
    </row>
    <row r="12962" spans="1:1" x14ac:dyDescent="0.2">
      <c r="A12962" s="2"/>
    </row>
    <row r="12963" spans="1:1" x14ac:dyDescent="0.2">
      <c r="A12963" s="2"/>
    </row>
    <row r="12964" spans="1:1" x14ac:dyDescent="0.2">
      <c r="A12964" s="2"/>
    </row>
    <row r="12965" spans="1:1" x14ac:dyDescent="0.2">
      <c r="A12965" s="2"/>
    </row>
    <row r="12966" spans="1:1" x14ac:dyDescent="0.2">
      <c r="A12966" s="2"/>
    </row>
    <row r="12967" spans="1:1" x14ac:dyDescent="0.2">
      <c r="A12967" s="2"/>
    </row>
    <row r="12968" spans="1:1" x14ac:dyDescent="0.2">
      <c r="A12968" s="2"/>
    </row>
    <row r="12969" spans="1:1" x14ac:dyDescent="0.2">
      <c r="A12969" s="2"/>
    </row>
    <row r="12970" spans="1:1" x14ac:dyDescent="0.2">
      <c r="A12970" s="2"/>
    </row>
    <row r="12971" spans="1:1" x14ac:dyDescent="0.2">
      <c r="A12971" s="2"/>
    </row>
    <row r="12972" spans="1:1" x14ac:dyDescent="0.2">
      <c r="A12972" s="2"/>
    </row>
    <row r="12973" spans="1:1" x14ac:dyDescent="0.2">
      <c r="A12973" s="2"/>
    </row>
    <row r="12974" spans="1:1" x14ac:dyDescent="0.2">
      <c r="A12974" s="2"/>
    </row>
    <row r="12975" spans="1:1" x14ac:dyDescent="0.2">
      <c r="A12975" s="2"/>
    </row>
    <row r="12976" spans="1:1" x14ac:dyDescent="0.2">
      <c r="A12976" s="2"/>
    </row>
    <row r="12977" spans="1:1" x14ac:dyDescent="0.2">
      <c r="A12977" s="2"/>
    </row>
    <row r="12978" spans="1:1" x14ac:dyDescent="0.2">
      <c r="A12978" s="2"/>
    </row>
    <row r="12979" spans="1:1" x14ac:dyDescent="0.2">
      <c r="A12979" s="2"/>
    </row>
    <row r="12980" spans="1:1" x14ac:dyDescent="0.2">
      <c r="A12980" s="2"/>
    </row>
    <row r="12981" spans="1:1" x14ac:dyDescent="0.2">
      <c r="A12981" s="2"/>
    </row>
    <row r="12982" spans="1:1" x14ac:dyDescent="0.2">
      <c r="A12982" s="2"/>
    </row>
    <row r="12983" spans="1:1" x14ac:dyDescent="0.2">
      <c r="A12983" s="2"/>
    </row>
    <row r="12984" spans="1:1" x14ac:dyDescent="0.2">
      <c r="A12984" s="2"/>
    </row>
    <row r="12985" spans="1:1" x14ac:dyDescent="0.2">
      <c r="A12985" s="2"/>
    </row>
    <row r="12986" spans="1:1" x14ac:dyDescent="0.2">
      <c r="A12986" s="2"/>
    </row>
    <row r="12987" spans="1:1" x14ac:dyDescent="0.2">
      <c r="A12987" s="2"/>
    </row>
    <row r="12988" spans="1:1" x14ac:dyDescent="0.2">
      <c r="A12988" s="2"/>
    </row>
    <row r="12989" spans="1:1" x14ac:dyDescent="0.2">
      <c r="A12989" s="2"/>
    </row>
    <row r="12990" spans="1:1" x14ac:dyDescent="0.2">
      <c r="A12990" s="2"/>
    </row>
    <row r="12991" spans="1:1" x14ac:dyDescent="0.2">
      <c r="A12991" s="2"/>
    </row>
    <row r="12992" spans="1:1" x14ac:dyDescent="0.2">
      <c r="A12992" s="2"/>
    </row>
    <row r="12993" spans="1:1" x14ac:dyDescent="0.2">
      <c r="A12993" s="2"/>
    </row>
    <row r="12994" spans="1:1" x14ac:dyDescent="0.2">
      <c r="A12994" s="2"/>
    </row>
    <row r="12995" spans="1:1" x14ac:dyDescent="0.2">
      <c r="A12995" s="2"/>
    </row>
    <row r="12996" spans="1:1" x14ac:dyDescent="0.2">
      <c r="A12996" s="2"/>
    </row>
    <row r="12997" spans="1:1" x14ac:dyDescent="0.2">
      <c r="A12997" s="2"/>
    </row>
    <row r="12998" spans="1:1" x14ac:dyDescent="0.2">
      <c r="A12998" s="2"/>
    </row>
    <row r="12999" spans="1:1" x14ac:dyDescent="0.2">
      <c r="A12999" s="2"/>
    </row>
    <row r="13000" spans="1:1" x14ac:dyDescent="0.2">
      <c r="A13000" s="2"/>
    </row>
    <row r="13001" spans="1:1" x14ac:dyDescent="0.2">
      <c r="A13001" s="2"/>
    </row>
    <row r="13002" spans="1:1" x14ac:dyDescent="0.2">
      <c r="A13002" s="2"/>
    </row>
    <row r="13003" spans="1:1" x14ac:dyDescent="0.2">
      <c r="A13003" s="2"/>
    </row>
    <row r="13004" spans="1:1" x14ac:dyDescent="0.2">
      <c r="A13004" s="2"/>
    </row>
    <row r="13005" spans="1:1" x14ac:dyDescent="0.2">
      <c r="A13005" s="2"/>
    </row>
    <row r="13006" spans="1:1" x14ac:dyDescent="0.2">
      <c r="A13006" s="2"/>
    </row>
    <row r="13007" spans="1:1" x14ac:dyDescent="0.2">
      <c r="A13007" s="2"/>
    </row>
    <row r="13008" spans="1:1" x14ac:dyDescent="0.2">
      <c r="A13008" s="2"/>
    </row>
    <row r="13009" spans="1:1" x14ac:dyDescent="0.2">
      <c r="A13009" s="2"/>
    </row>
    <row r="13010" spans="1:1" x14ac:dyDescent="0.2">
      <c r="A13010" s="2"/>
    </row>
    <row r="13011" spans="1:1" x14ac:dyDescent="0.2">
      <c r="A13011" s="2"/>
    </row>
    <row r="13012" spans="1:1" x14ac:dyDescent="0.2">
      <c r="A13012" s="2"/>
    </row>
    <row r="13013" spans="1:1" x14ac:dyDescent="0.2">
      <c r="A13013" s="2"/>
    </row>
    <row r="13014" spans="1:1" x14ac:dyDescent="0.2">
      <c r="A13014" s="2"/>
    </row>
    <row r="13015" spans="1:1" x14ac:dyDescent="0.2">
      <c r="A13015" s="2"/>
    </row>
    <row r="13016" spans="1:1" x14ac:dyDescent="0.2">
      <c r="A13016" s="2"/>
    </row>
    <row r="13017" spans="1:1" x14ac:dyDescent="0.2">
      <c r="A13017" s="2"/>
    </row>
    <row r="13018" spans="1:1" x14ac:dyDescent="0.2">
      <c r="A13018" s="2"/>
    </row>
    <row r="13019" spans="1:1" x14ac:dyDescent="0.2">
      <c r="A13019" s="2"/>
    </row>
    <row r="13020" spans="1:1" x14ac:dyDescent="0.2">
      <c r="A13020" s="2"/>
    </row>
    <row r="13021" spans="1:1" x14ac:dyDescent="0.2">
      <c r="A13021" s="2"/>
    </row>
    <row r="13022" spans="1:1" x14ac:dyDescent="0.2">
      <c r="A13022" s="2"/>
    </row>
    <row r="13023" spans="1:1" x14ac:dyDescent="0.2">
      <c r="A13023" s="2"/>
    </row>
    <row r="13024" spans="1:1" x14ac:dyDescent="0.2">
      <c r="A13024" s="2"/>
    </row>
    <row r="13025" spans="1:1" x14ac:dyDescent="0.2">
      <c r="A13025" s="2"/>
    </row>
    <row r="13026" spans="1:1" x14ac:dyDescent="0.2">
      <c r="A13026" s="2"/>
    </row>
    <row r="13027" spans="1:1" x14ac:dyDescent="0.2">
      <c r="A13027" s="2"/>
    </row>
    <row r="13028" spans="1:1" x14ac:dyDescent="0.2">
      <c r="A13028" s="2"/>
    </row>
    <row r="13029" spans="1:1" x14ac:dyDescent="0.2">
      <c r="A13029" s="2"/>
    </row>
    <row r="13030" spans="1:1" x14ac:dyDescent="0.2">
      <c r="A13030" s="2"/>
    </row>
    <row r="13031" spans="1:1" x14ac:dyDescent="0.2">
      <c r="A13031" s="2"/>
    </row>
    <row r="13032" spans="1:1" x14ac:dyDescent="0.2">
      <c r="A13032" s="2"/>
    </row>
    <row r="13033" spans="1:1" x14ac:dyDescent="0.2">
      <c r="A13033" s="2"/>
    </row>
    <row r="13034" spans="1:1" x14ac:dyDescent="0.2">
      <c r="A13034" s="2"/>
    </row>
    <row r="13035" spans="1:1" x14ac:dyDescent="0.2">
      <c r="A13035" s="2"/>
    </row>
    <row r="13036" spans="1:1" x14ac:dyDescent="0.2">
      <c r="A13036" s="2"/>
    </row>
    <row r="13037" spans="1:1" x14ac:dyDescent="0.2">
      <c r="A13037" s="2"/>
    </row>
    <row r="13038" spans="1:1" x14ac:dyDescent="0.2">
      <c r="A13038" s="2"/>
    </row>
    <row r="13039" spans="1:1" x14ac:dyDescent="0.2">
      <c r="A13039" s="2"/>
    </row>
    <row r="13040" spans="1:1" x14ac:dyDescent="0.2">
      <c r="A13040" s="2"/>
    </row>
    <row r="13041" spans="1:1" x14ac:dyDescent="0.2">
      <c r="A13041" s="2"/>
    </row>
    <row r="13042" spans="1:1" x14ac:dyDescent="0.2">
      <c r="A13042" s="2"/>
    </row>
    <row r="13043" spans="1:1" x14ac:dyDescent="0.2">
      <c r="A13043" s="2"/>
    </row>
    <row r="13044" spans="1:1" x14ac:dyDescent="0.2">
      <c r="A13044" s="2"/>
    </row>
    <row r="13045" spans="1:1" x14ac:dyDescent="0.2">
      <c r="A13045" s="2"/>
    </row>
    <row r="13046" spans="1:1" x14ac:dyDescent="0.2">
      <c r="A13046" s="2"/>
    </row>
    <row r="13047" spans="1:1" x14ac:dyDescent="0.2">
      <c r="A13047" s="2"/>
    </row>
    <row r="13048" spans="1:1" x14ac:dyDescent="0.2">
      <c r="A13048" s="2"/>
    </row>
    <row r="13049" spans="1:1" x14ac:dyDescent="0.2">
      <c r="A13049" s="2"/>
    </row>
    <row r="13050" spans="1:1" x14ac:dyDescent="0.2">
      <c r="A13050" s="2"/>
    </row>
    <row r="13051" spans="1:1" x14ac:dyDescent="0.2">
      <c r="A13051" s="2"/>
    </row>
    <row r="13052" spans="1:1" x14ac:dyDescent="0.2">
      <c r="A13052" s="2"/>
    </row>
    <row r="13053" spans="1:1" x14ac:dyDescent="0.2">
      <c r="A13053" s="2"/>
    </row>
    <row r="13054" spans="1:1" x14ac:dyDescent="0.2">
      <c r="A13054" s="2"/>
    </row>
    <row r="13055" spans="1:1" x14ac:dyDescent="0.2">
      <c r="A13055" s="2"/>
    </row>
    <row r="13056" spans="1:1" x14ac:dyDescent="0.2">
      <c r="A13056" s="2"/>
    </row>
    <row r="13057" spans="1:1" x14ac:dyDescent="0.2">
      <c r="A13057" s="2"/>
    </row>
    <row r="13058" spans="1:1" x14ac:dyDescent="0.2">
      <c r="A13058" s="2"/>
    </row>
    <row r="13059" spans="1:1" x14ac:dyDescent="0.2">
      <c r="A13059" s="2"/>
    </row>
    <row r="13060" spans="1:1" x14ac:dyDescent="0.2">
      <c r="A13060" s="2"/>
    </row>
    <row r="13061" spans="1:1" x14ac:dyDescent="0.2">
      <c r="A13061" s="2"/>
    </row>
    <row r="13062" spans="1:1" x14ac:dyDescent="0.2">
      <c r="A13062" s="2"/>
    </row>
    <row r="13063" spans="1:1" x14ac:dyDescent="0.2">
      <c r="A13063" s="2"/>
    </row>
    <row r="13064" spans="1:1" x14ac:dyDescent="0.2">
      <c r="A13064" s="2"/>
    </row>
    <row r="13065" spans="1:1" x14ac:dyDescent="0.2">
      <c r="A13065" s="2"/>
    </row>
    <row r="13066" spans="1:1" x14ac:dyDescent="0.2">
      <c r="A13066" s="2"/>
    </row>
    <row r="13067" spans="1:1" x14ac:dyDescent="0.2">
      <c r="A13067" s="2"/>
    </row>
    <row r="13068" spans="1:1" x14ac:dyDescent="0.2">
      <c r="A13068" s="2"/>
    </row>
    <row r="13069" spans="1:1" x14ac:dyDescent="0.2">
      <c r="A13069" s="2"/>
    </row>
    <row r="13070" spans="1:1" x14ac:dyDescent="0.2">
      <c r="A13070" s="2"/>
    </row>
    <row r="13071" spans="1:1" x14ac:dyDescent="0.2">
      <c r="A13071" s="2"/>
    </row>
    <row r="13072" spans="1:1" x14ac:dyDescent="0.2">
      <c r="A13072" s="2"/>
    </row>
    <row r="13073" spans="1:1" x14ac:dyDescent="0.2">
      <c r="A13073" s="2"/>
    </row>
    <row r="13074" spans="1:1" x14ac:dyDescent="0.2">
      <c r="A13074" s="2"/>
    </row>
    <row r="13075" spans="1:1" x14ac:dyDescent="0.2">
      <c r="A13075" s="2"/>
    </row>
    <row r="13076" spans="1:1" x14ac:dyDescent="0.2">
      <c r="A13076" s="2"/>
    </row>
    <row r="13077" spans="1:1" x14ac:dyDescent="0.2">
      <c r="A13077" s="2"/>
    </row>
    <row r="13078" spans="1:1" x14ac:dyDescent="0.2">
      <c r="A13078" s="2"/>
    </row>
    <row r="13079" spans="1:1" x14ac:dyDescent="0.2">
      <c r="A13079" s="2"/>
    </row>
    <row r="13080" spans="1:1" x14ac:dyDescent="0.2">
      <c r="A13080" s="2"/>
    </row>
    <row r="13081" spans="1:1" x14ac:dyDescent="0.2">
      <c r="A13081" s="2"/>
    </row>
    <row r="13082" spans="1:1" x14ac:dyDescent="0.2">
      <c r="A13082" s="2"/>
    </row>
    <row r="13083" spans="1:1" x14ac:dyDescent="0.2">
      <c r="A13083" s="2"/>
    </row>
    <row r="13084" spans="1:1" x14ac:dyDescent="0.2">
      <c r="A13084" s="2"/>
    </row>
    <row r="13085" spans="1:1" x14ac:dyDescent="0.2">
      <c r="A13085" s="2"/>
    </row>
    <row r="13086" spans="1:1" x14ac:dyDescent="0.2">
      <c r="A13086" s="2"/>
    </row>
    <row r="13087" spans="1:1" x14ac:dyDescent="0.2">
      <c r="A13087" s="2"/>
    </row>
    <row r="13088" spans="1:1" x14ac:dyDescent="0.2">
      <c r="A13088" s="2"/>
    </row>
    <row r="13089" spans="1:1" x14ac:dyDescent="0.2">
      <c r="A13089" s="2"/>
    </row>
    <row r="13090" spans="1:1" x14ac:dyDescent="0.2">
      <c r="A13090" s="2"/>
    </row>
    <row r="13091" spans="1:1" x14ac:dyDescent="0.2">
      <c r="A13091" s="2"/>
    </row>
    <row r="13092" spans="1:1" x14ac:dyDescent="0.2">
      <c r="A13092" s="2"/>
    </row>
    <row r="13093" spans="1:1" x14ac:dyDescent="0.2">
      <c r="A13093" s="2"/>
    </row>
    <row r="13094" spans="1:1" x14ac:dyDescent="0.2">
      <c r="A13094" s="2"/>
    </row>
    <row r="13095" spans="1:1" x14ac:dyDescent="0.2">
      <c r="A13095" s="2"/>
    </row>
    <row r="13096" spans="1:1" x14ac:dyDescent="0.2">
      <c r="A13096" s="2"/>
    </row>
    <row r="13097" spans="1:1" x14ac:dyDescent="0.2">
      <c r="A13097" s="2"/>
    </row>
    <row r="13098" spans="1:1" x14ac:dyDescent="0.2">
      <c r="A13098" s="2"/>
    </row>
    <row r="13099" spans="1:1" x14ac:dyDescent="0.2">
      <c r="A13099" s="2"/>
    </row>
    <row r="13100" spans="1:1" x14ac:dyDescent="0.2">
      <c r="A13100" s="2"/>
    </row>
    <row r="13101" spans="1:1" x14ac:dyDescent="0.2">
      <c r="A13101" s="2"/>
    </row>
    <row r="13102" spans="1:1" x14ac:dyDescent="0.2">
      <c r="A13102" s="2"/>
    </row>
    <row r="13103" spans="1:1" x14ac:dyDescent="0.2">
      <c r="A13103" s="2"/>
    </row>
    <row r="13104" spans="1:1" x14ac:dyDescent="0.2">
      <c r="A13104" s="2"/>
    </row>
    <row r="13105" spans="1:1" x14ac:dyDescent="0.2">
      <c r="A13105" s="2"/>
    </row>
    <row r="13106" spans="1:1" x14ac:dyDescent="0.2">
      <c r="A13106" s="2"/>
    </row>
    <row r="13107" spans="1:1" x14ac:dyDescent="0.2">
      <c r="A13107" s="2"/>
    </row>
    <row r="13108" spans="1:1" x14ac:dyDescent="0.2">
      <c r="A13108" s="2"/>
    </row>
    <row r="13109" spans="1:1" x14ac:dyDescent="0.2">
      <c r="A13109" s="2"/>
    </row>
    <row r="13110" spans="1:1" x14ac:dyDescent="0.2">
      <c r="A13110" s="2"/>
    </row>
    <row r="13111" spans="1:1" x14ac:dyDescent="0.2">
      <c r="A13111" s="2"/>
    </row>
    <row r="13112" spans="1:1" x14ac:dyDescent="0.2">
      <c r="A13112" s="2"/>
    </row>
    <row r="13113" spans="1:1" x14ac:dyDescent="0.2">
      <c r="A13113" s="2"/>
    </row>
    <row r="13114" spans="1:1" x14ac:dyDescent="0.2">
      <c r="A13114" s="2"/>
    </row>
    <row r="13115" spans="1:1" x14ac:dyDescent="0.2">
      <c r="A13115" s="2"/>
    </row>
    <row r="13116" spans="1:1" x14ac:dyDescent="0.2">
      <c r="A13116" s="2"/>
    </row>
    <row r="13117" spans="1:1" x14ac:dyDescent="0.2">
      <c r="A13117" s="2"/>
    </row>
    <row r="13118" spans="1:1" x14ac:dyDescent="0.2">
      <c r="A13118" s="2"/>
    </row>
    <row r="13119" spans="1:1" x14ac:dyDescent="0.2">
      <c r="A13119" s="2"/>
    </row>
    <row r="13120" spans="1:1" x14ac:dyDescent="0.2">
      <c r="A13120" s="2"/>
    </row>
    <row r="13121" spans="1:1" x14ac:dyDescent="0.2">
      <c r="A13121" s="2"/>
    </row>
    <row r="13122" spans="1:1" x14ac:dyDescent="0.2">
      <c r="A13122" s="2"/>
    </row>
    <row r="13123" spans="1:1" x14ac:dyDescent="0.2">
      <c r="A13123" s="2"/>
    </row>
    <row r="13124" spans="1:1" x14ac:dyDescent="0.2">
      <c r="A13124" s="2"/>
    </row>
    <row r="13125" spans="1:1" x14ac:dyDescent="0.2">
      <c r="A13125" s="2"/>
    </row>
    <row r="13126" spans="1:1" x14ac:dyDescent="0.2">
      <c r="A13126" s="2"/>
    </row>
    <row r="13127" spans="1:1" x14ac:dyDescent="0.2">
      <c r="A13127" s="2"/>
    </row>
    <row r="13128" spans="1:1" x14ac:dyDescent="0.2">
      <c r="A13128" s="2"/>
    </row>
    <row r="13129" spans="1:1" x14ac:dyDescent="0.2">
      <c r="A13129" s="2"/>
    </row>
    <row r="13130" spans="1:1" x14ac:dyDescent="0.2">
      <c r="A13130" s="2"/>
    </row>
    <row r="13131" spans="1:1" x14ac:dyDescent="0.2">
      <c r="A13131" s="2"/>
    </row>
    <row r="13132" spans="1:1" x14ac:dyDescent="0.2">
      <c r="A13132" s="2"/>
    </row>
    <row r="13133" spans="1:1" x14ac:dyDescent="0.2">
      <c r="A13133" s="2"/>
    </row>
    <row r="13134" spans="1:1" x14ac:dyDescent="0.2">
      <c r="A13134" s="2"/>
    </row>
    <row r="13135" spans="1:1" x14ac:dyDescent="0.2">
      <c r="A13135" s="2"/>
    </row>
    <row r="13136" spans="1:1" x14ac:dyDescent="0.2">
      <c r="A13136" s="2"/>
    </row>
    <row r="13137" spans="1:1" x14ac:dyDescent="0.2">
      <c r="A13137" s="2"/>
    </row>
    <row r="13138" spans="1:1" x14ac:dyDescent="0.2">
      <c r="A13138" s="2"/>
    </row>
    <row r="13139" spans="1:1" x14ac:dyDescent="0.2">
      <c r="A13139" s="2"/>
    </row>
    <row r="13140" spans="1:1" x14ac:dyDescent="0.2">
      <c r="A13140" s="2"/>
    </row>
    <row r="13141" spans="1:1" x14ac:dyDescent="0.2">
      <c r="A13141" s="2"/>
    </row>
    <row r="13142" spans="1:1" x14ac:dyDescent="0.2">
      <c r="A13142" s="2"/>
    </row>
    <row r="13143" spans="1:1" x14ac:dyDescent="0.2">
      <c r="A13143" s="2"/>
    </row>
    <row r="13144" spans="1:1" x14ac:dyDescent="0.2">
      <c r="A13144" s="2"/>
    </row>
    <row r="13145" spans="1:1" x14ac:dyDescent="0.2">
      <c r="A13145" s="2"/>
    </row>
    <row r="13146" spans="1:1" x14ac:dyDescent="0.2">
      <c r="A13146" s="2"/>
    </row>
    <row r="13147" spans="1:1" x14ac:dyDescent="0.2">
      <c r="A13147" s="2"/>
    </row>
    <row r="13148" spans="1:1" x14ac:dyDescent="0.2">
      <c r="A13148" s="2"/>
    </row>
    <row r="13149" spans="1:1" x14ac:dyDescent="0.2">
      <c r="A13149" s="2"/>
    </row>
    <row r="13150" spans="1:1" x14ac:dyDescent="0.2">
      <c r="A13150" s="2"/>
    </row>
    <row r="13151" spans="1:1" x14ac:dyDescent="0.2">
      <c r="A13151" s="2"/>
    </row>
    <row r="13152" spans="1:1" x14ac:dyDescent="0.2">
      <c r="A13152" s="2"/>
    </row>
    <row r="13153" spans="1:1" x14ac:dyDescent="0.2">
      <c r="A13153" s="2"/>
    </row>
    <row r="13154" spans="1:1" x14ac:dyDescent="0.2">
      <c r="A13154" s="2"/>
    </row>
    <row r="13155" spans="1:1" x14ac:dyDescent="0.2">
      <c r="A13155" s="2"/>
    </row>
    <row r="13156" spans="1:1" x14ac:dyDescent="0.2">
      <c r="A13156" s="2"/>
    </row>
    <row r="13157" spans="1:1" x14ac:dyDescent="0.2">
      <c r="A13157" s="2"/>
    </row>
    <row r="13158" spans="1:1" x14ac:dyDescent="0.2">
      <c r="A13158" s="2"/>
    </row>
    <row r="13159" spans="1:1" x14ac:dyDescent="0.2">
      <c r="A13159" s="2"/>
    </row>
    <row r="13160" spans="1:1" x14ac:dyDescent="0.2">
      <c r="A13160" s="2"/>
    </row>
    <row r="13161" spans="1:1" x14ac:dyDescent="0.2">
      <c r="A13161" s="2"/>
    </row>
    <row r="13162" spans="1:1" x14ac:dyDescent="0.2">
      <c r="A13162" s="2"/>
    </row>
    <row r="13163" spans="1:1" x14ac:dyDescent="0.2">
      <c r="A13163" s="2"/>
    </row>
    <row r="13164" spans="1:1" x14ac:dyDescent="0.2">
      <c r="A13164" s="2"/>
    </row>
    <row r="13165" spans="1:1" x14ac:dyDescent="0.2">
      <c r="A13165" s="2"/>
    </row>
    <row r="13166" spans="1:1" x14ac:dyDescent="0.2">
      <c r="A13166" s="2"/>
    </row>
    <row r="13167" spans="1:1" x14ac:dyDescent="0.2">
      <c r="A13167" s="2"/>
    </row>
    <row r="13168" spans="1:1" x14ac:dyDescent="0.2">
      <c r="A13168" s="2"/>
    </row>
    <row r="13169" spans="1:1" x14ac:dyDescent="0.2">
      <c r="A13169" s="2"/>
    </row>
    <row r="13170" spans="1:1" x14ac:dyDescent="0.2">
      <c r="A13170" s="2"/>
    </row>
    <row r="13171" spans="1:1" x14ac:dyDescent="0.2">
      <c r="A13171" s="2"/>
    </row>
    <row r="13172" spans="1:1" x14ac:dyDescent="0.2">
      <c r="A13172" s="2"/>
    </row>
    <row r="13173" spans="1:1" x14ac:dyDescent="0.2">
      <c r="A13173" s="2"/>
    </row>
    <row r="13174" spans="1:1" x14ac:dyDescent="0.2">
      <c r="A13174" s="2"/>
    </row>
    <row r="13175" spans="1:1" x14ac:dyDescent="0.2">
      <c r="A13175" s="2"/>
    </row>
    <row r="13176" spans="1:1" x14ac:dyDescent="0.2">
      <c r="A13176" s="2"/>
    </row>
    <row r="13177" spans="1:1" x14ac:dyDescent="0.2">
      <c r="A13177" s="2"/>
    </row>
    <row r="13178" spans="1:1" x14ac:dyDescent="0.2">
      <c r="A13178" s="2"/>
    </row>
    <row r="13179" spans="1:1" x14ac:dyDescent="0.2">
      <c r="A13179" s="2"/>
    </row>
    <row r="13180" spans="1:1" x14ac:dyDescent="0.2">
      <c r="A13180" s="2"/>
    </row>
    <row r="13181" spans="1:1" x14ac:dyDescent="0.2">
      <c r="A13181" s="2"/>
    </row>
    <row r="13182" spans="1:1" x14ac:dyDescent="0.2">
      <c r="A13182" s="2"/>
    </row>
    <row r="13183" spans="1:1" x14ac:dyDescent="0.2">
      <c r="A13183" s="2"/>
    </row>
    <row r="13184" spans="1:1" x14ac:dyDescent="0.2">
      <c r="A13184" s="2"/>
    </row>
    <row r="13185" spans="1:1" x14ac:dyDescent="0.2">
      <c r="A13185" s="2"/>
    </row>
    <row r="13186" spans="1:1" x14ac:dyDescent="0.2">
      <c r="A13186" s="2"/>
    </row>
    <row r="13187" spans="1:1" x14ac:dyDescent="0.2">
      <c r="A13187" s="2"/>
    </row>
    <row r="13188" spans="1:1" x14ac:dyDescent="0.2">
      <c r="A13188" s="2"/>
    </row>
    <row r="13189" spans="1:1" x14ac:dyDescent="0.2">
      <c r="A13189" s="2"/>
    </row>
    <row r="13190" spans="1:1" x14ac:dyDescent="0.2">
      <c r="A13190" s="2"/>
    </row>
    <row r="13191" spans="1:1" x14ac:dyDescent="0.2">
      <c r="A13191" s="2"/>
    </row>
    <row r="13192" spans="1:1" x14ac:dyDescent="0.2">
      <c r="A13192" s="2"/>
    </row>
    <row r="13193" spans="1:1" x14ac:dyDescent="0.2">
      <c r="A13193" s="2"/>
    </row>
    <row r="13194" spans="1:1" x14ac:dyDescent="0.2">
      <c r="A13194" s="2"/>
    </row>
    <row r="13195" spans="1:1" x14ac:dyDescent="0.2">
      <c r="A13195" s="2"/>
    </row>
    <row r="13196" spans="1:1" x14ac:dyDescent="0.2">
      <c r="A13196" s="2"/>
    </row>
    <row r="13197" spans="1:1" x14ac:dyDescent="0.2">
      <c r="A13197" s="2"/>
    </row>
    <row r="13198" spans="1:1" x14ac:dyDescent="0.2">
      <c r="A13198" s="2"/>
    </row>
    <row r="13199" spans="1:1" x14ac:dyDescent="0.2">
      <c r="A13199" s="2"/>
    </row>
    <row r="13200" spans="1:1" x14ac:dyDescent="0.2">
      <c r="A13200" s="2"/>
    </row>
    <row r="13201" spans="1:1" x14ac:dyDescent="0.2">
      <c r="A13201" s="2"/>
    </row>
    <row r="13202" spans="1:1" x14ac:dyDescent="0.2">
      <c r="A13202" s="2"/>
    </row>
    <row r="13203" spans="1:1" x14ac:dyDescent="0.2">
      <c r="A13203" s="2"/>
    </row>
    <row r="13204" spans="1:1" x14ac:dyDescent="0.2">
      <c r="A13204" s="2"/>
    </row>
    <row r="13205" spans="1:1" x14ac:dyDescent="0.2">
      <c r="A13205" s="2"/>
    </row>
    <row r="13206" spans="1:1" x14ac:dyDescent="0.2">
      <c r="A13206" s="2"/>
    </row>
    <row r="13207" spans="1:1" x14ac:dyDescent="0.2">
      <c r="A13207" s="2"/>
    </row>
    <row r="13208" spans="1:1" x14ac:dyDescent="0.2">
      <c r="A13208" s="2"/>
    </row>
    <row r="13209" spans="1:1" x14ac:dyDescent="0.2">
      <c r="A13209" s="2"/>
    </row>
    <row r="13210" spans="1:1" x14ac:dyDescent="0.2">
      <c r="A13210" s="2"/>
    </row>
    <row r="13211" spans="1:1" x14ac:dyDescent="0.2">
      <c r="A13211" s="2"/>
    </row>
    <row r="13212" spans="1:1" x14ac:dyDescent="0.2">
      <c r="A13212" s="2"/>
    </row>
    <row r="13213" spans="1:1" x14ac:dyDescent="0.2">
      <c r="A13213" s="2"/>
    </row>
    <row r="13214" spans="1:1" x14ac:dyDescent="0.2">
      <c r="A13214" s="2"/>
    </row>
    <row r="13215" spans="1:1" x14ac:dyDescent="0.2">
      <c r="A13215" s="2"/>
    </row>
    <row r="13216" spans="1:1" x14ac:dyDescent="0.2">
      <c r="A13216" s="2"/>
    </row>
    <row r="13217" spans="1:1" x14ac:dyDescent="0.2">
      <c r="A13217" s="2"/>
    </row>
    <row r="13218" spans="1:1" x14ac:dyDescent="0.2">
      <c r="A13218" s="2"/>
    </row>
    <row r="13219" spans="1:1" x14ac:dyDescent="0.2">
      <c r="A13219" s="2"/>
    </row>
    <row r="13220" spans="1:1" x14ac:dyDescent="0.2">
      <c r="A13220" s="2"/>
    </row>
    <row r="13221" spans="1:1" x14ac:dyDescent="0.2">
      <c r="A13221" s="2"/>
    </row>
    <row r="13222" spans="1:1" x14ac:dyDescent="0.2">
      <c r="A13222" s="2"/>
    </row>
    <row r="13223" spans="1:1" x14ac:dyDescent="0.2">
      <c r="A13223" s="2"/>
    </row>
    <row r="13224" spans="1:1" x14ac:dyDescent="0.2">
      <c r="A13224" s="2"/>
    </row>
    <row r="13225" spans="1:1" x14ac:dyDescent="0.2">
      <c r="A13225" s="2"/>
    </row>
    <row r="13226" spans="1:1" x14ac:dyDescent="0.2">
      <c r="A13226" s="2"/>
    </row>
    <row r="13227" spans="1:1" x14ac:dyDescent="0.2">
      <c r="A13227" s="2"/>
    </row>
    <row r="13228" spans="1:1" x14ac:dyDescent="0.2">
      <c r="A13228" s="2"/>
    </row>
    <row r="13229" spans="1:1" x14ac:dyDescent="0.2">
      <c r="A13229" s="2"/>
    </row>
    <row r="13230" spans="1:1" x14ac:dyDescent="0.2">
      <c r="A13230" s="2"/>
    </row>
    <row r="13231" spans="1:1" x14ac:dyDescent="0.2">
      <c r="A13231" s="2"/>
    </row>
    <row r="13232" spans="1:1" x14ac:dyDescent="0.2">
      <c r="A13232" s="2"/>
    </row>
    <row r="13233" spans="1:1" x14ac:dyDescent="0.2">
      <c r="A13233" s="2"/>
    </row>
    <row r="13234" spans="1:1" x14ac:dyDescent="0.2">
      <c r="A13234" s="2"/>
    </row>
    <row r="13235" spans="1:1" x14ac:dyDescent="0.2">
      <c r="A13235" s="2"/>
    </row>
    <row r="13236" spans="1:1" x14ac:dyDescent="0.2">
      <c r="A13236" s="2"/>
    </row>
    <row r="13237" spans="1:1" x14ac:dyDescent="0.2">
      <c r="A13237" s="2"/>
    </row>
    <row r="13238" spans="1:1" x14ac:dyDescent="0.2">
      <c r="A13238" s="2"/>
    </row>
    <row r="13239" spans="1:1" x14ac:dyDescent="0.2">
      <c r="A13239" s="2"/>
    </row>
    <row r="13240" spans="1:1" x14ac:dyDescent="0.2">
      <c r="A13240" s="2"/>
    </row>
    <row r="13241" spans="1:1" x14ac:dyDescent="0.2">
      <c r="A13241" s="2"/>
    </row>
    <row r="13242" spans="1:1" x14ac:dyDescent="0.2">
      <c r="A13242" s="2"/>
    </row>
    <row r="13243" spans="1:1" x14ac:dyDescent="0.2">
      <c r="A13243" s="2"/>
    </row>
    <row r="13244" spans="1:1" x14ac:dyDescent="0.2">
      <c r="A13244" s="2"/>
    </row>
    <row r="13245" spans="1:1" x14ac:dyDescent="0.2">
      <c r="A13245" s="2"/>
    </row>
    <row r="13246" spans="1:1" x14ac:dyDescent="0.2">
      <c r="A13246" s="2"/>
    </row>
    <row r="13247" spans="1:1" x14ac:dyDescent="0.2">
      <c r="A13247" s="2"/>
    </row>
    <row r="13248" spans="1:1" x14ac:dyDescent="0.2">
      <c r="A13248" s="2"/>
    </row>
    <row r="13249" spans="1:1" x14ac:dyDescent="0.2">
      <c r="A13249" s="2"/>
    </row>
    <row r="13250" spans="1:1" x14ac:dyDescent="0.2">
      <c r="A13250" s="2"/>
    </row>
    <row r="13251" spans="1:1" x14ac:dyDescent="0.2">
      <c r="A13251" s="2"/>
    </row>
    <row r="13252" spans="1:1" x14ac:dyDescent="0.2">
      <c r="A13252" s="2"/>
    </row>
    <row r="13253" spans="1:1" x14ac:dyDescent="0.2">
      <c r="A13253" s="2"/>
    </row>
    <row r="13254" spans="1:1" x14ac:dyDescent="0.2">
      <c r="A13254" s="2"/>
    </row>
    <row r="13255" spans="1:1" x14ac:dyDescent="0.2">
      <c r="A13255" s="2"/>
    </row>
    <row r="13256" spans="1:1" x14ac:dyDescent="0.2">
      <c r="A13256" s="2"/>
    </row>
    <row r="13257" spans="1:1" x14ac:dyDescent="0.2">
      <c r="A13257" s="2"/>
    </row>
    <row r="13258" spans="1:1" x14ac:dyDescent="0.2">
      <c r="A13258" s="2"/>
    </row>
    <row r="13259" spans="1:1" x14ac:dyDescent="0.2">
      <c r="A13259" s="2"/>
    </row>
    <row r="13260" spans="1:1" x14ac:dyDescent="0.2">
      <c r="A13260" s="2"/>
    </row>
    <row r="13261" spans="1:1" x14ac:dyDescent="0.2">
      <c r="A13261" s="2"/>
    </row>
    <row r="13262" spans="1:1" x14ac:dyDescent="0.2">
      <c r="A13262" s="2"/>
    </row>
    <row r="13263" spans="1:1" x14ac:dyDescent="0.2">
      <c r="A13263" s="2"/>
    </row>
    <row r="13264" spans="1:1" x14ac:dyDescent="0.2">
      <c r="A13264" s="2"/>
    </row>
    <row r="13265" spans="1:1" x14ac:dyDescent="0.2">
      <c r="A13265" s="2"/>
    </row>
    <row r="13266" spans="1:1" x14ac:dyDescent="0.2">
      <c r="A13266" s="2"/>
    </row>
    <row r="13267" spans="1:1" x14ac:dyDescent="0.2">
      <c r="A13267" s="2"/>
    </row>
    <row r="13268" spans="1:1" x14ac:dyDescent="0.2">
      <c r="A13268" s="2"/>
    </row>
    <row r="13269" spans="1:1" x14ac:dyDescent="0.2">
      <c r="A13269" s="2"/>
    </row>
    <row r="13270" spans="1:1" x14ac:dyDescent="0.2">
      <c r="A13270" s="2"/>
    </row>
    <row r="13271" spans="1:1" x14ac:dyDescent="0.2">
      <c r="A13271" s="2"/>
    </row>
    <row r="13272" spans="1:1" x14ac:dyDescent="0.2">
      <c r="A13272" s="2"/>
    </row>
    <row r="13273" spans="1:1" x14ac:dyDescent="0.2">
      <c r="A13273" s="2"/>
    </row>
    <row r="13274" spans="1:1" x14ac:dyDescent="0.2">
      <c r="A13274" s="2"/>
    </row>
    <row r="13275" spans="1:1" x14ac:dyDescent="0.2">
      <c r="A13275" s="2"/>
    </row>
    <row r="13276" spans="1:1" x14ac:dyDescent="0.2">
      <c r="A13276" s="2"/>
    </row>
    <row r="13277" spans="1:1" x14ac:dyDescent="0.2">
      <c r="A13277" s="2"/>
    </row>
    <row r="13278" spans="1:1" x14ac:dyDescent="0.2">
      <c r="A13278" s="2"/>
    </row>
    <row r="13279" spans="1:1" x14ac:dyDescent="0.2">
      <c r="A13279" s="2"/>
    </row>
    <row r="13280" spans="1:1" x14ac:dyDescent="0.2">
      <c r="A13280" s="2"/>
    </row>
    <row r="13281" spans="1:1" x14ac:dyDescent="0.2">
      <c r="A13281" s="2"/>
    </row>
    <row r="13282" spans="1:1" x14ac:dyDescent="0.2">
      <c r="A13282" s="2"/>
    </row>
    <row r="13283" spans="1:1" x14ac:dyDescent="0.2">
      <c r="A13283" s="2"/>
    </row>
    <row r="13284" spans="1:1" x14ac:dyDescent="0.2">
      <c r="A13284" s="2"/>
    </row>
    <row r="13285" spans="1:1" x14ac:dyDescent="0.2">
      <c r="A13285" s="2"/>
    </row>
    <row r="13286" spans="1:1" x14ac:dyDescent="0.2">
      <c r="A13286" s="2"/>
    </row>
    <row r="13287" spans="1:1" x14ac:dyDescent="0.2">
      <c r="A13287" s="2"/>
    </row>
    <row r="13288" spans="1:1" x14ac:dyDescent="0.2">
      <c r="A13288" s="2"/>
    </row>
    <row r="13289" spans="1:1" x14ac:dyDescent="0.2">
      <c r="A13289" s="2"/>
    </row>
    <row r="13290" spans="1:1" x14ac:dyDescent="0.2">
      <c r="A13290" s="2"/>
    </row>
    <row r="13291" spans="1:1" x14ac:dyDescent="0.2">
      <c r="A13291" s="2"/>
    </row>
    <row r="13292" spans="1:1" x14ac:dyDescent="0.2">
      <c r="A13292" s="2"/>
    </row>
    <row r="13293" spans="1:1" x14ac:dyDescent="0.2">
      <c r="A13293" s="2"/>
    </row>
    <row r="13294" spans="1:1" x14ac:dyDescent="0.2">
      <c r="A13294" s="2"/>
    </row>
    <row r="13295" spans="1:1" x14ac:dyDescent="0.2">
      <c r="A13295" s="2"/>
    </row>
    <row r="13296" spans="1:1" x14ac:dyDescent="0.2">
      <c r="A13296" s="2"/>
    </row>
    <row r="13297" spans="1:1" x14ac:dyDescent="0.2">
      <c r="A13297" s="2"/>
    </row>
    <row r="13298" spans="1:1" x14ac:dyDescent="0.2">
      <c r="A13298" s="2"/>
    </row>
    <row r="13299" spans="1:1" x14ac:dyDescent="0.2">
      <c r="A13299" s="2"/>
    </row>
    <row r="13300" spans="1:1" x14ac:dyDescent="0.2">
      <c r="A13300" s="2"/>
    </row>
    <row r="13301" spans="1:1" x14ac:dyDescent="0.2">
      <c r="A13301" s="2"/>
    </row>
    <row r="13302" spans="1:1" x14ac:dyDescent="0.2">
      <c r="A13302" s="2"/>
    </row>
    <row r="13303" spans="1:1" x14ac:dyDescent="0.2">
      <c r="A13303" s="2"/>
    </row>
    <row r="13304" spans="1:1" x14ac:dyDescent="0.2">
      <c r="A13304" s="2"/>
    </row>
    <row r="13305" spans="1:1" x14ac:dyDescent="0.2">
      <c r="A13305" s="2"/>
    </row>
    <row r="13306" spans="1:1" x14ac:dyDescent="0.2">
      <c r="A13306" s="2"/>
    </row>
    <row r="13307" spans="1:1" x14ac:dyDescent="0.2">
      <c r="A13307" s="2"/>
    </row>
    <row r="13308" spans="1:1" x14ac:dyDescent="0.2">
      <c r="A13308" s="2"/>
    </row>
    <row r="13309" spans="1:1" x14ac:dyDescent="0.2">
      <c r="A13309" s="2"/>
    </row>
    <row r="13310" spans="1:1" x14ac:dyDescent="0.2">
      <c r="A13310" s="2"/>
    </row>
    <row r="13311" spans="1:1" x14ac:dyDescent="0.2">
      <c r="A13311" s="2"/>
    </row>
    <row r="13312" spans="1:1" x14ac:dyDescent="0.2">
      <c r="A13312" s="2"/>
    </row>
    <row r="13313" spans="1:1" x14ac:dyDescent="0.2">
      <c r="A13313" s="2"/>
    </row>
    <row r="13314" spans="1:1" x14ac:dyDescent="0.2">
      <c r="A13314" s="2"/>
    </row>
    <row r="13315" spans="1:1" x14ac:dyDescent="0.2">
      <c r="A13315" s="2"/>
    </row>
    <row r="13316" spans="1:1" x14ac:dyDescent="0.2">
      <c r="A13316" s="2"/>
    </row>
    <row r="13317" spans="1:1" x14ac:dyDescent="0.2">
      <c r="A13317" s="2"/>
    </row>
    <row r="13318" spans="1:1" x14ac:dyDescent="0.2">
      <c r="A13318" s="2"/>
    </row>
    <row r="13319" spans="1:1" x14ac:dyDescent="0.2">
      <c r="A13319" s="2"/>
    </row>
    <row r="13320" spans="1:1" x14ac:dyDescent="0.2">
      <c r="A13320" s="2"/>
    </row>
    <row r="13321" spans="1:1" x14ac:dyDescent="0.2">
      <c r="A13321" s="2"/>
    </row>
    <row r="13322" spans="1:1" x14ac:dyDescent="0.2">
      <c r="A13322" s="2"/>
    </row>
    <row r="13323" spans="1:1" x14ac:dyDescent="0.2">
      <c r="A13323" s="2"/>
    </row>
    <row r="13324" spans="1:1" x14ac:dyDescent="0.2">
      <c r="A13324" s="2"/>
    </row>
    <row r="13325" spans="1:1" x14ac:dyDescent="0.2">
      <c r="A13325" s="2"/>
    </row>
    <row r="13326" spans="1:1" x14ac:dyDescent="0.2">
      <c r="A13326" s="2"/>
    </row>
    <row r="13327" spans="1:1" x14ac:dyDescent="0.2">
      <c r="A13327" s="2"/>
    </row>
    <row r="13328" spans="1:1" x14ac:dyDescent="0.2">
      <c r="A13328" s="2"/>
    </row>
    <row r="13329" spans="1:1" x14ac:dyDescent="0.2">
      <c r="A13329" s="2"/>
    </row>
    <row r="13330" spans="1:1" x14ac:dyDescent="0.2">
      <c r="A13330" s="2"/>
    </row>
    <row r="13331" spans="1:1" x14ac:dyDescent="0.2">
      <c r="A13331" s="2"/>
    </row>
    <row r="13332" spans="1:1" x14ac:dyDescent="0.2">
      <c r="A13332" s="2"/>
    </row>
    <row r="13333" spans="1:1" x14ac:dyDescent="0.2">
      <c r="A13333" s="2"/>
    </row>
    <row r="13334" spans="1:1" x14ac:dyDescent="0.2">
      <c r="A13334" s="2"/>
    </row>
    <row r="13335" spans="1:1" x14ac:dyDescent="0.2">
      <c r="A13335" s="2"/>
    </row>
    <row r="13336" spans="1:1" x14ac:dyDescent="0.2">
      <c r="A13336" s="2"/>
    </row>
    <row r="13337" spans="1:1" x14ac:dyDescent="0.2">
      <c r="A13337" s="2"/>
    </row>
    <row r="13338" spans="1:1" x14ac:dyDescent="0.2">
      <c r="A13338" s="2"/>
    </row>
    <row r="13339" spans="1:1" x14ac:dyDescent="0.2">
      <c r="A13339" s="2"/>
    </row>
    <row r="13340" spans="1:1" x14ac:dyDescent="0.2">
      <c r="A13340" s="2"/>
    </row>
    <row r="13341" spans="1:1" x14ac:dyDescent="0.2">
      <c r="A13341" s="2"/>
    </row>
    <row r="13342" spans="1:1" x14ac:dyDescent="0.2">
      <c r="A13342" s="2"/>
    </row>
    <row r="13343" spans="1:1" x14ac:dyDescent="0.2">
      <c r="A13343" s="2"/>
    </row>
    <row r="13344" spans="1:1" x14ac:dyDescent="0.2">
      <c r="A13344" s="2"/>
    </row>
    <row r="13345" spans="1:1" x14ac:dyDescent="0.2">
      <c r="A13345" s="2"/>
    </row>
    <row r="13346" spans="1:1" x14ac:dyDescent="0.2">
      <c r="A13346" s="2"/>
    </row>
    <row r="13347" spans="1:1" x14ac:dyDescent="0.2">
      <c r="A13347" s="2"/>
    </row>
    <row r="13348" spans="1:1" x14ac:dyDescent="0.2">
      <c r="A13348" s="2"/>
    </row>
    <row r="13349" spans="1:1" x14ac:dyDescent="0.2">
      <c r="A13349" s="2"/>
    </row>
    <row r="13350" spans="1:1" x14ac:dyDescent="0.2">
      <c r="A13350" s="2"/>
    </row>
    <row r="13351" spans="1:1" x14ac:dyDescent="0.2">
      <c r="A13351" s="2"/>
    </row>
    <row r="13352" spans="1:1" x14ac:dyDescent="0.2">
      <c r="A13352" s="2"/>
    </row>
    <row r="13353" spans="1:1" x14ac:dyDescent="0.2">
      <c r="A13353" s="2"/>
    </row>
    <row r="13354" spans="1:1" x14ac:dyDescent="0.2">
      <c r="A13354" s="2"/>
    </row>
    <row r="13355" spans="1:1" x14ac:dyDescent="0.2">
      <c r="A13355" s="2"/>
    </row>
    <row r="13356" spans="1:1" x14ac:dyDescent="0.2">
      <c r="A13356" s="2"/>
    </row>
    <row r="13357" spans="1:1" x14ac:dyDescent="0.2">
      <c r="A13357" s="2"/>
    </row>
    <row r="13358" spans="1:1" x14ac:dyDescent="0.2">
      <c r="A13358" s="2"/>
    </row>
    <row r="13359" spans="1:1" x14ac:dyDescent="0.2">
      <c r="A13359" s="2"/>
    </row>
    <row r="13360" spans="1:1" x14ac:dyDescent="0.2">
      <c r="A13360" s="2"/>
    </row>
    <row r="13361" spans="1:1" x14ac:dyDescent="0.2">
      <c r="A13361" s="2"/>
    </row>
    <row r="13362" spans="1:1" x14ac:dyDescent="0.2">
      <c r="A13362" s="2"/>
    </row>
    <row r="13363" spans="1:1" x14ac:dyDescent="0.2">
      <c r="A13363" s="2"/>
    </row>
    <row r="13364" spans="1:1" x14ac:dyDescent="0.2">
      <c r="A13364" s="2"/>
    </row>
    <row r="13365" spans="1:1" x14ac:dyDescent="0.2">
      <c r="A13365" s="2"/>
    </row>
    <row r="13366" spans="1:1" x14ac:dyDescent="0.2">
      <c r="A13366" s="2"/>
    </row>
    <row r="13367" spans="1:1" x14ac:dyDescent="0.2">
      <c r="A13367" s="2"/>
    </row>
    <row r="13368" spans="1:1" x14ac:dyDescent="0.2">
      <c r="A13368" s="2"/>
    </row>
    <row r="13369" spans="1:1" x14ac:dyDescent="0.2">
      <c r="A13369" s="2"/>
    </row>
    <row r="13370" spans="1:1" x14ac:dyDescent="0.2">
      <c r="A13370" s="2"/>
    </row>
    <row r="13371" spans="1:1" x14ac:dyDescent="0.2">
      <c r="A13371" s="2"/>
    </row>
    <row r="13372" spans="1:1" x14ac:dyDescent="0.2">
      <c r="A13372" s="2"/>
    </row>
    <row r="13373" spans="1:1" x14ac:dyDescent="0.2">
      <c r="A13373" s="2"/>
    </row>
    <row r="13374" spans="1:1" x14ac:dyDescent="0.2">
      <c r="A13374" s="2"/>
    </row>
    <row r="13375" spans="1:1" x14ac:dyDescent="0.2">
      <c r="A13375" s="2"/>
    </row>
    <row r="13376" spans="1:1" x14ac:dyDescent="0.2">
      <c r="A13376" s="2"/>
    </row>
    <row r="13377" spans="1:1" x14ac:dyDescent="0.2">
      <c r="A13377" s="2"/>
    </row>
    <row r="13378" spans="1:1" x14ac:dyDescent="0.2">
      <c r="A13378" s="2"/>
    </row>
    <row r="13379" spans="1:1" x14ac:dyDescent="0.2">
      <c r="A13379" s="2"/>
    </row>
    <row r="13380" spans="1:1" x14ac:dyDescent="0.2">
      <c r="A13380" s="2"/>
    </row>
    <row r="13381" spans="1:1" x14ac:dyDescent="0.2">
      <c r="A13381" s="2"/>
    </row>
    <row r="13382" spans="1:1" x14ac:dyDescent="0.2">
      <c r="A13382" s="2"/>
    </row>
    <row r="13383" spans="1:1" x14ac:dyDescent="0.2">
      <c r="A13383" s="2"/>
    </row>
    <row r="13384" spans="1:1" x14ac:dyDescent="0.2">
      <c r="A13384" s="2"/>
    </row>
    <row r="13385" spans="1:1" x14ac:dyDescent="0.2">
      <c r="A13385" s="2"/>
    </row>
    <row r="13386" spans="1:1" x14ac:dyDescent="0.2">
      <c r="A13386" s="2"/>
    </row>
    <row r="13387" spans="1:1" x14ac:dyDescent="0.2">
      <c r="A13387" s="2"/>
    </row>
    <row r="13388" spans="1:1" x14ac:dyDescent="0.2">
      <c r="A13388" s="2"/>
    </row>
    <row r="13389" spans="1:1" x14ac:dyDescent="0.2">
      <c r="A13389" s="2"/>
    </row>
    <row r="13390" spans="1:1" x14ac:dyDescent="0.2">
      <c r="A13390" s="2"/>
    </row>
    <row r="13391" spans="1:1" x14ac:dyDescent="0.2">
      <c r="A13391" s="2"/>
    </row>
    <row r="13392" spans="1:1" x14ac:dyDescent="0.2">
      <c r="A13392" s="2"/>
    </row>
    <row r="13393" spans="1:1" x14ac:dyDescent="0.2">
      <c r="A13393" s="2"/>
    </row>
    <row r="13394" spans="1:1" x14ac:dyDescent="0.2">
      <c r="A13394" s="2"/>
    </row>
    <row r="13395" spans="1:1" x14ac:dyDescent="0.2">
      <c r="A13395" s="2"/>
    </row>
    <row r="13396" spans="1:1" x14ac:dyDescent="0.2">
      <c r="A13396" s="2"/>
    </row>
    <row r="13397" spans="1:1" x14ac:dyDescent="0.2">
      <c r="A13397" s="2"/>
    </row>
    <row r="13398" spans="1:1" x14ac:dyDescent="0.2">
      <c r="A13398" s="2"/>
    </row>
    <row r="13399" spans="1:1" x14ac:dyDescent="0.2">
      <c r="A13399" s="2"/>
    </row>
    <row r="13400" spans="1:1" x14ac:dyDescent="0.2">
      <c r="A13400" s="2"/>
    </row>
    <row r="13401" spans="1:1" x14ac:dyDescent="0.2">
      <c r="A13401" s="2"/>
    </row>
    <row r="13402" spans="1:1" x14ac:dyDescent="0.2">
      <c r="A13402" s="2"/>
    </row>
    <row r="13403" spans="1:1" x14ac:dyDescent="0.2">
      <c r="A13403" s="2"/>
    </row>
    <row r="13404" spans="1:1" x14ac:dyDescent="0.2">
      <c r="A13404" s="2"/>
    </row>
    <row r="13405" spans="1:1" x14ac:dyDescent="0.2">
      <c r="A13405" s="2"/>
    </row>
    <row r="13406" spans="1:1" x14ac:dyDescent="0.2">
      <c r="A13406" s="2"/>
    </row>
    <row r="13407" spans="1:1" x14ac:dyDescent="0.2">
      <c r="A13407" s="2"/>
    </row>
    <row r="13408" spans="1:1" x14ac:dyDescent="0.2">
      <c r="A13408" s="2"/>
    </row>
    <row r="13409" spans="1:1" x14ac:dyDescent="0.2">
      <c r="A13409" s="2"/>
    </row>
    <row r="13410" spans="1:1" x14ac:dyDescent="0.2">
      <c r="A13410" s="2"/>
    </row>
    <row r="13411" spans="1:1" x14ac:dyDescent="0.2">
      <c r="A13411" s="2"/>
    </row>
    <row r="13412" spans="1:1" x14ac:dyDescent="0.2">
      <c r="A13412" s="2"/>
    </row>
    <row r="13413" spans="1:1" x14ac:dyDescent="0.2">
      <c r="A13413" s="2"/>
    </row>
    <row r="13414" spans="1:1" x14ac:dyDescent="0.2">
      <c r="A13414" s="2"/>
    </row>
    <row r="13415" spans="1:1" x14ac:dyDescent="0.2">
      <c r="A13415" s="2"/>
    </row>
    <row r="13416" spans="1:1" x14ac:dyDescent="0.2">
      <c r="A13416" s="2"/>
    </row>
    <row r="13417" spans="1:1" x14ac:dyDescent="0.2">
      <c r="A13417" s="2"/>
    </row>
    <row r="13418" spans="1:1" x14ac:dyDescent="0.2">
      <c r="A13418" s="2"/>
    </row>
    <row r="13419" spans="1:1" x14ac:dyDescent="0.2">
      <c r="A13419" s="2"/>
    </row>
    <row r="13420" spans="1:1" x14ac:dyDescent="0.2">
      <c r="A13420" s="2"/>
    </row>
    <row r="13421" spans="1:1" x14ac:dyDescent="0.2">
      <c r="A13421" s="2"/>
    </row>
    <row r="13422" spans="1:1" x14ac:dyDescent="0.2">
      <c r="A13422" s="2"/>
    </row>
    <row r="13423" spans="1:1" x14ac:dyDescent="0.2">
      <c r="A13423" s="2"/>
    </row>
    <row r="13424" spans="1:1" x14ac:dyDescent="0.2">
      <c r="A13424" s="2"/>
    </row>
    <row r="13425" spans="1:1" x14ac:dyDescent="0.2">
      <c r="A13425" s="2"/>
    </row>
    <row r="13426" spans="1:1" x14ac:dyDescent="0.2">
      <c r="A13426" s="2"/>
    </row>
    <row r="13427" spans="1:1" x14ac:dyDescent="0.2">
      <c r="A13427" s="2"/>
    </row>
    <row r="13428" spans="1:1" x14ac:dyDescent="0.2">
      <c r="A13428" s="2"/>
    </row>
    <row r="13429" spans="1:1" x14ac:dyDescent="0.2">
      <c r="A13429" s="2"/>
    </row>
    <row r="13430" spans="1:1" x14ac:dyDescent="0.2">
      <c r="A13430" s="2"/>
    </row>
    <row r="13431" spans="1:1" x14ac:dyDescent="0.2">
      <c r="A13431" s="2"/>
    </row>
    <row r="13432" spans="1:1" x14ac:dyDescent="0.2">
      <c r="A13432" s="2"/>
    </row>
    <row r="13433" spans="1:1" x14ac:dyDescent="0.2">
      <c r="A13433" s="2"/>
    </row>
    <row r="13434" spans="1:1" x14ac:dyDescent="0.2">
      <c r="A13434" s="2"/>
    </row>
    <row r="13435" spans="1:1" x14ac:dyDescent="0.2">
      <c r="A13435" s="2"/>
    </row>
    <row r="13436" spans="1:1" x14ac:dyDescent="0.2">
      <c r="A13436" s="2"/>
    </row>
    <row r="13437" spans="1:1" x14ac:dyDescent="0.2">
      <c r="A13437" s="2"/>
    </row>
    <row r="13438" spans="1:1" x14ac:dyDescent="0.2">
      <c r="A13438" s="2"/>
    </row>
    <row r="13439" spans="1:1" x14ac:dyDescent="0.2">
      <c r="A13439" s="2"/>
    </row>
    <row r="13440" spans="1:1" x14ac:dyDescent="0.2">
      <c r="A13440" s="2"/>
    </row>
    <row r="13441" spans="1:1" x14ac:dyDescent="0.2">
      <c r="A13441" s="2"/>
    </row>
    <row r="13442" spans="1:1" x14ac:dyDescent="0.2">
      <c r="A13442" s="2"/>
    </row>
    <row r="13443" spans="1:1" x14ac:dyDescent="0.2">
      <c r="A13443" s="2"/>
    </row>
    <row r="13444" spans="1:1" x14ac:dyDescent="0.2">
      <c r="A13444" s="2"/>
    </row>
    <row r="13445" spans="1:1" x14ac:dyDescent="0.2">
      <c r="A13445" s="2"/>
    </row>
    <row r="13446" spans="1:1" x14ac:dyDescent="0.2">
      <c r="A13446" s="2"/>
    </row>
    <row r="13447" spans="1:1" x14ac:dyDescent="0.2">
      <c r="A13447" s="2"/>
    </row>
    <row r="13448" spans="1:1" x14ac:dyDescent="0.2">
      <c r="A13448" s="2"/>
    </row>
    <row r="13449" spans="1:1" x14ac:dyDescent="0.2">
      <c r="A13449" s="2"/>
    </row>
    <row r="13450" spans="1:1" x14ac:dyDescent="0.2">
      <c r="A13450" s="2"/>
    </row>
    <row r="13451" spans="1:1" x14ac:dyDescent="0.2">
      <c r="A13451" s="2"/>
    </row>
    <row r="13452" spans="1:1" x14ac:dyDescent="0.2">
      <c r="A13452" s="2"/>
    </row>
    <row r="13453" spans="1:1" x14ac:dyDescent="0.2">
      <c r="A13453" s="2"/>
    </row>
    <row r="13454" spans="1:1" x14ac:dyDescent="0.2">
      <c r="A13454" s="2"/>
    </row>
    <row r="13455" spans="1:1" x14ac:dyDescent="0.2">
      <c r="A13455" s="2"/>
    </row>
    <row r="13456" spans="1:1" x14ac:dyDescent="0.2">
      <c r="A13456" s="2"/>
    </row>
    <row r="13457" spans="1:1" x14ac:dyDescent="0.2">
      <c r="A13457" s="2"/>
    </row>
    <row r="13458" spans="1:1" x14ac:dyDescent="0.2">
      <c r="A13458" s="2"/>
    </row>
    <row r="13459" spans="1:1" x14ac:dyDescent="0.2">
      <c r="A13459" s="2"/>
    </row>
    <row r="13460" spans="1:1" x14ac:dyDescent="0.2">
      <c r="A13460" s="2"/>
    </row>
    <row r="13461" spans="1:1" x14ac:dyDescent="0.2">
      <c r="A13461" s="2"/>
    </row>
    <row r="13462" spans="1:1" x14ac:dyDescent="0.2">
      <c r="A13462" s="2"/>
    </row>
    <row r="13463" spans="1:1" x14ac:dyDescent="0.2">
      <c r="A13463" s="2"/>
    </row>
    <row r="13464" spans="1:1" x14ac:dyDescent="0.2">
      <c r="A13464" s="2"/>
    </row>
    <row r="13465" spans="1:1" x14ac:dyDescent="0.2">
      <c r="A13465" s="2"/>
    </row>
    <row r="13466" spans="1:1" x14ac:dyDescent="0.2">
      <c r="A13466" s="2"/>
    </row>
    <row r="13467" spans="1:1" x14ac:dyDescent="0.2">
      <c r="A13467" s="2"/>
    </row>
    <row r="13468" spans="1:1" x14ac:dyDescent="0.2">
      <c r="A13468" s="2"/>
    </row>
    <row r="13469" spans="1:1" x14ac:dyDescent="0.2">
      <c r="A13469" s="2"/>
    </row>
    <row r="13470" spans="1:1" x14ac:dyDescent="0.2">
      <c r="A13470" s="2"/>
    </row>
    <row r="13471" spans="1:1" x14ac:dyDescent="0.2">
      <c r="A13471" s="2"/>
    </row>
    <row r="13472" spans="1:1" x14ac:dyDescent="0.2">
      <c r="A13472" s="2"/>
    </row>
    <row r="13473" spans="1:1" x14ac:dyDescent="0.2">
      <c r="A13473" s="2"/>
    </row>
    <row r="13474" spans="1:1" x14ac:dyDescent="0.2">
      <c r="A13474" s="2"/>
    </row>
    <row r="13475" spans="1:1" x14ac:dyDescent="0.2">
      <c r="A13475" s="2"/>
    </row>
    <row r="13476" spans="1:1" x14ac:dyDescent="0.2">
      <c r="A13476" s="2"/>
    </row>
    <row r="13477" spans="1:1" x14ac:dyDescent="0.2">
      <c r="A13477" s="2"/>
    </row>
    <row r="13478" spans="1:1" x14ac:dyDescent="0.2">
      <c r="A13478" s="2"/>
    </row>
    <row r="13479" spans="1:1" x14ac:dyDescent="0.2">
      <c r="A13479" s="2"/>
    </row>
    <row r="13480" spans="1:1" x14ac:dyDescent="0.2">
      <c r="A13480" s="2"/>
    </row>
    <row r="13481" spans="1:1" x14ac:dyDescent="0.2">
      <c r="A13481" s="2"/>
    </row>
    <row r="13482" spans="1:1" x14ac:dyDescent="0.2">
      <c r="A13482" s="2"/>
    </row>
    <row r="13483" spans="1:1" x14ac:dyDescent="0.2">
      <c r="A13483" s="2"/>
    </row>
    <row r="13484" spans="1:1" x14ac:dyDescent="0.2">
      <c r="A13484" s="2"/>
    </row>
    <row r="13485" spans="1:1" x14ac:dyDescent="0.2">
      <c r="A13485" s="2"/>
    </row>
    <row r="13486" spans="1:1" x14ac:dyDescent="0.2">
      <c r="A13486" s="2"/>
    </row>
    <row r="13487" spans="1:1" x14ac:dyDescent="0.2">
      <c r="A13487" s="2"/>
    </row>
    <row r="13488" spans="1:1" x14ac:dyDescent="0.2">
      <c r="A13488" s="2"/>
    </row>
    <row r="13489" spans="1:1" x14ac:dyDescent="0.2">
      <c r="A13489" s="2"/>
    </row>
    <row r="13490" spans="1:1" x14ac:dyDescent="0.2">
      <c r="A13490" s="2"/>
    </row>
    <row r="13491" spans="1:1" x14ac:dyDescent="0.2">
      <c r="A13491" s="2"/>
    </row>
    <row r="13492" spans="1:1" x14ac:dyDescent="0.2">
      <c r="A13492" s="2"/>
    </row>
    <row r="13493" spans="1:1" x14ac:dyDescent="0.2">
      <c r="A13493" s="2"/>
    </row>
    <row r="13494" spans="1:1" x14ac:dyDescent="0.2">
      <c r="A13494" s="2"/>
    </row>
    <row r="13495" spans="1:1" x14ac:dyDescent="0.2">
      <c r="A13495" s="2"/>
    </row>
    <row r="13496" spans="1:1" x14ac:dyDescent="0.2">
      <c r="A13496" s="2"/>
    </row>
    <row r="13497" spans="1:1" x14ac:dyDescent="0.2">
      <c r="A13497" s="2"/>
    </row>
    <row r="13498" spans="1:1" x14ac:dyDescent="0.2">
      <c r="A13498" s="2"/>
    </row>
    <row r="13499" spans="1:1" x14ac:dyDescent="0.2">
      <c r="A13499" s="2"/>
    </row>
    <row r="13500" spans="1:1" x14ac:dyDescent="0.2">
      <c r="A13500" s="2"/>
    </row>
    <row r="13501" spans="1:1" x14ac:dyDescent="0.2">
      <c r="A13501" s="2"/>
    </row>
    <row r="13502" spans="1:1" x14ac:dyDescent="0.2">
      <c r="A13502" s="2"/>
    </row>
    <row r="13503" spans="1:1" x14ac:dyDescent="0.2">
      <c r="A13503" s="2"/>
    </row>
    <row r="13504" spans="1:1" x14ac:dyDescent="0.2">
      <c r="A13504" s="2"/>
    </row>
    <row r="13505" spans="1:1" x14ac:dyDescent="0.2">
      <c r="A13505" s="2"/>
    </row>
    <row r="13506" spans="1:1" x14ac:dyDescent="0.2">
      <c r="A13506" s="2"/>
    </row>
    <row r="13507" spans="1:1" x14ac:dyDescent="0.2">
      <c r="A13507" s="2"/>
    </row>
    <row r="13508" spans="1:1" x14ac:dyDescent="0.2">
      <c r="A13508" s="2"/>
    </row>
    <row r="13509" spans="1:1" x14ac:dyDescent="0.2">
      <c r="A13509" s="2"/>
    </row>
    <row r="13510" spans="1:1" x14ac:dyDescent="0.2">
      <c r="A13510" s="2"/>
    </row>
    <row r="13511" spans="1:1" x14ac:dyDescent="0.2">
      <c r="A13511" s="2"/>
    </row>
    <row r="13512" spans="1:1" x14ac:dyDescent="0.2">
      <c r="A13512" s="2"/>
    </row>
    <row r="13513" spans="1:1" x14ac:dyDescent="0.2">
      <c r="A13513" s="2"/>
    </row>
    <row r="13514" spans="1:1" x14ac:dyDescent="0.2">
      <c r="A13514" s="2"/>
    </row>
    <row r="13515" spans="1:1" x14ac:dyDescent="0.2">
      <c r="A13515" s="2"/>
    </row>
    <row r="13516" spans="1:1" x14ac:dyDescent="0.2">
      <c r="A13516" s="2"/>
    </row>
    <row r="13517" spans="1:1" x14ac:dyDescent="0.2">
      <c r="A13517" s="2"/>
    </row>
    <row r="13518" spans="1:1" x14ac:dyDescent="0.2">
      <c r="A13518" s="2"/>
    </row>
    <row r="13519" spans="1:1" x14ac:dyDescent="0.2">
      <c r="A13519" s="2"/>
    </row>
    <row r="13520" spans="1:1" x14ac:dyDescent="0.2">
      <c r="A13520" s="2"/>
    </row>
    <row r="13521" spans="1:1" x14ac:dyDescent="0.2">
      <c r="A13521" s="2"/>
    </row>
    <row r="13522" spans="1:1" x14ac:dyDescent="0.2">
      <c r="A13522" s="2"/>
    </row>
    <row r="13523" spans="1:1" x14ac:dyDescent="0.2">
      <c r="A13523" s="2"/>
    </row>
    <row r="13524" spans="1:1" x14ac:dyDescent="0.2">
      <c r="A13524" s="2"/>
    </row>
    <row r="13525" spans="1:1" x14ac:dyDescent="0.2">
      <c r="A13525" s="2"/>
    </row>
    <row r="13526" spans="1:1" x14ac:dyDescent="0.2">
      <c r="A13526" s="2"/>
    </row>
    <row r="13527" spans="1:1" x14ac:dyDescent="0.2">
      <c r="A13527" s="2"/>
    </row>
    <row r="13528" spans="1:1" x14ac:dyDescent="0.2">
      <c r="A13528" s="2"/>
    </row>
    <row r="13529" spans="1:1" x14ac:dyDescent="0.2">
      <c r="A13529" s="2"/>
    </row>
    <row r="13530" spans="1:1" x14ac:dyDescent="0.2">
      <c r="A13530" s="2"/>
    </row>
    <row r="13531" spans="1:1" x14ac:dyDescent="0.2">
      <c r="A13531" s="2"/>
    </row>
    <row r="13532" spans="1:1" x14ac:dyDescent="0.2">
      <c r="A13532" s="2"/>
    </row>
    <row r="13533" spans="1:1" x14ac:dyDescent="0.2">
      <c r="A13533" s="2"/>
    </row>
    <row r="13534" spans="1:1" x14ac:dyDescent="0.2">
      <c r="A13534" s="2"/>
    </row>
    <row r="13535" spans="1:1" x14ac:dyDescent="0.2">
      <c r="A13535" s="2"/>
    </row>
    <row r="13536" spans="1:1" x14ac:dyDescent="0.2">
      <c r="A13536" s="2"/>
    </row>
    <row r="13537" spans="1:1" x14ac:dyDescent="0.2">
      <c r="A13537" s="2"/>
    </row>
    <row r="13538" spans="1:1" x14ac:dyDescent="0.2">
      <c r="A13538" s="2"/>
    </row>
    <row r="13539" spans="1:1" x14ac:dyDescent="0.2">
      <c r="A13539" s="2"/>
    </row>
    <row r="13540" spans="1:1" x14ac:dyDescent="0.2">
      <c r="A13540" s="2"/>
    </row>
    <row r="13541" spans="1:1" x14ac:dyDescent="0.2">
      <c r="A13541" s="2"/>
    </row>
    <row r="13542" spans="1:1" x14ac:dyDescent="0.2">
      <c r="A13542" s="2"/>
    </row>
    <row r="13543" spans="1:1" x14ac:dyDescent="0.2">
      <c r="A13543" s="2"/>
    </row>
    <row r="13544" spans="1:1" x14ac:dyDescent="0.2">
      <c r="A13544" s="2"/>
    </row>
    <row r="13545" spans="1:1" x14ac:dyDescent="0.2">
      <c r="A13545" s="2"/>
    </row>
    <row r="13546" spans="1:1" x14ac:dyDescent="0.2">
      <c r="A13546" s="2"/>
    </row>
    <row r="13547" spans="1:1" x14ac:dyDescent="0.2">
      <c r="A13547" s="2"/>
    </row>
    <row r="13548" spans="1:1" x14ac:dyDescent="0.2">
      <c r="A13548" s="2"/>
    </row>
    <row r="13549" spans="1:1" x14ac:dyDescent="0.2">
      <c r="A13549" s="2"/>
    </row>
    <row r="13550" spans="1:1" x14ac:dyDescent="0.2">
      <c r="A13550" s="2"/>
    </row>
    <row r="13551" spans="1:1" x14ac:dyDescent="0.2">
      <c r="A13551" s="2"/>
    </row>
    <row r="13552" spans="1:1" x14ac:dyDescent="0.2">
      <c r="A13552" s="2"/>
    </row>
    <row r="13553" spans="1:1" x14ac:dyDescent="0.2">
      <c r="A13553" s="2"/>
    </row>
    <row r="13554" spans="1:1" x14ac:dyDescent="0.2">
      <c r="A13554" s="2"/>
    </row>
    <row r="13555" spans="1:1" x14ac:dyDescent="0.2">
      <c r="A13555" s="2"/>
    </row>
    <row r="13556" spans="1:1" x14ac:dyDescent="0.2">
      <c r="A13556" s="2"/>
    </row>
    <row r="13557" spans="1:1" x14ac:dyDescent="0.2">
      <c r="A13557" s="2"/>
    </row>
    <row r="13558" spans="1:1" x14ac:dyDescent="0.2">
      <c r="A13558" s="2"/>
    </row>
    <row r="13559" spans="1:1" x14ac:dyDescent="0.2">
      <c r="A13559" s="2"/>
    </row>
    <row r="13560" spans="1:1" x14ac:dyDescent="0.2">
      <c r="A13560" s="2"/>
    </row>
    <row r="13561" spans="1:1" x14ac:dyDescent="0.2">
      <c r="A13561" s="2"/>
    </row>
    <row r="13562" spans="1:1" x14ac:dyDescent="0.2">
      <c r="A13562" s="2"/>
    </row>
    <row r="13563" spans="1:1" x14ac:dyDescent="0.2">
      <c r="A13563" s="2"/>
    </row>
    <row r="13564" spans="1:1" x14ac:dyDescent="0.2">
      <c r="A13564" s="2"/>
    </row>
    <row r="13565" spans="1:1" x14ac:dyDescent="0.2">
      <c r="A13565" s="2"/>
    </row>
    <row r="13566" spans="1:1" x14ac:dyDescent="0.2">
      <c r="A13566" s="2"/>
    </row>
    <row r="13567" spans="1:1" x14ac:dyDescent="0.2">
      <c r="A13567" s="2"/>
    </row>
    <row r="13568" spans="1:1" x14ac:dyDescent="0.2">
      <c r="A13568" s="2"/>
    </row>
    <row r="13569" spans="1:1" x14ac:dyDescent="0.2">
      <c r="A13569" s="2"/>
    </row>
    <row r="13570" spans="1:1" x14ac:dyDescent="0.2">
      <c r="A13570" s="2"/>
    </row>
    <row r="13571" spans="1:1" x14ac:dyDescent="0.2">
      <c r="A13571" s="2"/>
    </row>
    <row r="13572" spans="1:1" x14ac:dyDescent="0.2">
      <c r="A13572" s="2"/>
    </row>
    <row r="13573" spans="1:1" x14ac:dyDescent="0.2">
      <c r="A13573" s="2"/>
    </row>
    <row r="13574" spans="1:1" x14ac:dyDescent="0.2">
      <c r="A13574" s="2"/>
    </row>
    <row r="13575" spans="1:1" x14ac:dyDescent="0.2">
      <c r="A13575" s="2"/>
    </row>
    <row r="13576" spans="1:1" x14ac:dyDescent="0.2">
      <c r="A13576" s="2"/>
    </row>
    <row r="13577" spans="1:1" x14ac:dyDescent="0.2">
      <c r="A13577" s="2"/>
    </row>
    <row r="13578" spans="1:1" x14ac:dyDescent="0.2">
      <c r="A13578" s="2"/>
    </row>
    <row r="13579" spans="1:1" x14ac:dyDescent="0.2">
      <c r="A13579" s="2"/>
    </row>
    <row r="13580" spans="1:1" x14ac:dyDescent="0.2">
      <c r="A13580" s="2"/>
    </row>
    <row r="13581" spans="1:1" x14ac:dyDescent="0.2">
      <c r="A13581" s="2"/>
    </row>
    <row r="13582" spans="1:1" x14ac:dyDescent="0.2">
      <c r="A13582" s="2"/>
    </row>
    <row r="13583" spans="1:1" x14ac:dyDescent="0.2">
      <c r="A13583" s="2"/>
    </row>
    <row r="13584" spans="1:1" x14ac:dyDescent="0.2">
      <c r="A13584" s="2"/>
    </row>
    <row r="13585" spans="1:1" x14ac:dyDescent="0.2">
      <c r="A13585" s="2"/>
    </row>
    <row r="13586" spans="1:1" x14ac:dyDescent="0.2">
      <c r="A13586" s="2"/>
    </row>
    <row r="13587" spans="1:1" x14ac:dyDescent="0.2">
      <c r="A13587" s="2"/>
    </row>
    <row r="13588" spans="1:1" x14ac:dyDescent="0.2">
      <c r="A13588" s="2"/>
    </row>
    <row r="13589" spans="1:1" x14ac:dyDescent="0.2">
      <c r="A13589" s="2"/>
    </row>
    <row r="13590" spans="1:1" x14ac:dyDescent="0.2">
      <c r="A13590" s="2"/>
    </row>
    <row r="13591" spans="1:1" x14ac:dyDescent="0.2">
      <c r="A13591" s="2"/>
    </row>
    <row r="13592" spans="1:1" x14ac:dyDescent="0.2">
      <c r="A13592" s="2"/>
    </row>
    <row r="13593" spans="1:1" x14ac:dyDescent="0.2">
      <c r="A13593" s="2"/>
    </row>
    <row r="13594" spans="1:1" x14ac:dyDescent="0.2">
      <c r="A13594" s="2"/>
    </row>
    <row r="13595" spans="1:1" x14ac:dyDescent="0.2">
      <c r="A13595" s="2"/>
    </row>
    <row r="13596" spans="1:1" x14ac:dyDescent="0.2">
      <c r="A13596" s="2"/>
    </row>
    <row r="13597" spans="1:1" x14ac:dyDescent="0.2">
      <c r="A13597" s="2"/>
    </row>
    <row r="13598" spans="1:1" x14ac:dyDescent="0.2">
      <c r="A13598" s="2"/>
    </row>
    <row r="13599" spans="1:1" x14ac:dyDescent="0.2">
      <c r="A13599" s="2"/>
    </row>
    <row r="13600" spans="1:1" x14ac:dyDescent="0.2">
      <c r="A13600" s="2"/>
    </row>
    <row r="13601" spans="1:1" x14ac:dyDescent="0.2">
      <c r="A13601" s="2"/>
    </row>
    <row r="13602" spans="1:1" x14ac:dyDescent="0.2">
      <c r="A13602" s="2"/>
    </row>
    <row r="13603" spans="1:1" x14ac:dyDescent="0.2">
      <c r="A13603" s="2"/>
    </row>
    <row r="13604" spans="1:1" x14ac:dyDescent="0.2">
      <c r="A13604" s="2"/>
    </row>
    <row r="13605" spans="1:1" x14ac:dyDescent="0.2">
      <c r="A13605" s="2"/>
    </row>
    <row r="13606" spans="1:1" x14ac:dyDescent="0.2">
      <c r="A13606" s="2"/>
    </row>
    <row r="13607" spans="1:1" x14ac:dyDescent="0.2">
      <c r="A13607" s="2"/>
    </row>
    <row r="13608" spans="1:1" x14ac:dyDescent="0.2">
      <c r="A13608" s="2"/>
    </row>
    <row r="13609" spans="1:1" x14ac:dyDescent="0.2">
      <c r="A13609" s="2"/>
    </row>
    <row r="13610" spans="1:1" x14ac:dyDescent="0.2">
      <c r="A13610" s="2"/>
    </row>
    <row r="13611" spans="1:1" x14ac:dyDescent="0.2">
      <c r="A13611" s="2"/>
    </row>
    <row r="13612" spans="1:1" x14ac:dyDescent="0.2">
      <c r="A13612" s="2"/>
    </row>
    <row r="13613" spans="1:1" x14ac:dyDescent="0.2">
      <c r="A13613" s="2"/>
    </row>
    <row r="13614" spans="1:1" x14ac:dyDescent="0.2">
      <c r="A13614" s="2"/>
    </row>
    <row r="13615" spans="1:1" x14ac:dyDescent="0.2">
      <c r="A13615" s="2"/>
    </row>
    <row r="13616" spans="1:1" x14ac:dyDescent="0.2">
      <c r="A13616" s="2"/>
    </row>
    <row r="13617" spans="1:1" x14ac:dyDescent="0.2">
      <c r="A13617" s="2"/>
    </row>
    <row r="13618" spans="1:1" x14ac:dyDescent="0.2">
      <c r="A13618" s="2"/>
    </row>
    <row r="13619" spans="1:1" x14ac:dyDescent="0.2">
      <c r="A13619" s="2"/>
    </row>
    <row r="13620" spans="1:1" x14ac:dyDescent="0.2">
      <c r="A13620" s="2"/>
    </row>
    <row r="13621" spans="1:1" x14ac:dyDescent="0.2">
      <c r="A13621" s="2"/>
    </row>
    <row r="13622" spans="1:1" x14ac:dyDescent="0.2">
      <c r="A13622" s="2"/>
    </row>
    <row r="13623" spans="1:1" x14ac:dyDescent="0.2">
      <c r="A13623" s="2"/>
    </row>
    <row r="13624" spans="1:1" x14ac:dyDescent="0.2">
      <c r="A13624" s="2"/>
    </row>
    <row r="13625" spans="1:1" x14ac:dyDescent="0.2">
      <c r="A13625" s="2"/>
    </row>
    <row r="13626" spans="1:1" x14ac:dyDescent="0.2">
      <c r="A13626" s="2"/>
    </row>
    <row r="13627" spans="1:1" x14ac:dyDescent="0.2">
      <c r="A13627" s="2"/>
    </row>
    <row r="13628" spans="1:1" x14ac:dyDescent="0.2">
      <c r="A13628" s="2"/>
    </row>
    <row r="13629" spans="1:1" x14ac:dyDescent="0.2">
      <c r="A13629" s="2"/>
    </row>
    <row r="13630" spans="1:1" x14ac:dyDescent="0.2">
      <c r="A13630" s="2"/>
    </row>
    <row r="13631" spans="1:1" x14ac:dyDescent="0.2">
      <c r="A13631" s="2"/>
    </row>
    <row r="13632" spans="1:1" x14ac:dyDescent="0.2">
      <c r="A13632" s="2"/>
    </row>
    <row r="13633" spans="1:1" x14ac:dyDescent="0.2">
      <c r="A13633" s="2"/>
    </row>
    <row r="13634" spans="1:1" x14ac:dyDescent="0.2">
      <c r="A13634" s="2"/>
    </row>
    <row r="13635" spans="1:1" x14ac:dyDescent="0.2">
      <c r="A13635" s="2"/>
    </row>
    <row r="13636" spans="1:1" x14ac:dyDescent="0.2">
      <c r="A13636" s="2"/>
    </row>
    <row r="13637" spans="1:1" x14ac:dyDescent="0.2">
      <c r="A13637" s="2"/>
    </row>
    <row r="13638" spans="1:1" x14ac:dyDescent="0.2">
      <c r="A13638" s="2"/>
    </row>
    <row r="13639" spans="1:1" x14ac:dyDescent="0.2">
      <c r="A13639" s="2"/>
    </row>
    <row r="13640" spans="1:1" x14ac:dyDescent="0.2">
      <c r="A13640" s="2"/>
    </row>
    <row r="13641" spans="1:1" x14ac:dyDescent="0.2">
      <c r="A13641" s="2"/>
    </row>
    <row r="13642" spans="1:1" x14ac:dyDescent="0.2">
      <c r="A13642" s="2"/>
    </row>
    <row r="13643" spans="1:1" x14ac:dyDescent="0.2">
      <c r="A13643" s="2"/>
    </row>
    <row r="13644" spans="1:1" x14ac:dyDescent="0.2">
      <c r="A13644" s="2"/>
    </row>
    <row r="13645" spans="1:1" x14ac:dyDescent="0.2">
      <c r="A13645" s="2"/>
    </row>
    <row r="13646" spans="1:1" x14ac:dyDescent="0.2">
      <c r="A13646" s="2"/>
    </row>
    <row r="13647" spans="1:1" x14ac:dyDescent="0.2">
      <c r="A13647" s="2"/>
    </row>
    <row r="13648" spans="1:1" x14ac:dyDescent="0.2">
      <c r="A13648" s="2"/>
    </row>
    <row r="13649" spans="1:1" x14ac:dyDescent="0.2">
      <c r="A13649" s="2"/>
    </row>
    <row r="13650" spans="1:1" x14ac:dyDescent="0.2">
      <c r="A13650" s="2"/>
    </row>
    <row r="13651" spans="1:1" x14ac:dyDescent="0.2">
      <c r="A13651" s="2"/>
    </row>
    <row r="13652" spans="1:1" x14ac:dyDescent="0.2">
      <c r="A13652" s="2"/>
    </row>
    <row r="13653" spans="1:1" x14ac:dyDescent="0.2">
      <c r="A13653" s="2"/>
    </row>
    <row r="13654" spans="1:1" x14ac:dyDescent="0.2">
      <c r="A13654" s="2"/>
    </row>
    <row r="13655" spans="1:1" x14ac:dyDescent="0.2">
      <c r="A13655" s="2"/>
    </row>
    <row r="13656" spans="1:1" x14ac:dyDescent="0.2">
      <c r="A13656" s="2"/>
    </row>
    <row r="13657" spans="1:1" x14ac:dyDescent="0.2">
      <c r="A13657" s="2"/>
    </row>
    <row r="13658" spans="1:1" x14ac:dyDescent="0.2">
      <c r="A13658" s="2"/>
    </row>
    <row r="13659" spans="1:1" x14ac:dyDescent="0.2">
      <c r="A13659" s="2"/>
    </row>
    <row r="13660" spans="1:1" x14ac:dyDescent="0.2">
      <c r="A13660" s="2"/>
    </row>
    <row r="13661" spans="1:1" x14ac:dyDescent="0.2">
      <c r="A13661" s="2"/>
    </row>
    <row r="13662" spans="1:1" x14ac:dyDescent="0.2">
      <c r="A13662" s="2"/>
    </row>
    <row r="13663" spans="1:1" x14ac:dyDescent="0.2">
      <c r="A13663" s="2"/>
    </row>
    <row r="13664" spans="1:1" x14ac:dyDescent="0.2">
      <c r="A13664" s="2"/>
    </row>
    <row r="13665" spans="1:1" x14ac:dyDescent="0.2">
      <c r="A13665" s="2"/>
    </row>
    <row r="13666" spans="1:1" x14ac:dyDescent="0.2">
      <c r="A13666" s="2"/>
    </row>
    <row r="13667" spans="1:1" x14ac:dyDescent="0.2">
      <c r="A13667" s="2"/>
    </row>
    <row r="13668" spans="1:1" x14ac:dyDescent="0.2">
      <c r="A13668" s="2"/>
    </row>
    <row r="13669" spans="1:1" x14ac:dyDescent="0.2">
      <c r="A13669" s="2"/>
    </row>
    <row r="13670" spans="1:1" x14ac:dyDescent="0.2">
      <c r="A13670" s="2"/>
    </row>
    <row r="13671" spans="1:1" x14ac:dyDescent="0.2">
      <c r="A13671" s="2"/>
    </row>
    <row r="13672" spans="1:1" x14ac:dyDescent="0.2">
      <c r="A13672" s="2"/>
    </row>
    <row r="13673" spans="1:1" x14ac:dyDescent="0.2">
      <c r="A13673" s="2"/>
    </row>
    <row r="13674" spans="1:1" x14ac:dyDescent="0.2">
      <c r="A13674" s="2"/>
    </row>
    <row r="13675" spans="1:1" x14ac:dyDescent="0.2">
      <c r="A13675" s="2"/>
    </row>
    <row r="13676" spans="1:1" x14ac:dyDescent="0.2">
      <c r="A13676" s="2"/>
    </row>
    <row r="13677" spans="1:1" x14ac:dyDescent="0.2">
      <c r="A13677" s="2"/>
    </row>
    <row r="13678" spans="1:1" x14ac:dyDescent="0.2">
      <c r="A13678" s="2"/>
    </row>
    <row r="13679" spans="1:1" x14ac:dyDescent="0.2">
      <c r="A13679" s="2"/>
    </row>
    <row r="13680" spans="1:1" x14ac:dyDescent="0.2">
      <c r="A13680" s="2"/>
    </row>
    <row r="13681" spans="1:1" x14ac:dyDescent="0.2">
      <c r="A13681" s="2"/>
    </row>
    <row r="13682" spans="1:1" x14ac:dyDescent="0.2">
      <c r="A13682" s="2"/>
    </row>
    <row r="13683" spans="1:1" x14ac:dyDescent="0.2">
      <c r="A13683" s="2"/>
    </row>
    <row r="13684" spans="1:1" x14ac:dyDescent="0.2">
      <c r="A13684" s="2"/>
    </row>
    <row r="13685" spans="1:1" x14ac:dyDescent="0.2">
      <c r="A13685" s="2"/>
    </row>
    <row r="13686" spans="1:1" x14ac:dyDescent="0.2">
      <c r="A13686" s="2"/>
    </row>
    <row r="13687" spans="1:1" x14ac:dyDescent="0.2">
      <c r="A13687" s="2"/>
    </row>
    <row r="13688" spans="1:1" x14ac:dyDescent="0.2">
      <c r="A13688" s="2"/>
    </row>
    <row r="13689" spans="1:1" x14ac:dyDescent="0.2">
      <c r="A13689" s="2"/>
    </row>
    <row r="13690" spans="1:1" x14ac:dyDescent="0.2">
      <c r="A13690" s="2"/>
    </row>
    <row r="13691" spans="1:1" x14ac:dyDescent="0.2">
      <c r="A13691" s="2"/>
    </row>
    <row r="13692" spans="1:1" x14ac:dyDescent="0.2">
      <c r="A13692" s="2"/>
    </row>
    <row r="13693" spans="1:1" x14ac:dyDescent="0.2">
      <c r="A13693" s="2"/>
    </row>
    <row r="13694" spans="1:1" x14ac:dyDescent="0.2">
      <c r="A13694" s="2"/>
    </row>
    <row r="13695" spans="1:1" x14ac:dyDescent="0.2">
      <c r="A13695" s="2"/>
    </row>
    <row r="13696" spans="1:1" x14ac:dyDescent="0.2">
      <c r="A13696" s="2"/>
    </row>
    <row r="13697" spans="1:1" x14ac:dyDescent="0.2">
      <c r="A13697" s="2"/>
    </row>
    <row r="13698" spans="1:1" x14ac:dyDescent="0.2">
      <c r="A13698" s="2"/>
    </row>
    <row r="13699" spans="1:1" x14ac:dyDescent="0.2">
      <c r="A13699" s="2"/>
    </row>
    <row r="13700" spans="1:1" x14ac:dyDescent="0.2">
      <c r="A13700" s="2"/>
    </row>
    <row r="13701" spans="1:1" x14ac:dyDescent="0.2">
      <c r="A13701" s="2"/>
    </row>
    <row r="13702" spans="1:1" x14ac:dyDescent="0.2">
      <c r="A13702" s="2"/>
    </row>
    <row r="13703" spans="1:1" x14ac:dyDescent="0.2">
      <c r="A13703" s="2"/>
    </row>
    <row r="13704" spans="1:1" x14ac:dyDescent="0.2">
      <c r="A13704" s="2"/>
    </row>
    <row r="13705" spans="1:1" x14ac:dyDescent="0.2">
      <c r="A13705" s="2"/>
    </row>
    <row r="13706" spans="1:1" x14ac:dyDescent="0.2">
      <c r="A13706" s="2"/>
    </row>
    <row r="13707" spans="1:1" x14ac:dyDescent="0.2">
      <c r="A13707" s="2"/>
    </row>
    <row r="13708" spans="1:1" x14ac:dyDescent="0.2">
      <c r="A13708" s="2"/>
    </row>
    <row r="13709" spans="1:1" x14ac:dyDescent="0.2">
      <c r="A13709" s="2"/>
    </row>
    <row r="13710" spans="1:1" x14ac:dyDescent="0.2">
      <c r="A13710" s="2"/>
    </row>
    <row r="13711" spans="1:1" x14ac:dyDescent="0.2">
      <c r="A13711" s="2"/>
    </row>
    <row r="13712" spans="1:1" x14ac:dyDescent="0.2">
      <c r="A13712" s="2"/>
    </row>
    <row r="13713" spans="1:1" x14ac:dyDescent="0.2">
      <c r="A13713" s="2"/>
    </row>
    <row r="13714" spans="1:1" x14ac:dyDescent="0.2">
      <c r="A13714" s="2"/>
    </row>
    <row r="13715" spans="1:1" x14ac:dyDescent="0.2">
      <c r="A13715" s="2"/>
    </row>
    <row r="13716" spans="1:1" x14ac:dyDescent="0.2">
      <c r="A13716" s="2"/>
    </row>
    <row r="13717" spans="1:1" x14ac:dyDescent="0.2">
      <c r="A13717" s="2"/>
    </row>
    <row r="13718" spans="1:1" x14ac:dyDescent="0.2">
      <c r="A13718" s="2"/>
    </row>
    <row r="13719" spans="1:1" x14ac:dyDescent="0.2">
      <c r="A13719" s="2"/>
    </row>
    <row r="13720" spans="1:1" x14ac:dyDescent="0.2">
      <c r="A13720" s="2"/>
    </row>
    <row r="13721" spans="1:1" x14ac:dyDescent="0.2">
      <c r="A13721" s="2"/>
    </row>
    <row r="13722" spans="1:1" x14ac:dyDescent="0.2">
      <c r="A13722" s="2"/>
    </row>
    <row r="13723" spans="1:1" x14ac:dyDescent="0.2">
      <c r="A13723" s="2"/>
    </row>
    <row r="13724" spans="1:1" x14ac:dyDescent="0.2">
      <c r="A13724" s="2"/>
    </row>
    <row r="13725" spans="1:1" x14ac:dyDescent="0.2">
      <c r="A13725" s="2"/>
    </row>
    <row r="13726" spans="1:1" x14ac:dyDescent="0.2">
      <c r="A13726" s="2"/>
    </row>
    <row r="13727" spans="1:1" x14ac:dyDescent="0.2">
      <c r="A13727" s="2"/>
    </row>
    <row r="13728" spans="1:1" x14ac:dyDescent="0.2">
      <c r="A13728" s="2"/>
    </row>
    <row r="13729" spans="1:1" x14ac:dyDescent="0.2">
      <c r="A13729" s="2"/>
    </row>
    <row r="13730" spans="1:1" x14ac:dyDescent="0.2">
      <c r="A13730" s="2"/>
    </row>
    <row r="13731" spans="1:1" x14ac:dyDescent="0.2">
      <c r="A13731" s="2"/>
    </row>
    <row r="13732" spans="1:1" x14ac:dyDescent="0.2">
      <c r="A13732" s="2"/>
    </row>
    <row r="13733" spans="1:1" x14ac:dyDescent="0.2">
      <c r="A13733" s="2"/>
    </row>
    <row r="13734" spans="1:1" x14ac:dyDescent="0.2">
      <c r="A13734" s="2"/>
    </row>
    <row r="13735" spans="1:1" x14ac:dyDescent="0.2">
      <c r="A13735" s="2"/>
    </row>
    <row r="13736" spans="1:1" x14ac:dyDescent="0.2">
      <c r="A13736" s="2"/>
    </row>
    <row r="13737" spans="1:1" x14ac:dyDescent="0.2">
      <c r="A13737" s="2"/>
    </row>
    <row r="13738" spans="1:1" x14ac:dyDescent="0.2">
      <c r="A13738" s="2"/>
    </row>
    <row r="13739" spans="1:1" x14ac:dyDescent="0.2">
      <c r="A13739" s="2"/>
    </row>
    <row r="13740" spans="1:1" x14ac:dyDescent="0.2">
      <c r="A13740" s="2"/>
    </row>
    <row r="13741" spans="1:1" x14ac:dyDescent="0.2">
      <c r="A13741" s="2"/>
    </row>
    <row r="13742" spans="1:1" x14ac:dyDescent="0.2">
      <c r="A13742" s="2"/>
    </row>
    <row r="13743" spans="1:1" x14ac:dyDescent="0.2">
      <c r="A13743" s="2"/>
    </row>
    <row r="13744" spans="1:1" x14ac:dyDescent="0.2">
      <c r="A13744" s="2"/>
    </row>
    <row r="13745" spans="1:1" x14ac:dyDescent="0.2">
      <c r="A13745" s="2"/>
    </row>
    <row r="13746" spans="1:1" x14ac:dyDescent="0.2">
      <c r="A13746" s="2"/>
    </row>
    <row r="13747" spans="1:1" x14ac:dyDescent="0.2">
      <c r="A13747" s="2"/>
    </row>
    <row r="13748" spans="1:1" x14ac:dyDescent="0.2">
      <c r="A13748" s="2"/>
    </row>
    <row r="13749" spans="1:1" x14ac:dyDescent="0.2">
      <c r="A13749" s="2"/>
    </row>
    <row r="13750" spans="1:1" x14ac:dyDescent="0.2">
      <c r="A13750" s="2"/>
    </row>
    <row r="13751" spans="1:1" x14ac:dyDescent="0.2">
      <c r="A13751" s="2"/>
    </row>
    <row r="13752" spans="1:1" x14ac:dyDescent="0.2">
      <c r="A13752" s="2"/>
    </row>
    <row r="13753" spans="1:1" x14ac:dyDescent="0.2">
      <c r="A13753" s="2"/>
    </row>
    <row r="13754" spans="1:1" x14ac:dyDescent="0.2">
      <c r="A13754" s="2"/>
    </row>
    <row r="13755" spans="1:1" x14ac:dyDescent="0.2">
      <c r="A13755" s="2"/>
    </row>
    <row r="13756" spans="1:1" x14ac:dyDescent="0.2">
      <c r="A13756" s="2"/>
    </row>
    <row r="13757" spans="1:1" x14ac:dyDescent="0.2">
      <c r="A13757" s="2"/>
    </row>
    <row r="13758" spans="1:1" x14ac:dyDescent="0.2">
      <c r="A13758" s="2"/>
    </row>
    <row r="13759" spans="1:1" x14ac:dyDescent="0.2">
      <c r="A13759" s="2"/>
    </row>
    <row r="13760" spans="1:1" x14ac:dyDescent="0.2">
      <c r="A13760" s="2"/>
    </row>
    <row r="13761" spans="1:1" x14ac:dyDescent="0.2">
      <c r="A13761" s="2"/>
    </row>
    <row r="13762" spans="1:1" x14ac:dyDescent="0.2">
      <c r="A13762" s="2"/>
    </row>
    <row r="13763" spans="1:1" x14ac:dyDescent="0.2">
      <c r="A13763" s="2"/>
    </row>
    <row r="13764" spans="1:1" x14ac:dyDescent="0.2">
      <c r="A13764" s="2"/>
    </row>
    <row r="13765" spans="1:1" x14ac:dyDescent="0.2">
      <c r="A13765" s="2"/>
    </row>
    <row r="13766" spans="1:1" x14ac:dyDescent="0.2">
      <c r="A13766" s="2"/>
    </row>
    <row r="13767" spans="1:1" x14ac:dyDescent="0.2">
      <c r="A13767" s="2"/>
    </row>
    <row r="13768" spans="1:1" x14ac:dyDescent="0.2">
      <c r="A13768" s="2"/>
    </row>
    <row r="13769" spans="1:1" x14ac:dyDescent="0.2">
      <c r="A13769" s="2"/>
    </row>
    <row r="13770" spans="1:1" x14ac:dyDescent="0.2">
      <c r="A13770" s="2"/>
    </row>
    <row r="13771" spans="1:1" x14ac:dyDescent="0.2">
      <c r="A13771" s="2"/>
    </row>
    <row r="13772" spans="1:1" x14ac:dyDescent="0.2">
      <c r="A13772" s="2"/>
    </row>
    <row r="13773" spans="1:1" x14ac:dyDescent="0.2">
      <c r="A13773" s="2"/>
    </row>
    <row r="13774" spans="1:1" x14ac:dyDescent="0.2">
      <c r="A13774" s="2"/>
    </row>
    <row r="13775" spans="1:1" x14ac:dyDescent="0.2">
      <c r="A13775" s="2"/>
    </row>
    <row r="13776" spans="1:1" x14ac:dyDescent="0.2">
      <c r="A13776" s="2"/>
    </row>
    <row r="13777" spans="1:1" x14ac:dyDescent="0.2">
      <c r="A13777" s="2"/>
    </row>
    <row r="13778" spans="1:1" x14ac:dyDescent="0.2">
      <c r="A13778" s="2"/>
    </row>
    <row r="13779" spans="1:1" x14ac:dyDescent="0.2">
      <c r="A13779" s="2"/>
    </row>
    <row r="13780" spans="1:1" x14ac:dyDescent="0.2">
      <c r="A13780" s="2"/>
    </row>
    <row r="13781" spans="1:1" x14ac:dyDescent="0.2">
      <c r="A13781" s="2"/>
    </row>
    <row r="13782" spans="1:1" x14ac:dyDescent="0.2">
      <c r="A13782" s="2"/>
    </row>
    <row r="13783" spans="1:1" x14ac:dyDescent="0.2">
      <c r="A13783" s="2"/>
    </row>
    <row r="13784" spans="1:1" x14ac:dyDescent="0.2">
      <c r="A13784" s="2"/>
    </row>
    <row r="13785" spans="1:1" x14ac:dyDescent="0.2">
      <c r="A13785" s="2"/>
    </row>
    <row r="13786" spans="1:1" x14ac:dyDescent="0.2">
      <c r="A13786" s="2"/>
    </row>
    <row r="13787" spans="1:1" x14ac:dyDescent="0.2">
      <c r="A13787" s="2"/>
    </row>
    <row r="13788" spans="1:1" x14ac:dyDescent="0.2">
      <c r="A13788" s="2"/>
    </row>
    <row r="13789" spans="1:1" x14ac:dyDescent="0.2">
      <c r="A13789" s="2"/>
    </row>
    <row r="13790" spans="1:1" x14ac:dyDescent="0.2">
      <c r="A13790" s="2"/>
    </row>
    <row r="13791" spans="1:1" x14ac:dyDescent="0.2">
      <c r="A13791" s="2"/>
    </row>
    <row r="13792" spans="1:1" x14ac:dyDescent="0.2">
      <c r="A13792" s="2"/>
    </row>
    <row r="13793" spans="1:1" x14ac:dyDescent="0.2">
      <c r="A13793" s="2"/>
    </row>
    <row r="13794" spans="1:1" x14ac:dyDescent="0.2">
      <c r="A13794" s="2"/>
    </row>
    <row r="13795" spans="1:1" x14ac:dyDescent="0.2">
      <c r="A13795" s="2"/>
    </row>
    <row r="13796" spans="1:1" x14ac:dyDescent="0.2">
      <c r="A13796" s="2"/>
    </row>
    <row r="13797" spans="1:1" x14ac:dyDescent="0.2">
      <c r="A13797" s="2"/>
    </row>
    <row r="13798" spans="1:1" x14ac:dyDescent="0.2">
      <c r="A13798" s="2"/>
    </row>
    <row r="13799" spans="1:1" x14ac:dyDescent="0.2">
      <c r="A13799" s="2"/>
    </row>
    <row r="13800" spans="1:1" x14ac:dyDescent="0.2">
      <c r="A13800" s="2"/>
    </row>
    <row r="13801" spans="1:1" x14ac:dyDescent="0.2">
      <c r="A13801" s="2"/>
    </row>
    <row r="13802" spans="1:1" x14ac:dyDescent="0.2">
      <c r="A13802" s="2"/>
    </row>
    <row r="13803" spans="1:1" x14ac:dyDescent="0.2">
      <c r="A13803" s="2"/>
    </row>
    <row r="13804" spans="1:1" x14ac:dyDescent="0.2">
      <c r="A13804" s="2"/>
    </row>
    <row r="13805" spans="1:1" x14ac:dyDescent="0.2">
      <c r="A13805" s="2"/>
    </row>
    <row r="13806" spans="1:1" x14ac:dyDescent="0.2">
      <c r="A13806" s="2"/>
    </row>
    <row r="13807" spans="1:1" x14ac:dyDescent="0.2">
      <c r="A13807" s="2"/>
    </row>
    <row r="13808" spans="1:1" x14ac:dyDescent="0.2">
      <c r="A13808" s="2"/>
    </row>
    <row r="13809" spans="1:1" x14ac:dyDescent="0.2">
      <c r="A13809" s="2"/>
    </row>
    <row r="13810" spans="1:1" x14ac:dyDescent="0.2">
      <c r="A13810" s="2"/>
    </row>
    <row r="13811" spans="1:1" x14ac:dyDescent="0.2">
      <c r="A13811" s="2"/>
    </row>
    <row r="13812" spans="1:1" x14ac:dyDescent="0.2">
      <c r="A13812" s="2"/>
    </row>
    <row r="13813" spans="1:1" x14ac:dyDescent="0.2">
      <c r="A13813" s="2"/>
    </row>
    <row r="13814" spans="1:1" x14ac:dyDescent="0.2">
      <c r="A13814" s="2"/>
    </row>
    <row r="13815" spans="1:1" x14ac:dyDescent="0.2">
      <c r="A13815" s="2"/>
    </row>
    <row r="13816" spans="1:1" x14ac:dyDescent="0.2">
      <c r="A13816" s="2"/>
    </row>
    <row r="13817" spans="1:1" x14ac:dyDescent="0.2">
      <c r="A13817" s="2"/>
    </row>
    <row r="13818" spans="1:1" x14ac:dyDescent="0.2">
      <c r="A13818" s="2"/>
    </row>
    <row r="13819" spans="1:1" x14ac:dyDescent="0.2">
      <c r="A13819" s="2"/>
    </row>
    <row r="13820" spans="1:1" x14ac:dyDescent="0.2">
      <c r="A13820" s="2"/>
    </row>
    <row r="13821" spans="1:1" x14ac:dyDescent="0.2">
      <c r="A13821" s="2"/>
    </row>
    <row r="13822" spans="1:1" x14ac:dyDescent="0.2">
      <c r="A13822" s="2"/>
    </row>
    <row r="13823" spans="1:1" x14ac:dyDescent="0.2">
      <c r="A13823" s="2"/>
    </row>
    <row r="13824" spans="1:1" x14ac:dyDescent="0.2">
      <c r="A13824" s="2"/>
    </row>
    <row r="13825" spans="1:1" x14ac:dyDescent="0.2">
      <c r="A13825" s="2"/>
    </row>
    <row r="13826" spans="1:1" x14ac:dyDescent="0.2">
      <c r="A13826" s="2"/>
    </row>
    <row r="13827" spans="1:1" x14ac:dyDescent="0.2">
      <c r="A13827" s="2"/>
    </row>
    <row r="13828" spans="1:1" x14ac:dyDescent="0.2">
      <c r="A13828" s="2"/>
    </row>
    <row r="13829" spans="1:1" x14ac:dyDescent="0.2">
      <c r="A13829" s="2"/>
    </row>
    <row r="13830" spans="1:1" x14ac:dyDescent="0.2">
      <c r="A13830" s="2"/>
    </row>
    <row r="13831" spans="1:1" x14ac:dyDescent="0.2">
      <c r="A13831" s="2"/>
    </row>
    <row r="13832" spans="1:1" x14ac:dyDescent="0.2">
      <c r="A13832" s="2"/>
    </row>
    <row r="13833" spans="1:1" x14ac:dyDescent="0.2">
      <c r="A13833" s="2"/>
    </row>
    <row r="13834" spans="1:1" x14ac:dyDescent="0.2">
      <c r="A13834" s="2"/>
    </row>
    <row r="13835" spans="1:1" x14ac:dyDescent="0.2">
      <c r="A13835" s="2"/>
    </row>
    <row r="13836" spans="1:1" x14ac:dyDescent="0.2">
      <c r="A13836" s="2"/>
    </row>
    <row r="13837" spans="1:1" x14ac:dyDescent="0.2">
      <c r="A13837" s="2"/>
    </row>
    <row r="13838" spans="1:1" x14ac:dyDescent="0.2">
      <c r="A13838" s="2"/>
    </row>
    <row r="13839" spans="1:1" x14ac:dyDescent="0.2">
      <c r="A13839" s="2"/>
    </row>
    <row r="13840" spans="1:1" x14ac:dyDescent="0.2">
      <c r="A13840" s="2"/>
    </row>
    <row r="13841" spans="1:1" x14ac:dyDescent="0.2">
      <c r="A13841" s="2"/>
    </row>
    <row r="13842" spans="1:1" x14ac:dyDescent="0.2">
      <c r="A13842" s="2"/>
    </row>
    <row r="13843" spans="1:1" x14ac:dyDescent="0.2">
      <c r="A13843" s="2"/>
    </row>
    <row r="13844" spans="1:1" x14ac:dyDescent="0.2">
      <c r="A13844" s="2"/>
    </row>
    <row r="13845" spans="1:1" x14ac:dyDescent="0.2">
      <c r="A13845" s="2"/>
    </row>
    <row r="13846" spans="1:1" x14ac:dyDescent="0.2">
      <c r="A13846" s="2"/>
    </row>
    <row r="13847" spans="1:1" x14ac:dyDescent="0.2">
      <c r="A13847" s="2"/>
    </row>
    <row r="13848" spans="1:1" x14ac:dyDescent="0.2">
      <c r="A13848" s="2"/>
    </row>
    <row r="13849" spans="1:1" x14ac:dyDescent="0.2">
      <c r="A13849" s="2"/>
    </row>
    <row r="13850" spans="1:1" x14ac:dyDescent="0.2">
      <c r="A13850" s="2"/>
    </row>
    <row r="13851" spans="1:1" x14ac:dyDescent="0.2">
      <c r="A13851" s="2"/>
    </row>
    <row r="13852" spans="1:1" x14ac:dyDescent="0.2">
      <c r="A13852" s="2"/>
    </row>
    <row r="13853" spans="1:1" x14ac:dyDescent="0.2">
      <c r="A13853" s="2"/>
    </row>
    <row r="13854" spans="1:1" x14ac:dyDescent="0.2">
      <c r="A13854" s="2"/>
    </row>
    <row r="13855" spans="1:1" x14ac:dyDescent="0.2">
      <c r="A13855" s="2"/>
    </row>
    <row r="13856" spans="1:1" x14ac:dyDescent="0.2">
      <c r="A13856" s="2"/>
    </row>
    <row r="13857" spans="1:1" x14ac:dyDescent="0.2">
      <c r="A13857" s="2"/>
    </row>
    <row r="13858" spans="1:1" x14ac:dyDescent="0.2">
      <c r="A13858" s="2"/>
    </row>
    <row r="13859" spans="1:1" x14ac:dyDescent="0.2">
      <c r="A13859" s="2"/>
    </row>
    <row r="13860" spans="1:1" x14ac:dyDescent="0.2">
      <c r="A13860" s="2"/>
    </row>
    <row r="13861" spans="1:1" x14ac:dyDescent="0.2">
      <c r="A13861" s="2"/>
    </row>
    <row r="13862" spans="1:1" x14ac:dyDescent="0.2">
      <c r="A13862" s="2"/>
    </row>
    <row r="13863" spans="1:1" x14ac:dyDescent="0.2">
      <c r="A13863" s="2"/>
    </row>
    <row r="13864" spans="1:1" x14ac:dyDescent="0.2">
      <c r="A13864" s="2"/>
    </row>
    <row r="13865" spans="1:1" x14ac:dyDescent="0.2">
      <c r="A13865" s="2"/>
    </row>
    <row r="13866" spans="1:1" x14ac:dyDescent="0.2">
      <c r="A13866" s="2"/>
    </row>
    <row r="13867" spans="1:1" x14ac:dyDescent="0.2">
      <c r="A13867" s="2"/>
    </row>
    <row r="13868" spans="1:1" x14ac:dyDescent="0.2">
      <c r="A13868" s="2"/>
    </row>
    <row r="13869" spans="1:1" x14ac:dyDescent="0.2">
      <c r="A13869" s="2"/>
    </row>
    <row r="13870" spans="1:1" x14ac:dyDescent="0.2">
      <c r="A13870" s="2"/>
    </row>
    <row r="13871" spans="1:1" x14ac:dyDescent="0.2">
      <c r="A13871" s="2"/>
    </row>
    <row r="13872" spans="1:1" x14ac:dyDescent="0.2">
      <c r="A13872" s="2"/>
    </row>
    <row r="13873" spans="1:1" x14ac:dyDescent="0.2">
      <c r="A13873" s="2"/>
    </row>
    <row r="13874" spans="1:1" x14ac:dyDescent="0.2">
      <c r="A13874" s="2"/>
    </row>
    <row r="13875" spans="1:1" x14ac:dyDescent="0.2">
      <c r="A13875" s="2"/>
    </row>
    <row r="13876" spans="1:1" x14ac:dyDescent="0.2">
      <c r="A13876" s="2"/>
    </row>
    <row r="13877" spans="1:1" x14ac:dyDescent="0.2">
      <c r="A13877" s="2"/>
    </row>
    <row r="13878" spans="1:1" x14ac:dyDescent="0.2">
      <c r="A13878" s="2"/>
    </row>
    <row r="13879" spans="1:1" x14ac:dyDescent="0.2">
      <c r="A13879" s="2"/>
    </row>
    <row r="13880" spans="1:1" x14ac:dyDescent="0.2">
      <c r="A13880" s="2"/>
    </row>
    <row r="13881" spans="1:1" x14ac:dyDescent="0.2">
      <c r="A13881" s="2"/>
    </row>
    <row r="13882" spans="1:1" x14ac:dyDescent="0.2">
      <c r="A13882" s="2"/>
    </row>
    <row r="13883" spans="1:1" x14ac:dyDescent="0.2">
      <c r="A13883" s="2"/>
    </row>
    <row r="13884" spans="1:1" x14ac:dyDescent="0.2">
      <c r="A13884" s="2"/>
    </row>
    <row r="13885" spans="1:1" x14ac:dyDescent="0.2">
      <c r="A13885" s="2"/>
    </row>
    <row r="13886" spans="1:1" x14ac:dyDescent="0.2">
      <c r="A13886" s="2"/>
    </row>
    <row r="13887" spans="1:1" x14ac:dyDescent="0.2">
      <c r="A13887" s="2"/>
    </row>
    <row r="13888" spans="1:1" x14ac:dyDescent="0.2">
      <c r="A13888" s="2"/>
    </row>
    <row r="13889" spans="1:1" x14ac:dyDescent="0.2">
      <c r="A13889" s="2"/>
    </row>
    <row r="13890" spans="1:1" x14ac:dyDescent="0.2">
      <c r="A13890" s="2"/>
    </row>
    <row r="13891" spans="1:1" x14ac:dyDescent="0.2">
      <c r="A13891" s="2"/>
    </row>
    <row r="13892" spans="1:1" x14ac:dyDescent="0.2">
      <c r="A13892" s="2"/>
    </row>
    <row r="13893" spans="1:1" x14ac:dyDescent="0.2">
      <c r="A13893" s="2"/>
    </row>
    <row r="13894" spans="1:1" x14ac:dyDescent="0.2">
      <c r="A13894" s="2"/>
    </row>
    <row r="13895" spans="1:1" x14ac:dyDescent="0.2">
      <c r="A13895" s="2"/>
    </row>
    <row r="13896" spans="1:1" x14ac:dyDescent="0.2">
      <c r="A13896" s="2"/>
    </row>
    <row r="13897" spans="1:1" x14ac:dyDescent="0.2">
      <c r="A13897" s="2"/>
    </row>
    <row r="13898" spans="1:1" x14ac:dyDescent="0.2">
      <c r="A13898" s="2"/>
    </row>
    <row r="13899" spans="1:1" x14ac:dyDescent="0.2">
      <c r="A13899" s="2"/>
    </row>
    <row r="13900" spans="1:1" x14ac:dyDescent="0.2">
      <c r="A13900" s="2"/>
    </row>
    <row r="13901" spans="1:1" x14ac:dyDescent="0.2">
      <c r="A13901" s="2"/>
    </row>
    <row r="13902" spans="1:1" x14ac:dyDescent="0.2">
      <c r="A13902" s="2"/>
    </row>
    <row r="13903" spans="1:1" x14ac:dyDescent="0.2">
      <c r="A13903" s="2"/>
    </row>
    <row r="13904" spans="1:1" x14ac:dyDescent="0.2">
      <c r="A13904" s="2"/>
    </row>
    <row r="13905" spans="1:1" x14ac:dyDescent="0.2">
      <c r="A13905" s="2"/>
    </row>
    <row r="13906" spans="1:1" x14ac:dyDescent="0.2">
      <c r="A13906" s="2"/>
    </row>
    <row r="13907" spans="1:1" x14ac:dyDescent="0.2">
      <c r="A13907" s="2"/>
    </row>
    <row r="13908" spans="1:1" x14ac:dyDescent="0.2">
      <c r="A13908" s="2"/>
    </row>
    <row r="13909" spans="1:1" x14ac:dyDescent="0.2">
      <c r="A13909" s="2"/>
    </row>
    <row r="13910" spans="1:1" x14ac:dyDescent="0.2">
      <c r="A13910" s="2"/>
    </row>
    <row r="13911" spans="1:1" x14ac:dyDescent="0.2">
      <c r="A13911" s="2"/>
    </row>
    <row r="13912" spans="1:1" x14ac:dyDescent="0.2">
      <c r="A13912" s="2"/>
    </row>
    <row r="13913" spans="1:1" x14ac:dyDescent="0.2">
      <c r="A13913" s="2"/>
    </row>
    <row r="13914" spans="1:1" x14ac:dyDescent="0.2">
      <c r="A13914" s="2"/>
    </row>
    <row r="13915" spans="1:1" x14ac:dyDescent="0.2">
      <c r="A13915" s="2"/>
    </row>
    <row r="13916" spans="1:1" x14ac:dyDescent="0.2">
      <c r="A13916" s="2"/>
    </row>
    <row r="13917" spans="1:1" x14ac:dyDescent="0.2">
      <c r="A13917" s="2"/>
    </row>
    <row r="13918" spans="1:1" x14ac:dyDescent="0.2">
      <c r="A13918" s="2"/>
    </row>
    <row r="13919" spans="1:1" x14ac:dyDescent="0.2">
      <c r="A13919" s="2"/>
    </row>
    <row r="13920" spans="1:1" x14ac:dyDescent="0.2">
      <c r="A13920" s="2"/>
    </row>
    <row r="13921" spans="1:1" x14ac:dyDescent="0.2">
      <c r="A13921" s="2"/>
    </row>
    <row r="13922" spans="1:1" x14ac:dyDescent="0.2">
      <c r="A13922" s="2"/>
    </row>
    <row r="13923" spans="1:1" x14ac:dyDescent="0.2">
      <c r="A13923" s="2"/>
    </row>
    <row r="13924" spans="1:1" x14ac:dyDescent="0.2">
      <c r="A13924" s="2"/>
    </row>
    <row r="13925" spans="1:1" x14ac:dyDescent="0.2">
      <c r="A13925" s="2"/>
    </row>
    <row r="13926" spans="1:1" x14ac:dyDescent="0.2">
      <c r="A13926" s="2"/>
    </row>
    <row r="13927" spans="1:1" x14ac:dyDescent="0.2">
      <c r="A13927" s="2"/>
    </row>
    <row r="13928" spans="1:1" x14ac:dyDescent="0.2">
      <c r="A13928" s="2"/>
    </row>
    <row r="13929" spans="1:1" x14ac:dyDescent="0.2">
      <c r="A13929" s="2"/>
    </row>
    <row r="13930" spans="1:1" x14ac:dyDescent="0.2">
      <c r="A13930" s="2"/>
    </row>
    <row r="13931" spans="1:1" x14ac:dyDescent="0.2">
      <c r="A13931" s="2"/>
    </row>
    <row r="13932" spans="1:1" x14ac:dyDescent="0.2">
      <c r="A13932" s="2"/>
    </row>
    <row r="13933" spans="1:1" x14ac:dyDescent="0.2">
      <c r="A13933" s="2"/>
    </row>
    <row r="13934" spans="1:1" x14ac:dyDescent="0.2">
      <c r="A13934" s="2"/>
    </row>
    <row r="13935" spans="1:1" x14ac:dyDescent="0.2">
      <c r="A13935" s="2"/>
    </row>
    <row r="13936" spans="1:1" x14ac:dyDescent="0.2">
      <c r="A13936" s="2"/>
    </row>
    <row r="13937" spans="1:1" x14ac:dyDescent="0.2">
      <c r="A13937" s="2"/>
    </row>
    <row r="13938" spans="1:1" x14ac:dyDescent="0.2">
      <c r="A13938" s="2"/>
    </row>
    <row r="13939" spans="1:1" x14ac:dyDescent="0.2">
      <c r="A13939" s="2"/>
    </row>
    <row r="13940" spans="1:1" x14ac:dyDescent="0.2">
      <c r="A13940" s="2"/>
    </row>
    <row r="13941" spans="1:1" x14ac:dyDescent="0.2">
      <c r="A13941" s="2"/>
    </row>
    <row r="13942" spans="1:1" x14ac:dyDescent="0.2">
      <c r="A13942" s="2"/>
    </row>
    <row r="13943" spans="1:1" x14ac:dyDescent="0.2">
      <c r="A13943" s="2"/>
    </row>
    <row r="13944" spans="1:1" x14ac:dyDescent="0.2">
      <c r="A13944" s="2"/>
    </row>
    <row r="13945" spans="1:1" x14ac:dyDescent="0.2">
      <c r="A13945" s="2"/>
    </row>
    <row r="13946" spans="1:1" x14ac:dyDescent="0.2">
      <c r="A13946" s="2"/>
    </row>
    <row r="13947" spans="1:1" x14ac:dyDescent="0.2">
      <c r="A13947" s="2"/>
    </row>
    <row r="13948" spans="1:1" x14ac:dyDescent="0.2">
      <c r="A13948" s="2"/>
    </row>
    <row r="13949" spans="1:1" x14ac:dyDescent="0.2">
      <c r="A13949" s="2"/>
    </row>
    <row r="13950" spans="1:1" x14ac:dyDescent="0.2">
      <c r="A13950" s="2"/>
    </row>
    <row r="13951" spans="1:1" x14ac:dyDescent="0.2">
      <c r="A13951" s="2"/>
    </row>
    <row r="13952" spans="1:1" x14ac:dyDescent="0.2">
      <c r="A13952" s="2"/>
    </row>
    <row r="13953" spans="1:1" x14ac:dyDescent="0.2">
      <c r="A13953" s="2"/>
    </row>
    <row r="13954" spans="1:1" x14ac:dyDescent="0.2">
      <c r="A13954" s="2"/>
    </row>
    <row r="13955" spans="1:1" x14ac:dyDescent="0.2">
      <c r="A13955" s="2"/>
    </row>
    <row r="13956" spans="1:1" x14ac:dyDescent="0.2">
      <c r="A13956" s="2"/>
    </row>
    <row r="13957" spans="1:1" x14ac:dyDescent="0.2">
      <c r="A13957" s="2"/>
    </row>
    <row r="13958" spans="1:1" x14ac:dyDescent="0.2">
      <c r="A13958" s="2"/>
    </row>
    <row r="13959" spans="1:1" x14ac:dyDescent="0.2">
      <c r="A13959" s="2"/>
    </row>
    <row r="13960" spans="1:1" x14ac:dyDescent="0.2">
      <c r="A13960" s="2"/>
    </row>
    <row r="13961" spans="1:1" x14ac:dyDescent="0.2">
      <c r="A13961" s="2"/>
    </row>
    <row r="13962" spans="1:1" x14ac:dyDescent="0.2">
      <c r="A13962" s="2"/>
    </row>
    <row r="13963" spans="1:1" x14ac:dyDescent="0.2">
      <c r="A13963" s="2"/>
    </row>
    <row r="13964" spans="1:1" x14ac:dyDescent="0.2">
      <c r="A13964" s="2"/>
    </row>
    <row r="13965" spans="1:1" x14ac:dyDescent="0.2">
      <c r="A13965" s="2"/>
    </row>
    <row r="13966" spans="1:1" x14ac:dyDescent="0.2">
      <c r="A13966" s="2"/>
    </row>
    <row r="13967" spans="1:1" x14ac:dyDescent="0.2">
      <c r="A13967" s="2"/>
    </row>
    <row r="13968" spans="1:1" x14ac:dyDescent="0.2">
      <c r="A13968" s="2"/>
    </row>
    <row r="13969" spans="1:1" x14ac:dyDescent="0.2">
      <c r="A13969" s="2"/>
    </row>
    <row r="13970" spans="1:1" x14ac:dyDescent="0.2">
      <c r="A13970" s="2"/>
    </row>
    <row r="13971" spans="1:1" x14ac:dyDescent="0.2">
      <c r="A13971" s="2"/>
    </row>
    <row r="13972" spans="1:1" x14ac:dyDescent="0.2">
      <c r="A13972" s="2"/>
    </row>
    <row r="13973" spans="1:1" x14ac:dyDescent="0.2">
      <c r="A13973" s="2"/>
    </row>
    <row r="13974" spans="1:1" x14ac:dyDescent="0.2">
      <c r="A13974" s="2"/>
    </row>
    <row r="13975" spans="1:1" x14ac:dyDescent="0.2">
      <c r="A13975" s="2"/>
    </row>
    <row r="13976" spans="1:1" x14ac:dyDescent="0.2">
      <c r="A13976" s="2"/>
    </row>
    <row r="13977" spans="1:1" x14ac:dyDescent="0.2">
      <c r="A13977" s="2"/>
    </row>
    <row r="13978" spans="1:1" x14ac:dyDescent="0.2">
      <c r="A13978" s="2"/>
    </row>
    <row r="13979" spans="1:1" x14ac:dyDescent="0.2">
      <c r="A13979" s="2"/>
    </row>
    <row r="13980" spans="1:1" x14ac:dyDescent="0.2">
      <c r="A13980" s="2"/>
    </row>
    <row r="13981" spans="1:1" x14ac:dyDescent="0.2">
      <c r="A13981" s="2"/>
    </row>
    <row r="13982" spans="1:1" x14ac:dyDescent="0.2">
      <c r="A13982" s="2"/>
    </row>
    <row r="13983" spans="1:1" x14ac:dyDescent="0.2">
      <c r="A13983" s="2"/>
    </row>
    <row r="13984" spans="1:1" x14ac:dyDescent="0.2">
      <c r="A13984" s="2"/>
    </row>
    <row r="13985" spans="1:1" x14ac:dyDescent="0.2">
      <c r="A13985" s="2"/>
    </row>
    <row r="13986" spans="1:1" x14ac:dyDescent="0.2">
      <c r="A13986" s="2"/>
    </row>
    <row r="13987" spans="1:1" x14ac:dyDescent="0.2">
      <c r="A13987" s="2"/>
    </row>
    <row r="13988" spans="1:1" x14ac:dyDescent="0.2">
      <c r="A13988" s="2"/>
    </row>
    <row r="13989" spans="1:1" x14ac:dyDescent="0.2">
      <c r="A13989" s="2"/>
    </row>
    <row r="13990" spans="1:1" x14ac:dyDescent="0.2">
      <c r="A13990" s="2"/>
    </row>
    <row r="13991" spans="1:1" x14ac:dyDescent="0.2">
      <c r="A13991" s="2"/>
    </row>
    <row r="13992" spans="1:1" x14ac:dyDescent="0.2">
      <c r="A13992" s="2"/>
    </row>
    <row r="13993" spans="1:1" x14ac:dyDescent="0.2">
      <c r="A13993" s="2"/>
    </row>
    <row r="13994" spans="1:1" x14ac:dyDescent="0.2">
      <c r="A13994" s="2"/>
    </row>
    <row r="13995" spans="1:1" x14ac:dyDescent="0.2">
      <c r="A13995" s="2"/>
    </row>
    <row r="13996" spans="1:1" x14ac:dyDescent="0.2">
      <c r="A13996" s="2"/>
    </row>
    <row r="13997" spans="1:1" x14ac:dyDescent="0.2">
      <c r="A13997" s="2"/>
    </row>
    <row r="13998" spans="1:1" x14ac:dyDescent="0.2">
      <c r="A13998" s="2"/>
    </row>
    <row r="13999" spans="1:1" x14ac:dyDescent="0.2">
      <c r="A13999" s="2"/>
    </row>
    <row r="14000" spans="1:1" x14ac:dyDescent="0.2">
      <c r="A14000" s="2"/>
    </row>
    <row r="14001" spans="1:1" x14ac:dyDescent="0.2">
      <c r="A14001" s="2"/>
    </row>
    <row r="14002" spans="1:1" x14ac:dyDescent="0.2">
      <c r="A14002" s="2"/>
    </row>
    <row r="14003" spans="1:1" x14ac:dyDescent="0.2">
      <c r="A14003" s="2"/>
    </row>
    <row r="14004" spans="1:1" x14ac:dyDescent="0.2">
      <c r="A14004" s="2"/>
    </row>
    <row r="14005" spans="1:1" x14ac:dyDescent="0.2">
      <c r="A14005" s="2"/>
    </row>
    <row r="14006" spans="1:1" x14ac:dyDescent="0.2">
      <c r="A14006" s="2"/>
    </row>
    <row r="14007" spans="1:1" x14ac:dyDescent="0.2">
      <c r="A14007" s="2"/>
    </row>
    <row r="14008" spans="1:1" x14ac:dyDescent="0.2">
      <c r="A14008" s="2"/>
    </row>
    <row r="14009" spans="1:1" x14ac:dyDescent="0.2">
      <c r="A14009" s="2"/>
    </row>
    <row r="14010" spans="1:1" x14ac:dyDescent="0.2">
      <c r="A14010" s="2"/>
    </row>
    <row r="14011" spans="1:1" x14ac:dyDescent="0.2">
      <c r="A14011" s="2"/>
    </row>
    <row r="14012" spans="1:1" x14ac:dyDescent="0.2">
      <c r="A14012" s="2"/>
    </row>
    <row r="14013" spans="1:1" x14ac:dyDescent="0.2">
      <c r="A14013" s="2"/>
    </row>
    <row r="14014" spans="1:1" x14ac:dyDescent="0.2">
      <c r="A14014" s="2"/>
    </row>
    <row r="14015" spans="1:1" x14ac:dyDescent="0.2">
      <c r="A14015" s="2"/>
    </row>
    <row r="14016" spans="1:1" x14ac:dyDescent="0.2">
      <c r="A14016" s="2"/>
    </row>
    <row r="14017" spans="1:1" x14ac:dyDescent="0.2">
      <c r="A14017" s="2"/>
    </row>
    <row r="14018" spans="1:1" x14ac:dyDescent="0.2">
      <c r="A14018" s="2"/>
    </row>
    <row r="14019" spans="1:1" x14ac:dyDescent="0.2">
      <c r="A14019" s="2"/>
    </row>
    <row r="14020" spans="1:1" x14ac:dyDescent="0.2">
      <c r="A14020" s="2"/>
    </row>
    <row r="14021" spans="1:1" x14ac:dyDescent="0.2">
      <c r="A14021" s="2"/>
    </row>
    <row r="14022" spans="1:1" x14ac:dyDescent="0.2">
      <c r="A14022" s="2"/>
    </row>
    <row r="14023" spans="1:1" x14ac:dyDescent="0.2">
      <c r="A14023" s="2"/>
    </row>
    <row r="14024" spans="1:1" x14ac:dyDescent="0.2">
      <c r="A14024" s="2"/>
    </row>
    <row r="14025" spans="1:1" x14ac:dyDescent="0.2">
      <c r="A14025" s="2"/>
    </row>
    <row r="14026" spans="1:1" x14ac:dyDescent="0.2">
      <c r="A14026" s="2"/>
    </row>
    <row r="14027" spans="1:1" x14ac:dyDescent="0.2">
      <c r="A14027" s="2"/>
    </row>
    <row r="14028" spans="1:1" x14ac:dyDescent="0.2">
      <c r="A14028" s="2"/>
    </row>
    <row r="14029" spans="1:1" x14ac:dyDescent="0.2">
      <c r="A14029" s="2"/>
    </row>
    <row r="14030" spans="1:1" x14ac:dyDescent="0.2">
      <c r="A14030" s="2"/>
    </row>
    <row r="14031" spans="1:1" x14ac:dyDescent="0.2">
      <c r="A14031" s="2"/>
    </row>
    <row r="14032" spans="1:1" x14ac:dyDescent="0.2">
      <c r="A14032" s="2"/>
    </row>
    <row r="14033" spans="1:1" x14ac:dyDescent="0.2">
      <c r="A14033" s="2"/>
    </row>
    <row r="14034" spans="1:1" x14ac:dyDescent="0.2">
      <c r="A14034" s="2"/>
    </row>
    <row r="14035" spans="1:1" x14ac:dyDescent="0.2">
      <c r="A14035" s="2"/>
    </row>
    <row r="14036" spans="1:1" x14ac:dyDescent="0.2">
      <c r="A14036" s="2"/>
    </row>
    <row r="14037" spans="1:1" x14ac:dyDescent="0.2">
      <c r="A14037" s="2"/>
    </row>
    <row r="14038" spans="1:1" x14ac:dyDescent="0.2">
      <c r="A14038" s="2"/>
    </row>
    <row r="14039" spans="1:1" x14ac:dyDescent="0.2">
      <c r="A14039" s="2"/>
    </row>
    <row r="14040" spans="1:1" x14ac:dyDescent="0.2">
      <c r="A14040" s="2"/>
    </row>
    <row r="14041" spans="1:1" x14ac:dyDescent="0.2">
      <c r="A14041" s="2"/>
    </row>
    <row r="14042" spans="1:1" x14ac:dyDescent="0.2">
      <c r="A14042" s="2"/>
    </row>
    <row r="14043" spans="1:1" x14ac:dyDescent="0.2">
      <c r="A14043" s="2"/>
    </row>
    <row r="14044" spans="1:1" x14ac:dyDescent="0.2">
      <c r="A14044" s="2"/>
    </row>
    <row r="14045" spans="1:1" x14ac:dyDescent="0.2">
      <c r="A14045" s="2"/>
    </row>
    <row r="14046" spans="1:1" x14ac:dyDescent="0.2">
      <c r="A14046" s="2"/>
    </row>
    <row r="14047" spans="1:1" x14ac:dyDescent="0.2">
      <c r="A14047" s="2"/>
    </row>
    <row r="14048" spans="1:1" x14ac:dyDescent="0.2">
      <c r="A14048" s="2"/>
    </row>
    <row r="14049" spans="1:1" x14ac:dyDescent="0.2">
      <c r="A14049" s="2"/>
    </row>
    <row r="14050" spans="1:1" x14ac:dyDescent="0.2">
      <c r="A14050" s="2"/>
    </row>
    <row r="14051" spans="1:1" x14ac:dyDescent="0.2">
      <c r="A14051" s="2"/>
    </row>
    <row r="14052" spans="1:1" x14ac:dyDescent="0.2">
      <c r="A14052" s="2"/>
    </row>
    <row r="14053" spans="1:1" x14ac:dyDescent="0.2">
      <c r="A14053" s="2"/>
    </row>
    <row r="14054" spans="1:1" x14ac:dyDescent="0.2">
      <c r="A14054" s="2"/>
    </row>
    <row r="14055" spans="1:1" x14ac:dyDescent="0.2">
      <c r="A14055" s="2"/>
    </row>
    <row r="14056" spans="1:1" x14ac:dyDescent="0.2">
      <c r="A14056" s="2"/>
    </row>
    <row r="14057" spans="1:1" x14ac:dyDescent="0.2">
      <c r="A14057" s="2"/>
    </row>
    <row r="14058" spans="1:1" x14ac:dyDescent="0.2">
      <c r="A14058" s="2"/>
    </row>
    <row r="14059" spans="1:1" x14ac:dyDescent="0.2">
      <c r="A14059" s="2"/>
    </row>
    <row r="14060" spans="1:1" x14ac:dyDescent="0.2">
      <c r="A14060" s="2"/>
    </row>
    <row r="14061" spans="1:1" x14ac:dyDescent="0.2">
      <c r="A14061" s="2"/>
    </row>
    <row r="14062" spans="1:1" x14ac:dyDescent="0.2">
      <c r="A14062" s="2"/>
    </row>
    <row r="14063" spans="1:1" x14ac:dyDescent="0.2">
      <c r="A14063" s="2"/>
    </row>
    <row r="14064" spans="1:1" x14ac:dyDescent="0.2">
      <c r="A14064" s="2"/>
    </row>
    <row r="14065" spans="1:1" x14ac:dyDescent="0.2">
      <c r="A14065" s="2"/>
    </row>
    <row r="14066" spans="1:1" x14ac:dyDescent="0.2">
      <c r="A14066" s="2"/>
    </row>
    <row r="14067" spans="1:1" x14ac:dyDescent="0.2">
      <c r="A14067" s="2"/>
    </row>
    <row r="14068" spans="1:1" x14ac:dyDescent="0.2">
      <c r="A14068" s="2"/>
    </row>
    <row r="14069" spans="1:1" x14ac:dyDescent="0.2">
      <c r="A14069" s="2"/>
    </row>
    <row r="14070" spans="1:1" x14ac:dyDescent="0.2">
      <c r="A14070" s="2"/>
    </row>
    <row r="14071" spans="1:1" x14ac:dyDescent="0.2">
      <c r="A14071" s="2"/>
    </row>
    <row r="14072" spans="1:1" x14ac:dyDescent="0.2">
      <c r="A14072" s="2"/>
    </row>
    <row r="14073" spans="1:1" x14ac:dyDescent="0.2">
      <c r="A14073" s="2"/>
    </row>
    <row r="14074" spans="1:1" x14ac:dyDescent="0.2">
      <c r="A14074" s="2"/>
    </row>
    <row r="14075" spans="1:1" x14ac:dyDescent="0.2">
      <c r="A14075" s="2"/>
    </row>
    <row r="14076" spans="1:1" x14ac:dyDescent="0.2">
      <c r="A14076" s="2"/>
    </row>
    <row r="14077" spans="1:1" x14ac:dyDescent="0.2">
      <c r="A14077" s="2"/>
    </row>
    <row r="14078" spans="1:1" x14ac:dyDescent="0.2">
      <c r="A14078" s="2"/>
    </row>
    <row r="14079" spans="1:1" x14ac:dyDescent="0.2">
      <c r="A14079" s="2"/>
    </row>
    <row r="14080" spans="1:1" x14ac:dyDescent="0.2">
      <c r="A14080" s="2"/>
    </row>
    <row r="14081" spans="1:1" x14ac:dyDescent="0.2">
      <c r="A14081" s="2"/>
    </row>
    <row r="14082" spans="1:1" x14ac:dyDescent="0.2">
      <c r="A14082" s="2"/>
    </row>
    <row r="14083" spans="1:1" x14ac:dyDescent="0.2">
      <c r="A14083" s="2"/>
    </row>
    <row r="14084" spans="1:1" x14ac:dyDescent="0.2">
      <c r="A14084" s="2"/>
    </row>
    <row r="14085" spans="1:1" x14ac:dyDescent="0.2">
      <c r="A14085" s="2"/>
    </row>
    <row r="14086" spans="1:1" x14ac:dyDescent="0.2">
      <c r="A14086" s="2"/>
    </row>
    <row r="14087" spans="1:1" x14ac:dyDescent="0.2">
      <c r="A14087" s="2"/>
    </row>
    <row r="14088" spans="1:1" x14ac:dyDescent="0.2">
      <c r="A14088" s="2"/>
    </row>
    <row r="14089" spans="1:1" x14ac:dyDescent="0.2">
      <c r="A14089" s="2"/>
    </row>
    <row r="14090" spans="1:1" x14ac:dyDescent="0.2">
      <c r="A14090" s="2"/>
    </row>
    <row r="14091" spans="1:1" x14ac:dyDescent="0.2">
      <c r="A14091" s="2"/>
    </row>
    <row r="14092" spans="1:1" x14ac:dyDescent="0.2">
      <c r="A14092" s="2"/>
    </row>
    <row r="14093" spans="1:1" x14ac:dyDescent="0.2">
      <c r="A14093" s="2"/>
    </row>
    <row r="14094" spans="1:1" x14ac:dyDescent="0.2">
      <c r="A14094" s="2"/>
    </row>
    <row r="14095" spans="1:1" x14ac:dyDescent="0.2">
      <c r="A14095" s="2"/>
    </row>
    <row r="14096" spans="1:1" x14ac:dyDescent="0.2">
      <c r="A14096" s="2"/>
    </row>
    <row r="14097" spans="1:1" x14ac:dyDescent="0.2">
      <c r="A14097" s="2"/>
    </row>
    <row r="14098" spans="1:1" x14ac:dyDescent="0.2">
      <c r="A14098" s="2"/>
    </row>
    <row r="14099" spans="1:1" x14ac:dyDescent="0.2">
      <c r="A14099" s="2"/>
    </row>
    <row r="14100" spans="1:1" x14ac:dyDescent="0.2">
      <c r="A14100" s="2"/>
    </row>
    <row r="14101" spans="1:1" x14ac:dyDescent="0.2">
      <c r="A14101" s="2"/>
    </row>
    <row r="14102" spans="1:1" x14ac:dyDescent="0.2">
      <c r="A14102" s="2"/>
    </row>
    <row r="14103" spans="1:1" x14ac:dyDescent="0.2">
      <c r="A14103" s="2"/>
    </row>
    <row r="14104" spans="1:1" x14ac:dyDescent="0.2">
      <c r="A14104" s="2"/>
    </row>
    <row r="14105" spans="1:1" x14ac:dyDescent="0.2">
      <c r="A14105" s="2"/>
    </row>
    <row r="14106" spans="1:1" x14ac:dyDescent="0.2">
      <c r="A14106" s="2"/>
    </row>
    <row r="14107" spans="1:1" x14ac:dyDescent="0.2">
      <c r="A14107" s="2"/>
    </row>
    <row r="14108" spans="1:1" x14ac:dyDescent="0.2">
      <c r="A14108" s="2"/>
    </row>
    <row r="14109" spans="1:1" x14ac:dyDescent="0.2">
      <c r="A14109" s="2"/>
    </row>
    <row r="14110" spans="1:1" x14ac:dyDescent="0.2">
      <c r="A14110" s="2"/>
    </row>
    <row r="14111" spans="1:1" x14ac:dyDescent="0.2">
      <c r="A14111" s="2"/>
    </row>
    <row r="14112" spans="1:1" x14ac:dyDescent="0.2">
      <c r="A14112" s="2"/>
    </row>
    <row r="14113" spans="1:1" x14ac:dyDescent="0.2">
      <c r="A14113" s="2"/>
    </row>
    <row r="14114" spans="1:1" x14ac:dyDescent="0.2">
      <c r="A14114" s="2"/>
    </row>
    <row r="14115" spans="1:1" x14ac:dyDescent="0.2">
      <c r="A14115" s="2"/>
    </row>
    <row r="14116" spans="1:1" x14ac:dyDescent="0.2">
      <c r="A14116" s="2"/>
    </row>
    <row r="14117" spans="1:1" x14ac:dyDescent="0.2">
      <c r="A14117" s="2"/>
    </row>
    <row r="14118" spans="1:1" x14ac:dyDescent="0.2">
      <c r="A14118" s="2"/>
    </row>
    <row r="14119" spans="1:1" x14ac:dyDescent="0.2">
      <c r="A14119" s="2"/>
    </row>
    <row r="14120" spans="1:1" x14ac:dyDescent="0.2">
      <c r="A14120" s="2"/>
    </row>
    <row r="14121" spans="1:1" x14ac:dyDescent="0.2">
      <c r="A14121" s="2"/>
    </row>
    <row r="14122" spans="1:1" x14ac:dyDescent="0.2">
      <c r="A14122" s="2"/>
    </row>
    <row r="14123" spans="1:1" x14ac:dyDescent="0.2">
      <c r="A14123" s="2"/>
    </row>
    <row r="14124" spans="1:1" x14ac:dyDescent="0.2">
      <c r="A14124" s="2"/>
    </row>
    <row r="14125" spans="1:1" x14ac:dyDescent="0.2">
      <c r="A14125" s="2"/>
    </row>
    <row r="14126" spans="1:1" x14ac:dyDescent="0.2">
      <c r="A14126" s="2"/>
    </row>
    <row r="14127" spans="1:1" x14ac:dyDescent="0.2">
      <c r="A14127" s="2"/>
    </row>
    <row r="14128" spans="1:1" x14ac:dyDescent="0.2">
      <c r="A14128" s="2"/>
    </row>
    <row r="14129" spans="1:1" x14ac:dyDescent="0.2">
      <c r="A14129" s="2"/>
    </row>
    <row r="14130" spans="1:1" x14ac:dyDescent="0.2">
      <c r="A14130" s="2"/>
    </row>
    <row r="14131" spans="1:1" x14ac:dyDescent="0.2">
      <c r="A14131" s="2"/>
    </row>
    <row r="14132" spans="1:1" x14ac:dyDescent="0.2">
      <c r="A14132" s="2"/>
    </row>
    <row r="14133" spans="1:1" x14ac:dyDescent="0.2">
      <c r="A14133" s="2"/>
    </row>
    <row r="14134" spans="1:1" x14ac:dyDescent="0.2">
      <c r="A14134" s="2"/>
    </row>
    <row r="14135" spans="1:1" x14ac:dyDescent="0.2">
      <c r="A14135" s="2"/>
    </row>
    <row r="14136" spans="1:1" x14ac:dyDescent="0.2">
      <c r="A14136" s="2"/>
    </row>
    <row r="14137" spans="1:1" x14ac:dyDescent="0.2">
      <c r="A14137" s="2"/>
    </row>
    <row r="14138" spans="1:1" x14ac:dyDescent="0.2">
      <c r="A14138" s="2"/>
    </row>
    <row r="14139" spans="1:1" x14ac:dyDescent="0.2">
      <c r="A14139" s="2"/>
    </row>
    <row r="14140" spans="1:1" x14ac:dyDescent="0.2">
      <c r="A14140" s="2"/>
    </row>
    <row r="14141" spans="1:1" x14ac:dyDescent="0.2">
      <c r="A14141" s="2"/>
    </row>
    <row r="14142" spans="1:1" x14ac:dyDescent="0.2">
      <c r="A14142" s="2"/>
    </row>
    <row r="14143" spans="1:1" x14ac:dyDescent="0.2">
      <c r="A14143" s="2"/>
    </row>
    <row r="14144" spans="1:1" x14ac:dyDescent="0.2">
      <c r="A14144" s="2"/>
    </row>
    <row r="14145" spans="1:1" x14ac:dyDescent="0.2">
      <c r="A14145" s="2"/>
    </row>
    <row r="14146" spans="1:1" x14ac:dyDescent="0.2">
      <c r="A14146" s="2"/>
    </row>
    <row r="14147" spans="1:1" x14ac:dyDescent="0.2">
      <c r="A14147" s="2"/>
    </row>
    <row r="14148" spans="1:1" x14ac:dyDescent="0.2">
      <c r="A14148" s="2"/>
    </row>
    <row r="14149" spans="1:1" x14ac:dyDescent="0.2">
      <c r="A14149" s="2"/>
    </row>
    <row r="14150" spans="1:1" x14ac:dyDescent="0.2">
      <c r="A14150" s="2"/>
    </row>
    <row r="14151" spans="1:1" x14ac:dyDescent="0.2">
      <c r="A14151" s="2"/>
    </row>
    <row r="14152" spans="1:1" x14ac:dyDescent="0.2">
      <c r="A14152" s="2"/>
    </row>
    <row r="14153" spans="1:1" x14ac:dyDescent="0.2">
      <c r="A14153" s="2"/>
    </row>
    <row r="14154" spans="1:1" x14ac:dyDescent="0.2">
      <c r="A14154" s="2"/>
    </row>
    <row r="14155" spans="1:1" x14ac:dyDescent="0.2">
      <c r="A14155" s="2"/>
    </row>
    <row r="14156" spans="1:1" x14ac:dyDescent="0.2">
      <c r="A14156" s="2"/>
    </row>
    <row r="14157" spans="1:1" x14ac:dyDescent="0.2">
      <c r="A14157" s="2"/>
    </row>
    <row r="14158" spans="1:1" x14ac:dyDescent="0.2">
      <c r="A14158" s="2"/>
    </row>
    <row r="14159" spans="1:1" x14ac:dyDescent="0.2">
      <c r="A14159" s="2"/>
    </row>
    <row r="14160" spans="1:1" x14ac:dyDescent="0.2">
      <c r="A14160" s="2"/>
    </row>
    <row r="14161" spans="1:1" x14ac:dyDescent="0.2">
      <c r="A14161" s="2"/>
    </row>
    <row r="14162" spans="1:1" x14ac:dyDescent="0.2">
      <c r="A14162" s="2"/>
    </row>
    <row r="14163" spans="1:1" x14ac:dyDescent="0.2">
      <c r="A14163" s="2"/>
    </row>
    <row r="14164" spans="1:1" x14ac:dyDescent="0.2">
      <c r="A14164" s="2"/>
    </row>
    <row r="14165" spans="1:1" x14ac:dyDescent="0.2">
      <c r="A14165" s="2"/>
    </row>
    <row r="14166" spans="1:1" x14ac:dyDescent="0.2">
      <c r="A14166" s="2"/>
    </row>
    <row r="14167" spans="1:1" x14ac:dyDescent="0.2">
      <c r="A14167" s="2"/>
    </row>
    <row r="14168" spans="1:1" x14ac:dyDescent="0.2">
      <c r="A14168" s="2"/>
    </row>
    <row r="14169" spans="1:1" x14ac:dyDescent="0.2">
      <c r="A14169" s="2"/>
    </row>
    <row r="14170" spans="1:1" x14ac:dyDescent="0.2">
      <c r="A14170" s="2"/>
    </row>
    <row r="14171" spans="1:1" x14ac:dyDescent="0.2">
      <c r="A14171" s="2"/>
    </row>
    <row r="14172" spans="1:1" x14ac:dyDescent="0.2">
      <c r="A14172" s="2"/>
    </row>
    <row r="14173" spans="1:1" x14ac:dyDescent="0.2">
      <c r="A14173" s="2"/>
    </row>
    <row r="14174" spans="1:1" x14ac:dyDescent="0.2">
      <c r="A14174" s="2"/>
    </row>
    <row r="14175" spans="1:1" x14ac:dyDescent="0.2">
      <c r="A14175" s="2"/>
    </row>
    <row r="14176" spans="1:1" x14ac:dyDescent="0.2">
      <c r="A14176" s="2"/>
    </row>
    <row r="14177" spans="1:1" x14ac:dyDescent="0.2">
      <c r="A14177" s="2"/>
    </row>
    <row r="14178" spans="1:1" x14ac:dyDescent="0.2">
      <c r="A14178" s="2"/>
    </row>
    <row r="14179" spans="1:1" x14ac:dyDescent="0.2">
      <c r="A14179" s="2"/>
    </row>
    <row r="14180" spans="1:1" x14ac:dyDescent="0.2">
      <c r="A14180" s="2"/>
    </row>
    <row r="14181" spans="1:1" x14ac:dyDescent="0.2">
      <c r="A14181" s="2"/>
    </row>
    <row r="14182" spans="1:1" x14ac:dyDescent="0.2">
      <c r="A14182" s="2"/>
    </row>
    <row r="14183" spans="1:1" x14ac:dyDescent="0.2">
      <c r="A14183" s="2"/>
    </row>
    <row r="14184" spans="1:1" x14ac:dyDescent="0.2">
      <c r="A14184" s="2"/>
    </row>
    <row r="14185" spans="1:1" x14ac:dyDescent="0.2">
      <c r="A14185" s="2"/>
    </row>
    <row r="14186" spans="1:1" x14ac:dyDescent="0.2">
      <c r="A14186" s="2"/>
    </row>
    <row r="14187" spans="1:1" x14ac:dyDescent="0.2">
      <c r="A14187" s="2"/>
    </row>
    <row r="14188" spans="1:1" x14ac:dyDescent="0.2">
      <c r="A14188" s="2"/>
    </row>
    <row r="14189" spans="1:1" x14ac:dyDescent="0.2">
      <c r="A14189" s="2"/>
    </row>
    <row r="14190" spans="1:1" x14ac:dyDescent="0.2">
      <c r="A14190" s="2"/>
    </row>
    <row r="14191" spans="1:1" x14ac:dyDescent="0.2">
      <c r="A14191" s="2"/>
    </row>
    <row r="14192" spans="1:1" x14ac:dyDescent="0.2">
      <c r="A14192" s="2"/>
    </row>
    <row r="14193" spans="1:1" x14ac:dyDescent="0.2">
      <c r="A14193" s="2"/>
    </row>
    <row r="14194" spans="1:1" x14ac:dyDescent="0.2">
      <c r="A14194" s="2"/>
    </row>
    <row r="14195" spans="1:1" x14ac:dyDescent="0.2">
      <c r="A14195" s="2"/>
    </row>
    <row r="14196" spans="1:1" x14ac:dyDescent="0.2">
      <c r="A14196" s="2"/>
    </row>
    <row r="14197" spans="1:1" x14ac:dyDescent="0.2">
      <c r="A14197" s="2"/>
    </row>
    <row r="14198" spans="1:1" x14ac:dyDescent="0.2">
      <c r="A14198" s="2"/>
    </row>
    <row r="14199" spans="1:1" x14ac:dyDescent="0.2">
      <c r="A14199" s="2"/>
    </row>
    <row r="14200" spans="1:1" x14ac:dyDescent="0.2">
      <c r="A14200" s="2"/>
    </row>
    <row r="14201" spans="1:1" x14ac:dyDescent="0.2">
      <c r="A14201" s="2"/>
    </row>
    <row r="14202" spans="1:1" x14ac:dyDescent="0.2">
      <c r="A14202" s="2"/>
    </row>
    <row r="14203" spans="1:1" x14ac:dyDescent="0.2">
      <c r="A14203" s="2"/>
    </row>
    <row r="14204" spans="1:1" x14ac:dyDescent="0.2">
      <c r="A14204" s="2"/>
    </row>
    <row r="14205" spans="1:1" x14ac:dyDescent="0.2">
      <c r="A14205" s="2"/>
    </row>
    <row r="14206" spans="1:1" x14ac:dyDescent="0.2">
      <c r="A14206" s="2"/>
    </row>
    <row r="14207" spans="1:1" x14ac:dyDescent="0.2">
      <c r="A14207" s="2"/>
    </row>
    <row r="14208" spans="1:1" x14ac:dyDescent="0.2">
      <c r="A14208" s="2"/>
    </row>
    <row r="14209" spans="1:1" x14ac:dyDescent="0.2">
      <c r="A14209" s="2"/>
    </row>
    <row r="14210" spans="1:1" x14ac:dyDescent="0.2">
      <c r="A14210" s="2"/>
    </row>
    <row r="14211" spans="1:1" x14ac:dyDescent="0.2">
      <c r="A14211" s="2"/>
    </row>
    <row r="14212" spans="1:1" x14ac:dyDescent="0.2">
      <c r="A14212" s="2"/>
    </row>
    <row r="14213" spans="1:1" x14ac:dyDescent="0.2">
      <c r="A14213" s="2"/>
    </row>
    <row r="14214" spans="1:1" x14ac:dyDescent="0.2">
      <c r="A14214" s="2"/>
    </row>
    <row r="14215" spans="1:1" x14ac:dyDescent="0.2">
      <c r="A14215" s="2"/>
    </row>
    <row r="14216" spans="1:1" x14ac:dyDescent="0.2">
      <c r="A14216" s="2"/>
    </row>
    <row r="14217" spans="1:1" x14ac:dyDescent="0.2">
      <c r="A14217" s="2"/>
    </row>
    <row r="14218" spans="1:1" x14ac:dyDescent="0.2">
      <c r="A14218" s="2"/>
    </row>
    <row r="14219" spans="1:1" x14ac:dyDescent="0.2">
      <c r="A14219" s="2"/>
    </row>
    <row r="14220" spans="1:1" x14ac:dyDescent="0.2">
      <c r="A14220" s="2"/>
    </row>
    <row r="14221" spans="1:1" x14ac:dyDescent="0.2">
      <c r="A14221" s="2"/>
    </row>
    <row r="14222" spans="1:1" x14ac:dyDescent="0.2">
      <c r="A14222" s="2"/>
    </row>
    <row r="14223" spans="1:1" x14ac:dyDescent="0.2">
      <c r="A14223" s="2"/>
    </row>
    <row r="14224" spans="1:1" x14ac:dyDescent="0.2">
      <c r="A14224" s="2"/>
    </row>
    <row r="14225" spans="1:1" x14ac:dyDescent="0.2">
      <c r="A14225" s="2"/>
    </row>
    <row r="14226" spans="1:1" x14ac:dyDescent="0.2">
      <c r="A14226" s="2"/>
    </row>
    <row r="14227" spans="1:1" x14ac:dyDescent="0.2">
      <c r="A14227" s="2"/>
    </row>
    <row r="14228" spans="1:1" x14ac:dyDescent="0.2">
      <c r="A14228" s="2"/>
    </row>
    <row r="14229" spans="1:1" x14ac:dyDescent="0.2">
      <c r="A14229" s="2"/>
    </row>
    <row r="14230" spans="1:1" x14ac:dyDescent="0.2">
      <c r="A14230" s="2"/>
    </row>
    <row r="14231" spans="1:1" x14ac:dyDescent="0.2">
      <c r="A14231" s="2"/>
    </row>
    <row r="14232" spans="1:1" x14ac:dyDescent="0.2">
      <c r="A14232" s="2"/>
    </row>
    <row r="14233" spans="1:1" x14ac:dyDescent="0.2">
      <c r="A14233" s="2"/>
    </row>
    <row r="14234" spans="1:1" x14ac:dyDescent="0.2">
      <c r="A14234" s="2"/>
    </row>
    <row r="14235" spans="1:1" x14ac:dyDescent="0.2">
      <c r="A14235" s="2"/>
    </row>
    <row r="14236" spans="1:1" x14ac:dyDescent="0.2">
      <c r="A14236" s="2"/>
    </row>
    <row r="14237" spans="1:1" x14ac:dyDescent="0.2">
      <c r="A14237" s="2"/>
    </row>
    <row r="14238" spans="1:1" x14ac:dyDescent="0.2">
      <c r="A14238" s="2"/>
    </row>
    <row r="14239" spans="1:1" x14ac:dyDescent="0.2">
      <c r="A14239" s="2"/>
    </row>
    <row r="14240" spans="1:1" x14ac:dyDescent="0.2">
      <c r="A14240" s="2"/>
    </row>
    <row r="14241" spans="1:1" x14ac:dyDescent="0.2">
      <c r="A14241" s="2"/>
    </row>
    <row r="14242" spans="1:1" x14ac:dyDescent="0.2">
      <c r="A14242" s="2"/>
    </row>
    <row r="14243" spans="1:1" x14ac:dyDescent="0.2">
      <c r="A14243" s="2"/>
    </row>
    <row r="14244" spans="1:1" x14ac:dyDescent="0.2">
      <c r="A14244" s="2"/>
    </row>
    <row r="14245" spans="1:1" x14ac:dyDescent="0.2">
      <c r="A14245" s="2"/>
    </row>
    <row r="14246" spans="1:1" x14ac:dyDescent="0.2">
      <c r="A14246" s="2"/>
    </row>
    <row r="14247" spans="1:1" x14ac:dyDescent="0.2">
      <c r="A14247" s="2"/>
    </row>
    <row r="14248" spans="1:1" x14ac:dyDescent="0.2">
      <c r="A14248" s="2"/>
    </row>
    <row r="14249" spans="1:1" x14ac:dyDescent="0.2">
      <c r="A14249" s="2"/>
    </row>
    <row r="14250" spans="1:1" x14ac:dyDescent="0.2">
      <c r="A14250" s="2"/>
    </row>
    <row r="14251" spans="1:1" x14ac:dyDescent="0.2">
      <c r="A14251" s="2"/>
    </row>
    <row r="14252" spans="1:1" x14ac:dyDescent="0.2">
      <c r="A14252" s="2"/>
    </row>
    <row r="14253" spans="1:1" x14ac:dyDescent="0.2">
      <c r="A14253" s="2"/>
    </row>
    <row r="14254" spans="1:1" x14ac:dyDescent="0.2">
      <c r="A14254" s="2"/>
    </row>
    <row r="14255" spans="1:1" x14ac:dyDescent="0.2">
      <c r="A14255" s="2"/>
    </row>
    <row r="14256" spans="1:1" x14ac:dyDescent="0.2">
      <c r="A14256" s="2"/>
    </row>
    <row r="14257" spans="1:1" x14ac:dyDescent="0.2">
      <c r="A14257" s="2"/>
    </row>
    <row r="14258" spans="1:1" x14ac:dyDescent="0.2">
      <c r="A14258" s="2"/>
    </row>
    <row r="14259" spans="1:1" x14ac:dyDescent="0.2">
      <c r="A14259" s="2"/>
    </row>
    <row r="14260" spans="1:1" x14ac:dyDescent="0.2">
      <c r="A14260" s="2"/>
    </row>
    <row r="14261" spans="1:1" x14ac:dyDescent="0.2">
      <c r="A14261" s="2"/>
    </row>
    <row r="14262" spans="1:1" x14ac:dyDescent="0.2">
      <c r="A14262" s="2"/>
    </row>
    <row r="14263" spans="1:1" x14ac:dyDescent="0.2">
      <c r="A14263" s="2"/>
    </row>
    <row r="14264" spans="1:1" x14ac:dyDescent="0.2">
      <c r="A14264" s="2"/>
    </row>
    <row r="14265" spans="1:1" x14ac:dyDescent="0.2">
      <c r="A14265" s="2"/>
    </row>
    <row r="14266" spans="1:1" x14ac:dyDescent="0.2">
      <c r="A14266" s="2"/>
    </row>
    <row r="14267" spans="1:1" x14ac:dyDescent="0.2">
      <c r="A14267" s="2"/>
    </row>
    <row r="14268" spans="1:1" x14ac:dyDescent="0.2">
      <c r="A14268" s="2"/>
    </row>
    <row r="14269" spans="1:1" x14ac:dyDescent="0.2">
      <c r="A14269" s="2"/>
    </row>
    <row r="14270" spans="1:1" x14ac:dyDescent="0.2">
      <c r="A14270" s="2"/>
    </row>
    <row r="14271" spans="1:1" x14ac:dyDescent="0.2">
      <c r="A14271" s="2"/>
    </row>
    <row r="14272" spans="1:1" x14ac:dyDescent="0.2">
      <c r="A14272" s="2"/>
    </row>
    <row r="14273" spans="1:1" x14ac:dyDescent="0.2">
      <c r="A14273" s="2"/>
    </row>
    <row r="14274" spans="1:1" x14ac:dyDescent="0.2">
      <c r="A14274" s="2"/>
    </row>
    <row r="14275" spans="1:1" x14ac:dyDescent="0.2">
      <c r="A14275" s="2"/>
    </row>
    <row r="14276" spans="1:1" x14ac:dyDescent="0.2">
      <c r="A14276" s="2"/>
    </row>
    <row r="14277" spans="1:1" x14ac:dyDescent="0.2">
      <c r="A14277" s="2"/>
    </row>
    <row r="14278" spans="1:1" x14ac:dyDescent="0.2">
      <c r="A14278" s="2"/>
    </row>
    <row r="14279" spans="1:1" x14ac:dyDescent="0.2">
      <c r="A14279" s="2"/>
    </row>
    <row r="14280" spans="1:1" x14ac:dyDescent="0.2">
      <c r="A14280" s="2"/>
    </row>
    <row r="14281" spans="1:1" x14ac:dyDescent="0.2">
      <c r="A14281" s="2"/>
    </row>
    <row r="14282" spans="1:1" x14ac:dyDescent="0.2">
      <c r="A14282" s="2"/>
    </row>
    <row r="14283" spans="1:1" x14ac:dyDescent="0.2">
      <c r="A14283" s="2"/>
    </row>
    <row r="14284" spans="1:1" x14ac:dyDescent="0.2">
      <c r="A14284" s="2"/>
    </row>
    <row r="14285" spans="1:1" x14ac:dyDescent="0.2">
      <c r="A14285" s="2"/>
    </row>
    <row r="14286" spans="1:1" x14ac:dyDescent="0.2">
      <c r="A14286" s="2"/>
    </row>
    <row r="14287" spans="1:1" x14ac:dyDescent="0.2">
      <c r="A14287" s="2"/>
    </row>
    <row r="14288" spans="1:1" x14ac:dyDescent="0.2">
      <c r="A14288" s="2"/>
    </row>
    <row r="14289" spans="1:1" x14ac:dyDescent="0.2">
      <c r="A14289" s="2"/>
    </row>
    <row r="14290" spans="1:1" x14ac:dyDescent="0.2">
      <c r="A14290" s="2"/>
    </row>
    <row r="14291" spans="1:1" x14ac:dyDescent="0.2">
      <c r="A14291" s="2"/>
    </row>
    <row r="14292" spans="1:1" x14ac:dyDescent="0.2">
      <c r="A14292" s="2"/>
    </row>
    <row r="14293" spans="1:1" x14ac:dyDescent="0.2">
      <c r="A14293" s="2"/>
    </row>
    <row r="14294" spans="1:1" x14ac:dyDescent="0.2">
      <c r="A14294" s="2"/>
    </row>
    <row r="14295" spans="1:1" x14ac:dyDescent="0.2">
      <c r="A14295" s="2"/>
    </row>
    <row r="14296" spans="1:1" x14ac:dyDescent="0.2">
      <c r="A14296" s="2"/>
    </row>
    <row r="14297" spans="1:1" x14ac:dyDescent="0.2">
      <c r="A14297" s="2"/>
    </row>
    <row r="14298" spans="1:1" x14ac:dyDescent="0.2">
      <c r="A14298" s="2"/>
    </row>
    <row r="14299" spans="1:1" x14ac:dyDescent="0.2">
      <c r="A14299" s="2"/>
    </row>
    <row r="14300" spans="1:1" x14ac:dyDescent="0.2">
      <c r="A14300" s="2"/>
    </row>
    <row r="14301" spans="1:1" x14ac:dyDescent="0.2">
      <c r="A14301" s="2"/>
    </row>
    <row r="14302" spans="1:1" x14ac:dyDescent="0.2">
      <c r="A14302" s="2"/>
    </row>
    <row r="14303" spans="1:1" x14ac:dyDescent="0.2">
      <c r="A14303" s="2"/>
    </row>
    <row r="14304" spans="1:1" x14ac:dyDescent="0.2">
      <c r="A14304" s="2"/>
    </row>
    <row r="14305" spans="1:1" x14ac:dyDescent="0.2">
      <c r="A14305" s="2"/>
    </row>
    <row r="14306" spans="1:1" x14ac:dyDescent="0.2">
      <c r="A14306" s="2"/>
    </row>
    <row r="14307" spans="1:1" x14ac:dyDescent="0.2">
      <c r="A14307" s="2"/>
    </row>
    <row r="14308" spans="1:1" x14ac:dyDescent="0.2">
      <c r="A14308" s="2"/>
    </row>
    <row r="14309" spans="1:1" x14ac:dyDescent="0.2">
      <c r="A14309" s="2"/>
    </row>
    <row r="14310" spans="1:1" x14ac:dyDescent="0.2">
      <c r="A14310" s="2"/>
    </row>
    <row r="14311" spans="1:1" x14ac:dyDescent="0.2">
      <c r="A14311" s="2"/>
    </row>
    <row r="14312" spans="1:1" x14ac:dyDescent="0.2">
      <c r="A14312" s="2"/>
    </row>
    <row r="14313" spans="1:1" x14ac:dyDescent="0.2">
      <c r="A14313" s="2"/>
    </row>
    <row r="14314" spans="1:1" x14ac:dyDescent="0.2">
      <c r="A14314" s="2"/>
    </row>
    <row r="14315" spans="1:1" x14ac:dyDescent="0.2">
      <c r="A14315" s="2"/>
    </row>
    <row r="14316" spans="1:1" x14ac:dyDescent="0.2">
      <c r="A14316" s="2"/>
    </row>
    <row r="14317" spans="1:1" x14ac:dyDescent="0.2">
      <c r="A14317" s="2"/>
    </row>
    <row r="14318" spans="1:1" x14ac:dyDescent="0.2">
      <c r="A14318" s="2"/>
    </row>
    <row r="14319" spans="1:1" x14ac:dyDescent="0.2">
      <c r="A14319" s="2"/>
    </row>
    <row r="14320" spans="1:1" x14ac:dyDescent="0.2">
      <c r="A14320" s="2"/>
    </row>
    <row r="14321" spans="1:1" x14ac:dyDescent="0.2">
      <c r="A14321" s="2"/>
    </row>
    <row r="14322" spans="1:1" x14ac:dyDescent="0.2">
      <c r="A14322" s="2"/>
    </row>
    <row r="14323" spans="1:1" x14ac:dyDescent="0.2">
      <c r="A14323" s="2"/>
    </row>
    <row r="14324" spans="1:1" x14ac:dyDescent="0.2">
      <c r="A14324" s="2"/>
    </row>
    <row r="14325" spans="1:1" x14ac:dyDescent="0.2">
      <c r="A14325" s="2"/>
    </row>
    <row r="14326" spans="1:1" x14ac:dyDescent="0.2">
      <c r="A14326" s="2"/>
    </row>
    <row r="14327" spans="1:1" x14ac:dyDescent="0.2">
      <c r="A14327" s="2"/>
    </row>
    <row r="14328" spans="1:1" x14ac:dyDescent="0.2">
      <c r="A14328" s="2"/>
    </row>
    <row r="14329" spans="1:1" x14ac:dyDescent="0.2">
      <c r="A14329" s="2"/>
    </row>
    <row r="14330" spans="1:1" x14ac:dyDescent="0.2">
      <c r="A14330" s="2"/>
    </row>
    <row r="14331" spans="1:1" x14ac:dyDescent="0.2">
      <c r="A14331" s="2"/>
    </row>
    <row r="14332" spans="1:1" x14ac:dyDescent="0.2">
      <c r="A14332" s="2"/>
    </row>
    <row r="14333" spans="1:1" x14ac:dyDescent="0.2">
      <c r="A14333" s="2"/>
    </row>
    <row r="14334" spans="1:1" x14ac:dyDescent="0.2">
      <c r="A14334" s="2"/>
    </row>
    <row r="14335" spans="1:1" x14ac:dyDescent="0.2">
      <c r="A14335" s="2"/>
    </row>
    <row r="14336" spans="1:1" x14ac:dyDescent="0.2">
      <c r="A14336" s="2"/>
    </row>
    <row r="14337" spans="1:1" x14ac:dyDescent="0.2">
      <c r="A14337" s="2"/>
    </row>
    <row r="14338" spans="1:1" x14ac:dyDescent="0.2">
      <c r="A14338" s="2"/>
    </row>
    <row r="14339" spans="1:1" x14ac:dyDescent="0.2">
      <c r="A14339" s="2"/>
    </row>
    <row r="14340" spans="1:1" x14ac:dyDescent="0.2">
      <c r="A14340" s="2"/>
    </row>
    <row r="14341" spans="1:1" x14ac:dyDescent="0.2">
      <c r="A14341" s="2"/>
    </row>
    <row r="14342" spans="1:1" x14ac:dyDescent="0.2">
      <c r="A14342" s="2"/>
    </row>
    <row r="14343" spans="1:1" x14ac:dyDescent="0.2">
      <c r="A14343" s="2"/>
    </row>
    <row r="14344" spans="1:1" x14ac:dyDescent="0.2">
      <c r="A14344" s="2"/>
    </row>
    <row r="14345" spans="1:1" x14ac:dyDescent="0.2">
      <c r="A14345" s="2"/>
    </row>
    <row r="14346" spans="1:1" x14ac:dyDescent="0.2">
      <c r="A14346" s="2"/>
    </row>
    <row r="14347" spans="1:1" x14ac:dyDescent="0.2">
      <c r="A14347" s="2"/>
    </row>
    <row r="14348" spans="1:1" x14ac:dyDescent="0.2">
      <c r="A14348" s="2"/>
    </row>
    <row r="14349" spans="1:1" x14ac:dyDescent="0.2">
      <c r="A14349" s="2"/>
    </row>
    <row r="14350" spans="1:1" x14ac:dyDescent="0.2">
      <c r="A14350" s="2"/>
    </row>
    <row r="14351" spans="1:1" x14ac:dyDescent="0.2">
      <c r="A14351" s="2"/>
    </row>
    <row r="14352" spans="1:1" x14ac:dyDescent="0.2">
      <c r="A14352" s="2"/>
    </row>
    <row r="14353" spans="1:1" x14ac:dyDescent="0.2">
      <c r="A14353" s="2"/>
    </row>
    <row r="14354" spans="1:1" x14ac:dyDescent="0.2">
      <c r="A14354" s="2"/>
    </row>
    <row r="14355" spans="1:1" x14ac:dyDescent="0.2">
      <c r="A14355" s="2"/>
    </row>
    <row r="14356" spans="1:1" x14ac:dyDescent="0.2">
      <c r="A14356" s="2"/>
    </row>
    <row r="14357" spans="1:1" x14ac:dyDescent="0.2">
      <c r="A14357" s="2"/>
    </row>
    <row r="14358" spans="1:1" x14ac:dyDescent="0.2">
      <c r="A14358" s="2"/>
    </row>
    <row r="14359" spans="1:1" x14ac:dyDescent="0.2">
      <c r="A14359" s="2"/>
    </row>
    <row r="14360" spans="1:1" x14ac:dyDescent="0.2">
      <c r="A14360" s="2"/>
    </row>
    <row r="14361" spans="1:1" x14ac:dyDescent="0.2">
      <c r="A14361" s="2"/>
    </row>
    <row r="14362" spans="1:1" x14ac:dyDescent="0.2">
      <c r="A14362" s="2"/>
    </row>
    <row r="14363" spans="1:1" x14ac:dyDescent="0.2">
      <c r="A14363" s="2"/>
    </row>
    <row r="14364" spans="1:1" x14ac:dyDescent="0.2">
      <c r="A14364" s="2"/>
    </row>
    <row r="14365" spans="1:1" x14ac:dyDescent="0.2">
      <c r="A14365" s="2"/>
    </row>
    <row r="14366" spans="1:1" x14ac:dyDescent="0.2">
      <c r="A14366" s="2"/>
    </row>
    <row r="14367" spans="1:1" x14ac:dyDescent="0.2">
      <c r="A14367" s="2"/>
    </row>
    <row r="14368" spans="1:1" x14ac:dyDescent="0.2">
      <c r="A14368" s="2"/>
    </row>
    <row r="14369" spans="1:1" x14ac:dyDescent="0.2">
      <c r="A14369" s="2"/>
    </row>
    <row r="14370" spans="1:1" x14ac:dyDescent="0.2">
      <c r="A14370" s="2"/>
    </row>
    <row r="14371" spans="1:1" x14ac:dyDescent="0.2">
      <c r="A14371" s="2"/>
    </row>
    <row r="14372" spans="1:1" x14ac:dyDescent="0.2">
      <c r="A14372" s="2"/>
    </row>
    <row r="14373" spans="1:1" x14ac:dyDescent="0.2">
      <c r="A14373" s="2"/>
    </row>
    <row r="14374" spans="1:1" x14ac:dyDescent="0.2">
      <c r="A14374" s="2"/>
    </row>
    <row r="14375" spans="1:1" x14ac:dyDescent="0.2">
      <c r="A14375" s="2"/>
    </row>
    <row r="14376" spans="1:1" x14ac:dyDescent="0.2">
      <c r="A14376" s="2"/>
    </row>
    <row r="14377" spans="1:1" x14ac:dyDescent="0.2">
      <c r="A14377" s="2"/>
    </row>
    <row r="14378" spans="1:1" x14ac:dyDescent="0.2">
      <c r="A14378" s="2"/>
    </row>
    <row r="14379" spans="1:1" x14ac:dyDescent="0.2">
      <c r="A14379" s="2"/>
    </row>
    <row r="14380" spans="1:1" x14ac:dyDescent="0.2">
      <c r="A14380" s="2"/>
    </row>
    <row r="14381" spans="1:1" x14ac:dyDescent="0.2">
      <c r="A14381" s="2"/>
    </row>
    <row r="14382" spans="1:1" x14ac:dyDescent="0.2">
      <c r="A14382" s="2"/>
    </row>
    <row r="14383" spans="1:1" x14ac:dyDescent="0.2">
      <c r="A14383" s="2"/>
    </row>
    <row r="14384" spans="1:1" x14ac:dyDescent="0.2">
      <c r="A14384" s="2"/>
    </row>
    <row r="14385" spans="1:1" x14ac:dyDescent="0.2">
      <c r="A14385" s="2"/>
    </row>
    <row r="14386" spans="1:1" x14ac:dyDescent="0.2">
      <c r="A14386" s="2"/>
    </row>
    <row r="14387" spans="1:1" x14ac:dyDescent="0.2">
      <c r="A14387" s="2"/>
    </row>
    <row r="14388" spans="1:1" x14ac:dyDescent="0.2">
      <c r="A14388" s="2"/>
    </row>
    <row r="14389" spans="1:1" x14ac:dyDescent="0.2">
      <c r="A14389" s="2"/>
    </row>
    <row r="14390" spans="1:1" x14ac:dyDescent="0.2">
      <c r="A14390" s="2"/>
    </row>
    <row r="14391" spans="1:1" x14ac:dyDescent="0.2">
      <c r="A14391" s="2"/>
    </row>
    <row r="14392" spans="1:1" x14ac:dyDescent="0.2">
      <c r="A14392" s="2"/>
    </row>
    <row r="14393" spans="1:1" x14ac:dyDescent="0.2">
      <c r="A14393" s="2"/>
    </row>
    <row r="14394" spans="1:1" x14ac:dyDescent="0.2">
      <c r="A14394" s="2"/>
    </row>
    <row r="14395" spans="1:1" x14ac:dyDescent="0.2">
      <c r="A14395" s="2"/>
    </row>
    <row r="14396" spans="1:1" x14ac:dyDescent="0.2">
      <c r="A14396" s="2"/>
    </row>
    <row r="14397" spans="1:1" x14ac:dyDescent="0.2">
      <c r="A14397" s="2"/>
    </row>
    <row r="14398" spans="1:1" x14ac:dyDescent="0.2">
      <c r="A14398" s="2"/>
    </row>
    <row r="14399" spans="1:1" x14ac:dyDescent="0.2">
      <c r="A14399" s="2"/>
    </row>
    <row r="14400" spans="1:1" x14ac:dyDescent="0.2">
      <c r="A14400" s="2"/>
    </row>
    <row r="14401" spans="1:1" x14ac:dyDescent="0.2">
      <c r="A14401" s="2"/>
    </row>
    <row r="14402" spans="1:1" x14ac:dyDescent="0.2">
      <c r="A14402" s="2"/>
    </row>
    <row r="14403" spans="1:1" x14ac:dyDescent="0.2">
      <c r="A14403" s="2"/>
    </row>
    <row r="14404" spans="1:1" x14ac:dyDescent="0.2">
      <c r="A14404" s="2"/>
    </row>
    <row r="14405" spans="1:1" x14ac:dyDescent="0.2">
      <c r="A14405" s="2"/>
    </row>
    <row r="14406" spans="1:1" x14ac:dyDescent="0.2">
      <c r="A14406" s="2"/>
    </row>
    <row r="14407" spans="1:1" x14ac:dyDescent="0.2">
      <c r="A14407" s="2"/>
    </row>
    <row r="14408" spans="1:1" x14ac:dyDescent="0.2">
      <c r="A14408" s="2"/>
    </row>
    <row r="14409" spans="1:1" x14ac:dyDescent="0.2">
      <c r="A14409" s="2"/>
    </row>
    <row r="14410" spans="1:1" x14ac:dyDescent="0.2">
      <c r="A14410" s="2"/>
    </row>
    <row r="14411" spans="1:1" x14ac:dyDescent="0.2">
      <c r="A14411" s="2"/>
    </row>
    <row r="14412" spans="1:1" x14ac:dyDescent="0.2">
      <c r="A14412" s="2"/>
    </row>
    <row r="14413" spans="1:1" x14ac:dyDescent="0.2">
      <c r="A14413" s="2"/>
    </row>
    <row r="14414" spans="1:1" x14ac:dyDescent="0.2">
      <c r="A14414" s="2"/>
    </row>
    <row r="14415" spans="1:1" x14ac:dyDescent="0.2">
      <c r="A14415" s="2"/>
    </row>
    <row r="14416" spans="1:1" x14ac:dyDescent="0.2">
      <c r="A14416" s="2"/>
    </row>
    <row r="14417" spans="1:1" x14ac:dyDescent="0.2">
      <c r="A14417" s="2"/>
    </row>
    <row r="14418" spans="1:1" x14ac:dyDescent="0.2">
      <c r="A14418" s="2"/>
    </row>
    <row r="14419" spans="1:1" x14ac:dyDescent="0.2">
      <c r="A14419" s="2"/>
    </row>
    <row r="14420" spans="1:1" x14ac:dyDescent="0.2">
      <c r="A14420" s="2"/>
    </row>
    <row r="14421" spans="1:1" x14ac:dyDescent="0.2">
      <c r="A14421" s="2"/>
    </row>
    <row r="14422" spans="1:1" x14ac:dyDescent="0.2">
      <c r="A14422" s="2"/>
    </row>
    <row r="14423" spans="1:1" x14ac:dyDescent="0.2">
      <c r="A14423" s="2"/>
    </row>
    <row r="14424" spans="1:1" x14ac:dyDescent="0.2">
      <c r="A14424" s="2"/>
    </row>
    <row r="14425" spans="1:1" x14ac:dyDescent="0.2">
      <c r="A14425" s="2"/>
    </row>
    <row r="14426" spans="1:1" x14ac:dyDescent="0.2">
      <c r="A14426" s="2"/>
    </row>
    <row r="14427" spans="1:1" x14ac:dyDescent="0.2">
      <c r="A14427" s="2"/>
    </row>
    <row r="14428" spans="1:1" x14ac:dyDescent="0.2">
      <c r="A14428" s="2"/>
    </row>
    <row r="14429" spans="1:1" x14ac:dyDescent="0.2">
      <c r="A14429" s="2"/>
    </row>
    <row r="14430" spans="1:1" x14ac:dyDescent="0.2">
      <c r="A14430" s="2"/>
    </row>
    <row r="14431" spans="1:1" x14ac:dyDescent="0.2">
      <c r="A14431" s="2"/>
    </row>
    <row r="14432" spans="1:1" x14ac:dyDescent="0.2">
      <c r="A14432" s="2"/>
    </row>
    <row r="14433" spans="1:1" x14ac:dyDescent="0.2">
      <c r="A14433" s="2"/>
    </row>
    <row r="14434" spans="1:1" x14ac:dyDescent="0.2">
      <c r="A14434" s="2"/>
    </row>
    <row r="14435" spans="1:1" x14ac:dyDescent="0.2">
      <c r="A14435" s="2"/>
    </row>
    <row r="14436" spans="1:1" x14ac:dyDescent="0.2">
      <c r="A14436" s="2"/>
    </row>
    <row r="14437" spans="1:1" x14ac:dyDescent="0.2">
      <c r="A14437" s="2"/>
    </row>
    <row r="14438" spans="1:1" x14ac:dyDescent="0.2">
      <c r="A14438" s="2"/>
    </row>
    <row r="14439" spans="1:1" x14ac:dyDescent="0.2">
      <c r="A14439" s="2"/>
    </row>
    <row r="14440" spans="1:1" x14ac:dyDescent="0.2">
      <c r="A14440" s="2"/>
    </row>
    <row r="14441" spans="1:1" x14ac:dyDescent="0.2">
      <c r="A14441" s="2"/>
    </row>
    <row r="14442" spans="1:1" x14ac:dyDescent="0.2">
      <c r="A14442" s="2"/>
    </row>
    <row r="14443" spans="1:1" x14ac:dyDescent="0.2">
      <c r="A14443" s="2"/>
    </row>
    <row r="14444" spans="1:1" x14ac:dyDescent="0.2">
      <c r="A14444" s="2"/>
    </row>
    <row r="14445" spans="1:1" x14ac:dyDescent="0.2">
      <c r="A14445" s="2"/>
    </row>
    <row r="14446" spans="1:1" x14ac:dyDescent="0.2">
      <c r="A14446" s="2"/>
    </row>
    <row r="14447" spans="1:1" x14ac:dyDescent="0.2">
      <c r="A14447" s="2"/>
    </row>
    <row r="14448" spans="1:1" x14ac:dyDescent="0.2">
      <c r="A14448" s="2"/>
    </row>
    <row r="14449" spans="1:1" x14ac:dyDescent="0.2">
      <c r="A14449" s="2"/>
    </row>
    <row r="14450" spans="1:1" x14ac:dyDescent="0.2">
      <c r="A14450" s="2"/>
    </row>
    <row r="14451" spans="1:1" x14ac:dyDescent="0.2">
      <c r="A14451" s="2"/>
    </row>
    <row r="14452" spans="1:1" x14ac:dyDescent="0.2">
      <c r="A14452" s="2"/>
    </row>
    <row r="14453" spans="1:1" x14ac:dyDescent="0.2">
      <c r="A14453" s="2"/>
    </row>
    <row r="14454" spans="1:1" x14ac:dyDescent="0.2">
      <c r="A14454" s="2"/>
    </row>
    <row r="14455" spans="1:1" x14ac:dyDescent="0.2">
      <c r="A14455" s="2"/>
    </row>
    <row r="14456" spans="1:1" x14ac:dyDescent="0.2">
      <c r="A14456" s="2"/>
    </row>
    <row r="14457" spans="1:1" x14ac:dyDescent="0.2">
      <c r="A14457" s="2"/>
    </row>
    <row r="14458" spans="1:1" x14ac:dyDescent="0.2">
      <c r="A14458" s="2"/>
    </row>
    <row r="14459" spans="1:1" x14ac:dyDescent="0.2">
      <c r="A14459" s="2"/>
    </row>
    <row r="14460" spans="1:1" x14ac:dyDescent="0.2">
      <c r="A14460" s="2"/>
    </row>
    <row r="14461" spans="1:1" x14ac:dyDescent="0.2">
      <c r="A14461" s="2"/>
    </row>
    <row r="14462" spans="1:1" x14ac:dyDescent="0.2">
      <c r="A14462" s="2"/>
    </row>
    <row r="14463" spans="1:1" x14ac:dyDescent="0.2">
      <c r="A14463" s="2"/>
    </row>
    <row r="14464" spans="1:1" x14ac:dyDescent="0.2">
      <c r="A14464" s="2"/>
    </row>
    <row r="14465" spans="1:1" x14ac:dyDescent="0.2">
      <c r="A14465" s="2"/>
    </row>
    <row r="14466" spans="1:1" x14ac:dyDescent="0.2">
      <c r="A14466" s="2"/>
    </row>
    <row r="14467" spans="1:1" x14ac:dyDescent="0.2">
      <c r="A14467" s="2"/>
    </row>
    <row r="14468" spans="1:1" x14ac:dyDescent="0.2">
      <c r="A14468" s="2"/>
    </row>
    <row r="14469" spans="1:1" x14ac:dyDescent="0.2">
      <c r="A14469" s="2"/>
    </row>
    <row r="14470" spans="1:1" x14ac:dyDescent="0.2">
      <c r="A14470" s="2"/>
    </row>
    <row r="14471" spans="1:1" x14ac:dyDescent="0.2">
      <c r="A14471" s="2"/>
    </row>
    <row r="14472" spans="1:1" x14ac:dyDescent="0.2">
      <c r="A14472" s="2"/>
    </row>
    <row r="14473" spans="1:1" x14ac:dyDescent="0.2">
      <c r="A14473" s="2"/>
    </row>
    <row r="14474" spans="1:1" x14ac:dyDescent="0.2">
      <c r="A14474" s="2"/>
    </row>
    <row r="14475" spans="1:1" x14ac:dyDescent="0.2">
      <c r="A14475" s="2"/>
    </row>
    <row r="14476" spans="1:1" x14ac:dyDescent="0.2">
      <c r="A14476" s="2"/>
    </row>
    <row r="14477" spans="1:1" x14ac:dyDescent="0.2">
      <c r="A14477" s="2"/>
    </row>
    <row r="14478" spans="1:1" x14ac:dyDescent="0.2">
      <c r="A14478" s="2"/>
    </row>
    <row r="14479" spans="1:1" x14ac:dyDescent="0.2">
      <c r="A14479" s="2"/>
    </row>
    <row r="14480" spans="1:1" x14ac:dyDescent="0.2">
      <c r="A14480" s="2"/>
    </row>
    <row r="14481" spans="1:1" x14ac:dyDescent="0.2">
      <c r="A14481" s="2"/>
    </row>
    <row r="14482" spans="1:1" x14ac:dyDescent="0.2">
      <c r="A14482" s="2"/>
    </row>
    <row r="14483" spans="1:1" x14ac:dyDescent="0.2">
      <c r="A14483" s="2"/>
    </row>
    <row r="14484" spans="1:1" x14ac:dyDescent="0.2">
      <c r="A14484" s="2"/>
    </row>
    <row r="14485" spans="1:1" x14ac:dyDescent="0.2">
      <c r="A14485" s="2"/>
    </row>
    <row r="14486" spans="1:1" x14ac:dyDescent="0.2">
      <c r="A14486" s="2"/>
    </row>
    <row r="14487" spans="1:1" x14ac:dyDescent="0.2">
      <c r="A14487" s="2"/>
    </row>
    <row r="14488" spans="1:1" x14ac:dyDescent="0.2">
      <c r="A14488" s="2"/>
    </row>
    <row r="14489" spans="1:1" x14ac:dyDescent="0.2">
      <c r="A14489" s="2"/>
    </row>
    <row r="14490" spans="1:1" x14ac:dyDescent="0.2">
      <c r="A14490" s="2"/>
    </row>
    <row r="14491" spans="1:1" x14ac:dyDescent="0.2">
      <c r="A14491" s="2"/>
    </row>
    <row r="14492" spans="1:1" x14ac:dyDescent="0.2">
      <c r="A14492" s="2"/>
    </row>
    <row r="14493" spans="1:1" x14ac:dyDescent="0.2">
      <c r="A14493" s="2"/>
    </row>
    <row r="14494" spans="1:1" x14ac:dyDescent="0.2">
      <c r="A14494" s="2"/>
    </row>
    <row r="14495" spans="1:1" x14ac:dyDescent="0.2">
      <c r="A14495" s="2"/>
    </row>
    <row r="14496" spans="1:1" x14ac:dyDescent="0.2">
      <c r="A14496" s="2"/>
    </row>
    <row r="14497" spans="1:1" x14ac:dyDescent="0.2">
      <c r="A14497" s="2"/>
    </row>
    <row r="14498" spans="1:1" x14ac:dyDescent="0.2">
      <c r="A14498" s="2"/>
    </row>
    <row r="14499" spans="1:1" x14ac:dyDescent="0.2">
      <c r="A14499" s="2"/>
    </row>
    <row r="14500" spans="1:1" x14ac:dyDescent="0.2">
      <c r="A14500" s="2"/>
    </row>
    <row r="14501" spans="1:1" x14ac:dyDescent="0.2">
      <c r="A14501" s="2"/>
    </row>
    <row r="14502" spans="1:1" x14ac:dyDescent="0.2">
      <c r="A14502" s="2"/>
    </row>
    <row r="14503" spans="1:1" x14ac:dyDescent="0.2">
      <c r="A14503" s="2"/>
    </row>
    <row r="14504" spans="1:1" x14ac:dyDescent="0.2">
      <c r="A14504" s="2"/>
    </row>
    <row r="14505" spans="1:1" x14ac:dyDescent="0.2">
      <c r="A14505" s="2"/>
    </row>
    <row r="14506" spans="1:1" x14ac:dyDescent="0.2">
      <c r="A14506" s="2"/>
    </row>
    <row r="14507" spans="1:1" x14ac:dyDescent="0.2">
      <c r="A14507" s="2"/>
    </row>
    <row r="14508" spans="1:1" x14ac:dyDescent="0.2">
      <c r="A14508" s="2"/>
    </row>
    <row r="14509" spans="1:1" x14ac:dyDescent="0.2">
      <c r="A14509" s="2"/>
    </row>
    <row r="14510" spans="1:1" x14ac:dyDescent="0.2">
      <c r="A14510" s="2"/>
    </row>
    <row r="14511" spans="1:1" x14ac:dyDescent="0.2">
      <c r="A14511" s="2"/>
    </row>
    <row r="14512" spans="1:1" x14ac:dyDescent="0.2">
      <c r="A14512" s="2"/>
    </row>
    <row r="14513" spans="1:1" x14ac:dyDescent="0.2">
      <c r="A14513" s="2"/>
    </row>
    <row r="14514" spans="1:1" x14ac:dyDescent="0.2">
      <c r="A14514" s="2"/>
    </row>
    <row r="14515" spans="1:1" x14ac:dyDescent="0.2">
      <c r="A14515" s="2"/>
    </row>
    <row r="14516" spans="1:1" x14ac:dyDescent="0.2">
      <c r="A14516" s="2"/>
    </row>
    <row r="14517" spans="1:1" x14ac:dyDescent="0.2">
      <c r="A14517" s="2"/>
    </row>
    <row r="14518" spans="1:1" x14ac:dyDescent="0.2">
      <c r="A14518" s="2"/>
    </row>
    <row r="14519" spans="1:1" x14ac:dyDescent="0.2">
      <c r="A14519" s="2"/>
    </row>
    <row r="14520" spans="1:1" x14ac:dyDescent="0.2">
      <c r="A14520" s="2"/>
    </row>
    <row r="14521" spans="1:1" x14ac:dyDescent="0.2">
      <c r="A14521" s="2"/>
    </row>
    <row r="14522" spans="1:1" x14ac:dyDescent="0.2">
      <c r="A14522" s="2"/>
    </row>
    <row r="14523" spans="1:1" x14ac:dyDescent="0.2">
      <c r="A14523" s="2"/>
    </row>
    <row r="14524" spans="1:1" x14ac:dyDescent="0.2">
      <c r="A14524" s="2"/>
    </row>
    <row r="14525" spans="1:1" x14ac:dyDescent="0.2">
      <c r="A14525" s="2"/>
    </row>
    <row r="14526" spans="1:1" x14ac:dyDescent="0.2">
      <c r="A14526" s="2"/>
    </row>
    <row r="14527" spans="1:1" x14ac:dyDescent="0.2">
      <c r="A14527" s="2"/>
    </row>
    <row r="14528" spans="1:1" x14ac:dyDescent="0.2">
      <c r="A14528" s="2"/>
    </row>
    <row r="14529" spans="1:1" x14ac:dyDescent="0.2">
      <c r="A14529" s="2"/>
    </row>
    <row r="14530" spans="1:1" x14ac:dyDescent="0.2">
      <c r="A14530" s="2"/>
    </row>
    <row r="14531" spans="1:1" x14ac:dyDescent="0.2">
      <c r="A14531" s="2"/>
    </row>
    <row r="14532" spans="1:1" x14ac:dyDescent="0.2">
      <c r="A14532" s="2"/>
    </row>
    <row r="14533" spans="1:1" x14ac:dyDescent="0.2">
      <c r="A14533" s="2"/>
    </row>
    <row r="14534" spans="1:1" x14ac:dyDescent="0.2">
      <c r="A14534" s="2"/>
    </row>
    <row r="14535" spans="1:1" x14ac:dyDescent="0.2">
      <c r="A14535" s="2"/>
    </row>
    <row r="14536" spans="1:1" x14ac:dyDescent="0.2">
      <c r="A14536" s="2"/>
    </row>
    <row r="14537" spans="1:1" x14ac:dyDescent="0.2">
      <c r="A14537" s="2"/>
    </row>
    <row r="14538" spans="1:1" x14ac:dyDescent="0.2">
      <c r="A14538" s="2"/>
    </row>
    <row r="14539" spans="1:1" x14ac:dyDescent="0.2">
      <c r="A14539" s="2"/>
    </row>
    <row r="14540" spans="1:1" x14ac:dyDescent="0.2">
      <c r="A14540" s="2"/>
    </row>
    <row r="14541" spans="1:1" x14ac:dyDescent="0.2">
      <c r="A14541" s="2"/>
    </row>
    <row r="14542" spans="1:1" x14ac:dyDescent="0.2">
      <c r="A14542" s="2"/>
    </row>
    <row r="14543" spans="1:1" x14ac:dyDescent="0.2">
      <c r="A14543" s="2"/>
    </row>
    <row r="14544" spans="1:1" x14ac:dyDescent="0.2">
      <c r="A14544" s="2"/>
    </row>
    <row r="14545" spans="1:1" x14ac:dyDescent="0.2">
      <c r="A14545" s="2"/>
    </row>
    <row r="14546" spans="1:1" x14ac:dyDescent="0.2">
      <c r="A14546" s="2"/>
    </row>
    <row r="14547" spans="1:1" x14ac:dyDescent="0.2">
      <c r="A14547" s="2"/>
    </row>
    <row r="14548" spans="1:1" x14ac:dyDescent="0.2">
      <c r="A14548" s="2"/>
    </row>
    <row r="14549" spans="1:1" x14ac:dyDescent="0.2">
      <c r="A14549" s="2"/>
    </row>
    <row r="14550" spans="1:1" x14ac:dyDescent="0.2">
      <c r="A14550" s="2"/>
    </row>
    <row r="14551" spans="1:1" x14ac:dyDescent="0.2">
      <c r="A14551" s="2"/>
    </row>
    <row r="14552" spans="1:1" x14ac:dyDescent="0.2">
      <c r="A14552" s="2"/>
    </row>
    <row r="14553" spans="1:1" x14ac:dyDescent="0.2">
      <c r="A14553" s="2"/>
    </row>
    <row r="14554" spans="1:1" x14ac:dyDescent="0.2">
      <c r="A14554" s="2"/>
    </row>
    <row r="14555" spans="1:1" x14ac:dyDescent="0.2">
      <c r="A14555" s="2"/>
    </row>
    <row r="14556" spans="1:1" x14ac:dyDescent="0.2">
      <c r="A14556" s="2"/>
    </row>
    <row r="14557" spans="1:1" x14ac:dyDescent="0.2">
      <c r="A14557" s="2"/>
    </row>
    <row r="14558" spans="1:1" x14ac:dyDescent="0.2">
      <c r="A14558" s="2"/>
    </row>
    <row r="14559" spans="1:1" x14ac:dyDescent="0.2">
      <c r="A14559" s="2"/>
    </row>
    <row r="14560" spans="1:1" x14ac:dyDescent="0.2">
      <c r="A14560" s="2"/>
    </row>
    <row r="14561" spans="1:1" x14ac:dyDescent="0.2">
      <c r="A14561" s="2"/>
    </row>
    <row r="14562" spans="1:1" x14ac:dyDescent="0.2">
      <c r="A14562" s="2"/>
    </row>
    <row r="14563" spans="1:1" x14ac:dyDescent="0.2">
      <c r="A14563" s="2"/>
    </row>
    <row r="14564" spans="1:1" x14ac:dyDescent="0.2">
      <c r="A14564" s="2"/>
    </row>
    <row r="14565" spans="1:1" x14ac:dyDescent="0.2">
      <c r="A14565" s="2"/>
    </row>
    <row r="14566" spans="1:1" x14ac:dyDescent="0.2">
      <c r="A14566" s="2"/>
    </row>
    <row r="14567" spans="1:1" x14ac:dyDescent="0.2">
      <c r="A14567" s="2"/>
    </row>
    <row r="14568" spans="1:1" x14ac:dyDescent="0.2">
      <c r="A14568" s="2"/>
    </row>
    <row r="14569" spans="1:1" x14ac:dyDescent="0.2">
      <c r="A14569" s="2"/>
    </row>
    <row r="14570" spans="1:1" x14ac:dyDescent="0.2">
      <c r="A14570" s="2"/>
    </row>
    <row r="14571" spans="1:1" x14ac:dyDescent="0.2">
      <c r="A14571" s="2"/>
    </row>
    <row r="14572" spans="1:1" x14ac:dyDescent="0.2">
      <c r="A14572" s="2"/>
    </row>
    <row r="14573" spans="1:1" x14ac:dyDescent="0.2">
      <c r="A14573" s="2"/>
    </row>
    <row r="14574" spans="1:1" x14ac:dyDescent="0.2">
      <c r="A14574" s="2"/>
    </row>
    <row r="14575" spans="1:1" x14ac:dyDescent="0.2">
      <c r="A14575" s="2"/>
    </row>
    <row r="14576" spans="1:1" x14ac:dyDescent="0.2">
      <c r="A14576" s="2"/>
    </row>
    <row r="14577" spans="1:1" x14ac:dyDescent="0.2">
      <c r="A14577" s="2"/>
    </row>
    <row r="14578" spans="1:1" x14ac:dyDescent="0.2">
      <c r="A14578" s="2"/>
    </row>
    <row r="14579" spans="1:1" x14ac:dyDescent="0.2">
      <c r="A14579" s="2"/>
    </row>
    <row r="14580" spans="1:1" x14ac:dyDescent="0.2">
      <c r="A14580" s="2"/>
    </row>
    <row r="14581" spans="1:1" x14ac:dyDescent="0.2">
      <c r="A14581" s="2"/>
    </row>
    <row r="14582" spans="1:1" x14ac:dyDescent="0.2">
      <c r="A14582" s="2"/>
    </row>
    <row r="14583" spans="1:1" x14ac:dyDescent="0.2">
      <c r="A14583" s="2"/>
    </row>
    <row r="14584" spans="1:1" x14ac:dyDescent="0.2">
      <c r="A14584" s="2"/>
    </row>
    <row r="14585" spans="1:1" x14ac:dyDescent="0.2">
      <c r="A14585" s="2"/>
    </row>
    <row r="14586" spans="1:1" x14ac:dyDescent="0.2">
      <c r="A14586" s="2"/>
    </row>
    <row r="14587" spans="1:1" x14ac:dyDescent="0.2">
      <c r="A14587" s="2"/>
    </row>
    <row r="14588" spans="1:1" x14ac:dyDescent="0.2">
      <c r="A14588" s="2"/>
    </row>
    <row r="14589" spans="1:1" x14ac:dyDescent="0.2">
      <c r="A14589" s="2"/>
    </row>
    <row r="14590" spans="1:1" x14ac:dyDescent="0.2">
      <c r="A14590" s="2"/>
    </row>
    <row r="14591" spans="1:1" x14ac:dyDescent="0.2">
      <c r="A14591" s="2"/>
    </row>
    <row r="14592" spans="1:1" x14ac:dyDescent="0.2">
      <c r="A14592" s="2"/>
    </row>
    <row r="14593" spans="1:1" x14ac:dyDescent="0.2">
      <c r="A14593" s="2"/>
    </row>
    <row r="14594" spans="1:1" x14ac:dyDescent="0.2">
      <c r="A14594" s="2"/>
    </row>
    <row r="14595" spans="1:1" x14ac:dyDescent="0.2">
      <c r="A14595" s="2"/>
    </row>
    <row r="14596" spans="1:1" x14ac:dyDescent="0.2">
      <c r="A14596" s="2"/>
    </row>
    <row r="14597" spans="1:1" x14ac:dyDescent="0.2">
      <c r="A14597" s="2"/>
    </row>
    <row r="14598" spans="1:1" x14ac:dyDescent="0.2">
      <c r="A14598" s="2"/>
    </row>
    <row r="14599" spans="1:1" x14ac:dyDescent="0.2">
      <c r="A14599" s="2"/>
    </row>
    <row r="14600" spans="1:1" x14ac:dyDescent="0.2">
      <c r="A14600" s="2"/>
    </row>
    <row r="14601" spans="1:1" x14ac:dyDescent="0.2">
      <c r="A14601" s="2"/>
    </row>
    <row r="14602" spans="1:1" x14ac:dyDescent="0.2">
      <c r="A14602" s="2"/>
    </row>
    <row r="14603" spans="1:1" x14ac:dyDescent="0.2">
      <c r="A14603" s="2"/>
    </row>
    <row r="14604" spans="1:1" x14ac:dyDescent="0.2">
      <c r="A14604" s="2"/>
    </row>
    <row r="14605" spans="1:1" x14ac:dyDescent="0.2">
      <c r="A14605" s="2"/>
    </row>
    <row r="14606" spans="1:1" x14ac:dyDescent="0.2">
      <c r="A14606" s="2"/>
    </row>
    <row r="14607" spans="1:1" x14ac:dyDescent="0.2">
      <c r="A14607" s="2"/>
    </row>
    <row r="14608" spans="1:1" x14ac:dyDescent="0.2">
      <c r="A14608" s="2"/>
    </row>
    <row r="14609" spans="1:1" x14ac:dyDescent="0.2">
      <c r="A14609" s="2"/>
    </row>
    <row r="14610" spans="1:1" x14ac:dyDescent="0.2">
      <c r="A14610" s="2"/>
    </row>
    <row r="14611" spans="1:1" x14ac:dyDescent="0.2">
      <c r="A14611" s="2"/>
    </row>
    <row r="14612" spans="1:1" x14ac:dyDescent="0.2">
      <c r="A14612" s="2"/>
    </row>
    <row r="14613" spans="1:1" x14ac:dyDescent="0.2">
      <c r="A14613" s="2"/>
    </row>
    <row r="14614" spans="1:1" x14ac:dyDescent="0.2">
      <c r="A14614" s="2"/>
    </row>
    <row r="14615" spans="1:1" x14ac:dyDescent="0.2">
      <c r="A14615" s="2"/>
    </row>
    <row r="14616" spans="1:1" x14ac:dyDescent="0.2">
      <c r="A14616" s="2"/>
    </row>
    <row r="14617" spans="1:1" x14ac:dyDescent="0.2">
      <c r="A14617" s="2"/>
    </row>
    <row r="14618" spans="1:1" x14ac:dyDescent="0.2">
      <c r="A14618" s="2"/>
    </row>
    <row r="14619" spans="1:1" x14ac:dyDescent="0.2">
      <c r="A14619" s="2"/>
    </row>
    <row r="14620" spans="1:1" x14ac:dyDescent="0.2">
      <c r="A14620" s="2"/>
    </row>
    <row r="14621" spans="1:1" x14ac:dyDescent="0.2">
      <c r="A14621" s="2"/>
    </row>
    <row r="14622" spans="1:1" x14ac:dyDescent="0.2">
      <c r="A14622" s="2"/>
    </row>
    <row r="14623" spans="1:1" x14ac:dyDescent="0.2">
      <c r="A14623" s="2"/>
    </row>
    <row r="14624" spans="1:1" x14ac:dyDescent="0.2">
      <c r="A14624" s="2"/>
    </row>
    <row r="14625" spans="1:1" x14ac:dyDescent="0.2">
      <c r="A14625" s="2"/>
    </row>
    <row r="14626" spans="1:1" x14ac:dyDescent="0.2">
      <c r="A14626" s="2"/>
    </row>
    <row r="14627" spans="1:1" x14ac:dyDescent="0.2">
      <c r="A14627" s="2"/>
    </row>
    <row r="14628" spans="1:1" x14ac:dyDescent="0.2">
      <c r="A14628" s="2"/>
    </row>
    <row r="14629" spans="1:1" x14ac:dyDescent="0.2">
      <c r="A14629" s="2"/>
    </row>
    <row r="14630" spans="1:1" x14ac:dyDescent="0.2">
      <c r="A14630" s="2"/>
    </row>
    <row r="14631" spans="1:1" x14ac:dyDescent="0.2">
      <c r="A14631" s="2"/>
    </row>
    <row r="14632" spans="1:1" x14ac:dyDescent="0.2">
      <c r="A14632" s="2"/>
    </row>
    <row r="14633" spans="1:1" x14ac:dyDescent="0.2">
      <c r="A14633" s="2"/>
    </row>
    <row r="14634" spans="1:1" x14ac:dyDescent="0.2">
      <c r="A14634" s="2"/>
    </row>
    <row r="14635" spans="1:1" x14ac:dyDescent="0.2">
      <c r="A14635" s="2"/>
    </row>
    <row r="14636" spans="1:1" x14ac:dyDescent="0.2">
      <c r="A14636" s="2"/>
    </row>
    <row r="14637" spans="1:1" x14ac:dyDescent="0.2">
      <c r="A14637" s="2"/>
    </row>
    <row r="14638" spans="1:1" x14ac:dyDescent="0.2">
      <c r="A14638" s="2"/>
    </row>
    <row r="14639" spans="1:1" x14ac:dyDescent="0.2">
      <c r="A14639" s="2"/>
    </row>
    <row r="14640" spans="1:1" x14ac:dyDescent="0.2">
      <c r="A14640" s="2"/>
    </row>
    <row r="14641" spans="1:1" x14ac:dyDescent="0.2">
      <c r="A14641" s="2"/>
    </row>
    <row r="14642" spans="1:1" x14ac:dyDescent="0.2">
      <c r="A14642" s="2"/>
    </row>
    <row r="14643" spans="1:1" x14ac:dyDescent="0.2">
      <c r="A14643" s="2"/>
    </row>
    <row r="14644" spans="1:1" x14ac:dyDescent="0.2">
      <c r="A14644" s="2"/>
    </row>
    <row r="14645" spans="1:1" x14ac:dyDescent="0.2">
      <c r="A14645" s="2"/>
    </row>
    <row r="14646" spans="1:1" x14ac:dyDescent="0.2">
      <c r="A14646" s="2"/>
    </row>
    <row r="14647" spans="1:1" x14ac:dyDescent="0.2">
      <c r="A14647" s="2"/>
    </row>
    <row r="14648" spans="1:1" x14ac:dyDescent="0.2">
      <c r="A14648" s="2"/>
    </row>
    <row r="14649" spans="1:1" x14ac:dyDescent="0.2">
      <c r="A14649" s="2"/>
    </row>
    <row r="14650" spans="1:1" x14ac:dyDescent="0.2">
      <c r="A14650" s="2"/>
    </row>
    <row r="14651" spans="1:1" x14ac:dyDescent="0.2">
      <c r="A14651" s="2"/>
    </row>
    <row r="14652" spans="1:1" x14ac:dyDescent="0.2">
      <c r="A14652" s="2"/>
    </row>
    <row r="14653" spans="1:1" x14ac:dyDescent="0.2">
      <c r="A14653" s="2"/>
    </row>
    <row r="14654" spans="1:1" x14ac:dyDescent="0.2">
      <c r="A14654" s="2"/>
    </row>
    <row r="14655" spans="1:1" x14ac:dyDescent="0.2">
      <c r="A14655" s="2"/>
    </row>
    <row r="14656" spans="1:1" x14ac:dyDescent="0.2">
      <c r="A14656" s="2"/>
    </row>
    <row r="14657" spans="1:1" x14ac:dyDescent="0.2">
      <c r="A14657" s="2"/>
    </row>
    <row r="14658" spans="1:1" x14ac:dyDescent="0.2">
      <c r="A14658" s="2"/>
    </row>
    <row r="14659" spans="1:1" x14ac:dyDescent="0.2">
      <c r="A14659" s="2"/>
    </row>
    <row r="14660" spans="1:1" x14ac:dyDescent="0.2">
      <c r="A14660" s="2"/>
    </row>
    <row r="14661" spans="1:1" x14ac:dyDescent="0.2">
      <c r="A14661" s="2"/>
    </row>
    <row r="14662" spans="1:1" x14ac:dyDescent="0.2">
      <c r="A14662" s="2"/>
    </row>
    <row r="14663" spans="1:1" x14ac:dyDescent="0.2">
      <c r="A14663" s="2"/>
    </row>
    <row r="14664" spans="1:1" x14ac:dyDescent="0.2">
      <c r="A14664" s="2"/>
    </row>
    <row r="14665" spans="1:1" x14ac:dyDescent="0.2">
      <c r="A14665" s="2"/>
    </row>
    <row r="14666" spans="1:1" x14ac:dyDescent="0.2">
      <c r="A14666" s="2"/>
    </row>
    <row r="14667" spans="1:1" x14ac:dyDescent="0.2">
      <c r="A14667" s="2"/>
    </row>
    <row r="14668" spans="1:1" x14ac:dyDescent="0.2">
      <c r="A14668" s="2"/>
    </row>
    <row r="14669" spans="1:1" x14ac:dyDescent="0.2">
      <c r="A14669" s="2"/>
    </row>
    <row r="14670" spans="1:1" x14ac:dyDescent="0.2">
      <c r="A14670" s="2"/>
    </row>
    <row r="14671" spans="1:1" x14ac:dyDescent="0.2">
      <c r="A14671" s="2"/>
    </row>
    <row r="14672" spans="1:1" x14ac:dyDescent="0.2">
      <c r="A14672" s="2"/>
    </row>
    <row r="14673" spans="1:1" x14ac:dyDescent="0.2">
      <c r="A14673" s="2"/>
    </row>
    <row r="14674" spans="1:1" x14ac:dyDescent="0.2">
      <c r="A14674" s="2"/>
    </row>
    <row r="14675" spans="1:1" x14ac:dyDescent="0.2">
      <c r="A14675" s="2"/>
    </row>
    <row r="14676" spans="1:1" x14ac:dyDescent="0.2">
      <c r="A14676" s="2"/>
    </row>
    <row r="14677" spans="1:1" x14ac:dyDescent="0.2">
      <c r="A14677" s="2"/>
    </row>
    <row r="14678" spans="1:1" x14ac:dyDescent="0.2">
      <c r="A14678" s="2"/>
    </row>
    <row r="14679" spans="1:1" x14ac:dyDescent="0.2">
      <c r="A14679" s="2"/>
    </row>
    <row r="14680" spans="1:1" x14ac:dyDescent="0.2">
      <c r="A14680" s="2"/>
    </row>
    <row r="14681" spans="1:1" x14ac:dyDescent="0.2">
      <c r="A14681" s="2"/>
    </row>
    <row r="14682" spans="1:1" x14ac:dyDescent="0.2">
      <c r="A14682" s="2"/>
    </row>
    <row r="14683" spans="1:1" x14ac:dyDescent="0.2">
      <c r="A14683" s="2"/>
    </row>
    <row r="14684" spans="1:1" x14ac:dyDescent="0.2">
      <c r="A14684" s="2"/>
    </row>
    <row r="14685" spans="1:1" x14ac:dyDescent="0.2">
      <c r="A14685" s="2"/>
    </row>
    <row r="14686" spans="1:1" x14ac:dyDescent="0.2">
      <c r="A14686" s="2"/>
    </row>
    <row r="14687" spans="1:1" x14ac:dyDescent="0.2">
      <c r="A14687" s="2"/>
    </row>
    <row r="14688" spans="1:1" x14ac:dyDescent="0.2">
      <c r="A14688" s="2"/>
    </row>
    <row r="14689" spans="1:1" x14ac:dyDescent="0.2">
      <c r="A14689" s="2"/>
    </row>
    <row r="14690" spans="1:1" x14ac:dyDescent="0.2">
      <c r="A14690" s="2"/>
    </row>
    <row r="14691" spans="1:1" x14ac:dyDescent="0.2">
      <c r="A14691" s="2"/>
    </row>
    <row r="14692" spans="1:1" x14ac:dyDescent="0.2">
      <c r="A14692" s="2"/>
    </row>
    <row r="14693" spans="1:1" x14ac:dyDescent="0.2">
      <c r="A14693" s="2"/>
    </row>
    <row r="14694" spans="1:1" x14ac:dyDescent="0.2">
      <c r="A14694" s="2"/>
    </row>
    <row r="14695" spans="1:1" x14ac:dyDescent="0.2">
      <c r="A14695" s="2"/>
    </row>
    <row r="14696" spans="1:1" x14ac:dyDescent="0.2">
      <c r="A14696" s="2"/>
    </row>
    <row r="14697" spans="1:1" x14ac:dyDescent="0.2">
      <c r="A14697" s="2"/>
    </row>
    <row r="14698" spans="1:1" x14ac:dyDescent="0.2">
      <c r="A14698" s="2"/>
    </row>
    <row r="14699" spans="1:1" x14ac:dyDescent="0.2">
      <c r="A14699" s="2"/>
    </row>
    <row r="14700" spans="1:1" x14ac:dyDescent="0.2">
      <c r="A14700" s="2"/>
    </row>
    <row r="14701" spans="1:1" x14ac:dyDescent="0.2">
      <c r="A14701" s="2"/>
    </row>
    <row r="14702" spans="1:1" x14ac:dyDescent="0.2">
      <c r="A14702" s="2"/>
    </row>
    <row r="14703" spans="1:1" x14ac:dyDescent="0.2">
      <c r="A14703" s="2"/>
    </row>
    <row r="14704" spans="1:1" x14ac:dyDescent="0.2">
      <c r="A14704" s="2"/>
    </row>
    <row r="14705" spans="1:1" x14ac:dyDescent="0.2">
      <c r="A14705" s="2"/>
    </row>
    <row r="14706" spans="1:1" x14ac:dyDescent="0.2">
      <c r="A14706" s="2"/>
    </row>
    <row r="14707" spans="1:1" x14ac:dyDescent="0.2">
      <c r="A14707" s="2"/>
    </row>
    <row r="14708" spans="1:1" x14ac:dyDescent="0.2">
      <c r="A14708" s="2"/>
    </row>
    <row r="14709" spans="1:1" x14ac:dyDescent="0.2">
      <c r="A14709" s="2"/>
    </row>
    <row r="14710" spans="1:1" x14ac:dyDescent="0.2">
      <c r="A14710" s="2"/>
    </row>
    <row r="14711" spans="1:1" x14ac:dyDescent="0.2">
      <c r="A14711" s="2"/>
    </row>
    <row r="14712" spans="1:1" x14ac:dyDescent="0.2">
      <c r="A14712" s="2"/>
    </row>
    <row r="14713" spans="1:1" x14ac:dyDescent="0.2">
      <c r="A14713" s="2"/>
    </row>
    <row r="14714" spans="1:1" x14ac:dyDescent="0.2">
      <c r="A14714" s="2"/>
    </row>
    <row r="14715" spans="1:1" x14ac:dyDescent="0.2">
      <c r="A14715" s="2"/>
    </row>
    <row r="14716" spans="1:1" x14ac:dyDescent="0.2">
      <c r="A14716" s="2"/>
    </row>
    <row r="14717" spans="1:1" x14ac:dyDescent="0.2">
      <c r="A14717" s="2"/>
    </row>
    <row r="14718" spans="1:1" x14ac:dyDescent="0.2">
      <c r="A14718" s="2"/>
    </row>
    <row r="14719" spans="1:1" x14ac:dyDescent="0.2">
      <c r="A14719" s="2"/>
    </row>
    <row r="14720" spans="1:1" x14ac:dyDescent="0.2">
      <c r="A14720" s="2"/>
    </row>
    <row r="14721" spans="1:1" x14ac:dyDescent="0.2">
      <c r="A14721" s="2"/>
    </row>
    <row r="14722" spans="1:1" x14ac:dyDescent="0.2">
      <c r="A14722" s="2"/>
    </row>
    <row r="14723" spans="1:1" x14ac:dyDescent="0.2">
      <c r="A14723" s="2"/>
    </row>
    <row r="14724" spans="1:1" x14ac:dyDescent="0.2">
      <c r="A14724" s="2"/>
    </row>
    <row r="14725" spans="1:1" x14ac:dyDescent="0.2">
      <c r="A14725" s="2"/>
    </row>
    <row r="14726" spans="1:1" x14ac:dyDescent="0.2">
      <c r="A14726" s="2"/>
    </row>
    <row r="14727" spans="1:1" x14ac:dyDescent="0.2">
      <c r="A14727" s="2"/>
    </row>
    <row r="14728" spans="1:1" x14ac:dyDescent="0.2">
      <c r="A14728" s="2"/>
    </row>
    <row r="14729" spans="1:1" x14ac:dyDescent="0.2">
      <c r="A14729" s="2"/>
    </row>
    <row r="14730" spans="1:1" x14ac:dyDescent="0.2">
      <c r="A14730" s="2"/>
    </row>
    <row r="14731" spans="1:1" x14ac:dyDescent="0.2">
      <c r="A14731" s="2"/>
    </row>
    <row r="14732" spans="1:1" x14ac:dyDescent="0.2">
      <c r="A14732" s="2"/>
    </row>
    <row r="14733" spans="1:1" x14ac:dyDescent="0.2">
      <c r="A14733" s="2"/>
    </row>
    <row r="14734" spans="1:1" x14ac:dyDescent="0.2">
      <c r="A14734" s="2"/>
    </row>
    <row r="14735" spans="1:1" x14ac:dyDescent="0.2">
      <c r="A14735" s="2"/>
    </row>
    <row r="14736" spans="1:1" x14ac:dyDescent="0.2">
      <c r="A14736" s="2"/>
    </row>
    <row r="14737" spans="1:1" x14ac:dyDescent="0.2">
      <c r="A14737" s="2"/>
    </row>
    <row r="14738" spans="1:1" x14ac:dyDescent="0.2">
      <c r="A14738" s="2"/>
    </row>
    <row r="14739" spans="1:1" x14ac:dyDescent="0.2">
      <c r="A14739" s="2"/>
    </row>
    <row r="14740" spans="1:1" x14ac:dyDescent="0.2">
      <c r="A14740" s="2"/>
    </row>
    <row r="14741" spans="1:1" x14ac:dyDescent="0.2">
      <c r="A14741" s="2"/>
    </row>
    <row r="14742" spans="1:1" x14ac:dyDescent="0.2">
      <c r="A14742" s="2"/>
    </row>
    <row r="14743" spans="1:1" x14ac:dyDescent="0.2">
      <c r="A14743" s="2"/>
    </row>
    <row r="14744" spans="1:1" x14ac:dyDescent="0.2">
      <c r="A14744" s="2"/>
    </row>
    <row r="14745" spans="1:1" x14ac:dyDescent="0.2">
      <c r="A14745" s="2"/>
    </row>
    <row r="14746" spans="1:1" x14ac:dyDescent="0.2">
      <c r="A14746" s="2"/>
    </row>
    <row r="14747" spans="1:1" x14ac:dyDescent="0.2">
      <c r="A14747" s="2"/>
    </row>
    <row r="14748" spans="1:1" x14ac:dyDescent="0.2">
      <c r="A14748" s="2"/>
    </row>
    <row r="14749" spans="1:1" x14ac:dyDescent="0.2">
      <c r="A14749" s="2"/>
    </row>
    <row r="14750" spans="1:1" x14ac:dyDescent="0.2">
      <c r="A14750" s="2"/>
    </row>
    <row r="14751" spans="1:1" x14ac:dyDescent="0.2">
      <c r="A14751" s="2"/>
    </row>
    <row r="14752" spans="1:1" x14ac:dyDescent="0.2">
      <c r="A14752" s="2"/>
    </row>
    <row r="14753" spans="1:1" x14ac:dyDescent="0.2">
      <c r="A14753" s="2"/>
    </row>
    <row r="14754" spans="1:1" x14ac:dyDescent="0.2">
      <c r="A14754" s="2"/>
    </row>
    <row r="14755" spans="1:1" x14ac:dyDescent="0.2">
      <c r="A14755" s="2"/>
    </row>
    <row r="14756" spans="1:1" x14ac:dyDescent="0.2">
      <c r="A14756" s="2"/>
    </row>
    <row r="14757" spans="1:1" x14ac:dyDescent="0.2">
      <c r="A14757" s="2"/>
    </row>
    <row r="14758" spans="1:1" x14ac:dyDescent="0.2">
      <c r="A14758" s="2"/>
    </row>
    <row r="14759" spans="1:1" x14ac:dyDescent="0.2">
      <c r="A14759" s="2"/>
    </row>
    <row r="14760" spans="1:1" x14ac:dyDescent="0.2">
      <c r="A14760" s="2"/>
    </row>
    <row r="14761" spans="1:1" x14ac:dyDescent="0.2">
      <c r="A14761" s="2"/>
    </row>
    <row r="14762" spans="1:1" x14ac:dyDescent="0.2">
      <c r="A14762" s="2"/>
    </row>
    <row r="14763" spans="1:1" x14ac:dyDescent="0.2">
      <c r="A14763" s="2"/>
    </row>
    <row r="14764" spans="1:1" x14ac:dyDescent="0.2">
      <c r="A14764" s="2"/>
    </row>
    <row r="14765" spans="1:1" x14ac:dyDescent="0.2">
      <c r="A14765" s="2"/>
    </row>
    <row r="14766" spans="1:1" x14ac:dyDescent="0.2">
      <c r="A14766" s="2"/>
    </row>
    <row r="14767" spans="1:1" x14ac:dyDescent="0.2">
      <c r="A14767" s="2"/>
    </row>
    <row r="14768" spans="1:1" x14ac:dyDescent="0.2">
      <c r="A14768" s="2"/>
    </row>
    <row r="14769" spans="1:1" x14ac:dyDescent="0.2">
      <c r="A14769" s="2"/>
    </row>
    <row r="14770" spans="1:1" x14ac:dyDescent="0.2">
      <c r="A14770" s="2"/>
    </row>
    <row r="14771" spans="1:1" x14ac:dyDescent="0.2">
      <c r="A14771" s="2"/>
    </row>
    <row r="14772" spans="1:1" x14ac:dyDescent="0.2">
      <c r="A14772" s="2"/>
    </row>
    <row r="14773" spans="1:1" x14ac:dyDescent="0.2">
      <c r="A14773" s="2"/>
    </row>
    <row r="14774" spans="1:1" x14ac:dyDescent="0.2">
      <c r="A14774" s="2"/>
    </row>
    <row r="14775" spans="1:1" x14ac:dyDescent="0.2">
      <c r="A14775" s="2"/>
    </row>
    <row r="14776" spans="1:1" x14ac:dyDescent="0.2">
      <c r="A14776" s="2"/>
    </row>
    <row r="14777" spans="1:1" x14ac:dyDescent="0.2">
      <c r="A14777" s="2"/>
    </row>
    <row r="14778" spans="1:1" x14ac:dyDescent="0.2">
      <c r="A14778" s="2"/>
    </row>
    <row r="14779" spans="1:1" x14ac:dyDescent="0.2">
      <c r="A14779" s="2"/>
    </row>
    <row r="14780" spans="1:1" x14ac:dyDescent="0.2">
      <c r="A14780" s="2"/>
    </row>
    <row r="14781" spans="1:1" x14ac:dyDescent="0.2">
      <c r="A14781" s="2"/>
    </row>
    <row r="14782" spans="1:1" x14ac:dyDescent="0.2">
      <c r="A14782" s="2"/>
    </row>
    <row r="14783" spans="1:1" x14ac:dyDescent="0.2">
      <c r="A14783" s="2"/>
    </row>
    <row r="14784" spans="1:1" x14ac:dyDescent="0.2">
      <c r="A14784" s="2"/>
    </row>
    <row r="14785" spans="1:1" x14ac:dyDescent="0.2">
      <c r="A14785" s="2"/>
    </row>
    <row r="14786" spans="1:1" x14ac:dyDescent="0.2">
      <c r="A14786" s="2"/>
    </row>
    <row r="14787" spans="1:1" x14ac:dyDescent="0.2">
      <c r="A14787" s="2"/>
    </row>
    <row r="14788" spans="1:1" x14ac:dyDescent="0.2">
      <c r="A14788" s="2"/>
    </row>
    <row r="14789" spans="1:1" x14ac:dyDescent="0.2">
      <c r="A14789" s="2"/>
    </row>
    <row r="14790" spans="1:1" x14ac:dyDescent="0.2">
      <c r="A14790" s="2"/>
    </row>
    <row r="14791" spans="1:1" x14ac:dyDescent="0.2">
      <c r="A14791" s="2"/>
    </row>
    <row r="14792" spans="1:1" x14ac:dyDescent="0.2">
      <c r="A14792" s="2"/>
    </row>
    <row r="14793" spans="1:1" x14ac:dyDescent="0.2">
      <c r="A14793" s="2"/>
    </row>
    <row r="14794" spans="1:1" x14ac:dyDescent="0.2">
      <c r="A14794" s="2"/>
    </row>
    <row r="14795" spans="1:1" x14ac:dyDescent="0.2">
      <c r="A14795" s="2"/>
    </row>
    <row r="14796" spans="1:1" x14ac:dyDescent="0.2">
      <c r="A14796" s="2"/>
    </row>
    <row r="14797" spans="1:1" x14ac:dyDescent="0.2">
      <c r="A14797" s="2"/>
    </row>
    <row r="14798" spans="1:1" x14ac:dyDescent="0.2">
      <c r="A14798" s="2"/>
    </row>
    <row r="14799" spans="1:1" x14ac:dyDescent="0.2">
      <c r="A14799" s="2"/>
    </row>
    <row r="14800" spans="1:1" x14ac:dyDescent="0.2">
      <c r="A14800" s="2"/>
    </row>
    <row r="14801" spans="1:1" x14ac:dyDescent="0.2">
      <c r="A14801" s="2"/>
    </row>
    <row r="14802" spans="1:1" x14ac:dyDescent="0.2">
      <c r="A14802" s="2"/>
    </row>
    <row r="14803" spans="1:1" x14ac:dyDescent="0.2">
      <c r="A14803" s="2"/>
    </row>
    <row r="14804" spans="1:1" x14ac:dyDescent="0.2">
      <c r="A14804" s="2"/>
    </row>
    <row r="14805" spans="1:1" x14ac:dyDescent="0.2">
      <c r="A14805" s="2"/>
    </row>
    <row r="14806" spans="1:1" x14ac:dyDescent="0.2">
      <c r="A14806" s="2"/>
    </row>
    <row r="14807" spans="1:1" x14ac:dyDescent="0.2">
      <c r="A14807" s="2"/>
    </row>
    <row r="14808" spans="1:1" x14ac:dyDescent="0.2">
      <c r="A14808" s="2"/>
    </row>
    <row r="14809" spans="1:1" x14ac:dyDescent="0.2">
      <c r="A14809" s="2"/>
    </row>
    <row r="14810" spans="1:1" x14ac:dyDescent="0.2">
      <c r="A14810" s="2"/>
    </row>
    <row r="14811" spans="1:1" x14ac:dyDescent="0.2">
      <c r="A14811" s="2"/>
    </row>
    <row r="14812" spans="1:1" x14ac:dyDescent="0.2">
      <c r="A14812" s="2"/>
    </row>
    <row r="14813" spans="1:1" x14ac:dyDescent="0.2">
      <c r="A14813" s="2"/>
    </row>
    <row r="14814" spans="1:1" x14ac:dyDescent="0.2">
      <c r="A14814" s="2"/>
    </row>
    <row r="14815" spans="1:1" x14ac:dyDescent="0.2">
      <c r="A14815" s="2"/>
    </row>
    <row r="14816" spans="1:1" x14ac:dyDescent="0.2">
      <c r="A14816" s="2"/>
    </row>
    <row r="14817" spans="1:1" x14ac:dyDescent="0.2">
      <c r="A14817" s="2"/>
    </row>
    <row r="14818" spans="1:1" x14ac:dyDescent="0.2">
      <c r="A14818" s="2"/>
    </row>
    <row r="14819" spans="1:1" x14ac:dyDescent="0.2">
      <c r="A14819" s="2"/>
    </row>
    <row r="14820" spans="1:1" x14ac:dyDescent="0.2">
      <c r="A14820" s="2"/>
    </row>
    <row r="14821" spans="1:1" x14ac:dyDescent="0.2">
      <c r="A14821" s="2"/>
    </row>
    <row r="14822" spans="1:1" x14ac:dyDescent="0.2">
      <c r="A14822" s="2"/>
    </row>
    <row r="14823" spans="1:1" x14ac:dyDescent="0.2">
      <c r="A14823" s="2"/>
    </row>
    <row r="14824" spans="1:1" x14ac:dyDescent="0.2">
      <c r="A14824" s="2"/>
    </row>
    <row r="14825" spans="1:1" x14ac:dyDescent="0.2">
      <c r="A14825" s="2"/>
    </row>
    <row r="14826" spans="1:1" x14ac:dyDescent="0.2">
      <c r="A14826" s="2"/>
    </row>
    <row r="14827" spans="1:1" x14ac:dyDescent="0.2">
      <c r="A14827" s="2"/>
    </row>
    <row r="14828" spans="1:1" x14ac:dyDescent="0.2">
      <c r="A14828" s="2"/>
    </row>
    <row r="14829" spans="1:1" x14ac:dyDescent="0.2">
      <c r="A14829" s="2"/>
    </row>
    <row r="14830" spans="1:1" x14ac:dyDescent="0.2">
      <c r="A14830" s="2"/>
    </row>
    <row r="14831" spans="1:1" x14ac:dyDescent="0.2">
      <c r="A14831" s="2"/>
    </row>
    <row r="14832" spans="1:1" x14ac:dyDescent="0.2">
      <c r="A14832" s="2"/>
    </row>
    <row r="14833" spans="1:1" x14ac:dyDescent="0.2">
      <c r="A14833" s="2"/>
    </row>
    <row r="14834" spans="1:1" x14ac:dyDescent="0.2">
      <c r="A14834" s="2"/>
    </row>
    <row r="14835" spans="1:1" x14ac:dyDescent="0.2">
      <c r="A14835" s="2"/>
    </row>
    <row r="14836" spans="1:1" x14ac:dyDescent="0.2">
      <c r="A14836" s="2"/>
    </row>
    <row r="14837" spans="1:1" x14ac:dyDescent="0.2">
      <c r="A14837" s="2"/>
    </row>
    <row r="14838" spans="1:1" x14ac:dyDescent="0.2">
      <c r="A14838" s="2"/>
    </row>
    <row r="14839" spans="1:1" x14ac:dyDescent="0.2">
      <c r="A14839" s="2"/>
    </row>
    <row r="14840" spans="1:1" x14ac:dyDescent="0.2">
      <c r="A14840" s="2"/>
    </row>
    <row r="14841" spans="1:1" x14ac:dyDescent="0.2">
      <c r="A14841" s="2"/>
    </row>
    <row r="14842" spans="1:1" x14ac:dyDescent="0.2">
      <c r="A14842" s="2"/>
    </row>
    <row r="14843" spans="1:1" x14ac:dyDescent="0.2">
      <c r="A14843" s="2"/>
    </row>
    <row r="14844" spans="1:1" x14ac:dyDescent="0.2">
      <c r="A14844" s="2"/>
    </row>
    <row r="14845" spans="1:1" x14ac:dyDescent="0.2">
      <c r="A14845" s="2"/>
    </row>
    <row r="14846" spans="1:1" x14ac:dyDescent="0.2">
      <c r="A14846" s="2"/>
    </row>
    <row r="14847" spans="1:1" x14ac:dyDescent="0.2">
      <c r="A14847" s="2"/>
    </row>
    <row r="14848" spans="1:1" x14ac:dyDescent="0.2">
      <c r="A14848" s="2"/>
    </row>
    <row r="14849" spans="1:1" x14ac:dyDescent="0.2">
      <c r="A14849" s="2"/>
    </row>
    <row r="14850" spans="1:1" x14ac:dyDescent="0.2">
      <c r="A14850" s="2"/>
    </row>
    <row r="14851" spans="1:1" x14ac:dyDescent="0.2">
      <c r="A14851" s="2"/>
    </row>
    <row r="14852" spans="1:1" x14ac:dyDescent="0.2">
      <c r="A14852" s="2"/>
    </row>
    <row r="14853" spans="1:1" x14ac:dyDescent="0.2">
      <c r="A14853" s="2"/>
    </row>
    <row r="14854" spans="1:1" x14ac:dyDescent="0.2">
      <c r="A14854" s="2"/>
    </row>
    <row r="14855" spans="1:1" x14ac:dyDescent="0.2">
      <c r="A14855" s="2"/>
    </row>
    <row r="14856" spans="1:1" x14ac:dyDescent="0.2">
      <c r="A14856" s="2"/>
    </row>
    <row r="14857" spans="1:1" x14ac:dyDescent="0.2">
      <c r="A14857" s="2"/>
    </row>
    <row r="14858" spans="1:1" x14ac:dyDescent="0.2">
      <c r="A14858" s="2"/>
    </row>
    <row r="14859" spans="1:1" x14ac:dyDescent="0.2">
      <c r="A14859" s="2"/>
    </row>
    <row r="14860" spans="1:1" x14ac:dyDescent="0.2">
      <c r="A14860" s="2"/>
    </row>
    <row r="14861" spans="1:1" x14ac:dyDescent="0.2">
      <c r="A14861" s="2"/>
    </row>
    <row r="14862" spans="1:1" x14ac:dyDescent="0.2">
      <c r="A14862" s="2"/>
    </row>
    <row r="14863" spans="1:1" x14ac:dyDescent="0.2">
      <c r="A14863" s="2"/>
    </row>
    <row r="14864" spans="1:1" x14ac:dyDescent="0.2">
      <c r="A14864" s="2"/>
    </row>
    <row r="14865" spans="1:1" x14ac:dyDescent="0.2">
      <c r="A14865" s="2"/>
    </row>
    <row r="14866" spans="1:1" x14ac:dyDescent="0.2">
      <c r="A14866" s="2"/>
    </row>
    <row r="14867" spans="1:1" x14ac:dyDescent="0.2">
      <c r="A14867" s="2"/>
    </row>
    <row r="14868" spans="1:1" x14ac:dyDescent="0.2">
      <c r="A14868" s="2"/>
    </row>
    <row r="14869" spans="1:1" x14ac:dyDescent="0.2">
      <c r="A14869" s="2"/>
    </row>
    <row r="14870" spans="1:1" x14ac:dyDescent="0.2">
      <c r="A14870" s="2"/>
    </row>
    <row r="14871" spans="1:1" x14ac:dyDescent="0.2">
      <c r="A14871" s="2"/>
    </row>
    <row r="14872" spans="1:1" x14ac:dyDescent="0.2">
      <c r="A14872" s="2"/>
    </row>
    <row r="14873" spans="1:1" x14ac:dyDescent="0.2">
      <c r="A14873" s="2"/>
    </row>
    <row r="14874" spans="1:1" x14ac:dyDescent="0.2">
      <c r="A14874" s="2"/>
    </row>
    <row r="14875" spans="1:1" x14ac:dyDescent="0.2">
      <c r="A14875" s="2"/>
    </row>
    <row r="14876" spans="1:1" x14ac:dyDescent="0.2">
      <c r="A14876" s="2"/>
    </row>
    <row r="14877" spans="1:1" x14ac:dyDescent="0.2">
      <c r="A14877" s="2"/>
    </row>
    <row r="14878" spans="1:1" x14ac:dyDescent="0.2">
      <c r="A14878" s="2"/>
    </row>
    <row r="14879" spans="1:1" x14ac:dyDescent="0.2">
      <c r="A14879" s="2"/>
    </row>
    <row r="14880" spans="1:1" x14ac:dyDescent="0.2">
      <c r="A14880" s="2"/>
    </row>
    <row r="14881" spans="1:1" x14ac:dyDescent="0.2">
      <c r="A14881" s="2"/>
    </row>
    <row r="14882" spans="1:1" x14ac:dyDescent="0.2">
      <c r="A14882" s="2"/>
    </row>
    <row r="14883" spans="1:1" x14ac:dyDescent="0.2">
      <c r="A14883" s="2"/>
    </row>
    <row r="14884" spans="1:1" x14ac:dyDescent="0.2">
      <c r="A14884" s="2"/>
    </row>
    <row r="14885" spans="1:1" x14ac:dyDescent="0.2">
      <c r="A14885" s="2"/>
    </row>
    <row r="14886" spans="1:1" x14ac:dyDescent="0.2">
      <c r="A14886" s="2"/>
    </row>
    <row r="14887" spans="1:1" x14ac:dyDescent="0.2">
      <c r="A14887" s="2"/>
    </row>
    <row r="14888" spans="1:1" x14ac:dyDescent="0.2">
      <c r="A14888" s="2"/>
    </row>
    <row r="14889" spans="1:1" x14ac:dyDescent="0.2">
      <c r="A14889" s="2"/>
    </row>
    <row r="14890" spans="1:1" x14ac:dyDescent="0.2">
      <c r="A14890" s="2"/>
    </row>
    <row r="14891" spans="1:1" x14ac:dyDescent="0.2">
      <c r="A14891" s="2"/>
    </row>
    <row r="14892" spans="1:1" x14ac:dyDescent="0.2">
      <c r="A14892" s="2"/>
    </row>
    <row r="14893" spans="1:1" x14ac:dyDescent="0.2">
      <c r="A14893" s="2"/>
    </row>
    <row r="14894" spans="1:1" x14ac:dyDescent="0.2">
      <c r="A14894" s="2"/>
    </row>
    <row r="14895" spans="1:1" x14ac:dyDescent="0.2">
      <c r="A14895" s="2"/>
    </row>
    <row r="14896" spans="1:1" x14ac:dyDescent="0.2">
      <c r="A14896" s="2"/>
    </row>
    <row r="14897" spans="1:1" x14ac:dyDescent="0.2">
      <c r="A14897" s="2"/>
    </row>
    <row r="14898" spans="1:1" x14ac:dyDescent="0.2">
      <c r="A14898" s="2"/>
    </row>
    <row r="14899" spans="1:1" x14ac:dyDescent="0.2">
      <c r="A14899" s="2"/>
    </row>
    <row r="14900" spans="1:1" x14ac:dyDescent="0.2">
      <c r="A14900" s="2"/>
    </row>
    <row r="14901" spans="1:1" x14ac:dyDescent="0.2">
      <c r="A14901" s="2"/>
    </row>
    <row r="14902" spans="1:1" x14ac:dyDescent="0.2">
      <c r="A14902" s="2"/>
    </row>
    <row r="14903" spans="1:1" x14ac:dyDescent="0.2">
      <c r="A14903" s="2"/>
    </row>
    <row r="14904" spans="1:1" x14ac:dyDescent="0.2">
      <c r="A14904" s="2"/>
    </row>
    <row r="14905" spans="1:1" x14ac:dyDescent="0.2">
      <c r="A14905" s="2"/>
    </row>
    <row r="14906" spans="1:1" x14ac:dyDescent="0.2">
      <c r="A14906" s="2"/>
    </row>
    <row r="14907" spans="1:1" x14ac:dyDescent="0.2">
      <c r="A14907" s="2"/>
    </row>
    <row r="14908" spans="1:1" x14ac:dyDescent="0.2">
      <c r="A14908" s="2"/>
    </row>
    <row r="14909" spans="1:1" x14ac:dyDescent="0.2">
      <c r="A14909" s="2"/>
    </row>
    <row r="14910" spans="1:1" x14ac:dyDescent="0.2">
      <c r="A14910" s="2"/>
    </row>
    <row r="14911" spans="1:1" x14ac:dyDescent="0.2">
      <c r="A14911" s="2"/>
    </row>
    <row r="14912" spans="1:1" x14ac:dyDescent="0.2">
      <c r="A14912" s="2"/>
    </row>
    <row r="14913" spans="1:1" x14ac:dyDescent="0.2">
      <c r="A14913" s="2"/>
    </row>
    <row r="14914" spans="1:1" x14ac:dyDescent="0.2">
      <c r="A14914" s="2"/>
    </row>
    <row r="14915" spans="1:1" x14ac:dyDescent="0.2">
      <c r="A14915" s="2"/>
    </row>
    <row r="14916" spans="1:1" x14ac:dyDescent="0.2">
      <c r="A14916" s="2"/>
    </row>
    <row r="14917" spans="1:1" x14ac:dyDescent="0.2">
      <c r="A14917" s="2"/>
    </row>
    <row r="14918" spans="1:1" x14ac:dyDescent="0.2">
      <c r="A14918" s="2"/>
    </row>
    <row r="14919" spans="1:1" x14ac:dyDescent="0.2">
      <c r="A14919" s="2"/>
    </row>
    <row r="14920" spans="1:1" x14ac:dyDescent="0.2">
      <c r="A14920" s="2"/>
    </row>
    <row r="14921" spans="1:1" x14ac:dyDescent="0.2">
      <c r="A14921" s="2"/>
    </row>
    <row r="14922" spans="1:1" x14ac:dyDescent="0.2">
      <c r="A14922" s="2"/>
    </row>
    <row r="14923" spans="1:1" x14ac:dyDescent="0.2">
      <c r="A14923" s="2"/>
    </row>
    <row r="14924" spans="1:1" x14ac:dyDescent="0.2">
      <c r="A14924" s="2"/>
    </row>
    <row r="14925" spans="1:1" x14ac:dyDescent="0.2">
      <c r="A14925" s="2"/>
    </row>
    <row r="14926" spans="1:1" x14ac:dyDescent="0.2">
      <c r="A14926" s="2"/>
    </row>
    <row r="14927" spans="1:1" x14ac:dyDescent="0.2">
      <c r="A14927" s="2"/>
    </row>
    <row r="14928" spans="1:1" x14ac:dyDescent="0.2">
      <c r="A14928" s="2"/>
    </row>
    <row r="14929" spans="1:1" x14ac:dyDescent="0.2">
      <c r="A14929" s="2"/>
    </row>
    <row r="14930" spans="1:1" x14ac:dyDescent="0.2">
      <c r="A14930" s="2"/>
    </row>
    <row r="14931" spans="1:1" x14ac:dyDescent="0.2">
      <c r="A14931" s="2"/>
    </row>
    <row r="14932" spans="1:1" x14ac:dyDescent="0.2">
      <c r="A14932" s="2"/>
    </row>
    <row r="14933" spans="1:1" x14ac:dyDescent="0.2">
      <c r="A14933" s="2"/>
    </row>
    <row r="14934" spans="1:1" x14ac:dyDescent="0.2">
      <c r="A14934" s="2"/>
    </row>
    <row r="14935" spans="1:1" x14ac:dyDescent="0.2">
      <c r="A14935" s="2"/>
    </row>
    <row r="14936" spans="1:1" x14ac:dyDescent="0.2">
      <c r="A14936" s="2"/>
    </row>
    <row r="14937" spans="1:1" x14ac:dyDescent="0.2">
      <c r="A14937" s="2"/>
    </row>
    <row r="14938" spans="1:1" x14ac:dyDescent="0.2">
      <c r="A14938" s="2"/>
    </row>
    <row r="14939" spans="1:1" x14ac:dyDescent="0.2">
      <c r="A14939" s="2"/>
    </row>
    <row r="14940" spans="1:1" x14ac:dyDescent="0.2">
      <c r="A14940" s="2"/>
    </row>
    <row r="14941" spans="1:1" x14ac:dyDescent="0.2">
      <c r="A14941" s="2"/>
    </row>
    <row r="14942" spans="1:1" x14ac:dyDescent="0.2">
      <c r="A14942" s="2"/>
    </row>
    <row r="14943" spans="1:1" x14ac:dyDescent="0.2">
      <c r="A14943" s="2"/>
    </row>
    <row r="14944" spans="1:1" x14ac:dyDescent="0.2">
      <c r="A14944" s="2"/>
    </row>
    <row r="14945" spans="1:1" x14ac:dyDescent="0.2">
      <c r="A14945" s="2"/>
    </row>
    <row r="14946" spans="1:1" x14ac:dyDescent="0.2">
      <c r="A14946" s="2"/>
    </row>
    <row r="14947" spans="1:1" x14ac:dyDescent="0.2">
      <c r="A14947" s="2"/>
    </row>
    <row r="14948" spans="1:1" x14ac:dyDescent="0.2">
      <c r="A14948" s="2"/>
    </row>
    <row r="14949" spans="1:1" x14ac:dyDescent="0.2">
      <c r="A14949" s="2"/>
    </row>
    <row r="14950" spans="1:1" x14ac:dyDescent="0.2">
      <c r="A14950" s="2"/>
    </row>
    <row r="14951" spans="1:1" x14ac:dyDescent="0.2">
      <c r="A14951" s="2"/>
    </row>
    <row r="14952" spans="1:1" x14ac:dyDescent="0.2">
      <c r="A14952" s="2"/>
    </row>
    <row r="14953" spans="1:1" x14ac:dyDescent="0.2">
      <c r="A14953" s="2"/>
    </row>
    <row r="14954" spans="1:1" x14ac:dyDescent="0.2">
      <c r="A14954" s="2"/>
    </row>
    <row r="14955" spans="1:1" x14ac:dyDescent="0.2">
      <c r="A14955" s="2"/>
    </row>
    <row r="14956" spans="1:1" x14ac:dyDescent="0.2">
      <c r="A14956" s="2"/>
    </row>
    <row r="14957" spans="1:1" x14ac:dyDescent="0.2">
      <c r="A14957" s="2"/>
    </row>
    <row r="14958" spans="1:1" x14ac:dyDescent="0.2">
      <c r="A14958" s="2"/>
    </row>
    <row r="14959" spans="1:1" x14ac:dyDescent="0.2">
      <c r="A14959" s="2"/>
    </row>
    <row r="14960" spans="1:1" x14ac:dyDescent="0.2">
      <c r="A14960" s="2"/>
    </row>
    <row r="14961" spans="1:1" x14ac:dyDescent="0.2">
      <c r="A14961" s="2"/>
    </row>
    <row r="14962" spans="1:1" x14ac:dyDescent="0.2">
      <c r="A14962" s="2"/>
    </row>
    <row r="14963" spans="1:1" x14ac:dyDescent="0.2">
      <c r="A14963" s="2"/>
    </row>
    <row r="14964" spans="1:1" x14ac:dyDescent="0.2">
      <c r="A14964" s="2"/>
    </row>
    <row r="14965" spans="1:1" x14ac:dyDescent="0.2">
      <c r="A14965" s="2"/>
    </row>
    <row r="14966" spans="1:1" x14ac:dyDescent="0.2">
      <c r="A14966" s="2"/>
    </row>
    <row r="14967" spans="1:1" x14ac:dyDescent="0.2">
      <c r="A14967" s="2"/>
    </row>
    <row r="14968" spans="1:1" x14ac:dyDescent="0.2">
      <c r="A14968" s="2"/>
    </row>
    <row r="14969" spans="1:1" x14ac:dyDescent="0.2">
      <c r="A14969" s="2"/>
    </row>
    <row r="14970" spans="1:1" x14ac:dyDescent="0.2">
      <c r="A14970" s="2"/>
    </row>
    <row r="14971" spans="1:1" x14ac:dyDescent="0.2">
      <c r="A14971" s="2"/>
    </row>
    <row r="14972" spans="1:1" x14ac:dyDescent="0.2">
      <c r="A14972" s="2"/>
    </row>
    <row r="14973" spans="1:1" x14ac:dyDescent="0.2">
      <c r="A14973" s="2"/>
    </row>
    <row r="14974" spans="1:1" x14ac:dyDescent="0.2">
      <c r="A14974" s="2"/>
    </row>
    <row r="14975" spans="1:1" x14ac:dyDescent="0.2">
      <c r="A14975" s="2"/>
    </row>
    <row r="14976" spans="1:1" x14ac:dyDescent="0.2">
      <c r="A14976" s="2"/>
    </row>
    <row r="14977" spans="1:1" x14ac:dyDescent="0.2">
      <c r="A14977" s="2"/>
    </row>
    <row r="14978" spans="1:1" x14ac:dyDescent="0.2">
      <c r="A14978" s="2"/>
    </row>
    <row r="14979" spans="1:1" x14ac:dyDescent="0.2">
      <c r="A14979" s="2"/>
    </row>
    <row r="14980" spans="1:1" x14ac:dyDescent="0.2">
      <c r="A14980" s="2"/>
    </row>
    <row r="14981" spans="1:1" x14ac:dyDescent="0.2">
      <c r="A14981" s="2"/>
    </row>
    <row r="14982" spans="1:1" x14ac:dyDescent="0.2">
      <c r="A14982" s="2"/>
    </row>
    <row r="14983" spans="1:1" x14ac:dyDescent="0.2">
      <c r="A14983" s="2"/>
    </row>
    <row r="14984" spans="1:1" x14ac:dyDescent="0.2">
      <c r="A14984" s="2"/>
    </row>
    <row r="14985" spans="1:1" x14ac:dyDescent="0.2">
      <c r="A14985" s="2"/>
    </row>
    <row r="14986" spans="1:1" x14ac:dyDescent="0.2">
      <c r="A14986" s="2"/>
    </row>
    <row r="14987" spans="1:1" x14ac:dyDescent="0.2">
      <c r="A14987" s="2"/>
    </row>
    <row r="14988" spans="1:1" x14ac:dyDescent="0.2">
      <c r="A14988" s="2"/>
    </row>
    <row r="14989" spans="1:1" x14ac:dyDescent="0.2">
      <c r="A14989" s="2"/>
    </row>
    <row r="14990" spans="1:1" x14ac:dyDescent="0.2">
      <c r="A14990" s="2"/>
    </row>
    <row r="14991" spans="1:1" x14ac:dyDescent="0.2">
      <c r="A14991" s="2"/>
    </row>
    <row r="14992" spans="1:1" x14ac:dyDescent="0.2">
      <c r="A14992" s="2"/>
    </row>
    <row r="14993" spans="1:1" x14ac:dyDescent="0.2">
      <c r="A14993" s="2"/>
    </row>
    <row r="14994" spans="1:1" x14ac:dyDescent="0.2">
      <c r="A14994" s="2"/>
    </row>
    <row r="14995" spans="1:1" x14ac:dyDescent="0.2">
      <c r="A14995" s="2"/>
    </row>
    <row r="14996" spans="1:1" x14ac:dyDescent="0.2">
      <c r="A14996" s="2"/>
    </row>
    <row r="14997" spans="1:1" x14ac:dyDescent="0.2">
      <c r="A14997" s="2"/>
    </row>
    <row r="14998" spans="1:1" x14ac:dyDescent="0.2">
      <c r="A14998" s="2"/>
    </row>
    <row r="14999" spans="1:1" x14ac:dyDescent="0.2">
      <c r="A14999" s="2"/>
    </row>
    <row r="15000" spans="1:1" x14ac:dyDescent="0.2">
      <c r="A15000" s="2"/>
    </row>
    <row r="15001" spans="1:1" x14ac:dyDescent="0.2">
      <c r="A15001" s="2"/>
    </row>
    <row r="15002" spans="1:1" x14ac:dyDescent="0.2">
      <c r="A15002" s="2"/>
    </row>
    <row r="15003" spans="1:1" x14ac:dyDescent="0.2">
      <c r="A15003" s="2"/>
    </row>
    <row r="15004" spans="1:1" x14ac:dyDescent="0.2">
      <c r="A15004" s="2"/>
    </row>
    <row r="15005" spans="1:1" x14ac:dyDescent="0.2">
      <c r="A15005" s="2"/>
    </row>
    <row r="15006" spans="1:1" x14ac:dyDescent="0.2">
      <c r="A15006" s="2"/>
    </row>
    <row r="15007" spans="1:1" x14ac:dyDescent="0.2">
      <c r="A15007" s="2"/>
    </row>
    <row r="15008" spans="1:1" x14ac:dyDescent="0.2">
      <c r="A15008" s="2"/>
    </row>
    <row r="15009" spans="1:1" x14ac:dyDescent="0.2">
      <c r="A15009" s="2"/>
    </row>
    <row r="15010" spans="1:1" x14ac:dyDescent="0.2">
      <c r="A15010" s="2"/>
    </row>
    <row r="15011" spans="1:1" x14ac:dyDescent="0.2">
      <c r="A15011" s="2"/>
    </row>
    <row r="15012" spans="1:1" x14ac:dyDescent="0.2">
      <c r="A15012" s="2"/>
    </row>
    <row r="15013" spans="1:1" x14ac:dyDescent="0.2">
      <c r="A15013" s="2"/>
    </row>
    <row r="15014" spans="1:1" x14ac:dyDescent="0.2">
      <c r="A15014" s="2"/>
    </row>
    <row r="15015" spans="1:1" x14ac:dyDescent="0.2">
      <c r="A15015" s="2"/>
    </row>
    <row r="15016" spans="1:1" x14ac:dyDescent="0.2">
      <c r="A15016" s="2"/>
    </row>
    <row r="15017" spans="1:1" x14ac:dyDescent="0.2">
      <c r="A15017" s="2"/>
    </row>
    <row r="15018" spans="1:1" x14ac:dyDescent="0.2">
      <c r="A15018" s="2"/>
    </row>
    <row r="15019" spans="1:1" x14ac:dyDescent="0.2">
      <c r="A15019" s="2"/>
    </row>
    <row r="15020" spans="1:1" x14ac:dyDescent="0.2">
      <c r="A15020" s="2"/>
    </row>
    <row r="15021" spans="1:1" x14ac:dyDescent="0.2">
      <c r="A15021" s="2"/>
    </row>
    <row r="15022" spans="1:1" x14ac:dyDescent="0.2">
      <c r="A15022" s="2"/>
    </row>
    <row r="15023" spans="1:1" x14ac:dyDescent="0.2">
      <c r="A15023" s="2"/>
    </row>
    <row r="15024" spans="1:1" x14ac:dyDescent="0.2">
      <c r="A15024" s="2"/>
    </row>
    <row r="15025" spans="1:1" x14ac:dyDescent="0.2">
      <c r="A15025" s="2"/>
    </row>
    <row r="15026" spans="1:1" x14ac:dyDescent="0.2">
      <c r="A15026" s="2"/>
    </row>
    <row r="15027" spans="1:1" x14ac:dyDescent="0.2">
      <c r="A15027" s="2"/>
    </row>
    <row r="15028" spans="1:1" x14ac:dyDescent="0.2">
      <c r="A15028" s="2"/>
    </row>
    <row r="15029" spans="1:1" x14ac:dyDescent="0.2">
      <c r="A15029" s="2"/>
    </row>
    <row r="15030" spans="1:1" x14ac:dyDescent="0.2">
      <c r="A15030" s="2"/>
    </row>
    <row r="15031" spans="1:1" x14ac:dyDescent="0.2">
      <c r="A15031" s="2"/>
    </row>
    <row r="15032" spans="1:1" x14ac:dyDescent="0.2">
      <c r="A15032" s="2"/>
    </row>
    <row r="15033" spans="1:1" x14ac:dyDescent="0.2">
      <c r="A15033" s="2"/>
    </row>
    <row r="15034" spans="1:1" x14ac:dyDescent="0.2">
      <c r="A15034" s="2"/>
    </row>
    <row r="15035" spans="1:1" x14ac:dyDescent="0.2">
      <c r="A15035" s="2"/>
    </row>
    <row r="15036" spans="1:1" x14ac:dyDescent="0.2">
      <c r="A15036" s="2"/>
    </row>
    <row r="15037" spans="1:1" x14ac:dyDescent="0.2">
      <c r="A15037" s="2"/>
    </row>
    <row r="15038" spans="1:1" x14ac:dyDescent="0.2">
      <c r="A15038" s="2"/>
    </row>
    <row r="15039" spans="1:1" x14ac:dyDescent="0.2">
      <c r="A15039" s="2"/>
    </row>
    <row r="15040" spans="1:1" x14ac:dyDescent="0.2">
      <c r="A15040" s="2"/>
    </row>
    <row r="15041" spans="1:1" x14ac:dyDescent="0.2">
      <c r="A15041" s="2"/>
    </row>
    <row r="15042" spans="1:1" x14ac:dyDescent="0.2">
      <c r="A15042" s="2"/>
    </row>
    <row r="15043" spans="1:1" x14ac:dyDescent="0.2">
      <c r="A15043" s="2"/>
    </row>
    <row r="15044" spans="1:1" x14ac:dyDescent="0.2">
      <c r="A15044" s="2"/>
    </row>
    <row r="15045" spans="1:1" x14ac:dyDescent="0.2">
      <c r="A15045" s="2"/>
    </row>
    <row r="15046" spans="1:1" x14ac:dyDescent="0.2">
      <c r="A15046" s="2"/>
    </row>
    <row r="15047" spans="1:1" x14ac:dyDescent="0.2">
      <c r="A15047" s="2"/>
    </row>
    <row r="15048" spans="1:1" x14ac:dyDescent="0.2">
      <c r="A15048" s="2"/>
    </row>
    <row r="15049" spans="1:1" x14ac:dyDescent="0.2">
      <c r="A15049" s="2"/>
    </row>
    <row r="15050" spans="1:1" x14ac:dyDescent="0.2">
      <c r="A15050" s="2"/>
    </row>
    <row r="15051" spans="1:1" x14ac:dyDescent="0.2">
      <c r="A15051" s="2"/>
    </row>
    <row r="15052" spans="1:1" x14ac:dyDescent="0.2">
      <c r="A15052" s="2"/>
    </row>
    <row r="15053" spans="1:1" x14ac:dyDescent="0.2">
      <c r="A15053" s="2"/>
    </row>
    <row r="15054" spans="1:1" x14ac:dyDescent="0.2">
      <c r="A15054" s="2"/>
    </row>
    <row r="15055" spans="1:1" x14ac:dyDescent="0.2">
      <c r="A15055" s="2"/>
    </row>
    <row r="15056" spans="1:1" x14ac:dyDescent="0.2">
      <c r="A15056" s="2"/>
    </row>
    <row r="15057" spans="1:1" x14ac:dyDescent="0.2">
      <c r="A15057" s="2"/>
    </row>
    <row r="15058" spans="1:1" x14ac:dyDescent="0.2">
      <c r="A15058" s="2"/>
    </row>
    <row r="15059" spans="1:1" x14ac:dyDescent="0.2">
      <c r="A15059" s="2"/>
    </row>
    <row r="15060" spans="1:1" x14ac:dyDescent="0.2">
      <c r="A15060" s="2"/>
    </row>
    <row r="15061" spans="1:1" x14ac:dyDescent="0.2">
      <c r="A15061" s="2"/>
    </row>
    <row r="15062" spans="1:1" x14ac:dyDescent="0.2">
      <c r="A15062" s="2"/>
    </row>
    <row r="15063" spans="1:1" x14ac:dyDescent="0.2">
      <c r="A15063" s="2"/>
    </row>
    <row r="15064" spans="1:1" x14ac:dyDescent="0.2">
      <c r="A15064" s="2"/>
    </row>
    <row r="15065" spans="1:1" x14ac:dyDescent="0.2">
      <c r="A15065" s="2"/>
    </row>
    <row r="15066" spans="1:1" x14ac:dyDescent="0.2">
      <c r="A15066" s="2"/>
    </row>
    <row r="15067" spans="1:1" x14ac:dyDescent="0.2">
      <c r="A15067" s="2"/>
    </row>
    <row r="15068" spans="1:1" x14ac:dyDescent="0.2">
      <c r="A15068" s="2"/>
    </row>
    <row r="15069" spans="1:1" x14ac:dyDescent="0.2">
      <c r="A15069" s="2"/>
    </row>
    <row r="15070" spans="1:1" x14ac:dyDescent="0.2">
      <c r="A15070" s="2"/>
    </row>
    <row r="15071" spans="1:1" x14ac:dyDescent="0.2">
      <c r="A15071" s="2"/>
    </row>
    <row r="15072" spans="1:1" x14ac:dyDescent="0.2">
      <c r="A15072" s="2"/>
    </row>
    <row r="15073" spans="1:1" x14ac:dyDescent="0.2">
      <c r="A15073" s="2"/>
    </row>
    <row r="15074" spans="1:1" x14ac:dyDescent="0.2">
      <c r="A15074" s="2"/>
    </row>
    <row r="15075" spans="1:1" x14ac:dyDescent="0.2">
      <c r="A15075" s="2"/>
    </row>
    <row r="15076" spans="1:1" x14ac:dyDescent="0.2">
      <c r="A15076" s="2"/>
    </row>
    <row r="15077" spans="1:1" x14ac:dyDescent="0.2">
      <c r="A15077" s="2"/>
    </row>
    <row r="15078" spans="1:1" x14ac:dyDescent="0.2">
      <c r="A15078" s="2"/>
    </row>
    <row r="15079" spans="1:1" x14ac:dyDescent="0.2">
      <c r="A15079" s="2"/>
    </row>
    <row r="15080" spans="1:1" x14ac:dyDescent="0.2">
      <c r="A15080" s="2"/>
    </row>
    <row r="15081" spans="1:1" x14ac:dyDescent="0.2">
      <c r="A15081" s="2"/>
    </row>
    <row r="15082" spans="1:1" x14ac:dyDescent="0.2">
      <c r="A15082" s="2"/>
    </row>
    <row r="15083" spans="1:1" x14ac:dyDescent="0.2">
      <c r="A15083" s="2"/>
    </row>
    <row r="15084" spans="1:1" x14ac:dyDescent="0.2">
      <c r="A15084" s="2"/>
    </row>
    <row r="15085" spans="1:1" x14ac:dyDescent="0.2">
      <c r="A15085" s="2"/>
    </row>
    <row r="15086" spans="1:1" x14ac:dyDescent="0.2">
      <c r="A15086" s="2"/>
    </row>
    <row r="15087" spans="1:1" x14ac:dyDescent="0.2">
      <c r="A15087" s="2"/>
    </row>
    <row r="15088" spans="1:1" x14ac:dyDescent="0.2">
      <c r="A15088" s="2"/>
    </row>
    <row r="15089" spans="1:1" x14ac:dyDescent="0.2">
      <c r="A15089" s="2"/>
    </row>
    <row r="15090" spans="1:1" x14ac:dyDescent="0.2">
      <c r="A15090" s="2"/>
    </row>
    <row r="15091" spans="1:1" x14ac:dyDescent="0.2">
      <c r="A15091" s="2"/>
    </row>
    <row r="15092" spans="1:1" x14ac:dyDescent="0.2">
      <c r="A15092" s="2"/>
    </row>
    <row r="15093" spans="1:1" x14ac:dyDescent="0.2">
      <c r="A15093" s="2"/>
    </row>
    <row r="15094" spans="1:1" x14ac:dyDescent="0.2">
      <c r="A15094" s="2"/>
    </row>
    <row r="15095" spans="1:1" x14ac:dyDescent="0.2">
      <c r="A15095" s="2"/>
    </row>
    <row r="15096" spans="1:1" x14ac:dyDescent="0.2">
      <c r="A15096" s="2"/>
    </row>
    <row r="15097" spans="1:1" x14ac:dyDescent="0.2">
      <c r="A15097" s="2"/>
    </row>
    <row r="15098" spans="1:1" x14ac:dyDescent="0.2">
      <c r="A15098" s="2"/>
    </row>
    <row r="15099" spans="1:1" x14ac:dyDescent="0.2">
      <c r="A15099" s="2"/>
    </row>
    <row r="15100" spans="1:1" x14ac:dyDescent="0.2">
      <c r="A15100" s="2"/>
    </row>
    <row r="15101" spans="1:1" x14ac:dyDescent="0.2">
      <c r="A15101" s="2"/>
    </row>
    <row r="15102" spans="1:1" x14ac:dyDescent="0.2">
      <c r="A15102" s="2"/>
    </row>
    <row r="15103" spans="1:1" x14ac:dyDescent="0.2">
      <c r="A15103" s="2"/>
    </row>
    <row r="15104" spans="1:1" x14ac:dyDescent="0.2">
      <c r="A15104" s="2"/>
    </row>
    <row r="15105" spans="1:1" x14ac:dyDescent="0.2">
      <c r="A15105" s="2"/>
    </row>
    <row r="15106" spans="1:1" x14ac:dyDescent="0.2">
      <c r="A15106" s="2"/>
    </row>
    <row r="15107" spans="1:1" x14ac:dyDescent="0.2">
      <c r="A15107" s="2"/>
    </row>
    <row r="15108" spans="1:1" x14ac:dyDescent="0.2">
      <c r="A15108" s="2"/>
    </row>
    <row r="15109" spans="1:1" x14ac:dyDescent="0.2">
      <c r="A15109" s="2"/>
    </row>
    <row r="15110" spans="1:1" x14ac:dyDescent="0.2">
      <c r="A15110" s="2"/>
    </row>
    <row r="15111" spans="1:1" x14ac:dyDescent="0.2">
      <c r="A15111" s="2"/>
    </row>
    <row r="15112" spans="1:1" x14ac:dyDescent="0.2">
      <c r="A15112" s="2"/>
    </row>
    <row r="15113" spans="1:1" x14ac:dyDescent="0.2">
      <c r="A15113" s="2"/>
    </row>
    <row r="15114" spans="1:1" x14ac:dyDescent="0.2">
      <c r="A15114" s="2"/>
    </row>
    <row r="15115" spans="1:1" x14ac:dyDescent="0.2">
      <c r="A15115" s="2"/>
    </row>
    <row r="15116" spans="1:1" x14ac:dyDescent="0.2">
      <c r="A15116" s="2"/>
    </row>
    <row r="15117" spans="1:1" x14ac:dyDescent="0.2">
      <c r="A15117" s="2"/>
    </row>
    <row r="15118" spans="1:1" x14ac:dyDescent="0.2">
      <c r="A15118" s="2"/>
    </row>
    <row r="15119" spans="1:1" x14ac:dyDescent="0.2">
      <c r="A15119" s="2"/>
    </row>
    <row r="15120" spans="1:1" x14ac:dyDescent="0.2">
      <c r="A15120" s="2"/>
    </row>
    <row r="15121" spans="1:1" x14ac:dyDescent="0.2">
      <c r="A15121" s="2"/>
    </row>
    <row r="15122" spans="1:1" x14ac:dyDescent="0.2">
      <c r="A15122" s="2"/>
    </row>
    <row r="15123" spans="1:1" x14ac:dyDescent="0.2">
      <c r="A15123" s="2"/>
    </row>
    <row r="15124" spans="1:1" x14ac:dyDescent="0.2">
      <c r="A15124" s="2"/>
    </row>
    <row r="15125" spans="1:1" x14ac:dyDescent="0.2">
      <c r="A15125" s="2"/>
    </row>
    <row r="15126" spans="1:1" x14ac:dyDescent="0.2">
      <c r="A15126" s="2"/>
    </row>
    <row r="15127" spans="1:1" x14ac:dyDescent="0.2">
      <c r="A15127" s="2"/>
    </row>
    <row r="15128" spans="1:1" x14ac:dyDescent="0.2">
      <c r="A15128" s="2"/>
    </row>
    <row r="15129" spans="1:1" x14ac:dyDescent="0.2">
      <c r="A15129" s="2"/>
    </row>
    <row r="15130" spans="1:1" x14ac:dyDescent="0.2">
      <c r="A15130" s="2"/>
    </row>
    <row r="15131" spans="1:1" x14ac:dyDescent="0.2">
      <c r="A15131" s="2"/>
    </row>
    <row r="15132" spans="1:1" x14ac:dyDescent="0.2">
      <c r="A15132" s="2"/>
    </row>
    <row r="15133" spans="1:1" x14ac:dyDescent="0.2">
      <c r="A15133" s="2"/>
    </row>
    <row r="15134" spans="1:1" x14ac:dyDescent="0.2">
      <c r="A15134" s="2"/>
    </row>
    <row r="15135" spans="1:1" x14ac:dyDescent="0.2">
      <c r="A15135" s="2"/>
    </row>
    <row r="15136" spans="1:1" x14ac:dyDescent="0.2">
      <c r="A15136" s="2"/>
    </row>
    <row r="15137" spans="1:1" x14ac:dyDescent="0.2">
      <c r="A15137" s="2"/>
    </row>
    <row r="15138" spans="1:1" x14ac:dyDescent="0.2">
      <c r="A15138" s="2"/>
    </row>
    <row r="15139" spans="1:1" x14ac:dyDescent="0.2">
      <c r="A15139" s="2"/>
    </row>
    <row r="15140" spans="1:1" x14ac:dyDescent="0.2">
      <c r="A15140" s="2"/>
    </row>
    <row r="15141" spans="1:1" x14ac:dyDescent="0.2">
      <c r="A15141" s="2"/>
    </row>
    <row r="15142" spans="1:1" x14ac:dyDescent="0.2">
      <c r="A15142" s="2"/>
    </row>
    <row r="15143" spans="1:1" x14ac:dyDescent="0.2">
      <c r="A15143" s="2"/>
    </row>
    <row r="15144" spans="1:1" x14ac:dyDescent="0.2">
      <c r="A15144" s="2"/>
    </row>
    <row r="15145" spans="1:1" x14ac:dyDescent="0.2">
      <c r="A15145" s="2"/>
    </row>
    <row r="15146" spans="1:1" x14ac:dyDescent="0.2">
      <c r="A15146" s="2"/>
    </row>
    <row r="15147" spans="1:1" x14ac:dyDescent="0.2">
      <c r="A15147" s="2"/>
    </row>
    <row r="15148" spans="1:1" x14ac:dyDescent="0.2">
      <c r="A15148" s="2"/>
    </row>
    <row r="15149" spans="1:1" x14ac:dyDescent="0.2">
      <c r="A15149" s="2"/>
    </row>
    <row r="15150" spans="1:1" x14ac:dyDescent="0.2">
      <c r="A15150" s="2"/>
    </row>
    <row r="15151" spans="1:1" x14ac:dyDescent="0.2">
      <c r="A15151" s="2"/>
    </row>
    <row r="15152" spans="1:1" x14ac:dyDescent="0.2">
      <c r="A15152" s="2"/>
    </row>
    <row r="15153" spans="1:1" x14ac:dyDescent="0.2">
      <c r="A15153" s="2"/>
    </row>
    <row r="15154" spans="1:1" x14ac:dyDescent="0.2">
      <c r="A15154" s="2"/>
    </row>
    <row r="15155" spans="1:1" x14ac:dyDescent="0.2">
      <c r="A15155" s="2"/>
    </row>
    <row r="15156" spans="1:1" x14ac:dyDescent="0.2">
      <c r="A15156" s="2"/>
    </row>
    <row r="15157" spans="1:1" x14ac:dyDescent="0.2">
      <c r="A15157" s="2"/>
    </row>
    <row r="15158" spans="1:1" x14ac:dyDescent="0.2">
      <c r="A15158" s="2"/>
    </row>
    <row r="15159" spans="1:1" x14ac:dyDescent="0.2">
      <c r="A15159" s="2"/>
    </row>
    <row r="15160" spans="1:1" x14ac:dyDescent="0.2">
      <c r="A15160" s="2"/>
    </row>
    <row r="15161" spans="1:1" x14ac:dyDescent="0.2">
      <c r="A15161" s="2"/>
    </row>
    <row r="15162" spans="1:1" x14ac:dyDescent="0.2">
      <c r="A15162" s="2"/>
    </row>
    <row r="15163" spans="1:1" x14ac:dyDescent="0.2">
      <c r="A15163" s="2"/>
    </row>
    <row r="15164" spans="1:1" x14ac:dyDescent="0.2">
      <c r="A15164" s="2"/>
    </row>
    <row r="15165" spans="1:1" x14ac:dyDescent="0.2">
      <c r="A15165" s="2"/>
    </row>
    <row r="15166" spans="1:1" x14ac:dyDescent="0.2">
      <c r="A15166" s="2"/>
    </row>
    <row r="15167" spans="1:1" x14ac:dyDescent="0.2">
      <c r="A15167" s="2"/>
    </row>
    <row r="15168" spans="1:1" x14ac:dyDescent="0.2">
      <c r="A15168" s="2"/>
    </row>
    <row r="15169" spans="1:1" x14ac:dyDescent="0.2">
      <c r="A15169" s="2"/>
    </row>
    <row r="15170" spans="1:1" x14ac:dyDescent="0.2">
      <c r="A15170" s="2"/>
    </row>
    <row r="15171" spans="1:1" x14ac:dyDescent="0.2">
      <c r="A15171" s="2"/>
    </row>
    <row r="15172" spans="1:1" x14ac:dyDescent="0.2">
      <c r="A15172" s="2"/>
    </row>
    <row r="15173" spans="1:1" x14ac:dyDescent="0.2">
      <c r="A15173" s="2"/>
    </row>
    <row r="15174" spans="1:1" x14ac:dyDescent="0.2">
      <c r="A15174" s="2"/>
    </row>
    <row r="15175" spans="1:1" x14ac:dyDescent="0.2">
      <c r="A15175" s="2"/>
    </row>
    <row r="15176" spans="1:1" x14ac:dyDescent="0.2">
      <c r="A15176" s="2"/>
    </row>
    <row r="15177" spans="1:1" x14ac:dyDescent="0.2">
      <c r="A15177" s="2"/>
    </row>
    <row r="15178" spans="1:1" x14ac:dyDescent="0.2">
      <c r="A15178" s="2"/>
    </row>
    <row r="15179" spans="1:1" x14ac:dyDescent="0.2">
      <c r="A15179" s="2"/>
    </row>
    <row r="15180" spans="1:1" x14ac:dyDescent="0.2">
      <c r="A15180" s="2"/>
    </row>
    <row r="15181" spans="1:1" x14ac:dyDescent="0.2">
      <c r="A15181" s="2"/>
    </row>
    <row r="15182" spans="1:1" x14ac:dyDescent="0.2">
      <c r="A15182" s="2"/>
    </row>
    <row r="15183" spans="1:1" x14ac:dyDescent="0.2">
      <c r="A15183" s="2"/>
    </row>
    <row r="15184" spans="1:1" x14ac:dyDescent="0.2">
      <c r="A15184" s="2"/>
    </row>
    <row r="15185" spans="1:1" x14ac:dyDescent="0.2">
      <c r="A15185" s="2"/>
    </row>
    <row r="15186" spans="1:1" x14ac:dyDescent="0.2">
      <c r="A15186" s="2"/>
    </row>
    <row r="15187" spans="1:1" x14ac:dyDescent="0.2">
      <c r="A15187" s="2"/>
    </row>
    <row r="15188" spans="1:1" x14ac:dyDescent="0.2">
      <c r="A15188" s="2"/>
    </row>
    <row r="15189" spans="1:1" x14ac:dyDescent="0.2">
      <c r="A15189" s="2"/>
    </row>
    <row r="15190" spans="1:1" x14ac:dyDescent="0.2">
      <c r="A15190" s="2"/>
    </row>
    <row r="15191" spans="1:1" x14ac:dyDescent="0.2">
      <c r="A15191" s="2"/>
    </row>
    <row r="15192" spans="1:1" x14ac:dyDescent="0.2">
      <c r="A15192" s="2"/>
    </row>
    <row r="15193" spans="1:1" x14ac:dyDescent="0.2">
      <c r="A15193" s="2"/>
    </row>
    <row r="15194" spans="1:1" x14ac:dyDescent="0.2">
      <c r="A15194" s="2"/>
    </row>
    <row r="15195" spans="1:1" x14ac:dyDescent="0.2">
      <c r="A15195" s="2"/>
    </row>
    <row r="15196" spans="1:1" x14ac:dyDescent="0.2">
      <c r="A15196" s="2"/>
    </row>
    <row r="15197" spans="1:1" x14ac:dyDescent="0.2">
      <c r="A15197" s="2"/>
    </row>
    <row r="15198" spans="1:1" x14ac:dyDescent="0.2">
      <c r="A15198" s="2"/>
    </row>
    <row r="15199" spans="1:1" x14ac:dyDescent="0.2">
      <c r="A15199" s="2"/>
    </row>
    <row r="15200" spans="1:1" x14ac:dyDescent="0.2">
      <c r="A15200" s="2"/>
    </row>
    <row r="15201" spans="1:1" x14ac:dyDescent="0.2">
      <c r="A15201" s="2"/>
    </row>
    <row r="15202" spans="1:1" x14ac:dyDescent="0.2">
      <c r="A15202" s="2"/>
    </row>
    <row r="15203" spans="1:1" x14ac:dyDescent="0.2">
      <c r="A15203" s="2"/>
    </row>
    <row r="15204" spans="1:1" x14ac:dyDescent="0.2">
      <c r="A15204" s="2"/>
    </row>
    <row r="15205" spans="1:1" x14ac:dyDescent="0.2">
      <c r="A15205" s="2"/>
    </row>
    <row r="15206" spans="1:1" x14ac:dyDescent="0.2">
      <c r="A15206" s="2"/>
    </row>
    <row r="15207" spans="1:1" x14ac:dyDescent="0.2">
      <c r="A15207" s="2"/>
    </row>
    <row r="15208" spans="1:1" x14ac:dyDescent="0.2">
      <c r="A15208" s="2"/>
    </row>
    <row r="15209" spans="1:1" x14ac:dyDescent="0.2">
      <c r="A15209" s="2"/>
    </row>
    <row r="15210" spans="1:1" x14ac:dyDescent="0.2">
      <c r="A15210" s="2"/>
    </row>
    <row r="15211" spans="1:1" x14ac:dyDescent="0.2">
      <c r="A15211" s="2"/>
    </row>
    <row r="15212" spans="1:1" x14ac:dyDescent="0.2">
      <c r="A15212" s="2"/>
    </row>
    <row r="15213" spans="1:1" x14ac:dyDescent="0.2">
      <c r="A15213" s="2"/>
    </row>
    <row r="15214" spans="1:1" x14ac:dyDescent="0.2">
      <c r="A15214" s="2"/>
    </row>
    <row r="15215" spans="1:1" x14ac:dyDescent="0.2">
      <c r="A15215" s="2"/>
    </row>
    <row r="15216" spans="1:1" x14ac:dyDescent="0.2">
      <c r="A15216" s="2"/>
    </row>
    <row r="15217" spans="1:1" x14ac:dyDescent="0.2">
      <c r="A15217" s="2"/>
    </row>
    <row r="15218" spans="1:1" x14ac:dyDescent="0.2">
      <c r="A15218" s="2"/>
    </row>
    <row r="15219" spans="1:1" x14ac:dyDescent="0.2">
      <c r="A15219" s="2"/>
    </row>
    <row r="15220" spans="1:1" x14ac:dyDescent="0.2">
      <c r="A15220" s="2"/>
    </row>
    <row r="15221" spans="1:1" x14ac:dyDescent="0.2">
      <c r="A15221" s="2"/>
    </row>
    <row r="15222" spans="1:1" x14ac:dyDescent="0.2">
      <c r="A15222" s="2"/>
    </row>
    <row r="15223" spans="1:1" x14ac:dyDescent="0.2">
      <c r="A15223" s="2"/>
    </row>
    <row r="15224" spans="1:1" x14ac:dyDescent="0.2">
      <c r="A15224" s="2"/>
    </row>
    <row r="15225" spans="1:1" x14ac:dyDescent="0.2">
      <c r="A15225" s="2"/>
    </row>
    <row r="15226" spans="1:1" x14ac:dyDescent="0.2">
      <c r="A15226" s="2"/>
    </row>
    <row r="15227" spans="1:1" x14ac:dyDescent="0.2">
      <c r="A15227" s="2"/>
    </row>
    <row r="15228" spans="1:1" x14ac:dyDescent="0.2">
      <c r="A15228" s="2"/>
    </row>
    <row r="15229" spans="1:1" x14ac:dyDescent="0.2">
      <c r="A15229" s="2"/>
    </row>
    <row r="15230" spans="1:1" x14ac:dyDescent="0.2">
      <c r="A15230" s="2"/>
    </row>
    <row r="15231" spans="1:1" x14ac:dyDescent="0.2">
      <c r="A15231" s="2"/>
    </row>
    <row r="15232" spans="1:1" x14ac:dyDescent="0.2">
      <c r="A15232" s="2"/>
    </row>
    <row r="15233" spans="1:1" x14ac:dyDescent="0.2">
      <c r="A15233" s="2"/>
    </row>
    <row r="15234" spans="1:1" x14ac:dyDescent="0.2">
      <c r="A15234" s="2"/>
    </row>
    <row r="15235" spans="1:1" x14ac:dyDescent="0.2">
      <c r="A15235" s="2"/>
    </row>
    <row r="15236" spans="1:1" x14ac:dyDescent="0.2">
      <c r="A15236" s="2"/>
    </row>
    <row r="15237" spans="1:1" x14ac:dyDescent="0.2">
      <c r="A15237" s="2"/>
    </row>
    <row r="15238" spans="1:1" x14ac:dyDescent="0.2">
      <c r="A15238" s="2"/>
    </row>
    <row r="15239" spans="1:1" x14ac:dyDescent="0.2">
      <c r="A15239" s="2"/>
    </row>
    <row r="15240" spans="1:1" x14ac:dyDescent="0.2">
      <c r="A15240" s="2"/>
    </row>
    <row r="15241" spans="1:1" x14ac:dyDescent="0.2">
      <c r="A15241" s="2"/>
    </row>
    <row r="15242" spans="1:1" x14ac:dyDescent="0.2">
      <c r="A15242" s="2"/>
    </row>
    <row r="15243" spans="1:1" x14ac:dyDescent="0.2">
      <c r="A15243" s="2"/>
    </row>
    <row r="15244" spans="1:1" x14ac:dyDescent="0.2">
      <c r="A15244" s="2"/>
    </row>
    <row r="15245" spans="1:1" x14ac:dyDescent="0.2">
      <c r="A15245" s="2"/>
    </row>
    <row r="15246" spans="1:1" x14ac:dyDescent="0.2">
      <c r="A15246" s="2"/>
    </row>
    <row r="15247" spans="1:1" x14ac:dyDescent="0.2">
      <c r="A15247" s="2"/>
    </row>
    <row r="15248" spans="1:1" x14ac:dyDescent="0.2">
      <c r="A15248" s="2"/>
    </row>
    <row r="15249" spans="1:1" x14ac:dyDescent="0.2">
      <c r="A15249" s="2"/>
    </row>
    <row r="15250" spans="1:1" x14ac:dyDescent="0.2">
      <c r="A15250" s="2"/>
    </row>
    <row r="15251" spans="1:1" x14ac:dyDescent="0.2">
      <c r="A15251" s="2"/>
    </row>
    <row r="15252" spans="1:1" x14ac:dyDescent="0.2">
      <c r="A15252" s="2"/>
    </row>
    <row r="15253" spans="1:1" x14ac:dyDescent="0.2">
      <c r="A15253" s="2"/>
    </row>
    <row r="15254" spans="1:1" x14ac:dyDescent="0.2">
      <c r="A15254" s="2"/>
    </row>
    <row r="15255" spans="1:1" x14ac:dyDescent="0.2">
      <c r="A15255" s="2"/>
    </row>
    <row r="15256" spans="1:1" x14ac:dyDescent="0.2">
      <c r="A15256" s="2"/>
    </row>
    <row r="15257" spans="1:1" x14ac:dyDescent="0.2">
      <c r="A15257" s="2"/>
    </row>
    <row r="15258" spans="1:1" x14ac:dyDescent="0.2">
      <c r="A15258" s="2"/>
    </row>
    <row r="15259" spans="1:1" x14ac:dyDescent="0.2">
      <c r="A15259" s="2"/>
    </row>
    <row r="15260" spans="1:1" x14ac:dyDescent="0.2">
      <c r="A15260" s="2"/>
    </row>
    <row r="15261" spans="1:1" x14ac:dyDescent="0.2">
      <c r="A15261" s="2"/>
    </row>
    <row r="15262" spans="1:1" x14ac:dyDescent="0.2">
      <c r="A15262" s="2"/>
    </row>
    <row r="15263" spans="1:1" x14ac:dyDescent="0.2">
      <c r="A15263" s="2"/>
    </row>
    <row r="15264" spans="1:1" x14ac:dyDescent="0.2">
      <c r="A15264" s="2"/>
    </row>
    <row r="15265" spans="1:1" x14ac:dyDescent="0.2">
      <c r="A15265" s="2"/>
    </row>
    <row r="15266" spans="1:1" x14ac:dyDescent="0.2">
      <c r="A15266" s="2"/>
    </row>
    <row r="15267" spans="1:1" x14ac:dyDescent="0.2">
      <c r="A15267" s="2"/>
    </row>
    <row r="15268" spans="1:1" x14ac:dyDescent="0.2">
      <c r="A15268" s="2"/>
    </row>
    <row r="15269" spans="1:1" x14ac:dyDescent="0.2">
      <c r="A15269" s="2"/>
    </row>
    <row r="15270" spans="1:1" x14ac:dyDescent="0.2">
      <c r="A15270" s="2"/>
    </row>
    <row r="15271" spans="1:1" x14ac:dyDescent="0.2">
      <c r="A15271" s="2"/>
    </row>
    <row r="15272" spans="1:1" x14ac:dyDescent="0.2">
      <c r="A15272" s="2"/>
    </row>
    <row r="15273" spans="1:1" x14ac:dyDescent="0.2">
      <c r="A15273" s="2"/>
    </row>
    <row r="15274" spans="1:1" x14ac:dyDescent="0.2">
      <c r="A15274" s="2"/>
    </row>
    <row r="15275" spans="1:1" x14ac:dyDescent="0.2">
      <c r="A15275" s="2"/>
    </row>
    <row r="15276" spans="1:1" x14ac:dyDescent="0.2">
      <c r="A15276" s="2"/>
    </row>
    <row r="15277" spans="1:1" x14ac:dyDescent="0.2">
      <c r="A15277" s="2"/>
    </row>
    <row r="15278" spans="1:1" x14ac:dyDescent="0.2">
      <c r="A15278" s="2"/>
    </row>
    <row r="15279" spans="1:1" x14ac:dyDescent="0.2">
      <c r="A15279" s="2"/>
    </row>
    <row r="15280" spans="1:1" x14ac:dyDescent="0.2">
      <c r="A15280" s="2"/>
    </row>
    <row r="15281" spans="1:1" x14ac:dyDescent="0.2">
      <c r="A15281" s="2"/>
    </row>
    <row r="15282" spans="1:1" x14ac:dyDescent="0.2">
      <c r="A15282" s="2"/>
    </row>
    <row r="15283" spans="1:1" x14ac:dyDescent="0.2">
      <c r="A15283" s="2"/>
    </row>
    <row r="15284" spans="1:1" x14ac:dyDescent="0.2">
      <c r="A15284" s="2"/>
    </row>
    <row r="15285" spans="1:1" x14ac:dyDescent="0.2">
      <c r="A15285" s="2"/>
    </row>
    <row r="15286" spans="1:1" x14ac:dyDescent="0.2">
      <c r="A15286" s="2"/>
    </row>
    <row r="15287" spans="1:1" x14ac:dyDescent="0.2">
      <c r="A15287" s="2"/>
    </row>
    <row r="15288" spans="1:1" x14ac:dyDescent="0.2">
      <c r="A15288" s="2"/>
    </row>
    <row r="15289" spans="1:1" x14ac:dyDescent="0.2">
      <c r="A15289" s="2"/>
    </row>
    <row r="15290" spans="1:1" x14ac:dyDescent="0.2">
      <c r="A15290" s="2"/>
    </row>
    <row r="15291" spans="1:1" x14ac:dyDescent="0.2">
      <c r="A15291" s="2"/>
    </row>
    <row r="15292" spans="1:1" x14ac:dyDescent="0.2">
      <c r="A15292" s="2"/>
    </row>
    <row r="15293" spans="1:1" x14ac:dyDescent="0.2">
      <c r="A15293" s="2"/>
    </row>
    <row r="15294" spans="1:1" x14ac:dyDescent="0.2">
      <c r="A15294" s="2"/>
    </row>
    <row r="15295" spans="1:1" x14ac:dyDescent="0.2">
      <c r="A15295" s="2"/>
    </row>
    <row r="15296" spans="1:1" x14ac:dyDescent="0.2">
      <c r="A15296" s="2"/>
    </row>
    <row r="15297" spans="1:1" x14ac:dyDescent="0.2">
      <c r="A15297" s="2"/>
    </row>
    <row r="15298" spans="1:1" x14ac:dyDescent="0.2">
      <c r="A15298" s="2"/>
    </row>
    <row r="15299" spans="1:1" x14ac:dyDescent="0.2">
      <c r="A15299" s="2"/>
    </row>
    <row r="15300" spans="1:1" x14ac:dyDescent="0.2">
      <c r="A15300" s="2"/>
    </row>
    <row r="15301" spans="1:1" x14ac:dyDescent="0.2">
      <c r="A15301" s="2"/>
    </row>
    <row r="15302" spans="1:1" x14ac:dyDescent="0.2">
      <c r="A15302" s="2"/>
    </row>
    <row r="15303" spans="1:1" x14ac:dyDescent="0.2">
      <c r="A15303" s="2"/>
    </row>
    <row r="15304" spans="1:1" x14ac:dyDescent="0.2">
      <c r="A15304" s="2"/>
    </row>
    <row r="15305" spans="1:1" x14ac:dyDescent="0.2">
      <c r="A15305" s="2"/>
    </row>
    <row r="15306" spans="1:1" x14ac:dyDescent="0.2">
      <c r="A15306" s="2"/>
    </row>
    <row r="15307" spans="1:1" x14ac:dyDescent="0.2">
      <c r="A15307" s="2"/>
    </row>
    <row r="15308" spans="1:1" x14ac:dyDescent="0.2">
      <c r="A15308" s="2"/>
    </row>
    <row r="15309" spans="1:1" x14ac:dyDescent="0.2">
      <c r="A15309" s="2"/>
    </row>
    <row r="15310" spans="1:1" x14ac:dyDescent="0.2">
      <c r="A15310" s="2"/>
    </row>
    <row r="15311" spans="1:1" x14ac:dyDescent="0.2">
      <c r="A15311" s="2"/>
    </row>
    <row r="15312" spans="1:1" x14ac:dyDescent="0.2">
      <c r="A15312" s="2"/>
    </row>
    <row r="15313" spans="1:1" x14ac:dyDescent="0.2">
      <c r="A15313" s="2"/>
    </row>
    <row r="15314" spans="1:1" x14ac:dyDescent="0.2">
      <c r="A15314" s="2"/>
    </row>
    <row r="15315" spans="1:1" x14ac:dyDescent="0.2">
      <c r="A15315" s="2"/>
    </row>
    <row r="15316" spans="1:1" x14ac:dyDescent="0.2">
      <c r="A15316" s="2"/>
    </row>
    <row r="15317" spans="1:1" x14ac:dyDescent="0.2">
      <c r="A15317" s="2"/>
    </row>
    <row r="15318" spans="1:1" x14ac:dyDescent="0.2">
      <c r="A15318" s="2"/>
    </row>
    <row r="15319" spans="1:1" x14ac:dyDescent="0.2">
      <c r="A15319" s="2"/>
    </row>
    <row r="15320" spans="1:1" x14ac:dyDescent="0.2">
      <c r="A15320" s="2"/>
    </row>
    <row r="15321" spans="1:1" x14ac:dyDescent="0.2">
      <c r="A15321" s="2"/>
    </row>
    <row r="15322" spans="1:1" x14ac:dyDescent="0.2">
      <c r="A15322" s="2"/>
    </row>
    <row r="15323" spans="1:1" x14ac:dyDescent="0.2">
      <c r="A15323" s="2"/>
    </row>
    <row r="15324" spans="1:1" x14ac:dyDescent="0.2">
      <c r="A15324" s="2"/>
    </row>
    <row r="15325" spans="1:1" x14ac:dyDescent="0.2">
      <c r="A15325" s="2"/>
    </row>
    <row r="15326" spans="1:1" x14ac:dyDescent="0.2">
      <c r="A15326" s="2"/>
    </row>
    <row r="15327" spans="1:1" x14ac:dyDescent="0.2">
      <c r="A15327" s="2"/>
    </row>
    <row r="15328" spans="1:1" x14ac:dyDescent="0.2">
      <c r="A15328" s="2"/>
    </row>
    <row r="15329" spans="1:1" x14ac:dyDescent="0.2">
      <c r="A15329" s="2"/>
    </row>
    <row r="15330" spans="1:1" x14ac:dyDescent="0.2">
      <c r="A15330" s="2"/>
    </row>
    <row r="15331" spans="1:1" x14ac:dyDescent="0.2">
      <c r="A15331" s="2"/>
    </row>
    <row r="15332" spans="1:1" x14ac:dyDescent="0.2">
      <c r="A15332" s="2"/>
    </row>
    <row r="15333" spans="1:1" x14ac:dyDescent="0.2">
      <c r="A15333" s="2"/>
    </row>
    <row r="15334" spans="1:1" x14ac:dyDescent="0.2">
      <c r="A15334" s="2"/>
    </row>
    <row r="15335" spans="1:1" x14ac:dyDescent="0.2">
      <c r="A15335" s="2"/>
    </row>
    <row r="15336" spans="1:1" x14ac:dyDescent="0.2">
      <c r="A15336" s="2"/>
    </row>
    <row r="15337" spans="1:1" x14ac:dyDescent="0.2">
      <c r="A15337" s="2"/>
    </row>
    <row r="15338" spans="1:1" x14ac:dyDescent="0.2">
      <c r="A15338" s="2"/>
    </row>
    <row r="15339" spans="1:1" x14ac:dyDescent="0.2">
      <c r="A15339" s="2"/>
    </row>
    <row r="15340" spans="1:1" x14ac:dyDescent="0.2">
      <c r="A15340" s="2"/>
    </row>
    <row r="15341" spans="1:1" x14ac:dyDescent="0.2">
      <c r="A15341" s="2"/>
    </row>
    <row r="15342" spans="1:1" x14ac:dyDescent="0.2">
      <c r="A15342" s="2"/>
    </row>
    <row r="15343" spans="1:1" x14ac:dyDescent="0.2">
      <c r="A15343" s="2"/>
    </row>
    <row r="15344" spans="1:1" x14ac:dyDescent="0.2">
      <c r="A15344" s="2"/>
    </row>
    <row r="15345" spans="1:1" x14ac:dyDescent="0.2">
      <c r="A15345" s="2"/>
    </row>
    <row r="15346" spans="1:1" x14ac:dyDescent="0.2">
      <c r="A15346" s="2"/>
    </row>
    <row r="15347" spans="1:1" x14ac:dyDescent="0.2">
      <c r="A15347" s="2"/>
    </row>
    <row r="15348" spans="1:1" x14ac:dyDescent="0.2">
      <c r="A15348" s="2"/>
    </row>
    <row r="15349" spans="1:1" x14ac:dyDescent="0.2">
      <c r="A15349" s="2"/>
    </row>
    <row r="15350" spans="1:1" x14ac:dyDescent="0.2">
      <c r="A15350" s="2"/>
    </row>
    <row r="15351" spans="1:1" x14ac:dyDescent="0.2">
      <c r="A15351" s="2"/>
    </row>
    <row r="15352" spans="1:1" x14ac:dyDescent="0.2">
      <c r="A15352" s="2"/>
    </row>
    <row r="15353" spans="1:1" x14ac:dyDescent="0.2">
      <c r="A15353" s="2"/>
    </row>
    <row r="15354" spans="1:1" x14ac:dyDescent="0.2">
      <c r="A15354" s="2"/>
    </row>
    <row r="15355" spans="1:1" x14ac:dyDescent="0.2">
      <c r="A15355" s="2"/>
    </row>
    <row r="15356" spans="1:1" x14ac:dyDescent="0.2">
      <c r="A15356" s="2"/>
    </row>
    <row r="15357" spans="1:1" x14ac:dyDescent="0.2">
      <c r="A15357" s="2"/>
    </row>
    <row r="15358" spans="1:1" x14ac:dyDescent="0.2">
      <c r="A15358" s="2"/>
    </row>
    <row r="15359" spans="1:1" x14ac:dyDescent="0.2">
      <c r="A15359" s="2"/>
    </row>
    <row r="15360" spans="1:1" x14ac:dyDescent="0.2">
      <c r="A15360" s="2"/>
    </row>
    <row r="15361" spans="1:1" x14ac:dyDescent="0.2">
      <c r="A15361" s="2"/>
    </row>
    <row r="15362" spans="1:1" x14ac:dyDescent="0.2">
      <c r="A15362" s="2"/>
    </row>
    <row r="15363" spans="1:1" x14ac:dyDescent="0.2">
      <c r="A15363" s="2"/>
    </row>
    <row r="15364" spans="1:1" x14ac:dyDescent="0.2">
      <c r="A15364" s="2"/>
    </row>
    <row r="15365" spans="1:1" x14ac:dyDescent="0.2">
      <c r="A15365" s="2"/>
    </row>
    <row r="15366" spans="1:1" x14ac:dyDescent="0.2">
      <c r="A15366" s="2"/>
    </row>
    <row r="15367" spans="1:1" x14ac:dyDescent="0.2">
      <c r="A15367" s="2"/>
    </row>
    <row r="15368" spans="1:1" x14ac:dyDescent="0.2">
      <c r="A15368" s="2"/>
    </row>
    <row r="15369" spans="1:1" x14ac:dyDescent="0.2">
      <c r="A15369" s="2"/>
    </row>
    <row r="15370" spans="1:1" x14ac:dyDescent="0.2">
      <c r="A15370" s="2"/>
    </row>
    <row r="15371" spans="1:1" x14ac:dyDescent="0.2">
      <c r="A15371" s="2"/>
    </row>
    <row r="15372" spans="1:1" x14ac:dyDescent="0.2">
      <c r="A15372" s="2"/>
    </row>
    <row r="15373" spans="1:1" x14ac:dyDescent="0.2">
      <c r="A15373" s="2"/>
    </row>
    <row r="15374" spans="1:1" x14ac:dyDescent="0.2">
      <c r="A15374" s="2"/>
    </row>
    <row r="15375" spans="1:1" x14ac:dyDescent="0.2">
      <c r="A15375" s="2"/>
    </row>
    <row r="15376" spans="1:1" x14ac:dyDescent="0.2">
      <c r="A15376" s="2"/>
    </row>
    <row r="15377" spans="1:1" x14ac:dyDescent="0.2">
      <c r="A15377" s="2"/>
    </row>
    <row r="15378" spans="1:1" x14ac:dyDescent="0.2">
      <c r="A15378" s="2"/>
    </row>
    <row r="15379" spans="1:1" x14ac:dyDescent="0.2">
      <c r="A15379" s="2"/>
    </row>
    <row r="15380" spans="1:1" x14ac:dyDescent="0.2">
      <c r="A15380" s="2"/>
    </row>
    <row r="15381" spans="1:1" x14ac:dyDescent="0.2">
      <c r="A15381" s="2"/>
    </row>
    <row r="15382" spans="1:1" x14ac:dyDescent="0.2">
      <c r="A15382" s="2"/>
    </row>
    <row r="15383" spans="1:1" x14ac:dyDescent="0.2">
      <c r="A15383" s="2"/>
    </row>
    <row r="15384" spans="1:1" x14ac:dyDescent="0.2">
      <c r="A15384" s="2"/>
    </row>
    <row r="15385" spans="1:1" x14ac:dyDescent="0.2">
      <c r="A15385" s="2"/>
    </row>
    <row r="15386" spans="1:1" x14ac:dyDescent="0.2">
      <c r="A15386" s="2"/>
    </row>
    <row r="15387" spans="1:1" x14ac:dyDescent="0.2">
      <c r="A15387" s="2"/>
    </row>
    <row r="15388" spans="1:1" x14ac:dyDescent="0.2">
      <c r="A15388" s="2"/>
    </row>
    <row r="15389" spans="1:1" x14ac:dyDescent="0.2">
      <c r="A15389" s="2"/>
    </row>
    <row r="15390" spans="1:1" x14ac:dyDescent="0.2">
      <c r="A15390" s="2"/>
    </row>
    <row r="15391" spans="1:1" x14ac:dyDescent="0.2">
      <c r="A15391" s="2"/>
    </row>
    <row r="15392" spans="1:1" x14ac:dyDescent="0.2">
      <c r="A15392" s="2"/>
    </row>
    <row r="15393" spans="1:1" x14ac:dyDescent="0.2">
      <c r="A15393" s="2"/>
    </row>
    <row r="15394" spans="1:1" x14ac:dyDescent="0.2">
      <c r="A15394" s="2"/>
    </row>
    <row r="15395" spans="1:1" x14ac:dyDescent="0.2">
      <c r="A15395" s="2"/>
    </row>
    <row r="15396" spans="1:1" x14ac:dyDescent="0.2">
      <c r="A15396" s="2"/>
    </row>
    <row r="15397" spans="1:1" x14ac:dyDescent="0.2">
      <c r="A15397" s="2"/>
    </row>
    <row r="15398" spans="1:1" x14ac:dyDescent="0.2">
      <c r="A15398" s="2"/>
    </row>
    <row r="15399" spans="1:1" x14ac:dyDescent="0.2">
      <c r="A15399" s="2"/>
    </row>
    <row r="15400" spans="1:1" x14ac:dyDescent="0.2">
      <c r="A15400" s="2"/>
    </row>
    <row r="15401" spans="1:1" x14ac:dyDescent="0.2">
      <c r="A15401" s="2"/>
    </row>
    <row r="15402" spans="1:1" x14ac:dyDescent="0.2">
      <c r="A15402" s="2"/>
    </row>
    <row r="15403" spans="1:1" x14ac:dyDescent="0.2">
      <c r="A15403" s="2"/>
    </row>
    <row r="15404" spans="1:1" x14ac:dyDescent="0.2">
      <c r="A15404" s="2"/>
    </row>
    <row r="15405" spans="1:1" x14ac:dyDescent="0.2">
      <c r="A15405" s="2"/>
    </row>
    <row r="15406" spans="1:1" x14ac:dyDescent="0.2">
      <c r="A15406" s="2"/>
    </row>
    <row r="15407" spans="1:1" x14ac:dyDescent="0.2">
      <c r="A15407" s="2"/>
    </row>
    <row r="15408" spans="1:1" x14ac:dyDescent="0.2">
      <c r="A15408" s="2"/>
    </row>
    <row r="15409" spans="1:1" x14ac:dyDescent="0.2">
      <c r="A15409" s="2"/>
    </row>
    <row r="15410" spans="1:1" x14ac:dyDescent="0.2">
      <c r="A15410" s="2"/>
    </row>
    <row r="15411" spans="1:1" x14ac:dyDescent="0.2">
      <c r="A15411" s="2"/>
    </row>
    <row r="15412" spans="1:1" x14ac:dyDescent="0.2">
      <c r="A15412" s="2"/>
    </row>
    <row r="15413" spans="1:1" x14ac:dyDescent="0.2">
      <c r="A15413" s="2"/>
    </row>
    <row r="15414" spans="1:1" x14ac:dyDescent="0.2">
      <c r="A15414" s="2"/>
    </row>
    <row r="15415" spans="1:1" x14ac:dyDescent="0.2">
      <c r="A15415" s="2"/>
    </row>
    <row r="15416" spans="1:1" x14ac:dyDescent="0.2">
      <c r="A15416" s="2"/>
    </row>
    <row r="15417" spans="1:1" x14ac:dyDescent="0.2">
      <c r="A15417" s="2"/>
    </row>
    <row r="15418" spans="1:1" x14ac:dyDescent="0.2">
      <c r="A15418" s="2"/>
    </row>
    <row r="15419" spans="1:1" x14ac:dyDescent="0.2">
      <c r="A15419" s="2"/>
    </row>
    <row r="15420" spans="1:1" x14ac:dyDescent="0.2">
      <c r="A15420" s="2"/>
    </row>
    <row r="15421" spans="1:1" x14ac:dyDescent="0.2">
      <c r="A15421" s="2"/>
    </row>
    <row r="15422" spans="1:1" x14ac:dyDescent="0.2">
      <c r="A15422" s="2"/>
    </row>
    <row r="15423" spans="1:1" x14ac:dyDescent="0.2">
      <c r="A15423" s="2"/>
    </row>
    <row r="15424" spans="1:1" x14ac:dyDescent="0.2">
      <c r="A15424" s="2"/>
    </row>
    <row r="15425" spans="1:1" x14ac:dyDescent="0.2">
      <c r="A15425" s="2"/>
    </row>
    <row r="15426" spans="1:1" x14ac:dyDescent="0.2">
      <c r="A15426" s="2"/>
    </row>
    <row r="15427" spans="1:1" x14ac:dyDescent="0.2">
      <c r="A15427" s="2"/>
    </row>
    <row r="15428" spans="1:1" x14ac:dyDescent="0.2">
      <c r="A15428" s="2"/>
    </row>
    <row r="15429" spans="1:1" x14ac:dyDescent="0.2">
      <c r="A15429" s="2"/>
    </row>
    <row r="15430" spans="1:1" x14ac:dyDescent="0.2">
      <c r="A15430" s="2"/>
    </row>
    <row r="15431" spans="1:1" x14ac:dyDescent="0.2">
      <c r="A15431" s="2"/>
    </row>
    <row r="15432" spans="1:1" x14ac:dyDescent="0.2">
      <c r="A15432" s="2"/>
    </row>
    <row r="15433" spans="1:1" x14ac:dyDescent="0.2">
      <c r="A15433" s="2"/>
    </row>
    <row r="15434" spans="1:1" x14ac:dyDescent="0.2">
      <c r="A15434" s="2"/>
    </row>
    <row r="15435" spans="1:1" x14ac:dyDescent="0.2">
      <c r="A15435" s="2"/>
    </row>
    <row r="15436" spans="1:1" x14ac:dyDescent="0.2">
      <c r="A15436" s="2"/>
    </row>
    <row r="15437" spans="1:1" x14ac:dyDescent="0.2">
      <c r="A15437" s="2"/>
    </row>
    <row r="15438" spans="1:1" x14ac:dyDescent="0.2">
      <c r="A15438" s="2"/>
    </row>
    <row r="15439" spans="1:1" x14ac:dyDescent="0.2">
      <c r="A15439" s="2"/>
    </row>
    <row r="15440" spans="1:1" x14ac:dyDescent="0.2">
      <c r="A15440" s="2"/>
    </row>
    <row r="15441" spans="1:1" x14ac:dyDescent="0.2">
      <c r="A15441" s="2"/>
    </row>
    <row r="15442" spans="1:1" x14ac:dyDescent="0.2">
      <c r="A15442" s="2"/>
    </row>
    <row r="15443" spans="1:1" x14ac:dyDescent="0.2">
      <c r="A15443" s="2"/>
    </row>
    <row r="15444" spans="1:1" x14ac:dyDescent="0.2">
      <c r="A15444" s="2"/>
    </row>
    <row r="15445" spans="1:1" x14ac:dyDescent="0.2">
      <c r="A15445" s="2"/>
    </row>
    <row r="15446" spans="1:1" x14ac:dyDescent="0.2">
      <c r="A15446" s="2"/>
    </row>
    <row r="15447" spans="1:1" x14ac:dyDescent="0.2">
      <c r="A15447" s="2"/>
    </row>
    <row r="15448" spans="1:1" x14ac:dyDescent="0.2">
      <c r="A15448" s="2"/>
    </row>
    <row r="15449" spans="1:1" x14ac:dyDescent="0.2">
      <c r="A15449" s="2"/>
    </row>
    <row r="15450" spans="1:1" x14ac:dyDescent="0.2">
      <c r="A15450" s="2"/>
    </row>
    <row r="15451" spans="1:1" x14ac:dyDescent="0.2">
      <c r="A15451" s="2"/>
    </row>
    <row r="15452" spans="1:1" x14ac:dyDescent="0.2">
      <c r="A15452" s="2"/>
    </row>
    <row r="15453" spans="1:1" x14ac:dyDescent="0.2">
      <c r="A15453" s="2"/>
    </row>
    <row r="15454" spans="1:1" x14ac:dyDescent="0.2">
      <c r="A15454" s="2"/>
    </row>
    <row r="15455" spans="1:1" x14ac:dyDescent="0.2">
      <c r="A15455" s="2"/>
    </row>
    <row r="15456" spans="1:1" x14ac:dyDescent="0.2">
      <c r="A15456" s="2"/>
    </row>
    <row r="15457" spans="1:1" x14ac:dyDescent="0.2">
      <c r="A15457" s="2"/>
    </row>
    <row r="15458" spans="1:1" x14ac:dyDescent="0.2">
      <c r="A15458" s="2"/>
    </row>
    <row r="15459" spans="1:1" x14ac:dyDescent="0.2">
      <c r="A15459" s="2"/>
    </row>
    <row r="15460" spans="1:1" x14ac:dyDescent="0.2">
      <c r="A15460" s="2"/>
    </row>
    <row r="15461" spans="1:1" x14ac:dyDescent="0.2">
      <c r="A15461" s="2"/>
    </row>
    <row r="15462" spans="1:1" x14ac:dyDescent="0.2">
      <c r="A15462" s="2"/>
    </row>
    <row r="15463" spans="1:1" x14ac:dyDescent="0.2">
      <c r="A15463" s="2"/>
    </row>
    <row r="15464" spans="1:1" x14ac:dyDescent="0.2">
      <c r="A15464" s="2"/>
    </row>
    <row r="15465" spans="1:1" x14ac:dyDescent="0.2">
      <c r="A15465" s="2"/>
    </row>
    <row r="15466" spans="1:1" x14ac:dyDescent="0.2">
      <c r="A15466" s="2"/>
    </row>
    <row r="15467" spans="1:1" x14ac:dyDescent="0.2">
      <c r="A15467" s="2"/>
    </row>
    <row r="15468" spans="1:1" x14ac:dyDescent="0.2">
      <c r="A15468" s="2"/>
    </row>
    <row r="15469" spans="1:1" x14ac:dyDescent="0.2">
      <c r="A15469" s="2"/>
    </row>
    <row r="15470" spans="1:1" x14ac:dyDescent="0.2">
      <c r="A15470" s="2"/>
    </row>
    <row r="15471" spans="1:1" x14ac:dyDescent="0.2">
      <c r="A15471" s="2"/>
    </row>
    <row r="15472" spans="1:1" x14ac:dyDescent="0.2">
      <c r="A15472" s="2"/>
    </row>
    <row r="15473" spans="1:1" x14ac:dyDescent="0.2">
      <c r="A15473" s="2"/>
    </row>
    <row r="15474" spans="1:1" x14ac:dyDescent="0.2">
      <c r="A15474" s="2"/>
    </row>
    <row r="15475" spans="1:1" x14ac:dyDescent="0.2">
      <c r="A15475" s="2"/>
    </row>
    <row r="15476" spans="1:1" x14ac:dyDescent="0.2">
      <c r="A15476" s="2"/>
    </row>
    <row r="15477" spans="1:1" x14ac:dyDescent="0.2">
      <c r="A15477" s="2"/>
    </row>
    <row r="15478" spans="1:1" x14ac:dyDescent="0.2">
      <c r="A15478" s="2"/>
    </row>
    <row r="15479" spans="1:1" x14ac:dyDescent="0.2">
      <c r="A15479" s="2"/>
    </row>
    <row r="15480" spans="1:1" x14ac:dyDescent="0.2">
      <c r="A15480" s="2"/>
    </row>
    <row r="15481" spans="1:1" x14ac:dyDescent="0.2">
      <c r="A15481" s="2"/>
    </row>
    <row r="15482" spans="1:1" x14ac:dyDescent="0.2">
      <c r="A15482" s="2"/>
    </row>
    <row r="15483" spans="1:1" x14ac:dyDescent="0.2">
      <c r="A15483" s="2"/>
    </row>
    <row r="15484" spans="1:1" x14ac:dyDescent="0.2">
      <c r="A15484" s="2"/>
    </row>
    <row r="15485" spans="1:1" x14ac:dyDescent="0.2">
      <c r="A15485" s="2"/>
    </row>
    <row r="15486" spans="1:1" x14ac:dyDescent="0.2">
      <c r="A15486" s="2"/>
    </row>
    <row r="15487" spans="1:1" x14ac:dyDescent="0.2">
      <c r="A15487" s="2"/>
    </row>
    <row r="15488" spans="1:1" x14ac:dyDescent="0.2">
      <c r="A15488" s="2"/>
    </row>
    <row r="15489" spans="1:1" x14ac:dyDescent="0.2">
      <c r="A15489" s="2"/>
    </row>
    <row r="15490" spans="1:1" x14ac:dyDescent="0.2">
      <c r="A15490" s="2"/>
    </row>
    <row r="15491" spans="1:1" x14ac:dyDescent="0.2">
      <c r="A15491" s="2"/>
    </row>
    <row r="15492" spans="1:1" x14ac:dyDescent="0.2">
      <c r="A15492" s="2"/>
    </row>
    <row r="15493" spans="1:1" x14ac:dyDescent="0.2">
      <c r="A15493" s="2"/>
    </row>
    <row r="15494" spans="1:1" x14ac:dyDescent="0.2">
      <c r="A15494" s="2"/>
    </row>
    <row r="15495" spans="1:1" x14ac:dyDescent="0.2">
      <c r="A15495" s="2"/>
    </row>
    <row r="15496" spans="1:1" x14ac:dyDescent="0.2">
      <c r="A15496" s="2"/>
    </row>
    <row r="15497" spans="1:1" x14ac:dyDescent="0.2">
      <c r="A15497" s="2"/>
    </row>
    <row r="15498" spans="1:1" x14ac:dyDescent="0.2">
      <c r="A15498" s="2"/>
    </row>
    <row r="15499" spans="1:1" x14ac:dyDescent="0.2">
      <c r="A15499" s="2"/>
    </row>
    <row r="15500" spans="1:1" x14ac:dyDescent="0.2">
      <c r="A15500" s="2"/>
    </row>
    <row r="15501" spans="1:1" x14ac:dyDescent="0.2">
      <c r="A15501" s="2"/>
    </row>
    <row r="15502" spans="1:1" x14ac:dyDescent="0.2">
      <c r="A15502" s="2"/>
    </row>
    <row r="15503" spans="1:1" x14ac:dyDescent="0.2">
      <c r="A15503" s="2"/>
    </row>
    <row r="15504" spans="1:1" x14ac:dyDescent="0.2">
      <c r="A15504" s="2"/>
    </row>
    <row r="15505" spans="1:1" x14ac:dyDescent="0.2">
      <c r="A15505" s="2"/>
    </row>
    <row r="15506" spans="1:1" x14ac:dyDescent="0.2">
      <c r="A15506" s="2"/>
    </row>
    <row r="15507" spans="1:1" x14ac:dyDescent="0.2">
      <c r="A15507" s="2"/>
    </row>
    <row r="15508" spans="1:1" x14ac:dyDescent="0.2">
      <c r="A15508" s="2"/>
    </row>
    <row r="15509" spans="1:1" x14ac:dyDescent="0.2">
      <c r="A15509" s="2"/>
    </row>
    <row r="15510" spans="1:1" x14ac:dyDescent="0.2">
      <c r="A15510" s="2"/>
    </row>
    <row r="15511" spans="1:1" x14ac:dyDescent="0.2">
      <c r="A15511" s="2"/>
    </row>
    <row r="15512" spans="1:1" x14ac:dyDescent="0.2">
      <c r="A15512" s="2"/>
    </row>
    <row r="15513" spans="1:1" x14ac:dyDescent="0.2">
      <c r="A15513" s="2"/>
    </row>
    <row r="15514" spans="1:1" x14ac:dyDescent="0.2">
      <c r="A15514" s="2"/>
    </row>
    <row r="15515" spans="1:1" x14ac:dyDescent="0.2">
      <c r="A15515" s="2"/>
    </row>
    <row r="15516" spans="1:1" x14ac:dyDescent="0.2">
      <c r="A15516" s="2"/>
    </row>
    <row r="15517" spans="1:1" x14ac:dyDescent="0.2">
      <c r="A15517" s="2"/>
    </row>
    <row r="15518" spans="1:1" x14ac:dyDescent="0.2">
      <c r="A15518" s="2"/>
    </row>
    <row r="15519" spans="1:1" x14ac:dyDescent="0.2">
      <c r="A15519" s="2"/>
    </row>
    <row r="15520" spans="1:1" x14ac:dyDescent="0.2">
      <c r="A15520" s="2"/>
    </row>
    <row r="15521" spans="1:1" x14ac:dyDescent="0.2">
      <c r="A15521" s="2"/>
    </row>
    <row r="15522" spans="1:1" x14ac:dyDescent="0.2">
      <c r="A15522" s="2"/>
    </row>
    <row r="15523" spans="1:1" x14ac:dyDescent="0.2">
      <c r="A15523" s="2"/>
    </row>
    <row r="15524" spans="1:1" x14ac:dyDescent="0.2">
      <c r="A15524" s="2"/>
    </row>
    <row r="15525" spans="1:1" x14ac:dyDescent="0.2">
      <c r="A15525" s="2"/>
    </row>
    <row r="15526" spans="1:1" x14ac:dyDescent="0.2">
      <c r="A15526" s="2"/>
    </row>
    <row r="15527" spans="1:1" x14ac:dyDescent="0.2">
      <c r="A15527" s="2"/>
    </row>
    <row r="15528" spans="1:1" x14ac:dyDescent="0.2">
      <c r="A15528" s="2"/>
    </row>
    <row r="15529" spans="1:1" x14ac:dyDescent="0.2">
      <c r="A15529" s="2"/>
    </row>
    <row r="15530" spans="1:1" x14ac:dyDescent="0.2">
      <c r="A15530" s="2"/>
    </row>
    <row r="15531" spans="1:1" x14ac:dyDescent="0.2">
      <c r="A15531" s="2"/>
    </row>
    <row r="15532" spans="1:1" x14ac:dyDescent="0.2">
      <c r="A15532" s="2"/>
    </row>
    <row r="15533" spans="1:1" x14ac:dyDescent="0.2">
      <c r="A15533" s="2"/>
    </row>
    <row r="15534" spans="1:1" x14ac:dyDescent="0.2">
      <c r="A15534" s="2"/>
    </row>
    <row r="15535" spans="1:1" x14ac:dyDescent="0.2">
      <c r="A15535" s="2"/>
    </row>
    <row r="15536" spans="1:1" x14ac:dyDescent="0.2">
      <c r="A15536" s="2"/>
    </row>
    <row r="15537" spans="1:1" x14ac:dyDescent="0.2">
      <c r="A15537" s="2"/>
    </row>
    <row r="15538" spans="1:1" x14ac:dyDescent="0.2">
      <c r="A15538" s="2"/>
    </row>
    <row r="15539" spans="1:1" x14ac:dyDescent="0.2">
      <c r="A15539" s="2"/>
    </row>
    <row r="15540" spans="1:1" x14ac:dyDescent="0.2">
      <c r="A15540" s="2"/>
    </row>
    <row r="15541" spans="1:1" x14ac:dyDescent="0.2">
      <c r="A15541" s="2"/>
    </row>
    <row r="15542" spans="1:1" x14ac:dyDescent="0.2">
      <c r="A15542" s="2"/>
    </row>
    <row r="15543" spans="1:1" x14ac:dyDescent="0.2">
      <c r="A15543" s="2"/>
    </row>
    <row r="15544" spans="1:1" x14ac:dyDescent="0.2">
      <c r="A15544" s="2"/>
    </row>
    <row r="15545" spans="1:1" x14ac:dyDescent="0.2">
      <c r="A15545" s="2"/>
    </row>
    <row r="15546" spans="1:1" x14ac:dyDescent="0.2">
      <c r="A15546" s="2"/>
    </row>
    <row r="15547" spans="1:1" x14ac:dyDescent="0.2">
      <c r="A15547" s="2"/>
    </row>
    <row r="15548" spans="1:1" x14ac:dyDescent="0.2">
      <c r="A15548" s="2"/>
    </row>
    <row r="15549" spans="1:1" x14ac:dyDescent="0.2">
      <c r="A15549" s="2"/>
    </row>
    <row r="15550" spans="1:1" x14ac:dyDescent="0.2">
      <c r="A15550" s="2"/>
    </row>
    <row r="15551" spans="1:1" x14ac:dyDescent="0.2">
      <c r="A15551" s="2"/>
    </row>
    <row r="15552" spans="1:1" x14ac:dyDescent="0.2">
      <c r="A15552" s="2"/>
    </row>
    <row r="15553" spans="1:1" x14ac:dyDescent="0.2">
      <c r="A15553" s="2"/>
    </row>
    <row r="15554" spans="1:1" x14ac:dyDescent="0.2">
      <c r="A15554" s="2"/>
    </row>
    <row r="15555" spans="1:1" x14ac:dyDescent="0.2">
      <c r="A15555" s="2"/>
    </row>
    <row r="15556" spans="1:1" x14ac:dyDescent="0.2">
      <c r="A15556" s="2"/>
    </row>
    <row r="15557" spans="1:1" x14ac:dyDescent="0.2">
      <c r="A15557" s="2"/>
    </row>
    <row r="15558" spans="1:1" x14ac:dyDescent="0.2">
      <c r="A15558" s="2"/>
    </row>
    <row r="15559" spans="1:1" x14ac:dyDescent="0.2">
      <c r="A15559" s="2"/>
    </row>
    <row r="15560" spans="1:1" x14ac:dyDescent="0.2">
      <c r="A15560" s="2"/>
    </row>
    <row r="15561" spans="1:1" x14ac:dyDescent="0.2">
      <c r="A15561" s="2"/>
    </row>
    <row r="15562" spans="1:1" x14ac:dyDescent="0.2">
      <c r="A15562" s="2"/>
    </row>
    <row r="15563" spans="1:1" x14ac:dyDescent="0.2">
      <c r="A15563" s="2"/>
    </row>
    <row r="15564" spans="1:1" x14ac:dyDescent="0.2">
      <c r="A15564" s="2"/>
    </row>
    <row r="15565" spans="1:1" x14ac:dyDescent="0.2">
      <c r="A15565" s="2"/>
    </row>
    <row r="15566" spans="1:1" x14ac:dyDescent="0.2">
      <c r="A15566" s="2"/>
    </row>
    <row r="15567" spans="1:1" x14ac:dyDescent="0.2">
      <c r="A15567" s="2"/>
    </row>
    <row r="15568" spans="1:1" x14ac:dyDescent="0.2">
      <c r="A15568" s="2"/>
    </row>
    <row r="15569" spans="1:1" x14ac:dyDescent="0.2">
      <c r="A15569" s="2"/>
    </row>
    <row r="15570" spans="1:1" x14ac:dyDescent="0.2">
      <c r="A15570" s="2"/>
    </row>
    <row r="15571" spans="1:1" x14ac:dyDescent="0.2">
      <c r="A15571" s="2"/>
    </row>
    <row r="15572" spans="1:1" x14ac:dyDescent="0.2">
      <c r="A15572" s="2"/>
    </row>
    <row r="15573" spans="1:1" x14ac:dyDescent="0.2">
      <c r="A15573" s="2"/>
    </row>
    <row r="15574" spans="1:1" x14ac:dyDescent="0.2">
      <c r="A15574" s="2"/>
    </row>
    <row r="15575" spans="1:1" x14ac:dyDescent="0.2">
      <c r="A15575" s="2"/>
    </row>
    <row r="15576" spans="1:1" x14ac:dyDescent="0.2">
      <c r="A15576" s="2"/>
    </row>
    <row r="15577" spans="1:1" x14ac:dyDescent="0.2">
      <c r="A15577" s="2"/>
    </row>
    <row r="15578" spans="1:1" x14ac:dyDescent="0.2">
      <c r="A15578" s="2"/>
    </row>
    <row r="15579" spans="1:1" x14ac:dyDescent="0.2">
      <c r="A15579" s="2"/>
    </row>
    <row r="15580" spans="1:1" x14ac:dyDescent="0.2">
      <c r="A15580" s="2"/>
    </row>
    <row r="15581" spans="1:1" x14ac:dyDescent="0.2">
      <c r="A15581" s="2"/>
    </row>
    <row r="15582" spans="1:1" x14ac:dyDescent="0.2">
      <c r="A15582" s="2"/>
    </row>
    <row r="15583" spans="1:1" x14ac:dyDescent="0.2">
      <c r="A15583" s="2"/>
    </row>
    <row r="15584" spans="1:1" x14ac:dyDescent="0.2">
      <c r="A15584" s="2"/>
    </row>
    <row r="15585" spans="1:1" x14ac:dyDescent="0.2">
      <c r="A15585" s="2"/>
    </row>
    <row r="15586" spans="1:1" x14ac:dyDescent="0.2">
      <c r="A15586" s="2"/>
    </row>
    <row r="15587" spans="1:1" x14ac:dyDescent="0.2">
      <c r="A15587" s="2"/>
    </row>
    <row r="15588" spans="1:1" x14ac:dyDescent="0.2">
      <c r="A15588" s="2"/>
    </row>
    <row r="15589" spans="1:1" x14ac:dyDescent="0.2">
      <c r="A15589" s="2"/>
    </row>
    <row r="15590" spans="1:1" x14ac:dyDescent="0.2">
      <c r="A15590" s="2"/>
    </row>
    <row r="15591" spans="1:1" x14ac:dyDescent="0.2">
      <c r="A15591" s="2"/>
    </row>
    <row r="15592" spans="1:1" x14ac:dyDescent="0.2">
      <c r="A15592" s="2"/>
    </row>
    <row r="15593" spans="1:1" x14ac:dyDescent="0.2">
      <c r="A15593" s="2"/>
    </row>
    <row r="15594" spans="1:1" x14ac:dyDescent="0.2">
      <c r="A15594" s="2"/>
    </row>
    <row r="15595" spans="1:1" x14ac:dyDescent="0.2">
      <c r="A15595" s="2"/>
    </row>
    <row r="15596" spans="1:1" x14ac:dyDescent="0.2">
      <c r="A15596" s="2"/>
    </row>
    <row r="15597" spans="1:1" x14ac:dyDescent="0.2">
      <c r="A15597" s="2"/>
    </row>
    <row r="15598" spans="1:1" x14ac:dyDescent="0.2">
      <c r="A15598" s="2"/>
    </row>
    <row r="15599" spans="1:1" x14ac:dyDescent="0.2">
      <c r="A15599" s="2"/>
    </row>
    <row r="15600" spans="1:1" x14ac:dyDescent="0.2">
      <c r="A15600" s="2"/>
    </row>
    <row r="15601" spans="1:1" x14ac:dyDescent="0.2">
      <c r="A15601" s="2"/>
    </row>
    <row r="15602" spans="1:1" x14ac:dyDescent="0.2">
      <c r="A15602" s="2"/>
    </row>
    <row r="15603" spans="1:1" x14ac:dyDescent="0.2">
      <c r="A15603" s="2"/>
    </row>
    <row r="15604" spans="1:1" x14ac:dyDescent="0.2">
      <c r="A15604" s="2"/>
    </row>
    <row r="15605" spans="1:1" x14ac:dyDescent="0.2">
      <c r="A15605" s="2"/>
    </row>
    <row r="15606" spans="1:1" x14ac:dyDescent="0.2">
      <c r="A15606" s="2"/>
    </row>
    <row r="15607" spans="1:1" x14ac:dyDescent="0.2">
      <c r="A15607" s="2"/>
    </row>
    <row r="15608" spans="1:1" x14ac:dyDescent="0.2">
      <c r="A15608" s="2"/>
    </row>
    <row r="15609" spans="1:1" x14ac:dyDescent="0.2">
      <c r="A15609" s="2"/>
    </row>
    <row r="15610" spans="1:1" x14ac:dyDescent="0.2">
      <c r="A15610" s="2"/>
    </row>
    <row r="15611" spans="1:1" x14ac:dyDescent="0.2">
      <c r="A15611" s="2"/>
    </row>
    <row r="15612" spans="1:1" x14ac:dyDescent="0.2">
      <c r="A15612" s="2"/>
    </row>
    <row r="15613" spans="1:1" x14ac:dyDescent="0.2">
      <c r="A15613" s="2"/>
    </row>
    <row r="15614" spans="1:1" x14ac:dyDescent="0.2">
      <c r="A15614" s="2"/>
    </row>
    <row r="15615" spans="1:1" x14ac:dyDescent="0.2">
      <c r="A15615" s="2"/>
    </row>
    <row r="15616" spans="1:1" x14ac:dyDescent="0.2">
      <c r="A15616" s="2"/>
    </row>
    <row r="15617" spans="1:1" x14ac:dyDescent="0.2">
      <c r="A15617" s="2"/>
    </row>
    <row r="15618" spans="1:1" x14ac:dyDescent="0.2">
      <c r="A15618" s="2"/>
    </row>
    <row r="15619" spans="1:1" x14ac:dyDescent="0.2">
      <c r="A15619" s="2"/>
    </row>
    <row r="15620" spans="1:1" x14ac:dyDescent="0.2">
      <c r="A15620" s="2"/>
    </row>
    <row r="15621" spans="1:1" x14ac:dyDescent="0.2">
      <c r="A15621" s="2"/>
    </row>
    <row r="15622" spans="1:1" x14ac:dyDescent="0.2">
      <c r="A15622" s="2"/>
    </row>
    <row r="15623" spans="1:1" x14ac:dyDescent="0.2">
      <c r="A15623" s="2"/>
    </row>
    <row r="15624" spans="1:1" x14ac:dyDescent="0.2">
      <c r="A15624" s="2"/>
    </row>
    <row r="15625" spans="1:1" x14ac:dyDescent="0.2">
      <c r="A15625" s="2"/>
    </row>
    <row r="15626" spans="1:1" x14ac:dyDescent="0.2">
      <c r="A15626" s="2"/>
    </row>
    <row r="15627" spans="1:1" x14ac:dyDescent="0.2">
      <c r="A15627" s="2"/>
    </row>
    <row r="15628" spans="1:1" x14ac:dyDescent="0.2">
      <c r="A15628" s="2"/>
    </row>
    <row r="15629" spans="1:1" x14ac:dyDescent="0.2">
      <c r="A15629" s="2"/>
    </row>
    <row r="15630" spans="1:1" x14ac:dyDescent="0.2">
      <c r="A15630" s="2"/>
    </row>
    <row r="15631" spans="1:1" x14ac:dyDescent="0.2">
      <c r="A15631" s="2"/>
    </row>
    <row r="15632" spans="1:1" x14ac:dyDescent="0.2">
      <c r="A15632" s="2"/>
    </row>
    <row r="15633" spans="1:1" x14ac:dyDescent="0.2">
      <c r="A15633" s="2"/>
    </row>
    <row r="15634" spans="1:1" x14ac:dyDescent="0.2">
      <c r="A15634" s="2"/>
    </row>
    <row r="15635" spans="1:1" x14ac:dyDescent="0.2">
      <c r="A15635" s="2"/>
    </row>
    <row r="15636" spans="1:1" x14ac:dyDescent="0.2">
      <c r="A15636" s="2"/>
    </row>
    <row r="15637" spans="1:1" x14ac:dyDescent="0.2">
      <c r="A15637" s="2"/>
    </row>
    <row r="15638" spans="1:1" x14ac:dyDescent="0.2">
      <c r="A15638" s="2"/>
    </row>
    <row r="15639" spans="1:1" x14ac:dyDescent="0.2">
      <c r="A15639" s="2"/>
    </row>
    <row r="15640" spans="1:1" x14ac:dyDescent="0.2">
      <c r="A15640" s="2"/>
    </row>
    <row r="15641" spans="1:1" x14ac:dyDescent="0.2">
      <c r="A15641" s="2"/>
    </row>
    <row r="15642" spans="1:1" x14ac:dyDescent="0.2">
      <c r="A15642" s="2"/>
    </row>
    <row r="15643" spans="1:1" x14ac:dyDescent="0.2">
      <c r="A15643" s="2"/>
    </row>
    <row r="15644" spans="1:1" x14ac:dyDescent="0.2">
      <c r="A15644" s="2"/>
    </row>
    <row r="15645" spans="1:1" x14ac:dyDescent="0.2">
      <c r="A15645" s="2"/>
    </row>
    <row r="15646" spans="1:1" x14ac:dyDescent="0.2">
      <c r="A15646" s="2"/>
    </row>
    <row r="15647" spans="1:1" x14ac:dyDescent="0.2">
      <c r="A15647" s="2"/>
    </row>
    <row r="15648" spans="1:1" x14ac:dyDescent="0.2">
      <c r="A15648" s="2"/>
    </row>
    <row r="15649" spans="1:1" x14ac:dyDescent="0.2">
      <c r="A15649" s="2"/>
    </row>
    <row r="15650" spans="1:1" x14ac:dyDescent="0.2">
      <c r="A15650" s="2"/>
    </row>
    <row r="15651" spans="1:1" x14ac:dyDescent="0.2">
      <c r="A15651" s="2"/>
    </row>
    <row r="15652" spans="1:1" x14ac:dyDescent="0.2">
      <c r="A15652" s="2"/>
    </row>
    <row r="15653" spans="1:1" x14ac:dyDescent="0.2">
      <c r="A15653" s="2"/>
    </row>
    <row r="15654" spans="1:1" x14ac:dyDescent="0.2">
      <c r="A15654" s="2"/>
    </row>
    <row r="15655" spans="1:1" x14ac:dyDescent="0.2">
      <c r="A15655" s="2"/>
    </row>
    <row r="15656" spans="1:1" x14ac:dyDescent="0.2">
      <c r="A15656" s="2"/>
    </row>
    <row r="15657" spans="1:1" x14ac:dyDescent="0.2">
      <c r="A15657" s="2"/>
    </row>
    <row r="15658" spans="1:1" x14ac:dyDescent="0.2">
      <c r="A15658" s="2"/>
    </row>
    <row r="15659" spans="1:1" x14ac:dyDescent="0.2">
      <c r="A15659" s="2"/>
    </row>
    <row r="15660" spans="1:1" x14ac:dyDescent="0.2">
      <c r="A15660" s="2"/>
    </row>
    <row r="15661" spans="1:1" x14ac:dyDescent="0.2">
      <c r="A15661" s="2"/>
    </row>
    <row r="15662" spans="1:1" x14ac:dyDescent="0.2">
      <c r="A15662" s="2"/>
    </row>
    <row r="15663" spans="1:1" x14ac:dyDescent="0.2">
      <c r="A15663" s="2"/>
    </row>
    <row r="15664" spans="1:1" x14ac:dyDescent="0.2">
      <c r="A15664" s="2"/>
    </row>
    <row r="15665" spans="1:1" x14ac:dyDescent="0.2">
      <c r="A15665" s="2"/>
    </row>
    <row r="15666" spans="1:1" x14ac:dyDescent="0.2">
      <c r="A15666" s="2"/>
    </row>
    <row r="15667" spans="1:1" x14ac:dyDescent="0.2">
      <c r="A15667" s="2"/>
    </row>
    <row r="15668" spans="1:1" x14ac:dyDescent="0.2">
      <c r="A15668" s="2"/>
    </row>
    <row r="15669" spans="1:1" x14ac:dyDescent="0.2">
      <c r="A15669" s="2"/>
    </row>
    <row r="15670" spans="1:1" x14ac:dyDescent="0.2">
      <c r="A15670" s="2"/>
    </row>
    <row r="15671" spans="1:1" x14ac:dyDescent="0.2">
      <c r="A15671" s="2"/>
    </row>
    <row r="15672" spans="1:1" x14ac:dyDescent="0.2">
      <c r="A15672" s="2"/>
    </row>
    <row r="15673" spans="1:1" x14ac:dyDescent="0.2">
      <c r="A15673" s="2"/>
    </row>
    <row r="15674" spans="1:1" x14ac:dyDescent="0.2">
      <c r="A15674" s="2"/>
    </row>
    <row r="15675" spans="1:1" x14ac:dyDescent="0.2">
      <c r="A15675" s="2"/>
    </row>
    <row r="15676" spans="1:1" x14ac:dyDescent="0.2">
      <c r="A15676" s="2"/>
    </row>
    <row r="15677" spans="1:1" x14ac:dyDescent="0.2">
      <c r="A15677" s="2"/>
    </row>
    <row r="15678" spans="1:1" x14ac:dyDescent="0.2">
      <c r="A15678" s="2"/>
    </row>
    <row r="15679" spans="1:1" x14ac:dyDescent="0.2">
      <c r="A15679" s="2"/>
    </row>
    <row r="15680" spans="1:1" x14ac:dyDescent="0.2">
      <c r="A15680" s="2"/>
    </row>
    <row r="15681" spans="1:1" x14ac:dyDescent="0.2">
      <c r="A15681" s="2"/>
    </row>
    <row r="15682" spans="1:1" x14ac:dyDescent="0.2">
      <c r="A15682" s="2"/>
    </row>
    <row r="15683" spans="1:1" x14ac:dyDescent="0.2">
      <c r="A15683" s="2"/>
    </row>
    <row r="15684" spans="1:1" x14ac:dyDescent="0.2">
      <c r="A15684" s="2"/>
    </row>
    <row r="15685" spans="1:1" x14ac:dyDescent="0.2">
      <c r="A15685" s="2"/>
    </row>
    <row r="15686" spans="1:1" x14ac:dyDescent="0.2">
      <c r="A15686" s="2"/>
    </row>
    <row r="15687" spans="1:1" x14ac:dyDescent="0.2">
      <c r="A15687" s="2"/>
    </row>
    <row r="15688" spans="1:1" x14ac:dyDescent="0.2">
      <c r="A15688" s="2"/>
    </row>
    <row r="15689" spans="1:1" x14ac:dyDescent="0.2">
      <c r="A15689" s="2"/>
    </row>
    <row r="15690" spans="1:1" x14ac:dyDescent="0.2">
      <c r="A15690" s="2"/>
    </row>
    <row r="15691" spans="1:1" x14ac:dyDescent="0.2">
      <c r="A15691" s="2"/>
    </row>
    <row r="15692" spans="1:1" x14ac:dyDescent="0.2">
      <c r="A15692" s="2"/>
    </row>
    <row r="15693" spans="1:1" x14ac:dyDescent="0.2">
      <c r="A15693" s="2"/>
    </row>
    <row r="15694" spans="1:1" x14ac:dyDescent="0.2">
      <c r="A15694" s="2"/>
    </row>
    <row r="15695" spans="1:1" x14ac:dyDescent="0.2">
      <c r="A15695" s="2"/>
    </row>
    <row r="15696" spans="1:1" x14ac:dyDescent="0.2">
      <c r="A15696" s="2"/>
    </row>
    <row r="15697" spans="1:1" x14ac:dyDescent="0.2">
      <c r="A15697" s="2"/>
    </row>
    <row r="15698" spans="1:1" x14ac:dyDescent="0.2">
      <c r="A15698" s="2"/>
    </row>
    <row r="15699" spans="1:1" x14ac:dyDescent="0.2">
      <c r="A15699" s="2"/>
    </row>
    <row r="15700" spans="1:1" x14ac:dyDescent="0.2">
      <c r="A15700" s="2"/>
    </row>
    <row r="15701" spans="1:1" x14ac:dyDescent="0.2">
      <c r="A15701" s="2"/>
    </row>
    <row r="15702" spans="1:1" x14ac:dyDescent="0.2">
      <c r="A15702" s="2"/>
    </row>
    <row r="15703" spans="1:1" x14ac:dyDescent="0.2">
      <c r="A15703" s="2"/>
    </row>
    <row r="15704" spans="1:1" x14ac:dyDescent="0.2">
      <c r="A15704" s="2"/>
    </row>
    <row r="15705" spans="1:1" x14ac:dyDescent="0.2">
      <c r="A15705" s="2"/>
    </row>
    <row r="15706" spans="1:1" x14ac:dyDescent="0.2">
      <c r="A15706" s="2"/>
    </row>
    <row r="15707" spans="1:1" x14ac:dyDescent="0.2">
      <c r="A15707" s="2"/>
    </row>
    <row r="15708" spans="1:1" x14ac:dyDescent="0.2">
      <c r="A15708" s="2"/>
    </row>
    <row r="15709" spans="1:1" x14ac:dyDescent="0.2">
      <c r="A15709" s="2"/>
    </row>
    <row r="15710" spans="1:1" x14ac:dyDescent="0.2">
      <c r="A15710" s="2"/>
    </row>
    <row r="15711" spans="1:1" x14ac:dyDescent="0.2">
      <c r="A15711" s="2"/>
    </row>
    <row r="15712" spans="1:1" x14ac:dyDescent="0.2">
      <c r="A15712" s="2"/>
    </row>
    <row r="15713" spans="1:1" x14ac:dyDescent="0.2">
      <c r="A15713" s="2"/>
    </row>
    <row r="15714" spans="1:1" x14ac:dyDescent="0.2">
      <c r="A15714" s="2"/>
    </row>
    <row r="15715" spans="1:1" x14ac:dyDescent="0.2">
      <c r="A15715" s="2"/>
    </row>
    <row r="15716" spans="1:1" x14ac:dyDescent="0.2">
      <c r="A15716" s="2"/>
    </row>
    <row r="15717" spans="1:1" x14ac:dyDescent="0.2">
      <c r="A15717" s="2"/>
    </row>
    <row r="15718" spans="1:1" x14ac:dyDescent="0.2">
      <c r="A15718" s="2"/>
    </row>
    <row r="15719" spans="1:1" x14ac:dyDescent="0.2">
      <c r="A15719" s="2"/>
    </row>
    <row r="15720" spans="1:1" x14ac:dyDescent="0.2">
      <c r="A15720" s="2"/>
    </row>
    <row r="15721" spans="1:1" x14ac:dyDescent="0.2">
      <c r="A15721" s="2"/>
    </row>
    <row r="15722" spans="1:1" x14ac:dyDescent="0.2">
      <c r="A15722" s="2"/>
    </row>
    <row r="15723" spans="1:1" x14ac:dyDescent="0.2">
      <c r="A15723" s="2"/>
    </row>
    <row r="15724" spans="1:1" x14ac:dyDescent="0.2">
      <c r="A15724" s="2"/>
    </row>
    <row r="15725" spans="1:1" x14ac:dyDescent="0.2">
      <c r="A15725" s="2"/>
    </row>
    <row r="15726" spans="1:1" x14ac:dyDescent="0.2">
      <c r="A15726" s="2"/>
    </row>
    <row r="15727" spans="1:1" x14ac:dyDescent="0.2">
      <c r="A15727" s="2"/>
    </row>
    <row r="15728" spans="1:1" x14ac:dyDescent="0.2">
      <c r="A15728" s="2"/>
    </row>
    <row r="15729" spans="1:1" x14ac:dyDescent="0.2">
      <c r="A15729" s="2"/>
    </row>
    <row r="15730" spans="1:1" x14ac:dyDescent="0.2">
      <c r="A15730" s="2"/>
    </row>
    <row r="15731" spans="1:1" x14ac:dyDescent="0.2">
      <c r="A15731" s="2"/>
    </row>
    <row r="15732" spans="1:1" x14ac:dyDescent="0.2">
      <c r="A15732" s="2"/>
    </row>
    <row r="15733" spans="1:1" x14ac:dyDescent="0.2">
      <c r="A15733" s="2"/>
    </row>
    <row r="15734" spans="1:1" x14ac:dyDescent="0.2">
      <c r="A15734" s="2"/>
    </row>
    <row r="15735" spans="1:1" x14ac:dyDescent="0.2">
      <c r="A15735" s="2"/>
    </row>
    <row r="15736" spans="1:1" x14ac:dyDescent="0.2">
      <c r="A15736" s="2"/>
    </row>
    <row r="15737" spans="1:1" x14ac:dyDescent="0.2">
      <c r="A15737" s="2"/>
    </row>
    <row r="15738" spans="1:1" x14ac:dyDescent="0.2">
      <c r="A15738" s="2"/>
    </row>
    <row r="15739" spans="1:1" x14ac:dyDescent="0.2">
      <c r="A15739" s="2"/>
    </row>
    <row r="15740" spans="1:1" x14ac:dyDescent="0.2">
      <c r="A15740" s="2"/>
    </row>
    <row r="15741" spans="1:1" x14ac:dyDescent="0.2">
      <c r="A15741" s="2"/>
    </row>
    <row r="15742" spans="1:1" x14ac:dyDescent="0.2">
      <c r="A15742" s="2"/>
    </row>
    <row r="15743" spans="1:1" x14ac:dyDescent="0.2">
      <c r="A15743" s="2"/>
    </row>
    <row r="15744" spans="1:1" x14ac:dyDescent="0.2">
      <c r="A15744" s="2"/>
    </row>
    <row r="15745" spans="1:1" x14ac:dyDescent="0.2">
      <c r="A15745" s="2"/>
    </row>
    <row r="15746" spans="1:1" x14ac:dyDescent="0.2">
      <c r="A15746" s="2"/>
    </row>
    <row r="15747" spans="1:1" x14ac:dyDescent="0.2">
      <c r="A15747" s="2"/>
    </row>
    <row r="15748" spans="1:1" x14ac:dyDescent="0.2">
      <c r="A15748" s="2"/>
    </row>
    <row r="15749" spans="1:1" x14ac:dyDescent="0.2">
      <c r="A15749" s="2"/>
    </row>
    <row r="15750" spans="1:1" x14ac:dyDescent="0.2">
      <c r="A15750" s="2"/>
    </row>
    <row r="15751" spans="1:1" x14ac:dyDescent="0.2">
      <c r="A15751" s="2"/>
    </row>
    <row r="15752" spans="1:1" x14ac:dyDescent="0.2">
      <c r="A15752" s="2"/>
    </row>
    <row r="15753" spans="1:1" x14ac:dyDescent="0.2">
      <c r="A15753" s="2"/>
    </row>
    <row r="15754" spans="1:1" x14ac:dyDescent="0.2">
      <c r="A15754" s="2"/>
    </row>
    <row r="15755" spans="1:1" x14ac:dyDescent="0.2">
      <c r="A15755" s="2"/>
    </row>
    <row r="15756" spans="1:1" x14ac:dyDescent="0.2">
      <c r="A15756" s="2"/>
    </row>
    <row r="15757" spans="1:1" x14ac:dyDescent="0.2">
      <c r="A15757" s="2"/>
    </row>
    <row r="15758" spans="1:1" x14ac:dyDescent="0.2">
      <c r="A15758" s="2"/>
    </row>
    <row r="15759" spans="1:1" x14ac:dyDescent="0.2">
      <c r="A15759" s="2"/>
    </row>
    <row r="15760" spans="1:1" x14ac:dyDescent="0.2">
      <c r="A15760" s="2"/>
    </row>
    <row r="15761" spans="1:1" x14ac:dyDescent="0.2">
      <c r="A15761" s="2"/>
    </row>
    <row r="15762" spans="1:1" x14ac:dyDescent="0.2">
      <c r="A15762" s="2"/>
    </row>
    <row r="15763" spans="1:1" x14ac:dyDescent="0.2">
      <c r="A15763" s="2"/>
    </row>
    <row r="15764" spans="1:1" x14ac:dyDescent="0.2">
      <c r="A15764" s="2"/>
    </row>
    <row r="15765" spans="1:1" x14ac:dyDescent="0.2">
      <c r="A15765" s="2"/>
    </row>
    <row r="15766" spans="1:1" x14ac:dyDescent="0.2">
      <c r="A15766" s="2"/>
    </row>
    <row r="15767" spans="1:1" x14ac:dyDescent="0.2">
      <c r="A15767" s="2"/>
    </row>
    <row r="15768" spans="1:1" x14ac:dyDescent="0.2">
      <c r="A15768" s="2"/>
    </row>
    <row r="15769" spans="1:1" x14ac:dyDescent="0.2">
      <c r="A15769" s="2"/>
    </row>
    <row r="15770" spans="1:1" x14ac:dyDescent="0.2">
      <c r="A15770" s="2"/>
    </row>
    <row r="15771" spans="1:1" x14ac:dyDescent="0.2">
      <c r="A15771" s="2"/>
    </row>
    <row r="15772" spans="1:1" x14ac:dyDescent="0.2">
      <c r="A15772" s="2"/>
    </row>
    <row r="15773" spans="1:1" x14ac:dyDescent="0.2">
      <c r="A15773" s="2"/>
    </row>
    <row r="15774" spans="1:1" x14ac:dyDescent="0.2">
      <c r="A15774" s="2"/>
    </row>
    <row r="15775" spans="1:1" x14ac:dyDescent="0.2">
      <c r="A15775" s="2"/>
    </row>
    <row r="15776" spans="1:1" x14ac:dyDescent="0.2">
      <c r="A15776" s="2"/>
    </row>
    <row r="15777" spans="1:1" x14ac:dyDescent="0.2">
      <c r="A15777" s="2"/>
    </row>
    <row r="15778" spans="1:1" x14ac:dyDescent="0.2">
      <c r="A15778" s="2"/>
    </row>
    <row r="15779" spans="1:1" x14ac:dyDescent="0.2">
      <c r="A15779" s="2"/>
    </row>
    <row r="15780" spans="1:1" x14ac:dyDescent="0.2">
      <c r="A15780" s="2"/>
    </row>
    <row r="15781" spans="1:1" x14ac:dyDescent="0.2">
      <c r="A15781" s="2"/>
    </row>
    <row r="15782" spans="1:1" x14ac:dyDescent="0.2">
      <c r="A15782" s="2"/>
    </row>
    <row r="15783" spans="1:1" x14ac:dyDescent="0.2">
      <c r="A15783" s="2"/>
    </row>
    <row r="15784" spans="1:1" x14ac:dyDescent="0.2">
      <c r="A15784" s="2"/>
    </row>
    <row r="15785" spans="1:1" x14ac:dyDescent="0.2">
      <c r="A15785" s="2"/>
    </row>
    <row r="15786" spans="1:1" x14ac:dyDescent="0.2">
      <c r="A15786" s="2"/>
    </row>
    <row r="15787" spans="1:1" x14ac:dyDescent="0.2">
      <c r="A15787" s="2"/>
    </row>
    <row r="15788" spans="1:1" x14ac:dyDescent="0.2">
      <c r="A15788" s="2"/>
    </row>
    <row r="15789" spans="1:1" x14ac:dyDescent="0.2">
      <c r="A15789" s="2"/>
    </row>
    <row r="15790" spans="1:1" x14ac:dyDescent="0.2">
      <c r="A15790" s="2"/>
    </row>
    <row r="15791" spans="1:1" x14ac:dyDescent="0.2">
      <c r="A15791" s="2"/>
    </row>
    <row r="15792" spans="1:1" x14ac:dyDescent="0.2">
      <c r="A15792" s="2"/>
    </row>
    <row r="15793" spans="1:1" x14ac:dyDescent="0.2">
      <c r="A15793" s="2"/>
    </row>
    <row r="15794" spans="1:1" x14ac:dyDescent="0.2">
      <c r="A15794" s="2"/>
    </row>
    <row r="15795" spans="1:1" x14ac:dyDescent="0.2">
      <c r="A15795" s="2"/>
    </row>
    <row r="15796" spans="1:1" x14ac:dyDescent="0.2">
      <c r="A15796" s="2"/>
    </row>
    <row r="15797" spans="1:1" x14ac:dyDescent="0.2">
      <c r="A15797" s="2"/>
    </row>
    <row r="15798" spans="1:1" x14ac:dyDescent="0.2">
      <c r="A15798" s="2"/>
    </row>
    <row r="15799" spans="1:1" x14ac:dyDescent="0.2">
      <c r="A15799" s="2"/>
    </row>
    <row r="15800" spans="1:1" x14ac:dyDescent="0.2">
      <c r="A15800" s="2"/>
    </row>
    <row r="15801" spans="1:1" x14ac:dyDescent="0.2">
      <c r="A15801" s="2"/>
    </row>
    <row r="15802" spans="1:1" x14ac:dyDescent="0.2">
      <c r="A15802" s="2"/>
    </row>
    <row r="15803" spans="1:1" x14ac:dyDescent="0.2">
      <c r="A15803" s="2"/>
    </row>
    <row r="15804" spans="1:1" x14ac:dyDescent="0.2">
      <c r="A15804" s="2"/>
    </row>
    <row r="15805" spans="1:1" x14ac:dyDescent="0.2">
      <c r="A15805" s="2"/>
    </row>
    <row r="15806" spans="1:1" x14ac:dyDescent="0.2">
      <c r="A15806" s="2"/>
    </row>
    <row r="15807" spans="1:1" x14ac:dyDescent="0.2">
      <c r="A15807" s="2"/>
    </row>
    <row r="15808" spans="1:1" x14ac:dyDescent="0.2">
      <c r="A15808" s="2"/>
    </row>
    <row r="15809" spans="1:1" x14ac:dyDescent="0.2">
      <c r="A15809" s="2"/>
    </row>
    <row r="15810" spans="1:1" x14ac:dyDescent="0.2">
      <c r="A15810" s="2"/>
    </row>
    <row r="15811" spans="1:1" x14ac:dyDescent="0.2">
      <c r="A15811" s="2"/>
    </row>
    <row r="15812" spans="1:1" x14ac:dyDescent="0.2">
      <c r="A15812" s="2"/>
    </row>
    <row r="15813" spans="1:1" x14ac:dyDescent="0.2">
      <c r="A15813" s="2"/>
    </row>
    <row r="15814" spans="1:1" x14ac:dyDescent="0.2">
      <c r="A15814" s="2"/>
    </row>
    <row r="15815" spans="1:1" x14ac:dyDescent="0.2">
      <c r="A15815" s="2"/>
    </row>
    <row r="15816" spans="1:1" x14ac:dyDescent="0.2">
      <c r="A15816" s="2"/>
    </row>
    <row r="15817" spans="1:1" x14ac:dyDescent="0.2">
      <c r="A15817" s="2"/>
    </row>
    <row r="15818" spans="1:1" x14ac:dyDescent="0.2">
      <c r="A15818" s="2"/>
    </row>
    <row r="15819" spans="1:1" x14ac:dyDescent="0.2">
      <c r="A15819" s="2"/>
    </row>
    <row r="15820" spans="1:1" x14ac:dyDescent="0.2">
      <c r="A15820" s="2"/>
    </row>
    <row r="15821" spans="1:1" x14ac:dyDescent="0.2">
      <c r="A15821" s="2"/>
    </row>
    <row r="15822" spans="1:1" x14ac:dyDescent="0.2">
      <c r="A15822" s="2"/>
    </row>
    <row r="15823" spans="1:1" x14ac:dyDescent="0.2">
      <c r="A15823" s="2"/>
    </row>
    <row r="15824" spans="1:1" x14ac:dyDescent="0.2">
      <c r="A15824" s="2"/>
    </row>
    <row r="15825" spans="1:1" x14ac:dyDescent="0.2">
      <c r="A15825" s="2"/>
    </row>
    <row r="15826" spans="1:1" x14ac:dyDescent="0.2">
      <c r="A15826" s="2"/>
    </row>
    <row r="15827" spans="1:1" x14ac:dyDescent="0.2">
      <c r="A15827" s="2"/>
    </row>
    <row r="15828" spans="1:1" x14ac:dyDescent="0.2">
      <c r="A15828" s="2"/>
    </row>
    <row r="15829" spans="1:1" x14ac:dyDescent="0.2">
      <c r="A15829" s="2"/>
    </row>
    <row r="15830" spans="1:1" x14ac:dyDescent="0.2">
      <c r="A15830" s="2"/>
    </row>
    <row r="15831" spans="1:1" x14ac:dyDescent="0.2">
      <c r="A15831" s="2"/>
    </row>
    <row r="15832" spans="1:1" x14ac:dyDescent="0.2">
      <c r="A15832" s="2"/>
    </row>
    <row r="15833" spans="1:1" x14ac:dyDescent="0.2">
      <c r="A15833" s="2"/>
    </row>
    <row r="15834" spans="1:1" x14ac:dyDescent="0.2">
      <c r="A15834" s="2"/>
    </row>
    <row r="15835" spans="1:1" x14ac:dyDescent="0.2">
      <c r="A15835" s="2"/>
    </row>
    <row r="15836" spans="1:1" x14ac:dyDescent="0.2">
      <c r="A15836" s="2"/>
    </row>
    <row r="15837" spans="1:1" x14ac:dyDescent="0.2">
      <c r="A15837" s="2"/>
    </row>
    <row r="15838" spans="1:1" x14ac:dyDescent="0.2">
      <c r="A15838" s="2"/>
    </row>
    <row r="15839" spans="1:1" x14ac:dyDescent="0.2">
      <c r="A15839" s="2"/>
    </row>
    <row r="15840" spans="1:1" x14ac:dyDescent="0.2">
      <c r="A15840" s="2"/>
    </row>
    <row r="15841" spans="1:1" x14ac:dyDescent="0.2">
      <c r="A15841" s="2"/>
    </row>
    <row r="15842" spans="1:1" x14ac:dyDescent="0.2">
      <c r="A15842" s="2"/>
    </row>
    <row r="15843" spans="1:1" x14ac:dyDescent="0.2">
      <c r="A15843" s="2"/>
    </row>
    <row r="15844" spans="1:1" x14ac:dyDescent="0.2">
      <c r="A15844" s="2"/>
    </row>
    <row r="15845" spans="1:1" x14ac:dyDescent="0.2">
      <c r="A15845" s="2"/>
    </row>
    <row r="15846" spans="1:1" x14ac:dyDescent="0.2">
      <c r="A15846" s="2"/>
    </row>
    <row r="15847" spans="1:1" x14ac:dyDescent="0.2">
      <c r="A15847" s="2"/>
    </row>
    <row r="15848" spans="1:1" x14ac:dyDescent="0.2">
      <c r="A15848" s="2"/>
    </row>
    <row r="15849" spans="1:1" x14ac:dyDescent="0.2">
      <c r="A15849" s="2"/>
    </row>
    <row r="15850" spans="1:1" x14ac:dyDescent="0.2">
      <c r="A15850" s="2"/>
    </row>
    <row r="15851" spans="1:1" x14ac:dyDescent="0.2">
      <c r="A15851" s="2"/>
    </row>
    <row r="15852" spans="1:1" x14ac:dyDescent="0.2">
      <c r="A15852" s="2"/>
    </row>
    <row r="15853" spans="1:1" x14ac:dyDescent="0.2">
      <c r="A15853" s="2"/>
    </row>
    <row r="15854" spans="1:1" x14ac:dyDescent="0.2">
      <c r="A15854" s="2"/>
    </row>
    <row r="15855" spans="1:1" x14ac:dyDescent="0.2">
      <c r="A15855" s="2"/>
    </row>
    <row r="15856" spans="1:1" x14ac:dyDescent="0.2">
      <c r="A15856" s="2"/>
    </row>
    <row r="15857" spans="1:1" x14ac:dyDescent="0.2">
      <c r="A15857" s="2"/>
    </row>
    <row r="15858" spans="1:1" x14ac:dyDescent="0.2">
      <c r="A15858" s="2"/>
    </row>
    <row r="15859" spans="1:1" x14ac:dyDescent="0.2">
      <c r="A15859" s="2"/>
    </row>
    <row r="15860" spans="1:1" x14ac:dyDescent="0.2">
      <c r="A15860" s="2"/>
    </row>
    <row r="15861" spans="1:1" x14ac:dyDescent="0.2">
      <c r="A15861" s="2"/>
    </row>
    <row r="15862" spans="1:1" x14ac:dyDescent="0.2">
      <c r="A15862" s="2"/>
    </row>
    <row r="15863" spans="1:1" x14ac:dyDescent="0.2">
      <c r="A15863" s="2"/>
    </row>
    <row r="15864" spans="1:1" x14ac:dyDescent="0.2">
      <c r="A15864" s="2"/>
    </row>
    <row r="15865" spans="1:1" x14ac:dyDescent="0.2">
      <c r="A15865" s="2"/>
    </row>
    <row r="15866" spans="1:1" x14ac:dyDescent="0.2">
      <c r="A15866" s="2"/>
    </row>
    <row r="15867" spans="1:1" x14ac:dyDescent="0.2">
      <c r="A15867" s="2"/>
    </row>
    <row r="15868" spans="1:1" x14ac:dyDescent="0.2">
      <c r="A15868" s="2"/>
    </row>
    <row r="15869" spans="1:1" x14ac:dyDescent="0.2">
      <c r="A15869" s="2"/>
    </row>
    <row r="15870" spans="1:1" x14ac:dyDescent="0.2">
      <c r="A15870" s="2"/>
    </row>
    <row r="15871" spans="1:1" x14ac:dyDescent="0.2">
      <c r="A15871" s="2"/>
    </row>
    <row r="15872" spans="1:1" x14ac:dyDescent="0.2">
      <c r="A15872" s="2"/>
    </row>
    <row r="15873" spans="1:1" x14ac:dyDescent="0.2">
      <c r="A15873" s="2"/>
    </row>
    <row r="15874" spans="1:1" x14ac:dyDescent="0.2">
      <c r="A15874" s="2"/>
    </row>
    <row r="15875" spans="1:1" x14ac:dyDescent="0.2">
      <c r="A15875" s="2"/>
    </row>
    <row r="15876" spans="1:1" x14ac:dyDescent="0.2">
      <c r="A15876" s="2"/>
    </row>
    <row r="15877" spans="1:1" x14ac:dyDescent="0.2">
      <c r="A15877" s="2"/>
    </row>
    <row r="15878" spans="1:1" x14ac:dyDescent="0.2">
      <c r="A15878" s="2"/>
    </row>
    <row r="15879" spans="1:1" x14ac:dyDescent="0.2">
      <c r="A15879" s="2"/>
    </row>
    <row r="15880" spans="1:1" x14ac:dyDescent="0.2">
      <c r="A15880" s="2"/>
    </row>
    <row r="15881" spans="1:1" x14ac:dyDescent="0.2">
      <c r="A15881" s="2"/>
    </row>
    <row r="15882" spans="1:1" x14ac:dyDescent="0.2">
      <c r="A15882" s="2"/>
    </row>
    <row r="15883" spans="1:1" x14ac:dyDescent="0.2">
      <c r="A15883" s="2"/>
    </row>
    <row r="15884" spans="1:1" x14ac:dyDescent="0.2">
      <c r="A15884" s="2"/>
    </row>
    <row r="15885" spans="1:1" x14ac:dyDescent="0.2">
      <c r="A15885" s="2"/>
    </row>
    <row r="15886" spans="1:1" x14ac:dyDescent="0.2">
      <c r="A15886" s="2"/>
    </row>
    <row r="15887" spans="1:1" x14ac:dyDescent="0.2">
      <c r="A15887" s="2"/>
    </row>
    <row r="15888" spans="1:1" x14ac:dyDescent="0.2">
      <c r="A15888" s="2"/>
    </row>
    <row r="15889" spans="1:1" x14ac:dyDescent="0.2">
      <c r="A15889" s="2"/>
    </row>
    <row r="15890" spans="1:1" x14ac:dyDescent="0.2">
      <c r="A15890" s="2"/>
    </row>
    <row r="15891" spans="1:1" x14ac:dyDescent="0.2">
      <c r="A15891" s="2"/>
    </row>
    <row r="15892" spans="1:1" x14ac:dyDescent="0.2">
      <c r="A15892" s="2"/>
    </row>
    <row r="15893" spans="1:1" x14ac:dyDescent="0.2">
      <c r="A15893" s="2"/>
    </row>
    <row r="15894" spans="1:1" x14ac:dyDescent="0.2">
      <c r="A15894" s="2"/>
    </row>
    <row r="15895" spans="1:1" x14ac:dyDescent="0.2">
      <c r="A15895" s="2"/>
    </row>
    <row r="15896" spans="1:1" x14ac:dyDescent="0.2">
      <c r="A15896" s="2"/>
    </row>
    <row r="15897" spans="1:1" x14ac:dyDescent="0.2">
      <c r="A15897" s="2"/>
    </row>
    <row r="15898" spans="1:1" x14ac:dyDescent="0.2">
      <c r="A15898" s="2"/>
    </row>
    <row r="15899" spans="1:1" x14ac:dyDescent="0.2">
      <c r="A15899" s="2"/>
    </row>
    <row r="15900" spans="1:1" x14ac:dyDescent="0.2">
      <c r="A15900" s="2"/>
    </row>
    <row r="15901" spans="1:1" x14ac:dyDescent="0.2">
      <c r="A15901" s="2"/>
    </row>
    <row r="15902" spans="1:1" x14ac:dyDescent="0.2">
      <c r="A15902" s="2"/>
    </row>
    <row r="15903" spans="1:1" x14ac:dyDescent="0.2">
      <c r="A15903" s="2"/>
    </row>
    <row r="15904" spans="1:1" x14ac:dyDescent="0.2">
      <c r="A15904" s="2"/>
    </row>
    <row r="15905" spans="1:1" x14ac:dyDescent="0.2">
      <c r="A15905" s="2"/>
    </row>
    <row r="15906" spans="1:1" x14ac:dyDescent="0.2">
      <c r="A15906" s="2"/>
    </row>
    <row r="15907" spans="1:1" x14ac:dyDescent="0.2">
      <c r="A15907" s="2"/>
    </row>
    <row r="15908" spans="1:1" x14ac:dyDescent="0.2">
      <c r="A15908" s="2"/>
    </row>
    <row r="15909" spans="1:1" x14ac:dyDescent="0.2">
      <c r="A15909" s="2"/>
    </row>
    <row r="15910" spans="1:1" x14ac:dyDescent="0.2">
      <c r="A15910" s="2"/>
    </row>
    <row r="15911" spans="1:1" x14ac:dyDescent="0.2">
      <c r="A15911" s="2"/>
    </row>
    <row r="15912" spans="1:1" x14ac:dyDescent="0.2">
      <c r="A15912" s="2"/>
    </row>
    <row r="15913" spans="1:1" x14ac:dyDescent="0.2">
      <c r="A15913" s="2"/>
    </row>
    <row r="15914" spans="1:1" x14ac:dyDescent="0.2">
      <c r="A15914" s="2"/>
    </row>
    <row r="15915" spans="1:1" x14ac:dyDescent="0.2">
      <c r="A15915" s="2"/>
    </row>
    <row r="15916" spans="1:1" x14ac:dyDescent="0.2">
      <c r="A15916" s="2"/>
    </row>
    <row r="15917" spans="1:1" x14ac:dyDescent="0.2">
      <c r="A15917" s="2"/>
    </row>
    <row r="15918" spans="1:1" x14ac:dyDescent="0.2">
      <c r="A15918" s="2"/>
    </row>
    <row r="15919" spans="1:1" x14ac:dyDescent="0.2">
      <c r="A15919" s="2"/>
    </row>
    <row r="15920" spans="1:1" x14ac:dyDescent="0.2">
      <c r="A15920" s="2"/>
    </row>
    <row r="15921" spans="1:1" x14ac:dyDescent="0.2">
      <c r="A15921" s="2"/>
    </row>
    <row r="15922" spans="1:1" x14ac:dyDescent="0.2">
      <c r="A15922" s="2"/>
    </row>
    <row r="15923" spans="1:1" x14ac:dyDescent="0.2">
      <c r="A15923" s="2"/>
    </row>
    <row r="15924" spans="1:1" x14ac:dyDescent="0.2">
      <c r="A15924" s="2"/>
    </row>
    <row r="15925" spans="1:1" x14ac:dyDescent="0.2">
      <c r="A15925" s="2"/>
    </row>
    <row r="15926" spans="1:1" x14ac:dyDescent="0.2">
      <c r="A15926" s="2"/>
    </row>
    <row r="15927" spans="1:1" x14ac:dyDescent="0.2">
      <c r="A15927" s="2"/>
    </row>
    <row r="15928" spans="1:1" x14ac:dyDescent="0.2">
      <c r="A15928" s="2"/>
    </row>
    <row r="15929" spans="1:1" x14ac:dyDescent="0.2">
      <c r="A15929" s="2"/>
    </row>
    <row r="15930" spans="1:1" x14ac:dyDescent="0.2">
      <c r="A15930" s="2"/>
    </row>
    <row r="15931" spans="1:1" x14ac:dyDescent="0.2">
      <c r="A15931" s="2"/>
    </row>
    <row r="15932" spans="1:1" x14ac:dyDescent="0.2">
      <c r="A15932" s="2"/>
    </row>
    <row r="15933" spans="1:1" x14ac:dyDescent="0.2">
      <c r="A15933" s="2"/>
    </row>
    <row r="15934" spans="1:1" x14ac:dyDescent="0.2">
      <c r="A15934" s="2"/>
    </row>
    <row r="15935" spans="1:1" x14ac:dyDescent="0.2">
      <c r="A15935" s="2"/>
    </row>
    <row r="15936" spans="1:1" x14ac:dyDescent="0.2">
      <c r="A15936" s="2"/>
    </row>
    <row r="15937" spans="1:1" x14ac:dyDescent="0.2">
      <c r="A15937" s="2"/>
    </row>
    <row r="15938" spans="1:1" x14ac:dyDescent="0.2">
      <c r="A15938" s="2"/>
    </row>
    <row r="15939" spans="1:1" x14ac:dyDescent="0.2">
      <c r="A15939" s="2"/>
    </row>
    <row r="15940" spans="1:1" x14ac:dyDescent="0.2">
      <c r="A15940" s="2"/>
    </row>
    <row r="15941" spans="1:1" x14ac:dyDescent="0.2">
      <c r="A15941" s="2"/>
    </row>
    <row r="15942" spans="1:1" x14ac:dyDescent="0.2">
      <c r="A15942" s="2"/>
    </row>
    <row r="15943" spans="1:1" x14ac:dyDescent="0.2">
      <c r="A15943" s="2"/>
    </row>
    <row r="15944" spans="1:1" x14ac:dyDescent="0.2">
      <c r="A15944" s="2"/>
    </row>
    <row r="15945" spans="1:1" x14ac:dyDescent="0.2">
      <c r="A15945" s="2"/>
    </row>
    <row r="15946" spans="1:1" x14ac:dyDescent="0.2">
      <c r="A15946" s="2"/>
    </row>
    <row r="15947" spans="1:1" x14ac:dyDescent="0.2">
      <c r="A15947" s="2"/>
    </row>
    <row r="15948" spans="1:1" x14ac:dyDescent="0.2">
      <c r="A15948" s="2"/>
    </row>
    <row r="15949" spans="1:1" x14ac:dyDescent="0.2">
      <c r="A15949" s="2"/>
    </row>
    <row r="15950" spans="1:1" x14ac:dyDescent="0.2">
      <c r="A15950" s="2"/>
    </row>
    <row r="15951" spans="1:1" x14ac:dyDescent="0.2">
      <c r="A15951" s="2"/>
    </row>
    <row r="15952" spans="1:1" x14ac:dyDescent="0.2">
      <c r="A15952" s="2"/>
    </row>
    <row r="15953" spans="1:1" x14ac:dyDescent="0.2">
      <c r="A15953" s="2"/>
    </row>
    <row r="15954" spans="1:1" x14ac:dyDescent="0.2">
      <c r="A15954" s="2"/>
    </row>
    <row r="15955" spans="1:1" x14ac:dyDescent="0.2">
      <c r="A15955" s="2"/>
    </row>
    <row r="15956" spans="1:1" x14ac:dyDescent="0.2">
      <c r="A15956" s="2"/>
    </row>
    <row r="15957" spans="1:1" x14ac:dyDescent="0.2">
      <c r="A15957" s="2"/>
    </row>
    <row r="15958" spans="1:1" x14ac:dyDescent="0.2">
      <c r="A15958" s="2"/>
    </row>
    <row r="15959" spans="1:1" x14ac:dyDescent="0.2">
      <c r="A15959" s="2"/>
    </row>
    <row r="15960" spans="1:1" x14ac:dyDescent="0.2">
      <c r="A15960" s="2"/>
    </row>
    <row r="15961" spans="1:1" x14ac:dyDescent="0.2">
      <c r="A15961" s="2"/>
    </row>
    <row r="15962" spans="1:1" x14ac:dyDescent="0.2">
      <c r="A15962" s="2"/>
    </row>
    <row r="15963" spans="1:1" x14ac:dyDescent="0.2">
      <c r="A15963" s="2"/>
    </row>
    <row r="15964" spans="1:1" x14ac:dyDescent="0.2">
      <c r="A15964" s="2"/>
    </row>
    <row r="15965" spans="1:1" x14ac:dyDescent="0.2">
      <c r="A15965" s="2"/>
    </row>
    <row r="15966" spans="1:1" x14ac:dyDescent="0.2">
      <c r="A15966" s="2"/>
    </row>
    <row r="15967" spans="1:1" x14ac:dyDescent="0.2">
      <c r="A15967" s="2"/>
    </row>
    <row r="15968" spans="1:1" x14ac:dyDescent="0.2">
      <c r="A15968" s="2"/>
    </row>
    <row r="15969" spans="1:1" x14ac:dyDescent="0.2">
      <c r="A15969" s="2"/>
    </row>
    <row r="15970" spans="1:1" x14ac:dyDescent="0.2">
      <c r="A15970" s="2"/>
    </row>
    <row r="15971" spans="1:1" x14ac:dyDescent="0.2">
      <c r="A15971" s="2"/>
    </row>
    <row r="15972" spans="1:1" x14ac:dyDescent="0.2">
      <c r="A15972" s="2"/>
    </row>
    <row r="15973" spans="1:1" x14ac:dyDescent="0.2">
      <c r="A15973" s="2"/>
    </row>
    <row r="15974" spans="1:1" x14ac:dyDescent="0.2">
      <c r="A15974" s="2"/>
    </row>
    <row r="15975" spans="1:1" x14ac:dyDescent="0.2">
      <c r="A15975" s="2"/>
    </row>
    <row r="15976" spans="1:1" x14ac:dyDescent="0.2">
      <c r="A15976" s="2"/>
    </row>
    <row r="15977" spans="1:1" x14ac:dyDescent="0.2">
      <c r="A15977" s="2"/>
    </row>
    <row r="15978" spans="1:1" x14ac:dyDescent="0.2">
      <c r="A15978" s="2"/>
    </row>
    <row r="15979" spans="1:1" x14ac:dyDescent="0.2">
      <c r="A15979" s="2"/>
    </row>
    <row r="15980" spans="1:1" x14ac:dyDescent="0.2">
      <c r="A15980" s="2"/>
    </row>
    <row r="15981" spans="1:1" x14ac:dyDescent="0.2">
      <c r="A15981" s="2"/>
    </row>
    <row r="15982" spans="1:1" x14ac:dyDescent="0.2">
      <c r="A15982" s="2"/>
    </row>
    <row r="15983" spans="1:1" x14ac:dyDescent="0.2">
      <c r="A15983" s="2"/>
    </row>
    <row r="15984" spans="1:1" x14ac:dyDescent="0.2">
      <c r="A15984" s="2"/>
    </row>
    <row r="15985" spans="1:1" x14ac:dyDescent="0.2">
      <c r="A15985" s="2"/>
    </row>
    <row r="15986" spans="1:1" x14ac:dyDescent="0.2">
      <c r="A15986" s="2"/>
    </row>
    <row r="15987" spans="1:1" x14ac:dyDescent="0.2">
      <c r="A15987" s="2"/>
    </row>
    <row r="15988" spans="1:1" x14ac:dyDescent="0.2">
      <c r="A15988" s="2"/>
    </row>
    <row r="15989" spans="1:1" x14ac:dyDescent="0.2">
      <c r="A15989" s="2"/>
    </row>
    <row r="15990" spans="1:1" x14ac:dyDescent="0.2">
      <c r="A15990" s="2"/>
    </row>
    <row r="15991" spans="1:1" x14ac:dyDescent="0.2">
      <c r="A15991" s="2"/>
    </row>
    <row r="15992" spans="1:1" x14ac:dyDescent="0.2">
      <c r="A15992" s="2"/>
    </row>
    <row r="15993" spans="1:1" x14ac:dyDescent="0.2">
      <c r="A15993" s="2"/>
    </row>
    <row r="15994" spans="1:1" x14ac:dyDescent="0.2">
      <c r="A15994" s="2"/>
    </row>
    <row r="15995" spans="1:1" x14ac:dyDescent="0.2">
      <c r="A15995" s="2"/>
    </row>
    <row r="15996" spans="1:1" x14ac:dyDescent="0.2">
      <c r="A15996" s="2"/>
    </row>
    <row r="15997" spans="1:1" x14ac:dyDescent="0.2">
      <c r="A15997" s="2"/>
    </row>
    <row r="15998" spans="1:1" x14ac:dyDescent="0.2">
      <c r="A15998" s="2"/>
    </row>
    <row r="15999" spans="1:1" x14ac:dyDescent="0.2">
      <c r="A15999" s="2"/>
    </row>
    <row r="16000" spans="1:1" x14ac:dyDescent="0.2">
      <c r="A16000" s="2"/>
    </row>
    <row r="16001" spans="1:1" x14ac:dyDescent="0.2">
      <c r="A16001" s="2"/>
    </row>
    <row r="16002" spans="1:1" x14ac:dyDescent="0.2">
      <c r="A16002" s="2"/>
    </row>
    <row r="16003" spans="1:1" x14ac:dyDescent="0.2">
      <c r="A16003" s="2"/>
    </row>
    <row r="16004" spans="1:1" x14ac:dyDescent="0.2">
      <c r="A16004" s="2"/>
    </row>
    <row r="16005" spans="1:1" x14ac:dyDescent="0.2">
      <c r="A16005" s="2"/>
    </row>
    <row r="16006" spans="1:1" x14ac:dyDescent="0.2">
      <c r="A16006" s="2"/>
    </row>
    <row r="16007" spans="1:1" x14ac:dyDescent="0.2">
      <c r="A16007" s="2"/>
    </row>
    <row r="16008" spans="1:1" x14ac:dyDescent="0.2">
      <c r="A16008" s="2"/>
    </row>
    <row r="16009" spans="1:1" x14ac:dyDescent="0.2">
      <c r="A16009" s="2"/>
    </row>
    <row r="16010" spans="1:1" x14ac:dyDescent="0.2">
      <c r="A16010" s="2"/>
    </row>
    <row r="16011" spans="1:1" x14ac:dyDescent="0.2">
      <c r="A16011" s="2"/>
    </row>
    <row r="16012" spans="1:1" x14ac:dyDescent="0.2">
      <c r="A16012" s="2"/>
    </row>
    <row r="16013" spans="1:1" x14ac:dyDescent="0.2">
      <c r="A16013" s="2"/>
    </row>
    <row r="16014" spans="1:1" x14ac:dyDescent="0.2">
      <c r="A16014" s="2"/>
    </row>
    <row r="16015" spans="1:1" x14ac:dyDescent="0.2">
      <c r="A16015" s="2"/>
    </row>
    <row r="16016" spans="1:1" x14ac:dyDescent="0.2">
      <c r="A16016" s="2"/>
    </row>
    <row r="16017" spans="1:1" x14ac:dyDescent="0.2">
      <c r="A16017" s="2"/>
    </row>
    <row r="16018" spans="1:1" x14ac:dyDescent="0.2">
      <c r="A16018" s="2"/>
    </row>
    <row r="16019" spans="1:1" x14ac:dyDescent="0.2">
      <c r="A16019" s="2"/>
    </row>
    <row r="16020" spans="1:1" x14ac:dyDescent="0.2">
      <c r="A16020" s="2"/>
    </row>
    <row r="16021" spans="1:1" x14ac:dyDescent="0.2">
      <c r="A16021" s="2"/>
    </row>
    <row r="16022" spans="1:1" x14ac:dyDescent="0.2">
      <c r="A16022" s="2"/>
    </row>
    <row r="16023" spans="1:1" x14ac:dyDescent="0.2">
      <c r="A16023" s="2"/>
    </row>
    <row r="16024" spans="1:1" x14ac:dyDescent="0.2">
      <c r="A16024" s="2"/>
    </row>
    <row r="16025" spans="1:1" x14ac:dyDescent="0.2">
      <c r="A16025" s="2"/>
    </row>
    <row r="16026" spans="1:1" x14ac:dyDescent="0.2">
      <c r="A16026" s="2"/>
    </row>
    <row r="16027" spans="1:1" x14ac:dyDescent="0.2">
      <c r="A16027" s="2"/>
    </row>
    <row r="16028" spans="1:1" x14ac:dyDescent="0.2">
      <c r="A16028" s="2"/>
    </row>
    <row r="16029" spans="1:1" x14ac:dyDescent="0.2">
      <c r="A16029" s="2"/>
    </row>
    <row r="16030" spans="1:1" x14ac:dyDescent="0.2">
      <c r="A16030" s="2"/>
    </row>
    <row r="16031" spans="1:1" x14ac:dyDescent="0.2">
      <c r="A16031" s="2"/>
    </row>
    <row r="16032" spans="1:1" x14ac:dyDescent="0.2">
      <c r="A16032" s="2"/>
    </row>
    <row r="16033" spans="1:1" x14ac:dyDescent="0.2">
      <c r="A16033" s="2"/>
    </row>
    <row r="16034" spans="1:1" x14ac:dyDescent="0.2">
      <c r="A16034" s="2"/>
    </row>
    <row r="16035" spans="1:1" x14ac:dyDescent="0.2">
      <c r="A16035" s="2"/>
    </row>
    <row r="16036" spans="1:1" x14ac:dyDescent="0.2">
      <c r="A16036" s="2"/>
    </row>
    <row r="16037" spans="1:1" x14ac:dyDescent="0.2">
      <c r="A16037" s="2"/>
    </row>
    <row r="16038" spans="1:1" x14ac:dyDescent="0.2">
      <c r="A16038" s="2"/>
    </row>
    <row r="16039" spans="1:1" x14ac:dyDescent="0.2">
      <c r="A16039" s="2"/>
    </row>
    <row r="16040" spans="1:1" x14ac:dyDescent="0.2">
      <c r="A16040" s="2"/>
    </row>
    <row r="16041" spans="1:1" x14ac:dyDescent="0.2">
      <c r="A16041" s="2"/>
    </row>
    <row r="16042" spans="1:1" x14ac:dyDescent="0.2">
      <c r="A16042" s="2"/>
    </row>
    <row r="16043" spans="1:1" x14ac:dyDescent="0.2">
      <c r="A16043" s="2"/>
    </row>
    <row r="16044" spans="1:1" x14ac:dyDescent="0.2">
      <c r="A16044" s="2"/>
    </row>
    <row r="16045" spans="1:1" x14ac:dyDescent="0.2">
      <c r="A16045" s="2"/>
    </row>
    <row r="16046" spans="1:1" x14ac:dyDescent="0.2">
      <c r="A16046" s="2"/>
    </row>
    <row r="16047" spans="1:1" x14ac:dyDescent="0.2">
      <c r="A16047" s="2"/>
    </row>
    <row r="16048" spans="1:1" x14ac:dyDescent="0.2">
      <c r="A16048" s="2"/>
    </row>
    <row r="16049" spans="1:1" x14ac:dyDescent="0.2">
      <c r="A16049" s="2"/>
    </row>
    <row r="16050" spans="1:1" x14ac:dyDescent="0.2">
      <c r="A16050" s="2"/>
    </row>
    <row r="16051" spans="1:1" x14ac:dyDescent="0.2">
      <c r="A16051" s="2"/>
    </row>
    <row r="16052" spans="1:1" x14ac:dyDescent="0.2">
      <c r="A16052" s="2"/>
    </row>
    <row r="16053" spans="1:1" x14ac:dyDescent="0.2">
      <c r="A16053" s="2"/>
    </row>
    <row r="16054" spans="1:1" x14ac:dyDescent="0.2">
      <c r="A16054" s="2"/>
    </row>
    <row r="16055" spans="1:1" x14ac:dyDescent="0.2">
      <c r="A16055" s="2"/>
    </row>
    <row r="16056" spans="1:1" x14ac:dyDescent="0.2">
      <c r="A16056" s="2"/>
    </row>
    <row r="16057" spans="1:1" x14ac:dyDescent="0.2">
      <c r="A16057" s="2"/>
    </row>
    <row r="16058" spans="1:1" x14ac:dyDescent="0.2">
      <c r="A16058" s="2"/>
    </row>
    <row r="16059" spans="1:1" x14ac:dyDescent="0.2">
      <c r="A16059" s="2"/>
    </row>
    <row r="16060" spans="1:1" x14ac:dyDescent="0.2">
      <c r="A16060" s="2"/>
    </row>
    <row r="16061" spans="1:1" x14ac:dyDescent="0.2">
      <c r="A16061" s="2"/>
    </row>
    <row r="16062" spans="1:1" x14ac:dyDescent="0.2">
      <c r="A16062" s="2"/>
    </row>
    <row r="16063" spans="1:1" x14ac:dyDescent="0.2">
      <c r="A16063" s="2"/>
    </row>
    <row r="16064" spans="1:1" x14ac:dyDescent="0.2">
      <c r="A16064" s="2"/>
    </row>
    <row r="16065" spans="1:1" x14ac:dyDescent="0.2">
      <c r="A16065" s="2"/>
    </row>
    <row r="16066" spans="1:1" x14ac:dyDescent="0.2">
      <c r="A16066" s="2"/>
    </row>
    <row r="16067" spans="1:1" x14ac:dyDescent="0.2">
      <c r="A16067" s="2"/>
    </row>
    <row r="16068" spans="1:1" x14ac:dyDescent="0.2">
      <c r="A16068" s="2"/>
    </row>
    <row r="16069" spans="1:1" x14ac:dyDescent="0.2">
      <c r="A16069" s="2"/>
    </row>
    <row r="16070" spans="1:1" x14ac:dyDescent="0.2">
      <c r="A16070" s="2"/>
    </row>
    <row r="16071" spans="1:1" x14ac:dyDescent="0.2">
      <c r="A16071" s="2"/>
    </row>
    <row r="16072" spans="1:1" x14ac:dyDescent="0.2">
      <c r="A16072" s="2"/>
    </row>
    <row r="16073" spans="1:1" x14ac:dyDescent="0.2">
      <c r="A16073" s="2"/>
    </row>
    <row r="16074" spans="1:1" x14ac:dyDescent="0.2">
      <c r="A16074" s="2"/>
    </row>
    <row r="16075" spans="1:1" x14ac:dyDescent="0.2">
      <c r="A16075" s="2"/>
    </row>
    <row r="16076" spans="1:1" x14ac:dyDescent="0.2">
      <c r="A16076" s="2"/>
    </row>
    <row r="16077" spans="1:1" x14ac:dyDescent="0.2">
      <c r="A16077" s="2"/>
    </row>
    <row r="16078" spans="1:1" x14ac:dyDescent="0.2">
      <c r="A16078" s="2"/>
    </row>
    <row r="16079" spans="1:1" x14ac:dyDescent="0.2">
      <c r="A16079" s="2"/>
    </row>
    <row r="16080" spans="1:1" x14ac:dyDescent="0.2">
      <c r="A16080" s="2"/>
    </row>
    <row r="16081" spans="1:1" x14ac:dyDescent="0.2">
      <c r="A16081" s="2"/>
    </row>
    <row r="16082" spans="1:1" x14ac:dyDescent="0.2">
      <c r="A16082" s="2"/>
    </row>
    <row r="16083" spans="1:1" x14ac:dyDescent="0.2">
      <c r="A16083" s="2"/>
    </row>
    <row r="16084" spans="1:1" x14ac:dyDescent="0.2">
      <c r="A16084" s="2"/>
    </row>
    <row r="16085" spans="1:1" x14ac:dyDescent="0.2">
      <c r="A16085" s="2"/>
    </row>
    <row r="16086" spans="1:1" x14ac:dyDescent="0.2">
      <c r="A16086" s="2"/>
    </row>
    <row r="16087" spans="1:1" x14ac:dyDescent="0.2">
      <c r="A16087" s="2"/>
    </row>
    <row r="16088" spans="1:1" x14ac:dyDescent="0.2">
      <c r="A16088" s="2"/>
    </row>
    <row r="16089" spans="1:1" x14ac:dyDescent="0.2">
      <c r="A16089" s="2"/>
    </row>
    <row r="16090" spans="1:1" x14ac:dyDescent="0.2">
      <c r="A16090" s="2"/>
    </row>
    <row r="16091" spans="1:1" x14ac:dyDescent="0.2">
      <c r="A16091" s="2"/>
    </row>
    <row r="16092" spans="1:1" x14ac:dyDescent="0.2">
      <c r="A16092" s="2"/>
    </row>
    <row r="16093" spans="1:1" x14ac:dyDescent="0.2">
      <c r="A16093" s="2"/>
    </row>
    <row r="16094" spans="1:1" x14ac:dyDescent="0.2">
      <c r="A16094" s="2"/>
    </row>
    <row r="16095" spans="1:1" x14ac:dyDescent="0.2">
      <c r="A16095" s="2"/>
    </row>
    <row r="16096" spans="1:1" x14ac:dyDescent="0.2">
      <c r="A16096" s="2"/>
    </row>
    <row r="16097" spans="1:1" x14ac:dyDescent="0.2">
      <c r="A16097" s="2"/>
    </row>
    <row r="16098" spans="1:1" x14ac:dyDescent="0.2">
      <c r="A16098" s="2"/>
    </row>
    <row r="16099" spans="1:1" x14ac:dyDescent="0.2">
      <c r="A16099" s="2"/>
    </row>
    <row r="16100" spans="1:1" x14ac:dyDescent="0.2">
      <c r="A16100" s="2"/>
    </row>
    <row r="16101" spans="1:1" x14ac:dyDescent="0.2">
      <c r="A16101" s="2"/>
    </row>
    <row r="16102" spans="1:1" x14ac:dyDescent="0.2">
      <c r="A16102" s="2"/>
    </row>
    <row r="16103" spans="1:1" x14ac:dyDescent="0.2">
      <c r="A16103" s="2"/>
    </row>
    <row r="16104" spans="1:1" x14ac:dyDescent="0.2">
      <c r="A16104" s="2"/>
    </row>
    <row r="16105" spans="1:1" x14ac:dyDescent="0.2">
      <c r="A16105" s="2"/>
    </row>
    <row r="16106" spans="1:1" x14ac:dyDescent="0.2">
      <c r="A16106" s="2"/>
    </row>
    <row r="16107" spans="1:1" x14ac:dyDescent="0.2">
      <c r="A16107" s="2"/>
    </row>
    <row r="16108" spans="1:1" x14ac:dyDescent="0.2">
      <c r="A16108" s="2"/>
    </row>
    <row r="16109" spans="1:1" x14ac:dyDescent="0.2">
      <c r="A16109" s="2"/>
    </row>
    <row r="16110" spans="1:1" x14ac:dyDescent="0.2">
      <c r="A16110" s="2"/>
    </row>
    <row r="16111" spans="1:1" x14ac:dyDescent="0.2">
      <c r="A16111" s="2"/>
    </row>
    <row r="16112" spans="1:1" x14ac:dyDescent="0.2">
      <c r="A16112" s="2"/>
    </row>
    <row r="16113" spans="1:1" x14ac:dyDescent="0.2">
      <c r="A16113" s="2"/>
    </row>
    <row r="16114" spans="1:1" x14ac:dyDescent="0.2">
      <c r="A16114" s="2"/>
    </row>
    <row r="16115" spans="1:1" x14ac:dyDescent="0.2">
      <c r="A16115" s="2"/>
    </row>
    <row r="16116" spans="1:1" x14ac:dyDescent="0.2">
      <c r="A16116" s="2"/>
    </row>
    <row r="16117" spans="1:1" x14ac:dyDescent="0.2">
      <c r="A16117" s="2"/>
    </row>
    <row r="16118" spans="1:1" x14ac:dyDescent="0.2">
      <c r="A16118" s="2"/>
    </row>
    <row r="16119" spans="1:1" x14ac:dyDescent="0.2">
      <c r="A16119" s="2"/>
    </row>
    <row r="16120" spans="1:1" x14ac:dyDescent="0.2">
      <c r="A16120" s="2"/>
    </row>
    <row r="16121" spans="1:1" x14ac:dyDescent="0.2">
      <c r="A16121" s="2"/>
    </row>
    <row r="16122" spans="1:1" x14ac:dyDescent="0.2">
      <c r="A16122" s="2"/>
    </row>
    <row r="16123" spans="1:1" x14ac:dyDescent="0.2">
      <c r="A16123" s="2"/>
    </row>
    <row r="16124" spans="1:1" x14ac:dyDescent="0.2">
      <c r="A16124" s="2"/>
    </row>
    <row r="16125" spans="1:1" x14ac:dyDescent="0.2">
      <c r="A16125" s="2"/>
    </row>
    <row r="16126" spans="1:1" x14ac:dyDescent="0.2">
      <c r="A16126" s="2"/>
    </row>
    <row r="16127" spans="1:1" x14ac:dyDescent="0.2">
      <c r="A16127" s="2"/>
    </row>
    <row r="16128" spans="1:1" x14ac:dyDescent="0.2">
      <c r="A16128" s="2"/>
    </row>
    <row r="16129" spans="1:1" x14ac:dyDescent="0.2">
      <c r="A16129" s="2"/>
    </row>
    <row r="16130" spans="1:1" x14ac:dyDescent="0.2">
      <c r="A16130" s="2"/>
    </row>
    <row r="16131" spans="1:1" x14ac:dyDescent="0.2">
      <c r="A16131" s="2"/>
    </row>
    <row r="16132" spans="1:1" x14ac:dyDescent="0.2">
      <c r="A16132" s="2"/>
    </row>
    <row r="16133" spans="1:1" x14ac:dyDescent="0.2">
      <c r="A16133" s="2"/>
    </row>
    <row r="16134" spans="1:1" x14ac:dyDescent="0.2">
      <c r="A16134" s="2"/>
    </row>
    <row r="16135" spans="1:1" x14ac:dyDescent="0.2">
      <c r="A16135" s="2"/>
    </row>
    <row r="16136" spans="1:1" x14ac:dyDescent="0.2">
      <c r="A16136" s="2"/>
    </row>
    <row r="16137" spans="1:1" x14ac:dyDescent="0.2">
      <c r="A16137" s="2"/>
    </row>
    <row r="16138" spans="1:1" x14ac:dyDescent="0.2">
      <c r="A16138" s="2"/>
    </row>
    <row r="16139" spans="1:1" x14ac:dyDescent="0.2">
      <c r="A16139" s="2"/>
    </row>
    <row r="16140" spans="1:1" x14ac:dyDescent="0.2">
      <c r="A16140" s="2"/>
    </row>
    <row r="16141" spans="1:1" x14ac:dyDescent="0.2">
      <c r="A16141" s="2"/>
    </row>
    <row r="16142" spans="1:1" x14ac:dyDescent="0.2">
      <c r="A16142" s="2"/>
    </row>
    <row r="16143" spans="1:1" x14ac:dyDescent="0.2">
      <c r="A16143" s="2"/>
    </row>
    <row r="16144" spans="1:1" x14ac:dyDescent="0.2">
      <c r="A16144" s="2"/>
    </row>
    <row r="16145" spans="1:1" x14ac:dyDescent="0.2">
      <c r="A16145" s="2"/>
    </row>
    <row r="16146" spans="1:1" x14ac:dyDescent="0.2">
      <c r="A16146" s="2"/>
    </row>
    <row r="16147" spans="1:1" x14ac:dyDescent="0.2">
      <c r="A16147" s="2"/>
    </row>
    <row r="16148" spans="1:1" x14ac:dyDescent="0.2">
      <c r="A16148" s="2"/>
    </row>
    <row r="16149" spans="1:1" x14ac:dyDescent="0.2">
      <c r="A16149" s="2"/>
    </row>
    <row r="16150" spans="1:1" x14ac:dyDescent="0.2">
      <c r="A16150" s="2"/>
    </row>
    <row r="16151" spans="1:1" x14ac:dyDescent="0.2">
      <c r="A16151" s="2"/>
    </row>
    <row r="16152" spans="1:1" x14ac:dyDescent="0.2">
      <c r="A16152" s="2"/>
    </row>
    <row r="16153" spans="1:1" x14ac:dyDescent="0.2">
      <c r="A16153" s="2"/>
    </row>
    <row r="16154" spans="1:1" x14ac:dyDescent="0.2">
      <c r="A16154" s="2"/>
    </row>
    <row r="16155" spans="1:1" x14ac:dyDescent="0.2">
      <c r="A16155" s="2"/>
    </row>
    <row r="16156" spans="1:1" x14ac:dyDescent="0.2">
      <c r="A16156" s="2"/>
    </row>
    <row r="16157" spans="1:1" x14ac:dyDescent="0.2">
      <c r="A16157" s="2"/>
    </row>
    <row r="16158" spans="1:1" x14ac:dyDescent="0.2">
      <c r="A16158" s="2"/>
    </row>
    <row r="16159" spans="1:1" x14ac:dyDescent="0.2">
      <c r="A16159" s="2"/>
    </row>
    <row r="16160" spans="1:1" x14ac:dyDescent="0.2">
      <c r="A16160" s="2"/>
    </row>
    <row r="16161" spans="1:1" x14ac:dyDescent="0.2">
      <c r="A16161" s="2"/>
    </row>
    <row r="16162" spans="1:1" x14ac:dyDescent="0.2">
      <c r="A16162" s="2"/>
    </row>
    <row r="16163" spans="1:1" x14ac:dyDescent="0.2">
      <c r="A16163" s="2"/>
    </row>
    <row r="16164" spans="1:1" x14ac:dyDescent="0.2">
      <c r="A16164" s="2"/>
    </row>
    <row r="16165" spans="1:1" x14ac:dyDescent="0.2">
      <c r="A16165" s="2"/>
    </row>
    <row r="16166" spans="1:1" x14ac:dyDescent="0.2">
      <c r="A16166" s="2"/>
    </row>
    <row r="16167" spans="1:1" x14ac:dyDescent="0.2">
      <c r="A16167" s="2"/>
    </row>
    <row r="16168" spans="1:1" x14ac:dyDescent="0.2">
      <c r="A16168" s="2"/>
    </row>
    <row r="16169" spans="1:1" x14ac:dyDescent="0.2">
      <c r="A16169" s="2"/>
    </row>
    <row r="16170" spans="1:1" x14ac:dyDescent="0.2">
      <c r="A16170" s="2"/>
    </row>
    <row r="16171" spans="1:1" x14ac:dyDescent="0.2">
      <c r="A16171" s="2"/>
    </row>
    <row r="16172" spans="1:1" x14ac:dyDescent="0.2">
      <c r="A16172" s="2"/>
    </row>
    <row r="16173" spans="1:1" x14ac:dyDescent="0.2">
      <c r="A16173" s="2"/>
    </row>
    <row r="16174" spans="1:1" x14ac:dyDescent="0.2">
      <c r="A16174" s="2"/>
    </row>
    <row r="16175" spans="1:1" x14ac:dyDescent="0.2">
      <c r="A16175" s="2"/>
    </row>
    <row r="16176" spans="1:1" x14ac:dyDescent="0.2">
      <c r="A16176" s="2"/>
    </row>
    <row r="16177" spans="1:1" x14ac:dyDescent="0.2">
      <c r="A16177" s="2"/>
    </row>
    <row r="16178" spans="1:1" x14ac:dyDescent="0.2">
      <c r="A16178" s="2"/>
    </row>
    <row r="16179" spans="1:1" x14ac:dyDescent="0.2">
      <c r="A16179" s="2"/>
    </row>
    <row r="16180" spans="1:1" x14ac:dyDescent="0.2">
      <c r="A16180" s="2"/>
    </row>
    <row r="16181" spans="1:1" x14ac:dyDescent="0.2">
      <c r="A16181" s="2"/>
    </row>
    <row r="16182" spans="1:1" x14ac:dyDescent="0.2">
      <c r="A16182" s="2"/>
    </row>
    <row r="16183" spans="1:1" x14ac:dyDescent="0.2">
      <c r="A16183" s="2"/>
    </row>
    <row r="16184" spans="1:1" x14ac:dyDescent="0.2">
      <c r="A16184" s="2"/>
    </row>
    <row r="16185" spans="1:1" x14ac:dyDescent="0.2">
      <c r="A16185" s="2"/>
    </row>
    <row r="16186" spans="1:1" x14ac:dyDescent="0.2">
      <c r="A16186" s="2"/>
    </row>
    <row r="16187" spans="1:1" x14ac:dyDescent="0.2">
      <c r="A16187" s="2"/>
    </row>
    <row r="16188" spans="1:1" x14ac:dyDescent="0.2">
      <c r="A16188" s="2"/>
    </row>
    <row r="16189" spans="1:1" x14ac:dyDescent="0.2">
      <c r="A16189" s="2"/>
    </row>
    <row r="16190" spans="1:1" x14ac:dyDescent="0.2">
      <c r="A16190" s="2"/>
    </row>
    <row r="16191" spans="1:1" x14ac:dyDescent="0.2">
      <c r="A16191" s="2"/>
    </row>
    <row r="16192" spans="1:1" x14ac:dyDescent="0.2">
      <c r="A16192" s="2"/>
    </row>
    <row r="16193" spans="1:1" x14ac:dyDescent="0.2">
      <c r="A16193" s="2"/>
    </row>
    <row r="16194" spans="1:1" x14ac:dyDescent="0.2">
      <c r="A16194" s="2"/>
    </row>
    <row r="16195" spans="1:1" x14ac:dyDescent="0.2">
      <c r="A16195" s="2"/>
    </row>
    <row r="16196" spans="1:1" x14ac:dyDescent="0.2">
      <c r="A16196" s="2"/>
    </row>
    <row r="16197" spans="1:1" x14ac:dyDescent="0.2">
      <c r="A16197" s="2"/>
    </row>
    <row r="16198" spans="1:1" x14ac:dyDescent="0.2">
      <c r="A16198" s="2"/>
    </row>
    <row r="16199" spans="1:1" x14ac:dyDescent="0.2">
      <c r="A16199" s="2"/>
    </row>
    <row r="16200" spans="1:1" x14ac:dyDescent="0.2">
      <c r="A16200" s="2"/>
    </row>
    <row r="16201" spans="1:1" x14ac:dyDescent="0.2">
      <c r="A16201" s="2"/>
    </row>
    <row r="16202" spans="1:1" x14ac:dyDescent="0.2">
      <c r="A16202" s="2"/>
    </row>
    <row r="16203" spans="1:1" x14ac:dyDescent="0.2">
      <c r="A16203" s="2"/>
    </row>
    <row r="16204" spans="1:1" x14ac:dyDescent="0.2">
      <c r="A16204" s="2"/>
    </row>
    <row r="16205" spans="1:1" x14ac:dyDescent="0.2">
      <c r="A16205" s="2"/>
    </row>
    <row r="16206" spans="1:1" x14ac:dyDescent="0.2">
      <c r="A16206" s="2"/>
    </row>
    <row r="16207" spans="1:1" x14ac:dyDescent="0.2">
      <c r="A16207" s="2"/>
    </row>
    <row r="16208" spans="1:1" x14ac:dyDescent="0.2">
      <c r="A16208" s="2"/>
    </row>
    <row r="16209" spans="1:1" x14ac:dyDescent="0.2">
      <c r="A16209" s="2"/>
    </row>
    <row r="16210" spans="1:1" x14ac:dyDescent="0.2">
      <c r="A16210" s="2"/>
    </row>
    <row r="16211" spans="1:1" x14ac:dyDescent="0.2">
      <c r="A16211" s="2"/>
    </row>
    <row r="16212" spans="1:1" x14ac:dyDescent="0.2">
      <c r="A16212" s="2"/>
    </row>
    <row r="16213" spans="1:1" x14ac:dyDescent="0.2">
      <c r="A16213" s="2"/>
    </row>
    <row r="16214" spans="1:1" x14ac:dyDescent="0.2">
      <c r="A16214" s="2"/>
    </row>
    <row r="16215" spans="1:1" x14ac:dyDescent="0.2">
      <c r="A16215" s="2"/>
    </row>
    <row r="16216" spans="1:1" x14ac:dyDescent="0.2">
      <c r="A16216" s="2"/>
    </row>
    <row r="16217" spans="1:1" x14ac:dyDescent="0.2">
      <c r="A16217" s="2"/>
    </row>
    <row r="16218" spans="1:1" x14ac:dyDescent="0.2">
      <c r="A16218" s="2"/>
    </row>
    <row r="16219" spans="1:1" x14ac:dyDescent="0.2">
      <c r="A16219" s="2"/>
    </row>
    <row r="16220" spans="1:1" x14ac:dyDescent="0.2">
      <c r="A16220" s="2"/>
    </row>
    <row r="16221" spans="1:1" x14ac:dyDescent="0.2">
      <c r="A16221" s="2"/>
    </row>
    <row r="16222" spans="1:1" x14ac:dyDescent="0.2">
      <c r="A16222" s="2"/>
    </row>
    <row r="16223" spans="1:1" x14ac:dyDescent="0.2">
      <c r="A16223" s="2"/>
    </row>
    <row r="16224" spans="1:1" x14ac:dyDescent="0.2">
      <c r="A16224" s="2"/>
    </row>
    <row r="16225" spans="1:1" x14ac:dyDescent="0.2">
      <c r="A16225" s="2"/>
    </row>
    <row r="16226" spans="1:1" x14ac:dyDescent="0.2">
      <c r="A16226" s="2"/>
    </row>
    <row r="16227" spans="1:1" x14ac:dyDescent="0.2">
      <c r="A16227" s="2"/>
    </row>
    <row r="16228" spans="1:1" x14ac:dyDescent="0.2">
      <c r="A16228" s="2"/>
    </row>
    <row r="16229" spans="1:1" x14ac:dyDescent="0.2">
      <c r="A16229" s="2"/>
    </row>
    <row r="16230" spans="1:1" x14ac:dyDescent="0.2">
      <c r="A16230" s="2"/>
    </row>
    <row r="16231" spans="1:1" x14ac:dyDescent="0.2">
      <c r="A16231" s="2"/>
    </row>
    <row r="16232" spans="1:1" x14ac:dyDescent="0.2">
      <c r="A16232" s="2"/>
    </row>
    <row r="16233" spans="1:1" x14ac:dyDescent="0.2">
      <c r="A16233" s="2"/>
    </row>
    <row r="16234" spans="1:1" x14ac:dyDescent="0.2">
      <c r="A16234" s="2"/>
    </row>
    <row r="16235" spans="1:1" x14ac:dyDescent="0.2">
      <c r="A16235" s="2"/>
    </row>
    <row r="16236" spans="1:1" x14ac:dyDescent="0.2">
      <c r="A16236" s="2"/>
    </row>
    <row r="16237" spans="1:1" x14ac:dyDescent="0.2">
      <c r="A16237" s="2"/>
    </row>
    <row r="16238" spans="1:1" x14ac:dyDescent="0.2">
      <c r="A16238" s="2"/>
    </row>
    <row r="16239" spans="1:1" x14ac:dyDescent="0.2">
      <c r="A16239" s="2"/>
    </row>
    <row r="16240" spans="1:1" x14ac:dyDescent="0.2">
      <c r="A16240" s="2"/>
    </row>
    <row r="16241" spans="1:1" x14ac:dyDescent="0.2">
      <c r="A16241" s="2"/>
    </row>
    <row r="16242" spans="1:1" x14ac:dyDescent="0.2">
      <c r="A16242" s="2"/>
    </row>
    <row r="16243" spans="1:1" x14ac:dyDescent="0.2">
      <c r="A16243" s="2"/>
    </row>
    <row r="16244" spans="1:1" x14ac:dyDescent="0.2">
      <c r="A16244" s="2"/>
    </row>
    <row r="16245" spans="1:1" x14ac:dyDescent="0.2">
      <c r="A16245" s="2"/>
    </row>
    <row r="16246" spans="1:1" x14ac:dyDescent="0.2">
      <c r="A16246" s="2"/>
    </row>
    <row r="16247" spans="1:1" x14ac:dyDescent="0.2">
      <c r="A16247" s="2"/>
    </row>
    <row r="16248" spans="1:1" x14ac:dyDescent="0.2">
      <c r="A16248" s="2"/>
    </row>
    <row r="16249" spans="1:1" x14ac:dyDescent="0.2">
      <c r="A16249" s="2"/>
    </row>
    <row r="16250" spans="1:1" x14ac:dyDescent="0.2">
      <c r="A16250" s="2"/>
    </row>
    <row r="16251" spans="1:1" x14ac:dyDescent="0.2">
      <c r="A16251" s="2"/>
    </row>
    <row r="16252" spans="1:1" x14ac:dyDescent="0.2">
      <c r="A16252" s="2"/>
    </row>
    <row r="16253" spans="1:1" x14ac:dyDescent="0.2">
      <c r="A16253" s="2"/>
    </row>
    <row r="16254" spans="1:1" x14ac:dyDescent="0.2">
      <c r="A16254" s="2"/>
    </row>
    <row r="16255" spans="1:1" x14ac:dyDescent="0.2">
      <c r="A16255" s="2"/>
    </row>
    <row r="16256" spans="1:1" x14ac:dyDescent="0.2">
      <c r="A16256" s="2"/>
    </row>
    <row r="16257" spans="1:1" x14ac:dyDescent="0.2">
      <c r="A16257" s="2"/>
    </row>
    <row r="16258" spans="1:1" x14ac:dyDescent="0.2">
      <c r="A16258" s="2"/>
    </row>
    <row r="16259" spans="1:1" x14ac:dyDescent="0.2">
      <c r="A16259" s="2"/>
    </row>
    <row r="16260" spans="1:1" x14ac:dyDescent="0.2">
      <c r="A16260" s="2"/>
    </row>
    <row r="16261" spans="1:1" x14ac:dyDescent="0.2">
      <c r="A16261" s="2"/>
    </row>
    <row r="16262" spans="1:1" x14ac:dyDescent="0.2">
      <c r="A16262" s="2"/>
    </row>
    <row r="16263" spans="1:1" x14ac:dyDescent="0.2">
      <c r="A16263" s="2"/>
    </row>
    <row r="16264" spans="1:1" x14ac:dyDescent="0.2">
      <c r="A16264" s="2"/>
    </row>
    <row r="16265" spans="1:1" x14ac:dyDescent="0.2">
      <c r="A16265" s="2"/>
    </row>
    <row r="16266" spans="1:1" x14ac:dyDescent="0.2">
      <c r="A16266" s="2"/>
    </row>
    <row r="16267" spans="1:1" x14ac:dyDescent="0.2">
      <c r="A16267" s="2"/>
    </row>
    <row r="16268" spans="1:1" x14ac:dyDescent="0.2">
      <c r="A16268" s="2"/>
    </row>
    <row r="16269" spans="1:1" x14ac:dyDescent="0.2">
      <c r="A16269" s="2"/>
    </row>
    <row r="16270" spans="1:1" x14ac:dyDescent="0.2">
      <c r="A16270" s="2"/>
    </row>
    <row r="16271" spans="1:1" x14ac:dyDescent="0.2">
      <c r="A16271" s="2"/>
    </row>
    <row r="16272" spans="1:1" x14ac:dyDescent="0.2">
      <c r="A16272" s="2"/>
    </row>
    <row r="16273" spans="1:1" x14ac:dyDescent="0.2">
      <c r="A16273" s="2"/>
    </row>
    <row r="16274" spans="1:1" x14ac:dyDescent="0.2">
      <c r="A16274" s="2"/>
    </row>
    <row r="16275" spans="1:1" x14ac:dyDescent="0.2">
      <c r="A16275" s="2"/>
    </row>
    <row r="16276" spans="1:1" x14ac:dyDescent="0.2">
      <c r="A16276" s="2"/>
    </row>
    <row r="16277" spans="1:1" x14ac:dyDescent="0.2">
      <c r="A16277" s="2"/>
    </row>
    <row r="16278" spans="1:1" x14ac:dyDescent="0.2">
      <c r="A16278" s="2"/>
    </row>
    <row r="16279" spans="1:1" x14ac:dyDescent="0.2">
      <c r="A16279" s="2"/>
    </row>
    <row r="16280" spans="1:1" x14ac:dyDescent="0.2">
      <c r="A16280" s="2"/>
    </row>
    <row r="16281" spans="1:1" x14ac:dyDescent="0.2">
      <c r="A16281" s="2"/>
    </row>
    <row r="16282" spans="1:1" x14ac:dyDescent="0.2">
      <c r="A16282" s="2"/>
    </row>
    <row r="16283" spans="1:1" x14ac:dyDescent="0.2">
      <c r="A16283" s="2"/>
    </row>
    <row r="16284" spans="1:1" x14ac:dyDescent="0.2">
      <c r="A16284" s="2"/>
    </row>
    <row r="16285" spans="1:1" x14ac:dyDescent="0.2">
      <c r="A16285" s="2"/>
    </row>
    <row r="16286" spans="1:1" x14ac:dyDescent="0.2">
      <c r="A16286" s="2"/>
    </row>
    <row r="16287" spans="1:1" x14ac:dyDescent="0.2">
      <c r="A16287" s="2"/>
    </row>
    <row r="16288" spans="1:1" x14ac:dyDescent="0.2">
      <c r="A16288" s="2"/>
    </row>
    <row r="16289" spans="1:1" x14ac:dyDescent="0.2">
      <c r="A16289" s="2"/>
    </row>
    <row r="16290" spans="1:1" x14ac:dyDescent="0.2">
      <c r="A16290" s="2"/>
    </row>
    <row r="16291" spans="1:1" x14ac:dyDescent="0.2">
      <c r="A16291" s="2"/>
    </row>
    <row r="16292" spans="1:1" x14ac:dyDescent="0.2">
      <c r="A16292" s="2"/>
    </row>
    <row r="16293" spans="1:1" x14ac:dyDescent="0.2">
      <c r="A16293" s="2"/>
    </row>
    <row r="16294" spans="1:1" x14ac:dyDescent="0.2">
      <c r="A16294" s="2"/>
    </row>
    <row r="16295" spans="1:1" x14ac:dyDescent="0.2">
      <c r="A16295" s="2"/>
    </row>
    <row r="16296" spans="1:1" x14ac:dyDescent="0.2">
      <c r="A16296" s="2"/>
    </row>
    <row r="16297" spans="1:1" x14ac:dyDescent="0.2">
      <c r="A16297" s="2"/>
    </row>
    <row r="16298" spans="1:1" x14ac:dyDescent="0.2">
      <c r="A16298" s="2"/>
    </row>
    <row r="16299" spans="1:1" x14ac:dyDescent="0.2">
      <c r="A16299" s="2"/>
    </row>
    <row r="16300" spans="1:1" x14ac:dyDescent="0.2">
      <c r="A16300" s="2"/>
    </row>
    <row r="16301" spans="1:1" x14ac:dyDescent="0.2">
      <c r="A16301" s="2"/>
    </row>
    <row r="16302" spans="1:1" x14ac:dyDescent="0.2">
      <c r="A16302" s="2"/>
    </row>
    <row r="16303" spans="1:1" x14ac:dyDescent="0.2">
      <c r="A16303" s="2"/>
    </row>
    <row r="16304" spans="1:1" x14ac:dyDescent="0.2">
      <c r="A16304" s="2"/>
    </row>
    <row r="16305" spans="1:1" x14ac:dyDescent="0.2">
      <c r="A16305" s="2"/>
    </row>
    <row r="16306" spans="1:1" x14ac:dyDescent="0.2">
      <c r="A16306" s="2"/>
    </row>
    <row r="16307" spans="1:1" x14ac:dyDescent="0.2">
      <c r="A16307" s="2"/>
    </row>
    <row r="16308" spans="1:1" x14ac:dyDescent="0.2">
      <c r="A16308" s="2"/>
    </row>
    <row r="16309" spans="1:1" x14ac:dyDescent="0.2">
      <c r="A16309" s="2"/>
    </row>
    <row r="16310" spans="1:1" x14ac:dyDescent="0.2">
      <c r="A16310" s="2"/>
    </row>
    <row r="16311" spans="1:1" x14ac:dyDescent="0.2">
      <c r="A16311" s="2"/>
    </row>
    <row r="16312" spans="1:1" x14ac:dyDescent="0.2">
      <c r="A16312" s="2"/>
    </row>
    <row r="16313" spans="1:1" x14ac:dyDescent="0.2">
      <c r="A16313" s="2"/>
    </row>
    <row r="16314" spans="1:1" x14ac:dyDescent="0.2">
      <c r="A16314" s="2"/>
    </row>
    <row r="16315" spans="1:1" x14ac:dyDescent="0.2">
      <c r="A16315" s="2"/>
    </row>
    <row r="16316" spans="1:1" x14ac:dyDescent="0.2">
      <c r="A16316" s="2"/>
    </row>
    <row r="16317" spans="1:1" x14ac:dyDescent="0.2">
      <c r="A16317" s="2"/>
    </row>
    <row r="16318" spans="1:1" x14ac:dyDescent="0.2">
      <c r="A16318" s="2"/>
    </row>
    <row r="16319" spans="1:1" x14ac:dyDescent="0.2">
      <c r="A16319" s="2"/>
    </row>
    <row r="16320" spans="1:1" x14ac:dyDescent="0.2">
      <c r="A16320" s="2"/>
    </row>
    <row r="16321" spans="1:1" x14ac:dyDescent="0.2">
      <c r="A16321" s="2"/>
    </row>
    <row r="16322" spans="1:1" x14ac:dyDescent="0.2">
      <c r="A16322" s="2"/>
    </row>
    <row r="16323" spans="1:1" x14ac:dyDescent="0.2">
      <c r="A16323" s="2"/>
    </row>
    <row r="16324" spans="1:1" x14ac:dyDescent="0.2">
      <c r="A16324" s="2"/>
    </row>
    <row r="16325" spans="1:1" x14ac:dyDescent="0.2">
      <c r="A16325" s="2"/>
    </row>
    <row r="16326" spans="1:1" x14ac:dyDescent="0.2">
      <c r="A16326" s="2"/>
    </row>
    <row r="16327" spans="1:1" x14ac:dyDescent="0.2">
      <c r="A16327" s="2"/>
    </row>
    <row r="16328" spans="1:1" x14ac:dyDescent="0.2">
      <c r="A16328" s="2"/>
    </row>
    <row r="16329" spans="1:1" x14ac:dyDescent="0.2">
      <c r="A16329" s="2"/>
    </row>
    <row r="16330" spans="1:1" x14ac:dyDescent="0.2">
      <c r="A16330" s="2"/>
    </row>
    <row r="16331" spans="1:1" x14ac:dyDescent="0.2">
      <c r="A16331" s="2"/>
    </row>
    <row r="16332" spans="1:1" x14ac:dyDescent="0.2">
      <c r="A16332" s="2"/>
    </row>
    <row r="16333" spans="1:1" x14ac:dyDescent="0.2">
      <c r="A16333" s="2"/>
    </row>
    <row r="16334" spans="1:1" x14ac:dyDescent="0.2">
      <c r="A16334" s="2"/>
    </row>
    <row r="16335" spans="1:1" x14ac:dyDescent="0.2">
      <c r="A16335" s="2"/>
    </row>
    <row r="16336" spans="1:1" x14ac:dyDescent="0.2">
      <c r="A16336" s="2"/>
    </row>
    <row r="16337" spans="1:1" x14ac:dyDescent="0.2">
      <c r="A16337" s="2"/>
    </row>
    <row r="16338" spans="1:1" x14ac:dyDescent="0.2">
      <c r="A16338" s="2"/>
    </row>
    <row r="16339" spans="1:1" x14ac:dyDescent="0.2">
      <c r="A16339" s="2"/>
    </row>
    <row r="16340" spans="1:1" x14ac:dyDescent="0.2">
      <c r="A16340" s="2"/>
    </row>
    <row r="16341" spans="1:1" x14ac:dyDescent="0.2">
      <c r="A16341" s="2"/>
    </row>
    <row r="16342" spans="1:1" x14ac:dyDescent="0.2">
      <c r="A16342" s="2"/>
    </row>
    <row r="16343" spans="1:1" x14ac:dyDescent="0.2">
      <c r="A16343" s="2"/>
    </row>
    <row r="16344" spans="1:1" x14ac:dyDescent="0.2">
      <c r="A16344" s="2"/>
    </row>
    <row r="16345" spans="1:1" x14ac:dyDescent="0.2">
      <c r="A16345" s="2"/>
    </row>
    <row r="16346" spans="1:1" x14ac:dyDescent="0.2">
      <c r="A16346" s="2"/>
    </row>
    <row r="16347" spans="1:1" x14ac:dyDescent="0.2">
      <c r="A16347" s="2"/>
    </row>
    <row r="16348" spans="1:1" x14ac:dyDescent="0.2">
      <c r="A16348" s="2"/>
    </row>
    <row r="16349" spans="1:1" x14ac:dyDescent="0.2">
      <c r="A16349" s="2"/>
    </row>
    <row r="16350" spans="1:1" x14ac:dyDescent="0.2">
      <c r="A16350" s="2"/>
    </row>
    <row r="16351" spans="1:1" x14ac:dyDescent="0.2">
      <c r="A16351" s="2"/>
    </row>
    <row r="16352" spans="1:1" x14ac:dyDescent="0.2">
      <c r="A16352" s="2"/>
    </row>
    <row r="16353" spans="1:1" x14ac:dyDescent="0.2">
      <c r="A16353" s="2"/>
    </row>
    <row r="16354" spans="1:1" x14ac:dyDescent="0.2">
      <c r="A16354" s="2"/>
    </row>
    <row r="16355" spans="1:1" x14ac:dyDescent="0.2">
      <c r="A16355" s="2"/>
    </row>
    <row r="16356" spans="1:1" x14ac:dyDescent="0.2">
      <c r="A16356" s="2"/>
    </row>
    <row r="16357" spans="1:1" x14ac:dyDescent="0.2">
      <c r="A16357" s="2"/>
    </row>
    <row r="16358" spans="1:1" x14ac:dyDescent="0.2">
      <c r="A16358" s="2"/>
    </row>
    <row r="16359" spans="1:1" x14ac:dyDescent="0.2">
      <c r="A16359" s="2"/>
    </row>
    <row r="16360" spans="1:1" x14ac:dyDescent="0.2">
      <c r="A16360" s="2"/>
    </row>
    <row r="16361" spans="1:1" x14ac:dyDescent="0.2">
      <c r="A16361" s="2"/>
    </row>
    <row r="16362" spans="1:1" x14ac:dyDescent="0.2">
      <c r="A16362" s="2"/>
    </row>
    <row r="16363" spans="1:1" x14ac:dyDescent="0.2">
      <c r="A16363" s="2"/>
    </row>
    <row r="16364" spans="1:1" x14ac:dyDescent="0.2">
      <c r="A16364" s="2"/>
    </row>
    <row r="16365" spans="1:1" x14ac:dyDescent="0.2">
      <c r="A16365" s="2"/>
    </row>
    <row r="16366" spans="1:1" x14ac:dyDescent="0.2">
      <c r="A16366" s="2"/>
    </row>
    <row r="16367" spans="1:1" x14ac:dyDescent="0.2">
      <c r="A16367" s="2"/>
    </row>
    <row r="16368" spans="1:1" x14ac:dyDescent="0.2">
      <c r="A16368" s="2"/>
    </row>
    <row r="16369" spans="1:1" x14ac:dyDescent="0.2">
      <c r="A16369" s="2"/>
    </row>
    <row r="16370" spans="1:1" x14ac:dyDescent="0.2">
      <c r="A16370" s="2"/>
    </row>
    <row r="16371" spans="1:1" x14ac:dyDescent="0.2">
      <c r="A16371" s="2"/>
    </row>
    <row r="16372" spans="1:1" x14ac:dyDescent="0.2">
      <c r="A16372" s="2"/>
    </row>
    <row r="16373" spans="1:1" x14ac:dyDescent="0.2">
      <c r="A16373" s="2"/>
    </row>
    <row r="16374" spans="1:1" x14ac:dyDescent="0.2">
      <c r="A16374" s="2"/>
    </row>
    <row r="16375" spans="1:1" x14ac:dyDescent="0.2">
      <c r="A16375" s="2"/>
    </row>
    <row r="16376" spans="1:1" x14ac:dyDescent="0.2">
      <c r="A16376" s="2"/>
    </row>
    <row r="16377" spans="1:1" x14ac:dyDescent="0.2">
      <c r="A16377" s="2"/>
    </row>
    <row r="16378" spans="1:1" x14ac:dyDescent="0.2">
      <c r="A16378" s="2"/>
    </row>
    <row r="16379" spans="1:1" x14ac:dyDescent="0.2">
      <c r="A16379" s="2"/>
    </row>
    <row r="16380" spans="1:1" x14ac:dyDescent="0.2">
      <c r="A16380" s="2"/>
    </row>
    <row r="16381" spans="1:1" x14ac:dyDescent="0.2">
      <c r="A16381" s="2"/>
    </row>
    <row r="16382" spans="1:1" x14ac:dyDescent="0.2">
      <c r="A16382" s="2"/>
    </row>
    <row r="16383" spans="1:1" x14ac:dyDescent="0.2">
      <c r="A16383" s="2"/>
    </row>
    <row r="16384" spans="1:1" x14ac:dyDescent="0.2">
      <c r="A16384" s="2"/>
    </row>
    <row r="16385" spans="1:1" x14ac:dyDescent="0.2">
      <c r="A16385" s="2"/>
    </row>
    <row r="16386" spans="1:1" x14ac:dyDescent="0.2">
      <c r="A16386" s="2"/>
    </row>
    <row r="16387" spans="1:1" x14ac:dyDescent="0.2">
      <c r="A16387" s="2"/>
    </row>
    <row r="16388" spans="1:1" x14ac:dyDescent="0.2">
      <c r="A16388" s="2"/>
    </row>
    <row r="16389" spans="1:1" x14ac:dyDescent="0.2">
      <c r="A16389" s="2"/>
    </row>
    <row r="16390" spans="1:1" x14ac:dyDescent="0.2">
      <c r="A16390" s="2"/>
    </row>
    <row r="16391" spans="1:1" x14ac:dyDescent="0.2">
      <c r="A16391" s="2"/>
    </row>
  </sheetData>
  <pageMargins left="0.7" right="0.7" top="0.75" bottom="0.75" header="0.3" footer="0.3"/>
  <pageSetup scale="77"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51"/>
  <sheetViews>
    <sheetView showGridLines="0" zoomScaleNormal="100" workbookViewId="0">
      <pane ySplit="1" topLeftCell="A2" activePane="bottomLeft" state="frozen"/>
      <selection pane="bottomLeft" activeCell="O8" sqref="O8"/>
    </sheetView>
  </sheetViews>
  <sheetFormatPr defaultRowHeight="12.75" x14ac:dyDescent="0.2"/>
  <cols>
    <col min="1" max="1" width="14.140625" bestFit="1" customWidth="1"/>
    <col min="2" max="2" width="9.85546875" customWidth="1"/>
    <col min="3" max="3" width="12.85546875" bestFit="1" customWidth="1"/>
    <col min="5" max="5" width="16.42578125" bestFit="1" customWidth="1"/>
    <col min="6" max="6" width="9.28515625" customWidth="1"/>
    <col min="7" max="7" width="11.42578125" customWidth="1"/>
  </cols>
  <sheetData>
    <row r="1" spans="1:11" s="17" customFormat="1" ht="13.5" thickBot="1" x14ac:dyDescent="0.25">
      <c r="A1" s="50" t="s">
        <v>186</v>
      </c>
      <c r="B1" s="51" t="s">
        <v>187</v>
      </c>
      <c r="C1" s="50" t="s">
        <v>188</v>
      </c>
      <c r="D1" s="54"/>
      <c r="E1" s="52" t="s">
        <v>186</v>
      </c>
      <c r="F1" s="52" t="s">
        <v>187</v>
      </c>
      <c r="G1" s="53" t="s">
        <v>188</v>
      </c>
    </row>
    <row r="2" spans="1:11" ht="13.5" thickTop="1" x14ac:dyDescent="0.2">
      <c r="A2" s="45" t="s">
        <v>66</v>
      </c>
      <c r="B2" s="36" t="s">
        <v>17</v>
      </c>
      <c r="C2" s="39" t="s">
        <v>2469</v>
      </c>
      <c r="D2" s="16"/>
      <c r="E2" s="47" t="s">
        <v>114</v>
      </c>
      <c r="F2" s="48" t="s">
        <v>61</v>
      </c>
      <c r="G2" s="49" t="s">
        <v>45</v>
      </c>
      <c r="H2" s="16"/>
      <c r="I2" s="16"/>
      <c r="J2" s="16"/>
      <c r="K2" s="16"/>
    </row>
    <row r="3" spans="1:11" x14ac:dyDescent="0.2">
      <c r="A3" s="38" t="s">
        <v>67</v>
      </c>
      <c r="B3" s="37" t="s">
        <v>40</v>
      </c>
      <c r="C3" s="39" t="s">
        <v>2467</v>
      </c>
      <c r="D3" s="16"/>
      <c r="E3" s="43" t="s">
        <v>2294</v>
      </c>
      <c r="F3" s="35" t="s">
        <v>62</v>
      </c>
      <c r="G3" s="44" t="s">
        <v>45</v>
      </c>
      <c r="H3" s="16"/>
      <c r="I3" s="16"/>
      <c r="J3" s="16"/>
      <c r="K3" s="16"/>
    </row>
    <row r="4" spans="1:11" x14ac:dyDescent="0.2">
      <c r="A4" s="38" t="s">
        <v>68</v>
      </c>
      <c r="B4" s="37" t="s">
        <v>32</v>
      </c>
      <c r="C4" s="39" t="s">
        <v>2469</v>
      </c>
      <c r="D4" s="16"/>
      <c r="E4" s="43" t="s">
        <v>116</v>
      </c>
      <c r="F4" s="35" t="s">
        <v>44</v>
      </c>
      <c r="G4" s="44" t="s">
        <v>45</v>
      </c>
      <c r="H4" s="16"/>
      <c r="I4" s="16"/>
      <c r="J4" s="16"/>
      <c r="K4" s="16"/>
    </row>
    <row r="5" spans="1:11" x14ac:dyDescent="0.2">
      <c r="A5" s="38" t="s">
        <v>69</v>
      </c>
      <c r="B5" s="37" t="s">
        <v>13</v>
      </c>
      <c r="C5" s="39" t="s">
        <v>2468</v>
      </c>
      <c r="D5" s="16"/>
      <c r="E5" s="43" t="s">
        <v>117</v>
      </c>
      <c r="F5" s="35" t="s">
        <v>57</v>
      </c>
      <c r="G5" s="44" t="s">
        <v>45</v>
      </c>
      <c r="H5" s="16"/>
      <c r="I5" s="16"/>
      <c r="J5" s="16"/>
      <c r="K5" s="16"/>
    </row>
    <row r="6" spans="1:11" x14ac:dyDescent="0.2">
      <c r="A6" s="38" t="s">
        <v>70</v>
      </c>
      <c r="B6" s="37" t="s">
        <v>25</v>
      </c>
      <c r="C6" s="39" t="s">
        <v>2467</v>
      </c>
      <c r="D6" s="16"/>
      <c r="E6" s="43" t="s">
        <v>118</v>
      </c>
      <c r="F6" s="35" t="s">
        <v>65</v>
      </c>
      <c r="G6" s="44" t="s">
        <v>45</v>
      </c>
      <c r="H6" s="16"/>
      <c r="I6" s="16"/>
      <c r="J6" s="16"/>
      <c r="K6" s="16"/>
    </row>
    <row r="7" spans="1:11" x14ac:dyDescent="0.2">
      <c r="A7" s="38" t="s">
        <v>71</v>
      </c>
      <c r="B7" s="37" t="s">
        <v>35</v>
      </c>
      <c r="C7" s="39" t="s">
        <v>5</v>
      </c>
      <c r="D7" s="16"/>
      <c r="E7" s="43" t="s">
        <v>119</v>
      </c>
      <c r="F7" s="35" t="s">
        <v>58</v>
      </c>
      <c r="G7" s="44" t="s">
        <v>45</v>
      </c>
      <c r="H7" s="16"/>
      <c r="I7" s="16"/>
      <c r="J7" s="16"/>
      <c r="K7" s="16"/>
    </row>
    <row r="8" spans="1:11" x14ac:dyDescent="0.2">
      <c r="A8" s="38" t="s">
        <v>72</v>
      </c>
      <c r="B8" s="37" t="s">
        <v>55</v>
      </c>
      <c r="C8" s="39" t="s">
        <v>5</v>
      </c>
      <c r="D8" s="16"/>
      <c r="E8" s="43" t="s">
        <v>120</v>
      </c>
      <c r="F8" s="35" t="s">
        <v>64</v>
      </c>
      <c r="G8" s="44" t="s">
        <v>45</v>
      </c>
      <c r="H8" s="16"/>
      <c r="I8" s="16"/>
      <c r="J8" s="16"/>
      <c r="K8" s="16"/>
    </row>
    <row r="9" spans="1:11" x14ac:dyDescent="0.2">
      <c r="A9" s="134" t="s">
        <v>2295</v>
      </c>
      <c r="B9" s="135" t="s">
        <v>2296</v>
      </c>
      <c r="C9" s="136" t="s">
        <v>5</v>
      </c>
      <c r="D9" s="16"/>
      <c r="E9" s="55" t="s">
        <v>27</v>
      </c>
      <c r="F9" s="56" t="s">
        <v>26</v>
      </c>
      <c r="G9" s="57" t="s">
        <v>27</v>
      </c>
      <c r="H9" s="16"/>
      <c r="I9" s="16"/>
      <c r="J9" s="16"/>
      <c r="K9" s="16"/>
    </row>
    <row r="10" spans="1:11" x14ac:dyDescent="0.2">
      <c r="A10" s="38" t="s">
        <v>73</v>
      </c>
      <c r="B10" s="37" t="s">
        <v>18</v>
      </c>
      <c r="C10" s="39" t="s">
        <v>15</v>
      </c>
      <c r="D10" s="16"/>
      <c r="E10" s="58"/>
      <c r="F10" s="58"/>
      <c r="G10" s="58"/>
      <c r="H10" s="16"/>
      <c r="I10" s="16"/>
      <c r="J10" s="16"/>
      <c r="K10" s="16"/>
    </row>
    <row r="11" spans="1:11" x14ac:dyDescent="0.2">
      <c r="A11" s="38" t="s">
        <v>74</v>
      </c>
      <c r="B11" s="37" t="s">
        <v>22</v>
      </c>
      <c r="C11" s="39" t="s">
        <v>15</v>
      </c>
      <c r="D11" s="16"/>
      <c r="E11" s="16"/>
      <c r="F11" s="16"/>
      <c r="G11" s="16"/>
      <c r="H11" s="16"/>
      <c r="I11" s="16"/>
      <c r="J11" s="16"/>
      <c r="K11" s="16"/>
    </row>
    <row r="12" spans="1:11" x14ac:dyDescent="0.2">
      <c r="A12" s="38" t="s">
        <v>48</v>
      </c>
      <c r="B12" s="37" t="s">
        <v>47</v>
      </c>
      <c r="C12" s="39" t="s">
        <v>48</v>
      </c>
      <c r="D12" s="16"/>
      <c r="E12" s="16"/>
      <c r="F12" s="16"/>
      <c r="G12" s="16"/>
      <c r="H12" s="16"/>
      <c r="I12" s="16"/>
      <c r="J12" s="16"/>
      <c r="K12" s="16"/>
    </row>
    <row r="13" spans="1:11" x14ac:dyDescent="0.2">
      <c r="A13" s="38" t="s">
        <v>75</v>
      </c>
      <c r="B13" s="37" t="s">
        <v>63</v>
      </c>
      <c r="C13" s="39" t="s">
        <v>2467</v>
      </c>
      <c r="D13" s="16"/>
      <c r="E13" s="16"/>
      <c r="F13" s="16"/>
      <c r="G13" s="16"/>
      <c r="H13" s="16"/>
      <c r="I13" s="16"/>
      <c r="J13" s="16"/>
      <c r="K13" s="16"/>
    </row>
    <row r="14" spans="1:11" x14ac:dyDescent="0.2">
      <c r="A14" s="38" t="s">
        <v>76</v>
      </c>
      <c r="B14" s="37" t="s">
        <v>28</v>
      </c>
      <c r="C14" s="39" t="s">
        <v>9</v>
      </c>
      <c r="D14" s="16"/>
      <c r="E14" s="16"/>
      <c r="F14" s="16"/>
      <c r="G14" s="16"/>
      <c r="H14" s="16"/>
      <c r="I14" s="16"/>
      <c r="J14" s="16"/>
      <c r="K14" s="16"/>
    </row>
    <row r="15" spans="1:11" x14ac:dyDescent="0.2">
      <c r="A15" s="38" t="s">
        <v>77</v>
      </c>
      <c r="B15" s="37" t="s">
        <v>49</v>
      </c>
      <c r="C15" s="39" t="s">
        <v>9</v>
      </c>
      <c r="D15" s="16"/>
      <c r="E15" s="16"/>
      <c r="F15" s="16"/>
      <c r="G15" s="16"/>
      <c r="H15" s="16"/>
      <c r="I15" s="16"/>
      <c r="J15" s="16"/>
      <c r="K15" s="16"/>
    </row>
    <row r="16" spans="1:11" x14ac:dyDescent="0.2">
      <c r="A16" s="38" t="s">
        <v>78</v>
      </c>
      <c r="B16" s="37" t="s">
        <v>42</v>
      </c>
      <c r="C16" s="39" t="s">
        <v>9</v>
      </c>
      <c r="D16" s="16"/>
      <c r="E16" s="16"/>
      <c r="F16" s="16"/>
      <c r="G16" s="16"/>
      <c r="H16" s="16"/>
      <c r="I16" s="16"/>
      <c r="J16" s="16"/>
      <c r="K16" s="16"/>
    </row>
    <row r="17" spans="1:11" x14ac:dyDescent="0.2">
      <c r="A17" s="38" t="s">
        <v>79</v>
      </c>
      <c r="B17" s="37" t="s">
        <v>46</v>
      </c>
      <c r="C17" s="39" t="s">
        <v>2469</v>
      </c>
      <c r="D17" s="16"/>
      <c r="E17" s="16"/>
      <c r="F17" s="16"/>
      <c r="G17" s="16"/>
      <c r="H17" s="16"/>
      <c r="I17" s="16"/>
      <c r="J17" s="16"/>
      <c r="K17" s="16"/>
    </row>
    <row r="18" spans="1:11" x14ac:dyDescent="0.2">
      <c r="A18" s="38" t="s">
        <v>80</v>
      </c>
      <c r="B18" s="37" t="s">
        <v>23</v>
      </c>
      <c r="C18" s="39" t="s">
        <v>9</v>
      </c>
      <c r="D18" s="16"/>
      <c r="E18" s="16"/>
      <c r="F18" s="16"/>
      <c r="G18" s="16"/>
      <c r="H18" s="16"/>
      <c r="I18" s="16"/>
      <c r="J18" s="16"/>
      <c r="K18" s="16"/>
    </row>
    <row r="19" spans="1:11" x14ac:dyDescent="0.2">
      <c r="A19" s="38" t="s">
        <v>81</v>
      </c>
      <c r="B19" s="37" t="s">
        <v>0</v>
      </c>
      <c r="C19" s="39" t="s">
        <v>2469</v>
      </c>
      <c r="D19" s="16"/>
      <c r="E19" s="16"/>
      <c r="F19" s="16"/>
      <c r="G19" s="16"/>
      <c r="H19" s="16"/>
      <c r="I19" s="16"/>
      <c r="J19" s="16"/>
      <c r="K19" s="16"/>
    </row>
    <row r="20" spans="1:11" x14ac:dyDescent="0.2">
      <c r="A20" s="38" t="s">
        <v>82</v>
      </c>
      <c r="B20" s="37" t="s">
        <v>4</v>
      </c>
      <c r="C20" s="39" t="s">
        <v>5</v>
      </c>
      <c r="D20" s="16"/>
      <c r="E20" s="16"/>
      <c r="F20" s="16"/>
      <c r="G20" s="16"/>
      <c r="H20" s="16"/>
      <c r="I20" s="16"/>
      <c r="J20" s="16"/>
      <c r="K20" s="16"/>
    </row>
    <row r="21" spans="1:11" x14ac:dyDescent="0.2">
      <c r="A21" s="38" t="s">
        <v>83</v>
      </c>
      <c r="B21" s="37" t="s">
        <v>54</v>
      </c>
      <c r="C21" s="39" t="s">
        <v>5</v>
      </c>
      <c r="D21" s="16"/>
      <c r="E21" s="16"/>
      <c r="F21" s="16"/>
      <c r="G21" s="16"/>
      <c r="H21" s="16"/>
      <c r="I21" s="16"/>
      <c r="J21" s="16"/>
      <c r="K21" s="16"/>
    </row>
    <row r="22" spans="1:11" x14ac:dyDescent="0.2">
      <c r="A22" s="38" t="s">
        <v>84</v>
      </c>
      <c r="B22" s="37" t="s">
        <v>36</v>
      </c>
      <c r="C22" s="39" t="s">
        <v>5</v>
      </c>
      <c r="D22" s="16"/>
      <c r="E22" s="16"/>
      <c r="F22" s="16"/>
      <c r="G22" s="16"/>
      <c r="H22" s="16"/>
      <c r="I22" s="16"/>
      <c r="J22" s="16"/>
      <c r="K22" s="16"/>
    </row>
    <row r="23" spans="1:11" x14ac:dyDescent="0.2">
      <c r="A23" s="38" t="s">
        <v>85</v>
      </c>
      <c r="B23" s="37" t="s">
        <v>41</v>
      </c>
      <c r="C23" s="39" t="s">
        <v>9</v>
      </c>
      <c r="D23" s="16"/>
      <c r="E23" s="16"/>
      <c r="F23" s="16"/>
      <c r="G23" s="16"/>
      <c r="H23" s="16"/>
      <c r="I23" s="16"/>
      <c r="J23" s="16"/>
      <c r="K23" s="16"/>
    </row>
    <row r="24" spans="1:11" x14ac:dyDescent="0.2">
      <c r="A24" s="38" t="s">
        <v>86</v>
      </c>
      <c r="B24" s="37" t="s">
        <v>30</v>
      </c>
      <c r="C24" s="39" t="s">
        <v>9</v>
      </c>
      <c r="D24" s="16"/>
      <c r="E24" s="16"/>
      <c r="F24" s="16"/>
      <c r="G24" s="16"/>
      <c r="H24" s="16"/>
      <c r="I24" s="16"/>
      <c r="J24" s="16"/>
      <c r="K24" s="16"/>
    </row>
    <row r="25" spans="1:11" x14ac:dyDescent="0.2">
      <c r="A25" s="38" t="s">
        <v>87</v>
      </c>
      <c r="B25" s="37" t="s">
        <v>14</v>
      </c>
      <c r="C25" s="39" t="s">
        <v>2469</v>
      </c>
      <c r="D25" s="16"/>
      <c r="E25" s="16"/>
      <c r="F25" s="16"/>
      <c r="G25" s="16"/>
      <c r="H25" s="16"/>
      <c r="I25" s="16"/>
      <c r="J25" s="16"/>
      <c r="K25" s="16"/>
    </row>
    <row r="26" spans="1:11" x14ac:dyDescent="0.2">
      <c r="A26" s="38" t="s">
        <v>88</v>
      </c>
      <c r="B26" s="37" t="s">
        <v>39</v>
      </c>
      <c r="C26" s="39" t="s">
        <v>9</v>
      </c>
      <c r="D26" s="16"/>
      <c r="E26" s="16"/>
      <c r="F26" s="16"/>
      <c r="G26" s="16"/>
      <c r="H26" s="16"/>
      <c r="I26" s="16"/>
      <c r="J26" s="16"/>
      <c r="K26" s="16"/>
    </row>
    <row r="27" spans="1:11" x14ac:dyDescent="0.2">
      <c r="A27" s="38" t="s">
        <v>89</v>
      </c>
      <c r="B27" s="37" t="s">
        <v>56</v>
      </c>
      <c r="C27" s="39" t="s">
        <v>2467</v>
      </c>
      <c r="D27" s="16"/>
      <c r="E27" s="16"/>
      <c r="F27" s="16"/>
      <c r="G27" s="16"/>
      <c r="H27" s="16"/>
      <c r="I27" s="16"/>
      <c r="J27" s="16"/>
      <c r="K27" s="16"/>
    </row>
    <row r="28" spans="1:11" x14ac:dyDescent="0.2">
      <c r="A28" s="38" t="s">
        <v>90</v>
      </c>
      <c r="B28" s="37" t="s">
        <v>24</v>
      </c>
      <c r="C28" s="39" t="s">
        <v>2467</v>
      </c>
      <c r="D28" s="16"/>
      <c r="E28" s="16"/>
      <c r="F28" s="16"/>
      <c r="G28" s="16"/>
      <c r="H28" s="16"/>
      <c r="I28" s="16"/>
      <c r="J28" s="16"/>
      <c r="K28" s="16"/>
    </row>
    <row r="29" spans="1:11" x14ac:dyDescent="0.2">
      <c r="A29" s="38" t="s">
        <v>91</v>
      </c>
      <c r="B29" s="37" t="s">
        <v>31</v>
      </c>
      <c r="C29" s="39" t="s">
        <v>2467</v>
      </c>
      <c r="D29" s="16"/>
      <c r="E29" s="16"/>
      <c r="F29" s="16"/>
      <c r="G29" s="16"/>
      <c r="H29" s="16"/>
      <c r="I29" s="16"/>
      <c r="J29" s="16"/>
      <c r="K29" s="16"/>
    </row>
    <row r="30" spans="1:11" x14ac:dyDescent="0.2">
      <c r="A30" s="38" t="s">
        <v>92</v>
      </c>
      <c r="B30" s="37" t="s">
        <v>38</v>
      </c>
      <c r="C30" s="39" t="s">
        <v>5</v>
      </c>
      <c r="D30" s="16"/>
      <c r="E30" s="16"/>
      <c r="F30" s="16"/>
      <c r="G30" s="16"/>
      <c r="H30" s="16"/>
      <c r="I30" s="16"/>
      <c r="J30" s="16"/>
      <c r="K30" s="16"/>
    </row>
    <row r="31" spans="1:11" x14ac:dyDescent="0.2">
      <c r="A31" s="38" t="s">
        <v>93</v>
      </c>
      <c r="B31" s="37" t="s">
        <v>20</v>
      </c>
      <c r="C31" s="39" t="s">
        <v>5</v>
      </c>
      <c r="D31" s="16"/>
      <c r="E31" s="16"/>
      <c r="F31" s="16"/>
      <c r="G31" s="16"/>
      <c r="H31" s="16"/>
      <c r="I31" s="16"/>
      <c r="J31" s="16"/>
      <c r="K31" s="16"/>
    </row>
    <row r="32" spans="1:11" x14ac:dyDescent="0.2">
      <c r="A32" s="38" t="s">
        <v>94</v>
      </c>
      <c r="B32" s="37" t="s">
        <v>43</v>
      </c>
      <c r="C32" s="39" t="s">
        <v>2467</v>
      </c>
      <c r="D32" s="16"/>
      <c r="E32" s="16"/>
      <c r="F32" s="16"/>
      <c r="G32" s="16"/>
      <c r="H32" s="16"/>
      <c r="I32" s="16"/>
      <c r="J32" s="16"/>
      <c r="K32" s="16"/>
    </row>
    <row r="33" spans="1:11" x14ac:dyDescent="0.2">
      <c r="A33" s="38" t="s">
        <v>95</v>
      </c>
      <c r="B33" s="37" t="s">
        <v>10</v>
      </c>
      <c r="C33" s="39" t="s">
        <v>5</v>
      </c>
      <c r="D33" s="16"/>
      <c r="E33" s="16"/>
      <c r="F33" s="16"/>
      <c r="G33" s="16"/>
      <c r="H33" s="16"/>
      <c r="I33" s="16"/>
      <c r="J33" s="16"/>
      <c r="K33" s="16"/>
    </row>
    <row r="34" spans="1:11" x14ac:dyDescent="0.2">
      <c r="A34" s="38" t="s">
        <v>96</v>
      </c>
      <c r="B34" s="37" t="s">
        <v>16</v>
      </c>
      <c r="C34" s="39" t="s">
        <v>15</v>
      </c>
      <c r="D34" s="16"/>
      <c r="E34" s="16"/>
      <c r="F34" s="16"/>
      <c r="G34" s="16"/>
      <c r="H34" s="16"/>
      <c r="I34" s="16"/>
      <c r="J34" s="16"/>
      <c r="K34" s="16"/>
    </row>
    <row r="35" spans="1:11" x14ac:dyDescent="0.2">
      <c r="A35" s="38" t="s">
        <v>97</v>
      </c>
      <c r="B35" s="37" t="s">
        <v>11</v>
      </c>
      <c r="C35" s="39" t="s">
        <v>2467</v>
      </c>
      <c r="D35" s="16"/>
      <c r="E35" s="16"/>
      <c r="F35" s="16"/>
      <c r="G35" s="16"/>
      <c r="H35" s="16"/>
      <c r="I35" s="16"/>
      <c r="J35" s="16"/>
      <c r="K35" s="16"/>
    </row>
    <row r="36" spans="1:11" x14ac:dyDescent="0.2">
      <c r="A36" s="38" t="s">
        <v>98</v>
      </c>
      <c r="B36" s="37" t="s">
        <v>8</v>
      </c>
      <c r="C36" s="39" t="s">
        <v>5</v>
      </c>
      <c r="D36" s="16"/>
      <c r="E36" s="16"/>
      <c r="F36" s="16"/>
      <c r="G36" s="16"/>
      <c r="H36" s="16"/>
      <c r="I36" s="16"/>
      <c r="J36" s="16"/>
      <c r="K36" s="16"/>
    </row>
    <row r="37" spans="1:11" x14ac:dyDescent="0.2">
      <c r="A37" s="38" t="s">
        <v>99</v>
      </c>
      <c r="B37" s="37" t="s">
        <v>37</v>
      </c>
      <c r="C37" s="39" t="s">
        <v>2469</v>
      </c>
      <c r="D37" s="16"/>
      <c r="E37" s="16"/>
      <c r="F37" s="16"/>
      <c r="G37" s="16"/>
      <c r="H37" s="16"/>
      <c r="I37" s="16"/>
      <c r="J37" s="16"/>
      <c r="K37" s="16"/>
    </row>
    <row r="38" spans="1:11" x14ac:dyDescent="0.2">
      <c r="A38" s="38" t="s">
        <v>100</v>
      </c>
      <c r="B38" s="37" t="s">
        <v>2</v>
      </c>
      <c r="C38" s="39" t="s">
        <v>2468</v>
      </c>
      <c r="D38" s="16"/>
      <c r="E38" s="16"/>
      <c r="F38" s="16"/>
      <c r="G38" s="16"/>
      <c r="H38" s="16"/>
      <c r="I38" s="16"/>
      <c r="J38" s="16"/>
      <c r="K38" s="16"/>
    </row>
    <row r="39" spans="1:11" x14ac:dyDescent="0.2">
      <c r="A39" s="38" t="s">
        <v>101</v>
      </c>
      <c r="B39" s="37" t="s">
        <v>7</v>
      </c>
      <c r="C39" s="39" t="s">
        <v>5</v>
      </c>
      <c r="D39" s="16"/>
      <c r="E39" s="16"/>
      <c r="F39" s="16"/>
      <c r="G39" s="16"/>
      <c r="H39" s="16"/>
      <c r="I39" s="16"/>
      <c r="J39" s="16"/>
      <c r="K39" s="16"/>
    </row>
    <row r="40" spans="1:11" x14ac:dyDescent="0.2">
      <c r="A40" s="38" t="s">
        <v>102</v>
      </c>
      <c r="B40" s="37" t="s">
        <v>51</v>
      </c>
      <c r="C40" s="39" t="s">
        <v>5</v>
      </c>
      <c r="D40" s="16"/>
      <c r="E40" s="16"/>
      <c r="F40" s="16"/>
      <c r="G40" s="16"/>
      <c r="H40" s="16"/>
      <c r="I40" s="16"/>
      <c r="J40" s="16"/>
      <c r="K40" s="16"/>
    </row>
    <row r="41" spans="1:11" x14ac:dyDescent="0.2">
      <c r="A41" s="38" t="s">
        <v>103</v>
      </c>
      <c r="B41" s="37" t="s">
        <v>53</v>
      </c>
      <c r="C41" s="39" t="s">
        <v>15</v>
      </c>
      <c r="D41" s="16"/>
      <c r="E41" s="16"/>
      <c r="F41" s="16"/>
      <c r="G41" s="16"/>
      <c r="H41" s="16"/>
      <c r="I41" s="16"/>
      <c r="J41" s="16"/>
      <c r="K41" s="16"/>
    </row>
    <row r="42" spans="1:11" x14ac:dyDescent="0.2">
      <c r="A42" s="38" t="s">
        <v>104</v>
      </c>
      <c r="B42" s="37" t="s">
        <v>60</v>
      </c>
      <c r="C42" s="39" t="s">
        <v>2467</v>
      </c>
      <c r="D42" s="16"/>
      <c r="E42" s="16"/>
      <c r="F42" s="16"/>
      <c r="G42" s="16"/>
      <c r="H42" s="16"/>
      <c r="I42" s="16"/>
      <c r="J42" s="16"/>
      <c r="K42" s="16"/>
    </row>
    <row r="43" spans="1:11" x14ac:dyDescent="0.2">
      <c r="A43" s="38" t="s">
        <v>105</v>
      </c>
      <c r="B43" s="37" t="s">
        <v>52</v>
      </c>
      <c r="C43" s="39" t="s">
        <v>9</v>
      </c>
      <c r="D43" s="16"/>
      <c r="E43" s="16"/>
      <c r="F43" s="16"/>
      <c r="G43" s="16"/>
      <c r="H43" s="16"/>
      <c r="I43" s="16"/>
      <c r="J43" s="16"/>
      <c r="K43" s="16"/>
    </row>
    <row r="44" spans="1:11" x14ac:dyDescent="0.2">
      <c r="A44" s="38" t="s">
        <v>106</v>
      </c>
      <c r="B44" s="37" t="s">
        <v>6</v>
      </c>
      <c r="C44" s="39" t="s">
        <v>2469</v>
      </c>
      <c r="D44" s="16"/>
      <c r="E44" s="16"/>
      <c r="F44" s="16"/>
      <c r="G44" s="16"/>
      <c r="H44" s="16"/>
      <c r="I44" s="16"/>
      <c r="J44" s="16"/>
      <c r="K44" s="16"/>
    </row>
    <row r="45" spans="1:11" x14ac:dyDescent="0.2">
      <c r="A45" s="38" t="s">
        <v>107</v>
      </c>
      <c r="B45" s="37" t="s">
        <v>21</v>
      </c>
      <c r="C45" s="39" t="s">
        <v>2467</v>
      </c>
      <c r="D45" s="16"/>
      <c r="E45" s="16"/>
      <c r="F45" s="16"/>
      <c r="G45" s="16"/>
      <c r="H45" s="16"/>
      <c r="I45" s="16"/>
      <c r="J45" s="16"/>
      <c r="K45" s="16"/>
    </row>
    <row r="46" spans="1:11" x14ac:dyDescent="0.2">
      <c r="A46" s="38" t="s">
        <v>108</v>
      </c>
      <c r="B46" s="37" t="s">
        <v>59</v>
      </c>
      <c r="C46" s="39" t="s">
        <v>5</v>
      </c>
      <c r="D46" s="16"/>
      <c r="E46" s="16"/>
      <c r="F46" s="16"/>
      <c r="G46" s="16"/>
      <c r="H46" s="16"/>
      <c r="I46" s="16"/>
      <c r="J46" s="16"/>
      <c r="K46" s="16"/>
    </row>
    <row r="47" spans="1:11" x14ac:dyDescent="0.2">
      <c r="A47" s="38" t="s">
        <v>109</v>
      </c>
      <c r="B47" s="37" t="s">
        <v>19</v>
      </c>
      <c r="C47" s="39" t="s">
        <v>5</v>
      </c>
      <c r="D47" s="16"/>
      <c r="E47" s="16"/>
      <c r="F47" s="16"/>
      <c r="G47" s="16"/>
      <c r="H47" s="16"/>
      <c r="I47" s="16"/>
      <c r="J47" s="16"/>
      <c r="K47" s="16"/>
    </row>
    <row r="48" spans="1:11" x14ac:dyDescent="0.2">
      <c r="A48" s="38" t="s">
        <v>110</v>
      </c>
      <c r="B48" s="37" t="s">
        <v>50</v>
      </c>
      <c r="C48" s="39" t="s">
        <v>2468</v>
      </c>
      <c r="D48" s="16"/>
      <c r="E48" s="16"/>
      <c r="F48" s="16"/>
      <c r="G48" s="16"/>
      <c r="H48" s="16"/>
      <c r="I48" s="16"/>
      <c r="J48" s="16"/>
      <c r="K48" s="16"/>
    </row>
    <row r="49" spans="1:11" x14ac:dyDescent="0.2">
      <c r="A49" s="38" t="s">
        <v>111</v>
      </c>
      <c r="B49" s="37" t="s">
        <v>33</v>
      </c>
      <c r="C49" s="39" t="s">
        <v>5</v>
      </c>
      <c r="D49" s="16"/>
      <c r="E49" s="16"/>
      <c r="F49" s="16"/>
      <c r="G49" s="16"/>
      <c r="H49" s="16"/>
      <c r="I49" s="16"/>
      <c r="J49" s="16"/>
      <c r="K49" s="16"/>
    </row>
    <row r="50" spans="1:11" x14ac:dyDescent="0.2">
      <c r="A50" s="38" t="s">
        <v>112</v>
      </c>
      <c r="B50" s="37" t="s">
        <v>34</v>
      </c>
      <c r="C50" s="39" t="s">
        <v>9</v>
      </c>
      <c r="D50" s="16"/>
      <c r="E50" s="16"/>
      <c r="F50" s="16"/>
      <c r="G50" s="16"/>
      <c r="H50" s="16"/>
      <c r="I50" s="16"/>
      <c r="J50" s="16"/>
      <c r="K50" s="16"/>
    </row>
    <row r="51" spans="1:11" x14ac:dyDescent="0.2">
      <c r="A51" s="45" t="s">
        <v>113</v>
      </c>
      <c r="B51" s="36" t="s">
        <v>29</v>
      </c>
      <c r="C51" s="46" t="s">
        <v>2467</v>
      </c>
    </row>
  </sheetData>
  <pageMargins left="0" right="0" top="0.25" bottom="0.25" header="0" footer="0"/>
  <pageSetup orientation="landscape"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
  <sheetViews>
    <sheetView showGridLines="0" workbookViewId="0">
      <pane ySplit="1" topLeftCell="A35" activePane="bottomLeft" state="frozen"/>
      <selection pane="bottomLeft" activeCell="A2" sqref="A2:C51"/>
    </sheetView>
  </sheetViews>
  <sheetFormatPr defaultRowHeight="12.75" x14ac:dyDescent="0.2"/>
  <cols>
    <col min="1" max="1" width="14.140625" bestFit="1" customWidth="1"/>
    <col min="2" max="2" width="9.85546875" customWidth="1"/>
    <col min="3" max="3" width="12.85546875" bestFit="1" customWidth="1"/>
    <col min="5" max="5" width="16.42578125" bestFit="1" customWidth="1"/>
    <col min="6" max="6" width="9.28515625" customWidth="1"/>
    <col min="7" max="7" width="11.42578125" customWidth="1"/>
  </cols>
  <sheetData>
    <row r="1" spans="1:11" s="17" customFormat="1" ht="13.5" thickBot="1" x14ac:dyDescent="0.25">
      <c r="A1" s="50" t="s">
        <v>186</v>
      </c>
      <c r="B1" s="51" t="s">
        <v>187</v>
      </c>
      <c r="C1" s="50" t="s">
        <v>188</v>
      </c>
      <c r="D1" s="54"/>
      <c r="E1" s="52" t="s">
        <v>186</v>
      </c>
      <c r="F1" s="52" t="s">
        <v>187</v>
      </c>
      <c r="G1" s="53" t="s">
        <v>188</v>
      </c>
    </row>
    <row r="2" spans="1:11" ht="13.5" thickTop="1" x14ac:dyDescent="0.2">
      <c r="A2" s="45" t="s">
        <v>66</v>
      </c>
      <c r="B2" s="36" t="s">
        <v>17</v>
      </c>
      <c r="C2" s="46" t="s">
        <v>15</v>
      </c>
      <c r="D2" s="16"/>
      <c r="E2" s="47" t="s">
        <v>114</v>
      </c>
      <c r="F2" s="48" t="s">
        <v>61</v>
      </c>
      <c r="G2" s="49" t="s">
        <v>45</v>
      </c>
      <c r="H2" s="16"/>
      <c r="I2" s="16"/>
      <c r="J2" s="16"/>
      <c r="K2" s="16"/>
    </row>
    <row r="3" spans="1:11" x14ac:dyDescent="0.2">
      <c r="A3" s="38" t="s">
        <v>67</v>
      </c>
      <c r="B3" s="37" t="s">
        <v>40</v>
      </c>
      <c r="C3" s="39" t="s">
        <v>3</v>
      </c>
      <c r="D3" s="16"/>
      <c r="E3" s="43" t="s">
        <v>2294</v>
      </c>
      <c r="F3" s="35" t="s">
        <v>62</v>
      </c>
      <c r="G3" s="44" t="s">
        <v>45</v>
      </c>
      <c r="H3" s="16"/>
      <c r="I3" s="16"/>
      <c r="J3" s="16"/>
      <c r="K3" s="16"/>
    </row>
    <row r="4" spans="1:11" x14ac:dyDescent="0.2">
      <c r="A4" s="38" t="s">
        <v>68</v>
      </c>
      <c r="B4" s="37" t="s">
        <v>32</v>
      </c>
      <c r="C4" s="39" t="s">
        <v>1</v>
      </c>
      <c r="D4" s="16"/>
      <c r="E4" s="43" t="s">
        <v>116</v>
      </c>
      <c r="F4" s="35" t="s">
        <v>44</v>
      </c>
      <c r="G4" s="44" t="s">
        <v>45</v>
      </c>
      <c r="H4" s="16"/>
      <c r="I4" s="16"/>
      <c r="J4" s="16"/>
      <c r="K4" s="16"/>
    </row>
    <row r="5" spans="1:11" x14ac:dyDescent="0.2">
      <c r="A5" s="38" t="s">
        <v>69</v>
      </c>
      <c r="B5" s="37" t="s">
        <v>13</v>
      </c>
      <c r="C5" s="39" t="s">
        <v>3</v>
      </c>
      <c r="D5" s="16"/>
      <c r="E5" s="43" t="s">
        <v>117</v>
      </c>
      <c r="F5" s="35" t="s">
        <v>57</v>
      </c>
      <c r="G5" s="44" t="s">
        <v>45</v>
      </c>
      <c r="H5" s="16"/>
      <c r="I5" s="16"/>
      <c r="J5" s="16"/>
      <c r="K5" s="16"/>
    </row>
    <row r="6" spans="1:11" x14ac:dyDescent="0.2">
      <c r="A6" s="38" t="s">
        <v>70</v>
      </c>
      <c r="B6" s="37" t="s">
        <v>25</v>
      </c>
      <c r="C6" s="39" t="s">
        <v>12</v>
      </c>
      <c r="D6" s="16"/>
      <c r="E6" s="43" t="s">
        <v>118</v>
      </c>
      <c r="F6" s="35" t="s">
        <v>65</v>
      </c>
      <c r="G6" s="44" t="s">
        <v>45</v>
      </c>
      <c r="H6" s="16"/>
      <c r="I6" s="16"/>
      <c r="J6" s="16"/>
      <c r="K6" s="16"/>
    </row>
    <row r="7" spans="1:11" x14ac:dyDescent="0.2">
      <c r="A7" s="38" t="s">
        <v>71</v>
      </c>
      <c r="B7" s="37" t="s">
        <v>35</v>
      </c>
      <c r="C7" s="39" t="s">
        <v>5</v>
      </c>
      <c r="D7" s="16"/>
      <c r="E7" s="43" t="s">
        <v>119</v>
      </c>
      <c r="F7" s="35" t="s">
        <v>58</v>
      </c>
      <c r="G7" s="44" t="s">
        <v>45</v>
      </c>
      <c r="H7" s="16"/>
      <c r="I7" s="16"/>
      <c r="J7" s="16"/>
      <c r="K7" s="16"/>
    </row>
    <row r="8" spans="1:11" x14ac:dyDescent="0.2">
      <c r="A8" s="38" t="s">
        <v>72</v>
      </c>
      <c r="B8" s="37" t="s">
        <v>55</v>
      </c>
      <c r="C8" s="39" t="s">
        <v>5</v>
      </c>
      <c r="D8" s="16"/>
      <c r="E8" s="43" t="s">
        <v>120</v>
      </c>
      <c r="F8" s="35" t="s">
        <v>64</v>
      </c>
      <c r="G8" s="44" t="s">
        <v>45</v>
      </c>
      <c r="H8" s="16"/>
      <c r="I8" s="16"/>
      <c r="J8" s="16"/>
      <c r="K8" s="16"/>
    </row>
    <row r="9" spans="1:11" x14ac:dyDescent="0.2">
      <c r="A9" s="38" t="s">
        <v>73</v>
      </c>
      <c r="B9" s="37" t="s">
        <v>18</v>
      </c>
      <c r="C9" s="39" t="s">
        <v>15</v>
      </c>
      <c r="D9" s="16"/>
      <c r="E9" s="55" t="s">
        <v>27</v>
      </c>
      <c r="F9" s="56" t="s">
        <v>26</v>
      </c>
      <c r="G9" s="57" t="s">
        <v>27</v>
      </c>
      <c r="H9" s="16"/>
      <c r="I9" s="16"/>
      <c r="J9" s="16"/>
      <c r="K9" s="16"/>
    </row>
    <row r="10" spans="1:11" x14ac:dyDescent="0.2">
      <c r="A10" s="38" t="s">
        <v>74</v>
      </c>
      <c r="B10" s="37" t="s">
        <v>22</v>
      </c>
      <c r="C10" s="39" t="s">
        <v>15</v>
      </c>
      <c r="D10" s="16"/>
      <c r="E10" s="58"/>
      <c r="F10" s="58"/>
      <c r="G10" s="58"/>
      <c r="H10" s="16"/>
      <c r="I10" s="16"/>
      <c r="J10" s="16"/>
      <c r="K10" s="16"/>
    </row>
    <row r="11" spans="1:11" x14ac:dyDescent="0.2">
      <c r="A11" s="38" t="s">
        <v>48</v>
      </c>
      <c r="B11" s="37" t="s">
        <v>47</v>
      </c>
      <c r="C11" s="39" t="s">
        <v>48</v>
      </c>
      <c r="D11" s="16"/>
      <c r="E11" s="16"/>
      <c r="F11" s="16"/>
      <c r="G11" s="16"/>
      <c r="H11" s="16"/>
      <c r="I11" s="16"/>
      <c r="J11" s="16"/>
      <c r="K11" s="16"/>
    </row>
    <row r="12" spans="1:11" x14ac:dyDescent="0.2">
      <c r="A12" s="38" t="s">
        <v>75</v>
      </c>
      <c r="B12" s="37" t="s">
        <v>63</v>
      </c>
      <c r="C12" s="39" t="s">
        <v>3</v>
      </c>
      <c r="D12" s="16"/>
      <c r="E12" s="16"/>
      <c r="F12" s="16"/>
      <c r="G12" s="16"/>
      <c r="H12" s="16"/>
      <c r="I12" s="16"/>
      <c r="J12" s="16"/>
      <c r="K12" s="16"/>
    </row>
    <row r="13" spans="1:11" x14ac:dyDescent="0.2">
      <c r="A13" s="38" t="s">
        <v>76</v>
      </c>
      <c r="B13" s="37" t="s">
        <v>28</v>
      </c>
      <c r="C13" s="39" t="s">
        <v>9</v>
      </c>
      <c r="D13" s="16"/>
      <c r="E13" s="16"/>
      <c r="F13" s="16"/>
      <c r="G13" s="16"/>
      <c r="H13" s="16"/>
      <c r="I13" s="16"/>
      <c r="J13" s="16"/>
      <c r="K13" s="16"/>
    </row>
    <row r="14" spans="1:11" x14ac:dyDescent="0.2">
      <c r="A14" s="38" t="s">
        <v>77</v>
      </c>
      <c r="B14" s="37" t="s">
        <v>49</v>
      </c>
      <c r="C14" s="39" t="s">
        <v>9</v>
      </c>
      <c r="D14" s="16"/>
      <c r="E14" s="16"/>
      <c r="F14" s="16"/>
      <c r="G14" s="16"/>
      <c r="H14" s="16"/>
      <c r="I14" s="16"/>
      <c r="J14" s="16"/>
      <c r="K14" s="16"/>
    </row>
    <row r="15" spans="1:11" x14ac:dyDescent="0.2">
      <c r="A15" s="38" t="s">
        <v>78</v>
      </c>
      <c r="B15" s="37" t="s">
        <v>42</v>
      </c>
      <c r="C15" s="39" t="s">
        <v>12</v>
      </c>
      <c r="D15" s="16"/>
      <c r="E15" s="16"/>
      <c r="F15" s="16"/>
      <c r="G15" s="16"/>
      <c r="H15" s="16"/>
      <c r="I15" s="16"/>
      <c r="J15" s="16"/>
      <c r="K15" s="16"/>
    </row>
    <row r="16" spans="1:11" x14ac:dyDescent="0.2">
      <c r="A16" s="38" t="s">
        <v>79</v>
      </c>
      <c r="B16" s="37" t="s">
        <v>46</v>
      </c>
      <c r="C16" s="39" t="s">
        <v>12</v>
      </c>
      <c r="D16" s="16"/>
      <c r="E16" s="16"/>
      <c r="F16" s="16"/>
      <c r="G16" s="16"/>
      <c r="H16" s="16"/>
      <c r="I16" s="16"/>
      <c r="J16" s="16"/>
      <c r="K16" s="16"/>
    </row>
    <row r="17" spans="1:11" x14ac:dyDescent="0.2">
      <c r="A17" s="38" t="s">
        <v>80</v>
      </c>
      <c r="B17" s="37" t="s">
        <v>23</v>
      </c>
      <c r="C17" s="39" t="s">
        <v>15</v>
      </c>
      <c r="D17" s="16"/>
      <c r="E17" s="16"/>
      <c r="F17" s="16"/>
      <c r="G17" s="16"/>
      <c r="H17" s="16"/>
      <c r="I17" s="16"/>
      <c r="J17" s="16"/>
      <c r="K17" s="16"/>
    </row>
    <row r="18" spans="1:11" x14ac:dyDescent="0.2">
      <c r="A18" s="38" t="s">
        <v>81</v>
      </c>
      <c r="B18" s="37" t="s">
        <v>0</v>
      </c>
      <c r="C18" s="39" t="s">
        <v>1</v>
      </c>
      <c r="D18" s="16"/>
      <c r="E18" s="16"/>
      <c r="F18" s="16"/>
      <c r="G18" s="16"/>
      <c r="H18" s="16"/>
      <c r="I18" s="16"/>
      <c r="J18" s="16"/>
      <c r="K18" s="16"/>
    </row>
    <row r="19" spans="1:11" x14ac:dyDescent="0.2">
      <c r="A19" s="38" t="s">
        <v>82</v>
      </c>
      <c r="B19" s="37" t="s">
        <v>4</v>
      </c>
      <c r="C19" s="39" t="s">
        <v>5</v>
      </c>
      <c r="D19" s="16"/>
      <c r="E19" s="16"/>
      <c r="F19" s="16"/>
      <c r="G19" s="16"/>
      <c r="H19" s="16"/>
      <c r="I19" s="16"/>
      <c r="J19" s="16"/>
      <c r="K19" s="16"/>
    </row>
    <row r="20" spans="1:11" x14ac:dyDescent="0.2">
      <c r="A20" s="38" t="s">
        <v>83</v>
      </c>
      <c r="B20" s="37" t="s">
        <v>54</v>
      </c>
      <c r="C20" s="39" t="s">
        <v>5</v>
      </c>
      <c r="D20" s="16"/>
      <c r="E20" s="16"/>
      <c r="F20" s="16"/>
      <c r="G20" s="16"/>
      <c r="H20" s="16"/>
      <c r="I20" s="16"/>
      <c r="J20" s="16"/>
      <c r="K20" s="16"/>
    </row>
    <row r="21" spans="1:11" x14ac:dyDescent="0.2">
      <c r="A21" s="38" t="s">
        <v>84</v>
      </c>
      <c r="B21" s="37" t="s">
        <v>36</v>
      </c>
      <c r="C21" s="39" t="s">
        <v>5</v>
      </c>
      <c r="D21" s="16"/>
      <c r="E21" s="16"/>
      <c r="F21" s="16"/>
      <c r="G21" s="16"/>
      <c r="H21" s="16"/>
      <c r="I21" s="16"/>
      <c r="J21" s="16"/>
      <c r="K21" s="16"/>
    </row>
    <row r="22" spans="1:11" x14ac:dyDescent="0.2">
      <c r="A22" s="38" t="s">
        <v>85</v>
      </c>
      <c r="B22" s="37" t="s">
        <v>41</v>
      </c>
      <c r="C22" s="39" t="s">
        <v>9</v>
      </c>
      <c r="D22" s="16"/>
      <c r="E22" s="16"/>
      <c r="F22" s="16"/>
      <c r="G22" s="16"/>
      <c r="H22" s="16"/>
      <c r="I22" s="16"/>
      <c r="J22" s="16"/>
      <c r="K22" s="16"/>
    </row>
    <row r="23" spans="1:11" x14ac:dyDescent="0.2">
      <c r="A23" s="38" t="s">
        <v>86</v>
      </c>
      <c r="B23" s="37" t="s">
        <v>30</v>
      </c>
      <c r="C23" s="39" t="s">
        <v>9</v>
      </c>
      <c r="D23" s="16"/>
      <c r="E23" s="16"/>
      <c r="F23" s="16"/>
      <c r="G23" s="16"/>
      <c r="H23" s="16"/>
      <c r="I23" s="16"/>
      <c r="J23" s="16"/>
      <c r="K23" s="16"/>
    </row>
    <row r="24" spans="1:11" x14ac:dyDescent="0.2">
      <c r="A24" s="38" t="s">
        <v>87</v>
      </c>
      <c r="B24" s="37" t="s">
        <v>14</v>
      </c>
      <c r="C24" s="39" t="s">
        <v>15</v>
      </c>
      <c r="D24" s="16"/>
      <c r="E24" s="16"/>
      <c r="F24" s="16"/>
      <c r="G24" s="16"/>
      <c r="H24" s="16"/>
      <c r="I24" s="16"/>
      <c r="J24" s="16"/>
      <c r="K24" s="16"/>
    </row>
    <row r="25" spans="1:11" x14ac:dyDescent="0.2">
      <c r="A25" s="38" t="s">
        <v>88</v>
      </c>
      <c r="B25" s="37" t="s">
        <v>39</v>
      </c>
      <c r="C25" s="39" t="s">
        <v>12</v>
      </c>
      <c r="D25" s="16"/>
      <c r="E25" s="16"/>
      <c r="F25" s="16"/>
      <c r="G25" s="16"/>
      <c r="H25" s="16"/>
      <c r="I25" s="16"/>
      <c r="J25" s="16"/>
      <c r="K25" s="16"/>
    </row>
    <row r="26" spans="1:11" x14ac:dyDescent="0.2">
      <c r="A26" s="38" t="s">
        <v>89</v>
      </c>
      <c r="B26" s="37" t="s">
        <v>56</v>
      </c>
      <c r="C26" s="39" t="s">
        <v>12</v>
      </c>
      <c r="D26" s="16"/>
      <c r="E26" s="16"/>
      <c r="F26" s="16"/>
      <c r="G26" s="16"/>
      <c r="H26" s="16"/>
      <c r="I26" s="16"/>
      <c r="J26" s="16"/>
      <c r="K26" s="16"/>
    </row>
    <row r="27" spans="1:11" x14ac:dyDescent="0.2">
      <c r="A27" s="38" t="s">
        <v>90</v>
      </c>
      <c r="B27" s="37" t="s">
        <v>24</v>
      </c>
      <c r="C27" s="39" t="s">
        <v>12</v>
      </c>
      <c r="D27" s="16"/>
      <c r="E27" s="16"/>
      <c r="F27" s="16"/>
      <c r="G27" s="16"/>
      <c r="H27" s="16"/>
      <c r="I27" s="16"/>
      <c r="J27" s="16"/>
      <c r="K27" s="16"/>
    </row>
    <row r="28" spans="1:11" x14ac:dyDescent="0.2">
      <c r="A28" s="38" t="s">
        <v>91</v>
      </c>
      <c r="B28" s="37" t="s">
        <v>31</v>
      </c>
      <c r="C28" s="39" t="s">
        <v>3</v>
      </c>
      <c r="D28" s="16"/>
      <c r="E28" s="16"/>
      <c r="F28" s="16"/>
      <c r="G28" s="16"/>
      <c r="H28" s="16"/>
      <c r="I28" s="16"/>
      <c r="J28" s="16"/>
      <c r="K28" s="16"/>
    </row>
    <row r="29" spans="1:11" x14ac:dyDescent="0.2">
      <c r="A29" s="38" t="s">
        <v>92</v>
      </c>
      <c r="B29" s="37" t="s">
        <v>38</v>
      </c>
      <c r="C29" s="39" t="s">
        <v>5</v>
      </c>
      <c r="D29" s="16"/>
      <c r="E29" s="16"/>
      <c r="F29" s="16"/>
      <c r="G29" s="16"/>
      <c r="H29" s="16"/>
      <c r="I29" s="16"/>
      <c r="J29" s="16"/>
      <c r="K29" s="16"/>
    </row>
    <row r="30" spans="1:11" x14ac:dyDescent="0.2">
      <c r="A30" s="38" t="s">
        <v>93</v>
      </c>
      <c r="B30" s="37" t="s">
        <v>20</v>
      </c>
      <c r="C30" s="39" t="s">
        <v>5</v>
      </c>
      <c r="D30" s="16"/>
      <c r="E30" s="16"/>
      <c r="F30" s="16"/>
      <c r="G30" s="16"/>
      <c r="H30" s="16"/>
      <c r="I30" s="16"/>
      <c r="J30" s="16"/>
      <c r="K30" s="16"/>
    </row>
    <row r="31" spans="1:11" x14ac:dyDescent="0.2">
      <c r="A31" s="38" t="s">
        <v>94</v>
      </c>
      <c r="B31" s="37" t="s">
        <v>43</v>
      </c>
      <c r="C31" s="39" t="s">
        <v>1</v>
      </c>
      <c r="D31" s="16"/>
      <c r="E31" s="16"/>
      <c r="F31" s="16"/>
      <c r="G31" s="16"/>
      <c r="H31" s="16"/>
      <c r="I31" s="16"/>
      <c r="J31" s="16"/>
      <c r="K31" s="16"/>
    </row>
    <row r="32" spans="1:11" x14ac:dyDescent="0.2">
      <c r="A32" s="38" t="s">
        <v>95</v>
      </c>
      <c r="B32" s="37" t="s">
        <v>10</v>
      </c>
      <c r="C32" s="39" t="s">
        <v>5</v>
      </c>
      <c r="D32" s="16"/>
      <c r="E32" s="16"/>
      <c r="F32" s="16"/>
      <c r="G32" s="16"/>
      <c r="H32" s="16"/>
      <c r="I32" s="16"/>
      <c r="J32" s="16"/>
      <c r="K32" s="16"/>
    </row>
    <row r="33" spans="1:11" x14ac:dyDescent="0.2">
      <c r="A33" s="38" t="s">
        <v>96</v>
      </c>
      <c r="B33" s="37" t="s">
        <v>16</v>
      </c>
      <c r="C33" s="39" t="s">
        <v>15</v>
      </c>
      <c r="D33" s="16"/>
      <c r="E33" s="16"/>
      <c r="F33" s="16"/>
      <c r="G33" s="16"/>
      <c r="H33" s="16"/>
      <c r="I33" s="16"/>
      <c r="J33" s="16"/>
      <c r="K33" s="16"/>
    </row>
    <row r="34" spans="1:11" x14ac:dyDescent="0.2">
      <c r="A34" s="38" t="s">
        <v>97</v>
      </c>
      <c r="B34" s="37" t="s">
        <v>11</v>
      </c>
      <c r="C34" s="39" t="s">
        <v>12</v>
      </c>
      <c r="D34" s="16"/>
      <c r="E34" s="16"/>
      <c r="F34" s="16"/>
      <c r="G34" s="16"/>
      <c r="H34" s="16"/>
      <c r="I34" s="16"/>
      <c r="J34" s="16"/>
      <c r="K34" s="16"/>
    </row>
    <row r="35" spans="1:11" x14ac:dyDescent="0.2">
      <c r="A35" s="38" t="s">
        <v>98</v>
      </c>
      <c r="B35" s="37" t="s">
        <v>8</v>
      </c>
      <c r="C35" s="39" t="s">
        <v>9</v>
      </c>
      <c r="D35" s="16"/>
      <c r="E35" s="16"/>
      <c r="F35" s="16"/>
      <c r="G35" s="16"/>
      <c r="H35" s="16"/>
      <c r="I35" s="16"/>
      <c r="J35" s="16"/>
      <c r="K35" s="16"/>
    </row>
    <row r="36" spans="1:11" x14ac:dyDescent="0.2">
      <c r="A36" s="38" t="s">
        <v>99</v>
      </c>
      <c r="B36" s="37" t="s">
        <v>37</v>
      </c>
      <c r="C36" s="39" t="s">
        <v>1</v>
      </c>
      <c r="D36" s="16"/>
      <c r="E36" s="16"/>
      <c r="F36" s="16"/>
      <c r="G36" s="16"/>
      <c r="H36" s="16"/>
      <c r="I36" s="16"/>
      <c r="J36" s="16"/>
      <c r="K36" s="16"/>
    </row>
    <row r="37" spans="1:11" x14ac:dyDescent="0.2">
      <c r="A37" s="38" t="s">
        <v>100</v>
      </c>
      <c r="B37" s="37" t="s">
        <v>2</v>
      </c>
      <c r="C37" s="39" t="s">
        <v>3</v>
      </c>
      <c r="D37" s="16"/>
      <c r="E37" s="16"/>
      <c r="F37" s="16"/>
      <c r="G37" s="16"/>
      <c r="H37" s="16"/>
      <c r="I37" s="16"/>
      <c r="J37" s="16"/>
      <c r="K37" s="16"/>
    </row>
    <row r="38" spans="1:11" x14ac:dyDescent="0.2">
      <c r="A38" s="38" t="s">
        <v>101</v>
      </c>
      <c r="B38" s="37" t="s">
        <v>7</v>
      </c>
      <c r="C38" s="39" t="s">
        <v>5</v>
      </c>
      <c r="D38" s="16"/>
      <c r="E38" s="16"/>
      <c r="F38" s="16"/>
      <c r="G38" s="16"/>
      <c r="H38" s="16"/>
      <c r="I38" s="16"/>
      <c r="J38" s="16"/>
      <c r="K38" s="16"/>
    </row>
    <row r="39" spans="1:11" x14ac:dyDescent="0.2">
      <c r="A39" s="38" t="s">
        <v>102</v>
      </c>
      <c r="B39" s="37" t="s">
        <v>51</v>
      </c>
      <c r="C39" s="39" t="s">
        <v>5</v>
      </c>
      <c r="D39" s="16"/>
      <c r="E39" s="16"/>
      <c r="F39" s="16"/>
      <c r="G39" s="16"/>
      <c r="H39" s="16"/>
      <c r="I39" s="16"/>
      <c r="J39" s="16"/>
      <c r="K39" s="16"/>
    </row>
    <row r="40" spans="1:11" x14ac:dyDescent="0.2">
      <c r="A40" s="38" t="s">
        <v>103</v>
      </c>
      <c r="B40" s="37" t="s">
        <v>53</v>
      </c>
      <c r="C40" s="39" t="s">
        <v>15</v>
      </c>
      <c r="D40" s="16"/>
      <c r="E40" s="16"/>
      <c r="F40" s="16"/>
      <c r="G40" s="16"/>
      <c r="H40" s="16"/>
      <c r="I40" s="16"/>
      <c r="J40" s="16"/>
      <c r="K40" s="16"/>
    </row>
    <row r="41" spans="1:11" x14ac:dyDescent="0.2">
      <c r="A41" s="38" t="s">
        <v>104</v>
      </c>
      <c r="B41" s="37" t="s">
        <v>60</v>
      </c>
      <c r="C41" s="39" t="s">
        <v>12</v>
      </c>
      <c r="D41" s="16"/>
      <c r="E41" s="16"/>
      <c r="F41" s="16"/>
      <c r="G41" s="16"/>
      <c r="H41" s="16"/>
      <c r="I41" s="16"/>
      <c r="J41" s="16"/>
      <c r="K41" s="16"/>
    </row>
    <row r="42" spans="1:11" x14ac:dyDescent="0.2">
      <c r="A42" s="38" t="s">
        <v>105</v>
      </c>
      <c r="B42" s="37" t="s">
        <v>52</v>
      </c>
      <c r="C42" s="39" t="s">
        <v>15</v>
      </c>
      <c r="D42" s="16"/>
      <c r="E42" s="16"/>
      <c r="F42" s="16"/>
      <c r="G42" s="16"/>
      <c r="H42" s="16"/>
      <c r="I42" s="16"/>
      <c r="J42" s="16"/>
      <c r="K42" s="16"/>
    </row>
    <row r="43" spans="1:11" x14ac:dyDescent="0.2">
      <c r="A43" s="38" t="s">
        <v>106</v>
      </c>
      <c r="B43" s="37" t="s">
        <v>6</v>
      </c>
      <c r="C43" s="39" t="s">
        <v>1</v>
      </c>
      <c r="D43" s="16"/>
      <c r="E43" s="16"/>
      <c r="F43" s="16"/>
      <c r="G43" s="16"/>
      <c r="H43" s="16"/>
      <c r="I43" s="16"/>
      <c r="J43" s="16"/>
      <c r="K43" s="16"/>
    </row>
    <row r="44" spans="1:11" x14ac:dyDescent="0.2">
      <c r="A44" s="38" t="s">
        <v>107</v>
      </c>
      <c r="B44" s="37" t="s">
        <v>21</v>
      </c>
      <c r="C44" s="39" t="s">
        <v>12</v>
      </c>
      <c r="D44" s="16"/>
      <c r="E44" s="16"/>
      <c r="F44" s="16"/>
      <c r="G44" s="16"/>
      <c r="H44" s="16"/>
      <c r="I44" s="16"/>
      <c r="J44" s="16"/>
      <c r="K44" s="16"/>
    </row>
    <row r="45" spans="1:11" x14ac:dyDescent="0.2">
      <c r="A45" s="38" t="s">
        <v>108</v>
      </c>
      <c r="B45" s="37" t="s">
        <v>59</v>
      </c>
      <c r="C45" s="39" t="s">
        <v>5</v>
      </c>
      <c r="D45" s="16"/>
      <c r="E45" s="16"/>
      <c r="F45" s="16"/>
      <c r="G45" s="16"/>
      <c r="H45" s="16"/>
      <c r="I45" s="16"/>
      <c r="J45" s="16"/>
      <c r="K45" s="16"/>
    </row>
    <row r="46" spans="1:11" x14ac:dyDescent="0.2">
      <c r="A46" s="38" t="s">
        <v>109</v>
      </c>
      <c r="B46" s="37" t="s">
        <v>19</v>
      </c>
      <c r="C46" s="39" t="s">
        <v>5</v>
      </c>
      <c r="D46" s="16"/>
      <c r="E46" s="16"/>
      <c r="F46" s="16"/>
      <c r="G46" s="16"/>
      <c r="H46" s="16"/>
      <c r="I46" s="16"/>
      <c r="J46" s="16"/>
      <c r="K46" s="16"/>
    </row>
    <row r="47" spans="1:11" x14ac:dyDescent="0.2">
      <c r="A47" s="38" t="s">
        <v>110</v>
      </c>
      <c r="B47" s="37" t="s">
        <v>50</v>
      </c>
      <c r="C47" s="39" t="s">
        <v>3</v>
      </c>
      <c r="D47" s="16"/>
      <c r="E47" s="16"/>
      <c r="F47" s="16"/>
      <c r="G47" s="16"/>
      <c r="H47" s="16"/>
      <c r="I47" s="16"/>
      <c r="J47" s="16"/>
      <c r="K47" s="16"/>
    </row>
    <row r="48" spans="1:11" x14ac:dyDescent="0.2">
      <c r="A48" s="38" t="s">
        <v>111</v>
      </c>
      <c r="B48" s="37" t="s">
        <v>33</v>
      </c>
      <c r="C48" s="39" t="s">
        <v>5</v>
      </c>
      <c r="D48" s="16"/>
      <c r="E48" s="16"/>
      <c r="F48" s="16"/>
      <c r="G48" s="16"/>
      <c r="H48" s="16"/>
      <c r="I48" s="16"/>
      <c r="J48" s="16"/>
      <c r="K48" s="16"/>
    </row>
    <row r="49" spans="1:11" x14ac:dyDescent="0.2">
      <c r="A49" s="38" t="s">
        <v>112</v>
      </c>
      <c r="B49" s="37" t="s">
        <v>34</v>
      </c>
      <c r="C49" s="39" t="s">
        <v>9</v>
      </c>
      <c r="D49" s="16"/>
      <c r="E49" s="16"/>
      <c r="F49" s="16"/>
      <c r="G49" s="16"/>
      <c r="H49" s="16"/>
      <c r="I49" s="16"/>
      <c r="J49" s="16"/>
      <c r="K49" s="16"/>
    </row>
    <row r="50" spans="1:11" x14ac:dyDescent="0.2">
      <c r="A50" s="40" t="s">
        <v>113</v>
      </c>
      <c r="B50" s="41" t="s">
        <v>29</v>
      </c>
      <c r="C50" s="42" t="s">
        <v>12</v>
      </c>
      <c r="D50" s="16"/>
      <c r="E50" s="16"/>
      <c r="F50" s="16"/>
      <c r="G50" s="16"/>
      <c r="H50" s="16"/>
      <c r="I50" s="16"/>
      <c r="J50" s="16"/>
      <c r="K50" s="16"/>
    </row>
    <row r="51" spans="1:11" x14ac:dyDescent="0.2">
      <c r="A51" s="79" t="s">
        <v>2295</v>
      </c>
      <c r="B51" s="80" t="s">
        <v>2296</v>
      </c>
      <c r="C51" s="81" t="s">
        <v>5</v>
      </c>
    </row>
  </sheetData>
  <pageMargins left="0.7" right="0.7" top="0.75" bottom="0.75" header="0.3" footer="0.3"/>
  <pageSetup scale="85" orientation="landscape"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election activeCell="G16" sqref="G16"/>
    </sheetView>
  </sheetViews>
  <sheetFormatPr defaultColWidth="9.140625" defaultRowHeight="15" x14ac:dyDescent="0.25"/>
  <cols>
    <col min="1" max="1" width="15" style="133" customWidth="1"/>
    <col min="2" max="2" width="12" style="133" customWidth="1"/>
    <col min="3" max="3" width="14.85546875" style="133" customWidth="1"/>
    <col min="4" max="16384" width="9.140625" style="133"/>
  </cols>
  <sheetData>
    <row r="1" spans="1:3" ht="15.75" thickBot="1" x14ac:dyDescent="0.3">
      <c r="A1" s="76" t="s">
        <v>186</v>
      </c>
      <c r="B1" s="77" t="s">
        <v>187</v>
      </c>
      <c r="C1" s="78" t="s">
        <v>188</v>
      </c>
    </row>
    <row r="2" spans="1:3" ht="15.75" thickTop="1" x14ac:dyDescent="0.25">
      <c r="A2" s="149" t="s">
        <v>533</v>
      </c>
      <c r="B2" s="150" t="s">
        <v>532</v>
      </c>
      <c r="C2" s="72" t="s">
        <v>2468</v>
      </c>
    </row>
    <row r="3" spans="1:3" x14ac:dyDescent="0.25">
      <c r="A3" s="67" t="s">
        <v>2261</v>
      </c>
      <c r="B3" s="68" t="s">
        <v>2262</v>
      </c>
      <c r="C3" s="72" t="s">
        <v>2468</v>
      </c>
    </row>
    <row r="4" spans="1:3" x14ac:dyDescent="0.25">
      <c r="A4" s="67" t="s">
        <v>66</v>
      </c>
      <c r="B4" s="68" t="s">
        <v>17</v>
      </c>
      <c r="C4" s="69" t="s">
        <v>2469</v>
      </c>
    </row>
    <row r="5" spans="1:3" x14ac:dyDescent="0.25">
      <c r="A5" s="70" t="s">
        <v>67</v>
      </c>
      <c r="B5" s="71" t="s">
        <v>40</v>
      </c>
      <c r="C5" s="72" t="s">
        <v>2467</v>
      </c>
    </row>
    <row r="6" spans="1:3" x14ac:dyDescent="0.25">
      <c r="A6" s="70" t="s">
        <v>68</v>
      </c>
      <c r="B6" s="71" t="s">
        <v>32</v>
      </c>
      <c r="C6" s="72" t="s">
        <v>2469</v>
      </c>
    </row>
    <row r="7" spans="1:3" x14ac:dyDescent="0.25">
      <c r="A7" s="70" t="s">
        <v>69</v>
      </c>
      <c r="B7" s="71" t="s">
        <v>13</v>
      </c>
      <c r="C7" s="72" t="s">
        <v>2468</v>
      </c>
    </row>
    <row r="8" spans="1:3" x14ac:dyDescent="0.25">
      <c r="A8" s="70" t="s">
        <v>70</v>
      </c>
      <c r="B8" s="71" t="s">
        <v>25</v>
      </c>
      <c r="C8" s="72" t="s">
        <v>2467</v>
      </c>
    </row>
    <row r="9" spans="1:3" x14ac:dyDescent="0.25">
      <c r="A9" s="70" t="s">
        <v>71</v>
      </c>
      <c r="B9" s="71" t="s">
        <v>35</v>
      </c>
      <c r="C9" s="72" t="s">
        <v>5</v>
      </c>
    </row>
    <row r="10" spans="1:3" x14ac:dyDescent="0.25">
      <c r="A10" s="137" t="s">
        <v>2295</v>
      </c>
      <c r="B10" s="138" t="s">
        <v>55</v>
      </c>
      <c r="C10" s="139" t="s">
        <v>5</v>
      </c>
    </row>
    <row r="11" spans="1:3" x14ac:dyDescent="0.25">
      <c r="A11" s="70" t="s">
        <v>72</v>
      </c>
      <c r="B11" s="71" t="s">
        <v>2296</v>
      </c>
      <c r="C11" s="72" t="s">
        <v>5</v>
      </c>
    </row>
    <row r="12" spans="1:3" x14ac:dyDescent="0.25">
      <c r="A12" s="70" t="s">
        <v>73</v>
      </c>
      <c r="B12" s="71" t="s">
        <v>18</v>
      </c>
      <c r="C12" s="72" t="s">
        <v>15</v>
      </c>
    </row>
    <row r="13" spans="1:3" x14ac:dyDescent="0.25">
      <c r="A13" s="70" t="s">
        <v>74</v>
      </c>
      <c r="B13" s="71" t="s">
        <v>22</v>
      </c>
      <c r="C13" s="72" t="s">
        <v>15</v>
      </c>
    </row>
    <row r="14" spans="1:3" x14ac:dyDescent="0.25">
      <c r="A14" s="70" t="s">
        <v>48</v>
      </c>
      <c r="B14" s="71" t="s">
        <v>47</v>
      </c>
      <c r="C14" s="72" t="s">
        <v>48</v>
      </c>
    </row>
    <row r="15" spans="1:3" x14ac:dyDescent="0.25">
      <c r="A15" s="70" t="s">
        <v>75</v>
      </c>
      <c r="B15" s="71" t="s">
        <v>63</v>
      </c>
      <c r="C15" s="72" t="s">
        <v>2467</v>
      </c>
    </row>
    <row r="16" spans="1:3" x14ac:dyDescent="0.25">
      <c r="A16" s="70" t="s">
        <v>76</v>
      </c>
      <c r="B16" s="71" t="s">
        <v>28</v>
      </c>
      <c r="C16" s="72" t="s">
        <v>9</v>
      </c>
    </row>
    <row r="17" spans="1:3" x14ac:dyDescent="0.25">
      <c r="A17" s="70" t="s">
        <v>77</v>
      </c>
      <c r="B17" s="71" t="s">
        <v>49</v>
      </c>
      <c r="C17" s="72" t="s">
        <v>9</v>
      </c>
    </row>
    <row r="18" spans="1:3" x14ac:dyDescent="0.25">
      <c r="A18" s="70" t="s">
        <v>78</v>
      </c>
      <c r="B18" s="71" t="s">
        <v>42</v>
      </c>
      <c r="C18" s="72" t="s">
        <v>9</v>
      </c>
    </row>
    <row r="19" spans="1:3" x14ac:dyDescent="0.25">
      <c r="A19" s="70" t="s">
        <v>79</v>
      </c>
      <c r="B19" s="71" t="s">
        <v>46</v>
      </c>
      <c r="C19" s="72" t="s">
        <v>2469</v>
      </c>
    </row>
    <row r="20" spans="1:3" x14ac:dyDescent="0.25">
      <c r="A20" s="70" t="s">
        <v>80</v>
      </c>
      <c r="B20" s="71" t="s">
        <v>23</v>
      </c>
      <c r="C20" s="72" t="s">
        <v>9</v>
      </c>
    </row>
    <row r="21" spans="1:3" x14ac:dyDescent="0.25">
      <c r="A21" s="70" t="s">
        <v>81</v>
      </c>
      <c r="B21" s="71" t="s">
        <v>0</v>
      </c>
      <c r="C21" s="72" t="s">
        <v>2469</v>
      </c>
    </row>
    <row r="22" spans="1:3" x14ac:dyDescent="0.25">
      <c r="A22" s="70" t="s">
        <v>82</v>
      </c>
      <c r="B22" s="71" t="s">
        <v>4</v>
      </c>
      <c r="C22" s="72" t="s">
        <v>5</v>
      </c>
    </row>
    <row r="23" spans="1:3" x14ac:dyDescent="0.25">
      <c r="A23" s="70" t="s">
        <v>83</v>
      </c>
      <c r="B23" s="71" t="s">
        <v>54</v>
      </c>
      <c r="C23" s="72" t="s">
        <v>5</v>
      </c>
    </row>
    <row r="24" spans="1:3" x14ac:dyDescent="0.25">
      <c r="A24" s="70" t="s">
        <v>84</v>
      </c>
      <c r="B24" s="71" t="s">
        <v>36</v>
      </c>
      <c r="C24" s="72" t="s">
        <v>5</v>
      </c>
    </row>
    <row r="25" spans="1:3" x14ac:dyDescent="0.25">
      <c r="A25" s="70" t="s">
        <v>85</v>
      </c>
      <c r="B25" s="71" t="s">
        <v>41</v>
      </c>
      <c r="C25" s="72" t="s">
        <v>9</v>
      </c>
    </row>
    <row r="26" spans="1:3" x14ac:dyDescent="0.25">
      <c r="A26" s="70" t="s">
        <v>86</v>
      </c>
      <c r="B26" s="71" t="s">
        <v>30</v>
      </c>
      <c r="C26" s="72" t="s">
        <v>9</v>
      </c>
    </row>
    <row r="27" spans="1:3" x14ac:dyDescent="0.25">
      <c r="A27" s="70" t="s">
        <v>87</v>
      </c>
      <c r="B27" s="71" t="s">
        <v>14</v>
      </c>
      <c r="C27" s="72" t="s">
        <v>2469</v>
      </c>
    </row>
    <row r="28" spans="1:3" x14ac:dyDescent="0.25">
      <c r="A28" s="70" t="s">
        <v>88</v>
      </c>
      <c r="B28" s="71" t="s">
        <v>39</v>
      </c>
      <c r="C28" s="72" t="s">
        <v>9</v>
      </c>
    </row>
    <row r="29" spans="1:3" x14ac:dyDescent="0.25">
      <c r="A29" s="70" t="s">
        <v>89</v>
      </c>
      <c r="B29" s="71" t="s">
        <v>56</v>
      </c>
      <c r="C29" s="72" t="s">
        <v>2467</v>
      </c>
    </row>
    <row r="30" spans="1:3" x14ac:dyDescent="0.25">
      <c r="A30" s="70" t="s">
        <v>90</v>
      </c>
      <c r="B30" s="71" t="s">
        <v>24</v>
      </c>
      <c r="C30" s="72" t="s">
        <v>2467</v>
      </c>
    </row>
    <row r="31" spans="1:3" x14ac:dyDescent="0.25">
      <c r="A31" s="70" t="s">
        <v>91</v>
      </c>
      <c r="B31" s="71" t="s">
        <v>31</v>
      </c>
      <c r="C31" s="72" t="s">
        <v>2467</v>
      </c>
    </row>
    <row r="32" spans="1:3" x14ac:dyDescent="0.25">
      <c r="A32" s="70" t="s">
        <v>92</v>
      </c>
      <c r="B32" s="71" t="s">
        <v>38</v>
      </c>
      <c r="C32" s="72" t="s">
        <v>5</v>
      </c>
    </row>
    <row r="33" spans="1:3" x14ac:dyDescent="0.25">
      <c r="A33" s="70" t="s">
        <v>93</v>
      </c>
      <c r="B33" s="71" t="s">
        <v>20</v>
      </c>
      <c r="C33" s="72" t="s">
        <v>5</v>
      </c>
    </row>
    <row r="34" spans="1:3" x14ac:dyDescent="0.25">
      <c r="A34" s="70" t="s">
        <v>94</v>
      </c>
      <c r="B34" s="71" t="s">
        <v>43</v>
      </c>
      <c r="C34" s="72" t="s">
        <v>2467</v>
      </c>
    </row>
    <row r="35" spans="1:3" x14ac:dyDescent="0.25">
      <c r="A35" s="70" t="s">
        <v>95</v>
      </c>
      <c r="B35" s="71" t="s">
        <v>10</v>
      </c>
      <c r="C35" s="72" t="s">
        <v>5</v>
      </c>
    </row>
    <row r="36" spans="1:3" x14ac:dyDescent="0.25">
      <c r="A36" s="70" t="s">
        <v>96</v>
      </c>
      <c r="B36" s="71" t="s">
        <v>16</v>
      </c>
      <c r="C36" s="72" t="s">
        <v>15</v>
      </c>
    </row>
    <row r="37" spans="1:3" x14ac:dyDescent="0.25">
      <c r="A37" s="70" t="s">
        <v>97</v>
      </c>
      <c r="B37" s="71" t="s">
        <v>11</v>
      </c>
      <c r="C37" s="72" t="s">
        <v>2467</v>
      </c>
    </row>
    <row r="38" spans="1:3" x14ac:dyDescent="0.25">
      <c r="A38" s="70" t="s">
        <v>98</v>
      </c>
      <c r="B38" s="71" t="s">
        <v>8</v>
      </c>
      <c r="C38" s="72" t="s">
        <v>5</v>
      </c>
    </row>
    <row r="39" spans="1:3" x14ac:dyDescent="0.25">
      <c r="A39" s="70" t="s">
        <v>99</v>
      </c>
      <c r="B39" s="71" t="s">
        <v>37</v>
      </c>
      <c r="C39" s="72" t="s">
        <v>2469</v>
      </c>
    </row>
    <row r="40" spans="1:3" x14ac:dyDescent="0.25">
      <c r="A40" s="70" t="s">
        <v>100</v>
      </c>
      <c r="B40" s="71" t="s">
        <v>2</v>
      </c>
      <c r="C40" s="72" t="s">
        <v>2468</v>
      </c>
    </row>
    <row r="41" spans="1:3" x14ac:dyDescent="0.25">
      <c r="A41" s="70" t="s">
        <v>101</v>
      </c>
      <c r="B41" s="71" t="s">
        <v>7</v>
      </c>
      <c r="C41" s="72" t="s">
        <v>5</v>
      </c>
    </row>
    <row r="42" spans="1:3" x14ac:dyDescent="0.25">
      <c r="A42" s="70" t="s">
        <v>102</v>
      </c>
      <c r="B42" s="71" t="s">
        <v>51</v>
      </c>
      <c r="C42" s="72" t="s">
        <v>5</v>
      </c>
    </row>
    <row r="43" spans="1:3" x14ac:dyDescent="0.25">
      <c r="A43" s="70" t="s">
        <v>103</v>
      </c>
      <c r="B43" s="71" t="s">
        <v>53</v>
      </c>
      <c r="C43" s="72" t="s">
        <v>15</v>
      </c>
    </row>
    <row r="44" spans="1:3" x14ac:dyDescent="0.25">
      <c r="A44" s="70" t="s">
        <v>104</v>
      </c>
      <c r="B44" s="71" t="s">
        <v>60</v>
      </c>
      <c r="C44" s="72" t="s">
        <v>2467</v>
      </c>
    </row>
    <row r="45" spans="1:3" x14ac:dyDescent="0.25">
      <c r="A45" s="70" t="s">
        <v>105</v>
      </c>
      <c r="B45" s="71" t="s">
        <v>52</v>
      </c>
      <c r="C45" s="72" t="s">
        <v>9</v>
      </c>
    </row>
    <row r="46" spans="1:3" x14ac:dyDescent="0.25">
      <c r="A46" s="70" t="s">
        <v>106</v>
      </c>
      <c r="B46" s="71" t="s">
        <v>6</v>
      </c>
      <c r="C46" s="72" t="s">
        <v>2469</v>
      </c>
    </row>
    <row r="47" spans="1:3" x14ac:dyDescent="0.25">
      <c r="A47" s="70" t="s">
        <v>107</v>
      </c>
      <c r="B47" s="71" t="s">
        <v>21</v>
      </c>
      <c r="C47" s="72" t="s">
        <v>2467</v>
      </c>
    </row>
    <row r="48" spans="1:3" x14ac:dyDescent="0.25">
      <c r="A48" s="70" t="s">
        <v>108</v>
      </c>
      <c r="B48" s="71" t="s">
        <v>59</v>
      </c>
      <c r="C48" s="72" t="s">
        <v>5</v>
      </c>
    </row>
    <row r="49" spans="1:3" x14ac:dyDescent="0.25">
      <c r="A49" s="70" t="s">
        <v>109</v>
      </c>
      <c r="B49" s="71" t="s">
        <v>19</v>
      </c>
      <c r="C49" s="72" t="s">
        <v>5</v>
      </c>
    </row>
    <row r="50" spans="1:3" x14ac:dyDescent="0.25">
      <c r="A50" s="70" t="s">
        <v>110</v>
      </c>
      <c r="B50" s="71" t="s">
        <v>50</v>
      </c>
      <c r="C50" s="72" t="s">
        <v>2468</v>
      </c>
    </row>
    <row r="51" spans="1:3" x14ac:dyDescent="0.25">
      <c r="A51" s="70" t="s">
        <v>111</v>
      </c>
      <c r="B51" s="71" t="s">
        <v>33</v>
      </c>
      <c r="C51" s="72" t="s">
        <v>5</v>
      </c>
    </row>
    <row r="52" spans="1:3" x14ac:dyDescent="0.25">
      <c r="A52" s="70" t="s">
        <v>112</v>
      </c>
      <c r="B52" s="71" t="s">
        <v>34</v>
      </c>
      <c r="C52" s="72" t="s">
        <v>9</v>
      </c>
    </row>
    <row r="53" spans="1:3" x14ac:dyDescent="0.25">
      <c r="A53" s="73" t="s">
        <v>113</v>
      </c>
      <c r="B53" s="74" t="s">
        <v>29</v>
      </c>
      <c r="C53" s="75" t="s">
        <v>2467</v>
      </c>
    </row>
    <row r="54" spans="1:3" x14ac:dyDescent="0.25">
      <c r="A54" s="140" t="s">
        <v>114</v>
      </c>
      <c r="B54" s="141" t="s">
        <v>61</v>
      </c>
      <c r="C54" s="142" t="s">
        <v>45</v>
      </c>
    </row>
    <row r="55" spans="1:3" x14ac:dyDescent="0.25">
      <c r="A55" s="137" t="s">
        <v>115</v>
      </c>
      <c r="B55" s="138" t="s">
        <v>62</v>
      </c>
      <c r="C55" s="139" t="s">
        <v>45</v>
      </c>
    </row>
    <row r="56" spans="1:3" x14ac:dyDescent="0.25">
      <c r="A56" s="137" t="s">
        <v>116</v>
      </c>
      <c r="B56" s="138" t="s">
        <v>44</v>
      </c>
      <c r="C56" s="139" t="s">
        <v>45</v>
      </c>
    </row>
    <row r="57" spans="1:3" x14ac:dyDescent="0.25">
      <c r="A57" s="137" t="s">
        <v>117</v>
      </c>
      <c r="B57" s="138" t="s">
        <v>57</v>
      </c>
      <c r="C57" s="139" t="s">
        <v>45</v>
      </c>
    </row>
    <row r="58" spans="1:3" x14ac:dyDescent="0.25">
      <c r="A58" s="137" t="s">
        <v>118</v>
      </c>
      <c r="B58" s="138" t="s">
        <v>65</v>
      </c>
      <c r="C58" s="139" t="s">
        <v>45</v>
      </c>
    </row>
    <row r="59" spans="1:3" x14ac:dyDescent="0.25">
      <c r="A59" s="137" t="s">
        <v>119</v>
      </c>
      <c r="B59" s="138" t="s">
        <v>58</v>
      </c>
      <c r="C59" s="139" t="s">
        <v>45</v>
      </c>
    </row>
    <row r="60" spans="1:3" x14ac:dyDescent="0.25">
      <c r="A60" s="137" t="s">
        <v>120</v>
      </c>
      <c r="B60" s="138" t="s">
        <v>64</v>
      </c>
      <c r="C60" s="139" t="s">
        <v>45</v>
      </c>
    </row>
    <row r="61" spans="1:3" x14ac:dyDescent="0.25">
      <c r="A61" s="143" t="s">
        <v>2263</v>
      </c>
      <c r="B61" s="144" t="s">
        <v>2264</v>
      </c>
      <c r="C61" s="145" t="s">
        <v>45</v>
      </c>
    </row>
    <row r="62" spans="1:3" x14ac:dyDescent="0.25">
      <c r="A62" s="146" t="s">
        <v>27</v>
      </c>
      <c r="B62" s="147" t="s">
        <v>26</v>
      </c>
      <c r="C62" s="14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34</vt:i4>
      </vt:variant>
    </vt:vector>
  </HeadingPairs>
  <TitlesOfParts>
    <vt:vector size="41" baseType="lpstr">
      <vt:lpstr>Contents</vt:lpstr>
      <vt:lpstr>Natural Gas Pipeline Projects</vt:lpstr>
      <vt:lpstr>Historical Projects (1996-2021)</vt:lpstr>
      <vt:lpstr>Definitions</vt:lpstr>
      <vt:lpstr>Regions</vt:lpstr>
      <vt:lpstr>Regions_OLD</vt:lpstr>
      <vt:lpstr>State </vt:lpstr>
      <vt:lpstr>'Natural Gas Pipeline Projects'!AddedCapacity</vt:lpstr>
      <vt:lpstr>AddedCapacity</vt:lpstr>
      <vt:lpstr>'Natural Gas Pipeline Projects'!AddedCapacityColumn</vt:lpstr>
      <vt:lpstr>AddedCapacityColumn</vt:lpstr>
      <vt:lpstr>Historical_Projects</vt:lpstr>
      <vt:lpstr>'Historical Projects (1996-2021)'!Print_Area</vt:lpstr>
      <vt:lpstr>'Natural Gas Pipeline Projects'!Print_Area</vt:lpstr>
      <vt:lpstr>Regions!Print_Area</vt:lpstr>
      <vt:lpstr>Regions_OLD!Print_Area</vt:lpstr>
      <vt:lpstr>'Historical Projects (1996-2021)'!Print_Titles</vt:lpstr>
      <vt:lpstr>'Natural Gas Pipeline Projects'!Print_Titles</vt:lpstr>
      <vt:lpstr>'Natural Gas Pipeline Projects'!Project</vt:lpstr>
      <vt:lpstr>Project</vt:lpstr>
      <vt:lpstr>'Natural Gas Pipeline Projects'!ProvinceName</vt:lpstr>
      <vt:lpstr>Regions_OLD!ProvinceName</vt:lpstr>
      <vt:lpstr>ProvinceName</vt:lpstr>
      <vt:lpstr>'Natural Gas Pipeline Projects'!StateAbbrev</vt:lpstr>
      <vt:lpstr>Regions_OLD!StateAbbrev</vt:lpstr>
      <vt:lpstr>StateAbbrev</vt:lpstr>
      <vt:lpstr>'Natural Gas Pipeline Projects'!StateName</vt:lpstr>
      <vt:lpstr>Regions_OLD!StateName</vt:lpstr>
      <vt:lpstr>StateName</vt:lpstr>
      <vt:lpstr>'Natural Gas Pipeline Projects'!Status</vt:lpstr>
      <vt:lpstr>Status</vt:lpstr>
      <vt:lpstr>'Natural Gas Pipeline Projects'!StatusColumn</vt:lpstr>
      <vt:lpstr>StatusColumn</vt:lpstr>
      <vt:lpstr>'Natural Gas Pipeline Projects'!ThroughStates</vt:lpstr>
      <vt:lpstr>ThroughStates</vt:lpstr>
      <vt:lpstr>'Natural Gas Pipeline Projects'!ThroughStatesColumn</vt:lpstr>
      <vt:lpstr>ThroughStatesColumn</vt:lpstr>
      <vt:lpstr>'Natural Gas Pipeline Projects'!YearInService</vt:lpstr>
      <vt:lpstr>YearInService</vt:lpstr>
      <vt:lpstr>'Natural Gas Pipeline Projects'!YearInServiceColumn</vt:lpstr>
      <vt:lpstr>YearInServiceColumn</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natural gas pipeline projects</dc:title>
  <dc:creator>U.S. Energy Information Administration;EIA</dc:creator>
  <cp:lastModifiedBy>Sellers, Molly </cp:lastModifiedBy>
  <cp:lastPrinted>2018-05-14T15:24:44Z</cp:lastPrinted>
  <dcterms:created xsi:type="dcterms:W3CDTF">2012-02-01T16:07:37Z</dcterms:created>
  <dcterms:modified xsi:type="dcterms:W3CDTF">2022-01-31T19:39:53Z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{83C6730F-6B07-4A94-A344-F0ECF3FB08A5}</vt:lpwstr>
  </property>
</Properties>
</file>