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Tirthankar\Documents\Projects\"/>
    </mc:Choice>
  </mc:AlternateContent>
  <xr:revisionPtr revIDLastSave="0" documentId="13_ncr:1_{2BB66678-D43C-4332-B5AB-CC31FE7552B8}" xr6:coauthVersionLast="47" xr6:coauthVersionMax="47" xr10:uidLastSave="{00000000-0000-0000-0000-000000000000}"/>
  <bookViews>
    <workbookView xWindow="-120" yWindow="-120" windowWidth="15600" windowHeight="11160" activeTab="2" xr2:uid="{26D4546B-D2A1-4444-8EAF-A6228F96F0C1}"/>
  </bookViews>
  <sheets>
    <sheet name="Data" sheetId="1" r:id="rId1"/>
    <sheet name="Quick Statistics" sheetId="2" r:id="rId2"/>
    <sheet name="Sales Report" sheetId="5" r:id="rId3"/>
    <sheet name="Data viz" sheetId="6" r:id="rId4"/>
  </sheets>
  <definedNames>
    <definedName name="_xlnm._FilterDatabase" localSheetId="0" hidden="1">Data!$C$11:$G$11</definedName>
    <definedName name="_xlchart.v1.0" hidden="1">Data!$F$11</definedName>
    <definedName name="_xlchart.v1.1" hidden="1">Data!$F$12:$F$311</definedName>
    <definedName name="_xlchart.v1.2" hidden="1">Data!$G$11</definedName>
    <definedName name="_xlchart.v1.3" hidden="1">Data!$G$12:$G$311</definedName>
    <definedName name="Slicer_Geography">#N/A</definedName>
    <definedName name="Slicer_Product">#N/A</definedName>
  </definedNames>
  <calcPr calcId="181029"/>
  <pivotCaches>
    <pivotCache cacheId="0"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19" i="5" l="1"/>
  <c r="J20" i="5"/>
  <c r="J21" i="5"/>
  <c r="J22" i="5"/>
  <c r="J23" i="5"/>
  <c r="J24" i="5"/>
  <c r="J25" i="5"/>
  <c r="J26" i="5"/>
  <c r="J27" i="5"/>
  <c r="J28" i="5"/>
  <c r="J29" i="5"/>
  <c r="J30" i="5"/>
  <c r="J31" i="5"/>
  <c r="J32" i="5"/>
  <c r="J33" i="5"/>
  <c r="J34" i="5"/>
  <c r="J35" i="5"/>
  <c r="J36" i="5"/>
  <c r="J37" i="5"/>
  <c r="J38" i="5"/>
  <c r="J39" i="5"/>
  <c r="J18" i="5"/>
  <c r="G10" i="1"/>
  <c r="F10" i="1"/>
  <c r="E12" i="2"/>
  <c r="D12" i="2"/>
  <c r="E11" i="2"/>
  <c r="E10" i="2"/>
  <c r="D11" i="2"/>
  <c r="D10" i="2"/>
  <c r="E7" i="2"/>
  <c r="E8" i="2"/>
  <c r="D8" i="2"/>
  <c r="D7" i="2"/>
  <c r="E9" i="2"/>
  <c r="D9" i="2"/>
  <c r="E6" i="2"/>
  <c r="D6" i="2"/>
  <c r="E5" i="2"/>
  <c r="D5" i="2"/>
</calcChain>
</file>

<file path=xl/sharedStrings.xml><?xml version="1.0" encoding="utf-8"?>
<sst xmlns="http://schemas.openxmlformats.org/spreadsheetml/2006/main" count="1019" uniqueCount="73">
  <si>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</si>
  <si>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</si>
  <si>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</si>
  <si>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</si>
  <si>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</si>
  <si>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</si>
  <si>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</si>
  <si>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</si>
  <si>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</si>
  <si>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</si>
  <si>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</si>
  <si>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</si>
  <si>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</si>
  <si>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</si>
  <si>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</si>
  <si>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</si>
  <si>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</si>
  <si>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</si>
  <si>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</si>
  <si>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</si>
  <si>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</si>
  <si>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</si>
  <si>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</si>
  <si>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</si>
  <si>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</si>
  <si>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</si>
  <si>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</si>
  <si>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</si>
  <si>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</si>
  <si>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</si>
  <si>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</si>
  <si>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</si>
  <si>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</si>
  <si>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</si>
  <si>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</si>
  <si>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</si>
  <si>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</si>
  <si>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</si>
  <si>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</si>
  <si>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</si>
  <si>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</si>
  <si>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</si>
  <si>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</si>
  <si>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</si>
  <si>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Dynamic country-level Sales Report</t>
  </si>
  <si>
    <t>Which products to discontinue?</t>
  </si>
  <si>
    <t>Best Sales person by country</t>
  </si>
  <si>
    <t>Units</t>
  </si>
  <si>
    <t>Cost per unit</t>
  </si>
  <si>
    <t>Exploratory Data Analysis (EDA) with CF</t>
  </si>
  <si>
    <t>Top 5 products by $ per unit</t>
  </si>
  <si>
    <t>Are there any anomalies in the data?</t>
  </si>
  <si>
    <t>Quick Statistics</t>
  </si>
  <si>
    <t>Mean</t>
  </si>
  <si>
    <t>Median</t>
  </si>
  <si>
    <t>1st Quartile</t>
  </si>
  <si>
    <t>Variance</t>
  </si>
  <si>
    <t>3rd Quartile</t>
  </si>
  <si>
    <t>Max</t>
  </si>
  <si>
    <t>Min</t>
  </si>
  <si>
    <t>Sales Report</t>
  </si>
  <si>
    <t>Row Labels</t>
  </si>
  <si>
    <t>Grand Total</t>
  </si>
  <si>
    <t>Sum of Amount</t>
  </si>
  <si>
    <t>Sum of Units</t>
  </si>
  <si>
    <t>(All)</t>
  </si>
  <si>
    <t>Sales Data</t>
  </si>
  <si>
    <t>Data viz</t>
  </si>
  <si>
    <t xml:space="preserve"> </t>
  </si>
  <si>
    <t>Count</t>
  </si>
  <si>
    <t>Sales by country</t>
  </si>
  <si>
    <t xml:space="preserve">Profits by product </t>
  </si>
  <si>
    <t>Sales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</si>
</sst>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quot;$&quot;#,##0.00_);[Red]\(&quot;$&quot;#,##0.00\)"/>
    <numFmt numFmtId="166" formatCode="&quot;₹&quot;\ #,##0.00"/>
  </numFmts>
  <fonts count="6" x14ac:knownFonts="1">
    <font>
      <sz val="11"/>
      <color theme="1"/>
      <name val="Calibri"/>
      <family val="2"/>
      <scheme val="minor"/>
    </font>
    <font>
      <sz val="28"/>
      <color theme="1"/>
      <name val="Segoe UI Light"/>
      <family val="2"/>
    </font>
    <font>
      <b/>
      <sz val="11"/>
      <color theme="1"/>
      <name val="Calibri"/>
      <family val="2"/>
      <scheme val="minor"/>
    </font>
    <font>
      <b/>
      <sz val="24"/>
      <color theme="3" tint="-0.499984740745262"/>
      <name val="Calibri"/>
      <family val="2"/>
      <scheme val="minor"/>
    </font>
    <font>
      <b/>
      <sz val="26"/>
      <color theme="1"/>
      <name val="Calibri"/>
      <family val="2"/>
      <scheme val="minor"/>
    </font>
    <font>
      <b/>
      <sz val="24"/>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79998168889431442"/>
        <bgColor indexed="64"/>
      </patternFill>
    </fill>
  </fills>
  <borders count="4">
    <border>
      <left/>
      <right/>
      <top/>
      <bottom/>
      <diagonal/>
    </border>
    <border>
      <left/>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3" fillId="4" borderId="0" xfId="0" applyFont="1" applyFill="1" applyAlignment="1">
      <alignment vertical="center"/>
    </xf>
    <xf numFmtId="0" fontId="0" fillId="0" borderId="0" xfId="0" applyNumberFormat="1"/>
    <xf numFmtId="0" fontId="0" fillId="0" borderId="0" xfId="0" pivotButton="1"/>
    <xf numFmtId="0" fontId="0" fillId="0" borderId="0" xfId="0" applyAlignment="1">
      <alignment horizontal="left"/>
    </xf>
    <xf numFmtId="0" fontId="4" fillId="5" borderId="0" xfId="0" applyFont="1" applyFill="1" applyAlignment="1">
      <alignment vertical="center"/>
    </xf>
    <xf numFmtId="0" fontId="0" fillId="5" borderId="0" xfId="0" applyFill="1"/>
    <xf numFmtId="0" fontId="5" fillId="4" borderId="0" xfId="0" applyFont="1" applyFill="1" applyAlignment="1">
      <alignment vertical="center"/>
    </xf>
    <xf numFmtId="0" fontId="0" fillId="0" borderId="0" xfId="0" applyBorder="1"/>
    <xf numFmtId="0" fontId="2" fillId="0" borderId="2" xfId="0" applyFont="1" applyBorder="1"/>
    <xf numFmtId="166" fontId="0" fillId="0" borderId="2" xfId="0" applyNumberFormat="1" applyBorder="1"/>
    <xf numFmtId="0" fontId="0" fillId="0" borderId="2" xfId="0" applyBorder="1"/>
    <xf numFmtId="0" fontId="0" fillId="0" borderId="2" xfId="0" applyNumberFormat="1" applyBorder="1"/>
    <xf numFmtId="0" fontId="2" fillId="0" borderId="3" xfId="0" applyFont="1" applyBorder="1"/>
    <xf numFmtId="0" fontId="0" fillId="0" borderId="3" xfId="0" applyBorder="1"/>
    <xf numFmtId="0" fontId="2" fillId="0" borderId="2" xfId="0" applyFont="1" applyFill="1" applyBorder="1"/>
    <xf numFmtId="0" fontId="0" fillId="6" borderId="0" xfId="0" applyFill="1"/>
    <xf numFmtId="2" fontId="0" fillId="0" borderId="0" xfId="0" applyNumberFormat="1"/>
    <xf numFmtId="0" fontId="2" fillId="6" borderId="0" xfId="0" applyFont="1" applyFill="1"/>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641896259973491"/>
          <c:y val="9.0395436356953907E-2"/>
          <c:w val="0.77236393355022237"/>
          <c:h val="0.7723542672857816"/>
        </c:manualLayout>
      </c:layout>
      <c:scatterChart>
        <c:scatterStyle val="lineMarker"/>
        <c:varyColors val="0"/>
        <c:ser>
          <c:idx val="1"/>
          <c:order val="0"/>
          <c:tx>
            <c:strRef>
              <c:f>Data!$F$11</c:f>
              <c:strCache>
                <c:ptCount val="1"/>
                <c:pt idx="0">
                  <c:v>Amount</c:v>
                </c:pt>
              </c:strCache>
            </c:strRef>
          </c:tx>
          <c:spPr>
            <a:ln w="25400" cap="rnd">
              <a:noFill/>
              <a:round/>
            </a:ln>
            <a:effectLst/>
          </c:spPr>
          <c:marker>
            <c:symbol val="circle"/>
            <c:size val="5"/>
            <c:spPr>
              <a:solidFill>
                <a:schemeClr val="accent1">
                  <a:tint val="77000"/>
                </a:schemeClr>
              </a:solidFill>
              <a:ln w="9525">
                <a:solidFill>
                  <a:schemeClr val="accent1">
                    <a:tint val="77000"/>
                  </a:schemeClr>
                </a:solidFill>
              </a:ln>
              <a:effectLst/>
            </c:spPr>
          </c:marker>
          <c:xVal>
            <c:numRef>
              <c:f>Data!$G$12:$G$311</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xVal>
          <c:yVal>
            <c:numRef>
              <c:f>Data!$F$12:$F$311</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yVal>
          <c:smooth val="0"/>
          <c:extLst>
            <c:ext xmlns:c16="http://schemas.microsoft.com/office/drawing/2014/chart" uri="{C3380CC4-5D6E-409C-BE32-E72D297353CC}">
              <c16:uniqueId val="{00000002-A1EA-4691-A994-58001D1B347C}"/>
            </c:ext>
          </c:extLst>
        </c:ser>
        <c:dLbls>
          <c:showLegendKey val="0"/>
          <c:showVal val="0"/>
          <c:showCatName val="0"/>
          <c:showSerName val="0"/>
          <c:showPercent val="0"/>
          <c:showBubbleSize val="0"/>
        </c:dLbls>
        <c:axId val="420882152"/>
        <c:axId val="420883136"/>
      </c:scatterChart>
      <c:valAx>
        <c:axId val="420882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b="1"/>
                  <a:t>Sales Units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883136"/>
        <c:crosses val="autoZero"/>
        <c:crossBetween val="midCat"/>
      </c:valAx>
      <c:valAx>
        <c:axId val="42088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Amount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882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C73BCB96-9DCC-4090-AB62-4476574CBF61}">
          <cx:tx>
            <cx:txData>
              <cx:f>_xlchart.v1.0</cx:f>
              <cx:v>Amount</cx:v>
            </cx:txData>
          </cx:tx>
          <cx:dataLabels pos="inEnd">
            <cx:visibility seriesName="0" categoryName="0" value="1"/>
          </cx:dataLabels>
          <cx:dataId val="0"/>
          <cx:layoutPr>
            <cx:binning intervalClosed="r"/>
          </cx:layoutPr>
        </cx:series>
      </cx:plotAreaRegion>
      <cx:axis id="0" hidden="1">
        <cx:catScaling gapWidth="0"/>
        <cx:tickLabels/>
      </cx:axis>
      <cx:axis id="1" hidden="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plotArea>
      <cx:plotAreaRegion>
        <cx:series layoutId="clusteredColumn" uniqueId="{00000001-DFCE-47BD-9448-105A79556572}">
          <cx:tx>
            <cx:txData>
              <cx:f>_xlchart.v1.2</cx:f>
              <cx:v>Units</cx:v>
            </cx:txData>
          </cx:tx>
          <cx:dataLabels>
            <cx:visibility seriesName="0" categoryName="0" value="1"/>
          </cx:dataLabels>
          <cx:dataId val="0"/>
          <cx:layoutPr>
            <cx:binning intervalClosed="r"/>
          </cx:layoutPr>
        </cx:series>
      </cx:plotAreaRegion>
      <cx:axis id="0" hidden="1">
        <cx:catScaling gapWidth="0"/>
        <cx:tickLabels/>
      </cx:axis>
      <cx:axis id="1" hidden="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2</xdr:row>
      <xdr:rowOff>4647</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twoCellAnchor editAs="absolute">
    <xdr:from>
      <xdr:col>10</xdr:col>
      <xdr:colOff>1405518</xdr:colOff>
      <xdr:row>23</xdr:row>
      <xdr:rowOff>174238</xdr:rowOff>
    </xdr:from>
    <xdr:to>
      <xdr:col>10</xdr:col>
      <xdr:colOff>3345366</xdr:colOff>
      <xdr:row>40</xdr:row>
      <xdr:rowOff>23232</xdr:rowOff>
    </xdr:to>
    <mc:AlternateContent xmlns:mc="http://schemas.openxmlformats.org/markup-compatibility/2006">
      <mc:Choice xmlns:sle15="http://schemas.microsoft.com/office/drawing/2012/slicer" Requires="sle15">
        <xdr:graphicFrame macro="">
          <xdr:nvGraphicFramePr>
            <xdr:cNvPr id="2" name="Geography">
              <a:extLst>
                <a:ext uri="{FF2B5EF4-FFF2-40B4-BE49-F238E27FC236}">
                  <a16:creationId xmlns:a16="http://schemas.microsoft.com/office/drawing/2014/main" id="{FFC4B26F-9E29-4000-9C4E-299A48FBBB21}"/>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8642195" y="4925122"/>
              <a:ext cx="1939848" cy="300850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32523</xdr:colOff>
      <xdr:row>24</xdr:row>
      <xdr:rowOff>11616</xdr:rowOff>
    </xdr:from>
    <xdr:to>
      <xdr:col>10</xdr:col>
      <xdr:colOff>1173201</xdr:colOff>
      <xdr:row>40</xdr:row>
      <xdr:rowOff>23232</xdr:rowOff>
    </xdr:to>
    <mc:AlternateContent xmlns:mc="http://schemas.openxmlformats.org/markup-compatibility/2006">
      <mc:Choice xmlns:sle15="http://schemas.microsoft.com/office/drawing/2012/slicer" Requires="sle15">
        <xdr:graphicFrame macro="">
          <xdr:nvGraphicFramePr>
            <xdr:cNvPr id="4" name="Product">
              <a:extLst>
                <a:ext uri="{FF2B5EF4-FFF2-40B4-BE49-F238E27FC236}">
                  <a16:creationId xmlns:a16="http://schemas.microsoft.com/office/drawing/2014/main" id="{2A25D4C2-DAFB-4745-A86D-06ECD3E59E9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409627" y="4948354"/>
              <a:ext cx="2000251" cy="298527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161926</xdr:colOff>
      <xdr:row>2</xdr:row>
      <xdr:rowOff>176212</xdr:rowOff>
    </xdr:from>
    <xdr:to>
      <xdr:col>5</xdr:col>
      <xdr:colOff>428626</xdr:colOff>
      <xdr:row>14</xdr:row>
      <xdr:rowOff>66675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818B4F4-1F90-4607-8181-2E4E6CBE85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1926" y="890587"/>
              <a:ext cx="3314700" cy="21764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295274</xdr:colOff>
      <xdr:row>2</xdr:row>
      <xdr:rowOff>19049</xdr:rowOff>
    </xdr:from>
    <xdr:to>
      <xdr:col>13</xdr:col>
      <xdr:colOff>171450</xdr:colOff>
      <xdr:row>14</xdr:row>
      <xdr:rowOff>85724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763C9F4-C9B5-46AD-8345-0A7278250D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952874" y="733424"/>
              <a:ext cx="4143376" cy="23526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247650</xdr:colOff>
      <xdr:row>15</xdr:row>
      <xdr:rowOff>157162</xdr:rowOff>
    </xdr:from>
    <xdr:to>
      <xdr:col>8</xdr:col>
      <xdr:colOff>142875</xdr:colOff>
      <xdr:row>32</xdr:row>
      <xdr:rowOff>9526</xdr:rowOff>
    </xdr:to>
    <xdr:graphicFrame macro="">
      <xdr:nvGraphicFramePr>
        <xdr:cNvPr id="4" name="Chart 3">
          <a:extLst>
            <a:ext uri="{FF2B5EF4-FFF2-40B4-BE49-F238E27FC236}">
              <a16:creationId xmlns:a16="http://schemas.microsoft.com/office/drawing/2014/main" id="{7B7430EE-0CF2-4295-AB45-F5A8E04C1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rthankar" refreshedDate="44646.571586111109" createdVersion="7" refreshedVersion="7" minRefreshableVersion="3" recordCount="300" xr:uid="{C3FBD528-7D5A-4615-8711-FFCF10A53AD4}">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2863A3-BDBB-4264-94B9-32D4EEBCB5D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5:H12" firstHeaderRow="1" firstDataRow="1" firstDataCol="1" rowPageCount="1" colPageCount="1"/>
  <pivotFields count="5">
    <pivotField showAll="0"/>
    <pivotField axis="axisRow" showAll="0">
      <items count="7">
        <item x="4"/>
        <item x="2"/>
        <item x="5"/>
        <item x="0"/>
        <item x="3"/>
        <item x="1"/>
        <item t="default"/>
      </items>
    </pivotField>
    <pivotField axis="axisPage"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s>
  <rowFields count="1">
    <field x="1"/>
  </rowFields>
  <rowItems count="7">
    <i>
      <x/>
    </i>
    <i>
      <x v="1"/>
    </i>
    <i>
      <x v="2"/>
    </i>
    <i>
      <x v="3"/>
    </i>
    <i>
      <x v="4"/>
    </i>
    <i>
      <x v="5"/>
    </i>
    <i t="grand">
      <x/>
    </i>
  </rowItems>
  <colItems count="1">
    <i/>
  </colItems>
  <pageFields count="1">
    <pageField fld="2"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DAC9B6-673B-4FC3-A94A-2DE81B22D59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5:D16" firstHeaderRow="0" firstDataRow="1" firstDataCol="1" rowPageCount="2" colPageCount="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Page" showAll="0">
      <items count="7">
        <item x="4"/>
        <item x="2"/>
        <item x="5"/>
        <item x="0"/>
        <item x="3"/>
        <item x="1"/>
        <item t="default"/>
      </items>
    </pivotField>
    <pivotField axis="axisPage"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dataField="1" numFmtId="3" showAll="0"/>
  </pivotFields>
  <rowFields count="1">
    <field x="0"/>
  </rowFields>
  <rowItems count="11">
    <i>
      <x v="5"/>
    </i>
    <i>
      <x v="9"/>
    </i>
    <i>
      <x v="3"/>
    </i>
    <i>
      <x v="7"/>
    </i>
    <i>
      <x v="4"/>
    </i>
    <i>
      <x/>
    </i>
    <i>
      <x v="6"/>
    </i>
    <i>
      <x v="2"/>
    </i>
    <i>
      <x v="1"/>
    </i>
    <i>
      <x v="8"/>
    </i>
    <i t="grand">
      <x/>
    </i>
  </rowItems>
  <colFields count="1">
    <field x="-2"/>
  </colFields>
  <colItems count="2">
    <i>
      <x/>
    </i>
    <i i="1">
      <x v="1"/>
    </i>
  </colItems>
  <pageFields count="2">
    <pageField fld="1" hier="-1"/>
    <pageField fld="2" hier="-1"/>
  </pageFields>
  <dataFields count="2">
    <dataField name="Sum of Amount" fld="3" baseField="0" baseItem="0"/>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0AD225-9AB5-4FAE-BEBF-2002945219E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7:I40" firstHeaderRow="0" firstDataRow="1" firstDataCol="1"/>
  <pivotFields count="5">
    <pivotField showAll="0"/>
    <pivotField showAll="0"/>
    <pivotField axis="axisRow"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dataField="1" numFmtId="3"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Amount" fld="3" baseField="0" baseItem="0"/>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7DA50944-01F2-4565-BF38-3F46E4B5372B}" sourceName="Geography">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CCADE4B-732E-4CEF-96A1-5A0C16748860}" sourceName="Product">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AFD31ADB-82A7-45DB-AC96-1D3871363E5B}" cache="Slicer_Geography" caption="Geography" rowHeight="241300"/>
  <slicer name="Product" xr10:uid="{55AEA5F1-0697-4EEC-B566-195402E1A4B4}"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E7E9DA-26D4-4A97-8289-6297B78E768C}" name="Sales" displayName="Sales" ref="C11:G311" totalsRowShown="0" headerRowDxfId="5">
  <autoFilter ref="C11:G311" xr:uid="{C8E7E9DA-26D4-4A97-8289-6297B78E768C}"/>
  <tableColumns count="5">
    <tableColumn id="1" xr3:uid="{C5E454DC-2C7F-4F37-9590-83234FD31A5A}" name="Sales Person"/>
    <tableColumn id="2" xr3:uid="{0647751F-EC9C-4387-85E2-7126B5B4C701}" name="Geography"/>
    <tableColumn id="3" xr3:uid="{D372039C-E6CB-4973-B69C-968C5EB9B892}" name="Product"/>
    <tableColumn id="4" xr3:uid="{DD7E3D91-6841-4D79-882A-C2F643C45E5E}" name="Amount" dataDxfId="4"/>
    <tableColumn id="5" xr3:uid="{51EE156B-6894-4D07-8327-7747EC6D295F}" name="Units" dataDxfId="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topLeftCell="A7" zoomScale="82" zoomScaleNormal="82" workbookViewId="0">
      <selection activeCell="K17" sqref="K17"/>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0" max="10" width="3.85546875" customWidth="1"/>
    <col min="11" max="11" width="53.85546875" customWidth="1"/>
    <col min="25" max="25" width="21.85546875" bestFit="1" customWidth="1"/>
    <col min="26" max="26" width="14.42578125" customWidth="1"/>
    <col min="31" max="31" width="21.85546875" customWidth="1"/>
  </cols>
  <sheetData>
    <row r="1" spans="1:26" s="2" customFormat="1" ht="52.5" customHeight="1" x14ac:dyDescent="0.25">
      <c r="A1" s="1"/>
      <c r="C1" s="3" t="s">
        <v>66</v>
      </c>
    </row>
    <row r="10" spans="1:26" x14ac:dyDescent="0.25">
      <c r="F10" s="28">
        <f>SUBTOTAL(9,Sales[Amount])</f>
        <v>1240869</v>
      </c>
      <c r="G10" s="28">
        <f>SUBTOTAL(9,Sales[Units])</f>
        <v>45660</v>
      </c>
    </row>
    <row r="11" spans="1:26" x14ac:dyDescent="0.25">
      <c r="C11" s="6" t="s">
        <v>11</v>
      </c>
      <c r="D11" s="6" t="s">
        <v>12</v>
      </c>
      <c r="E11" s="6" t="s">
        <v>0</v>
      </c>
      <c r="F11" s="10" t="s">
        <v>1</v>
      </c>
      <c r="G11" s="10" t="s">
        <v>47</v>
      </c>
      <c r="J11" s="9" t="s">
        <v>42</v>
      </c>
      <c r="K11" s="2"/>
      <c r="Y11" t="s">
        <v>0</v>
      </c>
      <c r="Z11" t="s">
        <v>48</v>
      </c>
    </row>
    <row r="12" spans="1:26" x14ac:dyDescent="0.25">
      <c r="C12" t="s">
        <v>40</v>
      </c>
      <c r="D12" t="s">
        <v>37</v>
      </c>
      <c r="E12" t="s">
        <v>30</v>
      </c>
      <c r="F12" s="4">
        <v>1624</v>
      </c>
      <c r="G12" s="5">
        <v>114</v>
      </c>
      <c r="J12" s="7">
        <v>1</v>
      </c>
      <c r="K12" s="8" t="s">
        <v>43</v>
      </c>
      <c r="Y12" t="s">
        <v>13</v>
      </c>
      <c r="Z12" s="11">
        <v>9.33</v>
      </c>
    </row>
    <row r="13" spans="1:26" x14ac:dyDescent="0.25">
      <c r="C13" t="s">
        <v>8</v>
      </c>
      <c r="D13" t="s">
        <v>35</v>
      </c>
      <c r="E13" t="s">
        <v>32</v>
      </c>
      <c r="F13" s="4">
        <v>6706</v>
      </c>
      <c r="G13" s="5">
        <v>459</v>
      </c>
      <c r="J13" s="7">
        <v>2</v>
      </c>
      <c r="K13" s="8" t="s">
        <v>49</v>
      </c>
      <c r="Y13" t="s">
        <v>14</v>
      </c>
      <c r="Z13" s="11">
        <v>11.7</v>
      </c>
    </row>
    <row r="14" spans="1:26" x14ac:dyDescent="0.25">
      <c r="C14" t="s">
        <v>9</v>
      </c>
      <c r="D14" t="s">
        <v>35</v>
      </c>
      <c r="E14" t="s">
        <v>4</v>
      </c>
      <c r="F14" s="4">
        <v>959</v>
      </c>
      <c r="G14" s="5">
        <v>147</v>
      </c>
      <c r="J14" s="7">
        <v>3</v>
      </c>
      <c r="K14" s="8" t="s">
        <v>70</v>
      </c>
      <c r="Y14" t="s">
        <v>4</v>
      </c>
      <c r="Z14" s="11">
        <v>11.88</v>
      </c>
    </row>
    <row r="15" spans="1:26" x14ac:dyDescent="0.25">
      <c r="C15" t="s">
        <v>41</v>
      </c>
      <c r="D15" t="s">
        <v>36</v>
      </c>
      <c r="E15" t="s">
        <v>18</v>
      </c>
      <c r="F15" s="4">
        <v>9632</v>
      </c>
      <c r="G15" s="5">
        <v>288</v>
      </c>
      <c r="J15" s="7">
        <v>4</v>
      </c>
      <c r="K15" s="8" t="s">
        <v>50</v>
      </c>
      <c r="Y15" t="s">
        <v>15</v>
      </c>
      <c r="Z15" s="11">
        <v>11.73</v>
      </c>
    </row>
    <row r="16" spans="1:26" x14ac:dyDescent="0.25">
      <c r="C16" t="s">
        <v>6</v>
      </c>
      <c r="D16" t="s">
        <v>39</v>
      </c>
      <c r="E16" t="s">
        <v>25</v>
      </c>
      <c r="F16" s="4">
        <v>2100</v>
      </c>
      <c r="G16" s="5">
        <v>414</v>
      </c>
      <c r="J16" s="7">
        <v>5</v>
      </c>
      <c r="K16" s="8" t="s">
        <v>51</v>
      </c>
      <c r="Y16" t="s">
        <v>16</v>
      </c>
      <c r="Z16" s="11">
        <v>8.7899999999999991</v>
      </c>
    </row>
    <row r="17" spans="3:26" x14ac:dyDescent="0.25">
      <c r="C17" t="s">
        <v>40</v>
      </c>
      <c r="D17" t="s">
        <v>35</v>
      </c>
      <c r="E17" t="s">
        <v>33</v>
      </c>
      <c r="F17" s="4">
        <v>8869</v>
      </c>
      <c r="G17" s="5">
        <v>432</v>
      </c>
      <c r="J17" s="7">
        <v>6</v>
      </c>
      <c r="K17" s="8" t="s">
        <v>46</v>
      </c>
      <c r="Y17" t="s">
        <v>17</v>
      </c>
      <c r="Z17" s="11">
        <v>3.11</v>
      </c>
    </row>
    <row r="18" spans="3:26" x14ac:dyDescent="0.25">
      <c r="C18" t="s">
        <v>6</v>
      </c>
      <c r="D18" t="s">
        <v>38</v>
      </c>
      <c r="E18" t="s">
        <v>31</v>
      </c>
      <c r="F18" s="4">
        <v>2681</v>
      </c>
      <c r="G18" s="5">
        <v>54</v>
      </c>
      <c r="J18" s="7">
        <v>7</v>
      </c>
      <c r="K18" s="8" t="s">
        <v>71</v>
      </c>
      <c r="Y18" t="s">
        <v>18</v>
      </c>
      <c r="Z18" s="11">
        <v>6.47</v>
      </c>
    </row>
    <row r="19" spans="3:26" x14ac:dyDescent="0.25">
      <c r="C19" t="s">
        <v>8</v>
      </c>
      <c r="D19" t="s">
        <v>35</v>
      </c>
      <c r="E19" t="s">
        <v>22</v>
      </c>
      <c r="F19" s="4">
        <v>5012</v>
      </c>
      <c r="G19" s="5">
        <v>210</v>
      </c>
      <c r="J19" s="7">
        <v>8</v>
      </c>
      <c r="K19" s="8" t="s">
        <v>44</v>
      </c>
      <c r="Y19" t="s">
        <v>19</v>
      </c>
      <c r="Z19" s="11">
        <v>7.64</v>
      </c>
    </row>
    <row r="20" spans="3:26" x14ac:dyDescent="0.25">
      <c r="C20" t="s">
        <v>7</v>
      </c>
      <c r="D20" t="s">
        <v>38</v>
      </c>
      <c r="E20" t="s">
        <v>14</v>
      </c>
      <c r="F20" s="4">
        <v>1281</v>
      </c>
      <c r="G20" s="5">
        <v>75</v>
      </c>
      <c r="J20" s="7">
        <v>9</v>
      </c>
      <c r="K20" s="8" t="s">
        <v>45</v>
      </c>
      <c r="Y20" t="s">
        <v>20</v>
      </c>
      <c r="Z20" s="11">
        <v>10.62</v>
      </c>
    </row>
    <row r="21" spans="3:26" x14ac:dyDescent="0.25">
      <c r="C21" t="s">
        <v>5</v>
      </c>
      <c r="D21" t="s">
        <v>37</v>
      </c>
      <c r="E21" t="s">
        <v>14</v>
      </c>
      <c r="F21" s="4">
        <v>4991</v>
      </c>
      <c r="G21" s="5">
        <v>12</v>
      </c>
      <c r="Y21" t="s">
        <v>21</v>
      </c>
      <c r="Z21" s="11">
        <v>9</v>
      </c>
    </row>
    <row r="22" spans="3:26" x14ac:dyDescent="0.25">
      <c r="C22" t="s">
        <v>2</v>
      </c>
      <c r="D22" t="s">
        <v>39</v>
      </c>
      <c r="E22" t="s">
        <v>25</v>
      </c>
      <c r="F22" s="4">
        <v>1785</v>
      </c>
      <c r="G22" s="5">
        <v>462</v>
      </c>
      <c r="Y22" t="s">
        <v>22</v>
      </c>
      <c r="Z22" s="11">
        <v>9.77</v>
      </c>
    </row>
    <row r="23" spans="3:26" x14ac:dyDescent="0.25">
      <c r="C23" t="s">
        <v>3</v>
      </c>
      <c r="D23" t="s">
        <v>37</v>
      </c>
      <c r="E23" t="s">
        <v>17</v>
      </c>
      <c r="F23" s="4">
        <v>3983</v>
      </c>
      <c r="G23" s="5">
        <v>144</v>
      </c>
      <c r="Y23" t="s">
        <v>23</v>
      </c>
      <c r="Z23" s="11">
        <v>6.49</v>
      </c>
    </row>
    <row r="24" spans="3:26" x14ac:dyDescent="0.25">
      <c r="C24" t="s">
        <v>9</v>
      </c>
      <c r="D24" t="s">
        <v>38</v>
      </c>
      <c r="E24" t="s">
        <v>16</v>
      </c>
      <c r="F24" s="4">
        <v>2646</v>
      </c>
      <c r="G24" s="5">
        <v>120</v>
      </c>
      <c r="Y24" t="s">
        <v>24</v>
      </c>
      <c r="Z24" s="11">
        <v>4.97</v>
      </c>
    </row>
    <row r="25" spans="3:26" x14ac:dyDescent="0.25">
      <c r="C25" t="s">
        <v>2</v>
      </c>
      <c r="D25" t="s">
        <v>34</v>
      </c>
      <c r="E25" t="s">
        <v>13</v>
      </c>
      <c r="F25" s="4">
        <v>252</v>
      </c>
      <c r="G25" s="5">
        <v>54</v>
      </c>
      <c r="Y25" t="s">
        <v>25</v>
      </c>
      <c r="Z25" s="11">
        <v>13.15</v>
      </c>
    </row>
    <row r="26" spans="3:26" x14ac:dyDescent="0.25">
      <c r="C26" t="s">
        <v>3</v>
      </c>
      <c r="D26" t="s">
        <v>35</v>
      </c>
      <c r="E26" t="s">
        <v>25</v>
      </c>
      <c r="F26" s="4">
        <v>2464</v>
      </c>
      <c r="G26" s="5">
        <v>234</v>
      </c>
      <c r="Y26" t="s">
        <v>26</v>
      </c>
      <c r="Z26" s="11">
        <v>5.6</v>
      </c>
    </row>
    <row r="27" spans="3:26" x14ac:dyDescent="0.25">
      <c r="C27" t="s">
        <v>3</v>
      </c>
      <c r="D27" t="s">
        <v>35</v>
      </c>
      <c r="E27" t="s">
        <v>29</v>
      </c>
      <c r="F27" s="4">
        <v>2114</v>
      </c>
      <c r="G27" s="5">
        <v>66</v>
      </c>
      <c r="Y27" t="s">
        <v>27</v>
      </c>
      <c r="Z27" s="11">
        <v>16.73</v>
      </c>
    </row>
    <row r="28" spans="3:26" x14ac:dyDescent="0.25">
      <c r="C28" t="s">
        <v>6</v>
      </c>
      <c r="D28" t="s">
        <v>37</v>
      </c>
      <c r="E28" t="s">
        <v>31</v>
      </c>
      <c r="F28" s="4">
        <v>7693</v>
      </c>
      <c r="G28" s="5">
        <v>87</v>
      </c>
      <c r="Y28" t="s">
        <v>28</v>
      </c>
      <c r="Z28" s="11">
        <v>10.38</v>
      </c>
    </row>
    <row r="29" spans="3:26" x14ac:dyDescent="0.25">
      <c r="C29" t="s">
        <v>5</v>
      </c>
      <c r="D29" t="s">
        <v>34</v>
      </c>
      <c r="E29" t="s">
        <v>20</v>
      </c>
      <c r="F29" s="4">
        <v>15610</v>
      </c>
      <c r="G29" s="5">
        <v>339</v>
      </c>
      <c r="Y29" t="s">
        <v>29</v>
      </c>
      <c r="Z29" s="11">
        <v>7.16</v>
      </c>
    </row>
    <row r="30" spans="3:26" x14ac:dyDescent="0.25">
      <c r="C30" t="s">
        <v>41</v>
      </c>
      <c r="D30" t="s">
        <v>34</v>
      </c>
      <c r="E30" t="s">
        <v>22</v>
      </c>
      <c r="F30" s="4">
        <v>336</v>
      </c>
      <c r="G30" s="5">
        <v>144</v>
      </c>
      <c r="Y30" t="s">
        <v>30</v>
      </c>
      <c r="Z30" s="11">
        <v>14.49</v>
      </c>
    </row>
    <row r="31" spans="3:26" x14ac:dyDescent="0.25">
      <c r="C31" t="s">
        <v>2</v>
      </c>
      <c r="D31" t="s">
        <v>39</v>
      </c>
      <c r="E31" t="s">
        <v>20</v>
      </c>
      <c r="F31" s="4">
        <v>9443</v>
      </c>
      <c r="G31" s="5">
        <v>162</v>
      </c>
      <c r="Y31" t="s">
        <v>31</v>
      </c>
      <c r="Z31" s="11">
        <v>5.79</v>
      </c>
    </row>
    <row r="32" spans="3:26" x14ac:dyDescent="0.25">
      <c r="C32" t="s">
        <v>9</v>
      </c>
      <c r="D32" t="s">
        <v>34</v>
      </c>
      <c r="E32" t="s">
        <v>23</v>
      </c>
      <c r="F32" s="4">
        <v>8155</v>
      </c>
      <c r="G32" s="5">
        <v>90</v>
      </c>
      <c r="Y32" t="s">
        <v>32</v>
      </c>
      <c r="Z32" s="11">
        <v>8.65</v>
      </c>
    </row>
    <row r="33" spans="3:26" x14ac:dyDescent="0.25">
      <c r="C33" t="s">
        <v>8</v>
      </c>
      <c r="D33" t="s">
        <v>38</v>
      </c>
      <c r="E33" t="s">
        <v>23</v>
      </c>
      <c r="F33" s="4">
        <v>1701</v>
      </c>
      <c r="G33" s="5">
        <v>234</v>
      </c>
      <c r="Y33" t="s">
        <v>33</v>
      </c>
      <c r="Z33" s="11">
        <v>12.37</v>
      </c>
    </row>
    <row r="34" spans="3:26" x14ac:dyDescent="0.25">
      <c r="C34" t="s">
        <v>10</v>
      </c>
      <c r="D34" t="s">
        <v>38</v>
      </c>
      <c r="E34" t="s">
        <v>22</v>
      </c>
      <c r="F34" s="4">
        <v>2205</v>
      </c>
      <c r="G34" s="5">
        <v>141</v>
      </c>
    </row>
    <row r="35" spans="3:26" x14ac:dyDescent="0.25">
      <c r="C35" t="s">
        <v>8</v>
      </c>
      <c r="D35" t="s">
        <v>37</v>
      </c>
      <c r="E35" t="s">
        <v>19</v>
      </c>
      <c r="F35" s="4">
        <v>1771</v>
      </c>
      <c r="G35" s="5">
        <v>204</v>
      </c>
    </row>
    <row r="36" spans="3:26" x14ac:dyDescent="0.25">
      <c r="C36" t="s">
        <v>41</v>
      </c>
      <c r="D36" t="s">
        <v>35</v>
      </c>
      <c r="E36" t="s">
        <v>15</v>
      </c>
      <c r="F36" s="4">
        <v>2114</v>
      </c>
      <c r="G36" s="5">
        <v>186</v>
      </c>
    </row>
    <row r="37" spans="3:26" x14ac:dyDescent="0.25">
      <c r="C37" t="s">
        <v>41</v>
      </c>
      <c r="D37" t="s">
        <v>36</v>
      </c>
      <c r="E37" t="s">
        <v>13</v>
      </c>
      <c r="F37" s="4">
        <v>10311</v>
      </c>
      <c r="G37" s="5">
        <v>231</v>
      </c>
    </row>
    <row r="38" spans="3:26" x14ac:dyDescent="0.25">
      <c r="C38" t="s">
        <v>3</v>
      </c>
      <c r="D38" t="s">
        <v>39</v>
      </c>
      <c r="E38" t="s">
        <v>16</v>
      </c>
      <c r="F38" s="4">
        <v>21</v>
      </c>
      <c r="G38" s="5">
        <v>168</v>
      </c>
    </row>
    <row r="39" spans="3:26" x14ac:dyDescent="0.25">
      <c r="C39" t="s">
        <v>10</v>
      </c>
      <c r="D39" t="s">
        <v>35</v>
      </c>
      <c r="E39" t="s">
        <v>20</v>
      </c>
      <c r="F39" s="4">
        <v>1974</v>
      </c>
      <c r="G39" s="5">
        <v>195</v>
      </c>
    </row>
    <row r="40" spans="3:26" x14ac:dyDescent="0.25">
      <c r="C40" t="s">
        <v>5</v>
      </c>
      <c r="D40" t="s">
        <v>36</v>
      </c>
      <c r="E40" t="s">
        <v>23</v>
      </c>
      <c r="F40" s="4">
        <v>6314</v>
      </c>
      <c r="G40" s="5">
        <v>15</v>
      </c>
    </row>
    <row r="41" spans="3:26" x14ac:dyDescent="0.25">
      <c r="C41" t="s">
        <v>10</v>
      </c>
      <c r="D41" t="s">
        <v>37</v>
      </c>
      <c r="E41" t="s">
        <v>23</v>
      </c>
      <c r="F41" s="4">
        <v>4683</v>
      </c>
      <c r="G41" s="5">
        <v>30</v>
      </c>
    </row>
    <row r="42" spans="3:26" x14ac:dyDescent="0.25">
      <c r="C42" t="s">
        <v>41</v>
      </c>
      <c r="D42" t="s">
        <v>37</v>
      </c>
      <c r="E42" t="s">
        <v>24</v>
      </c>
      <c r="F42" s="4">
        <v>6398</v>
      </c>
      <c r="G42" s="5">
        <v>102</v>
      </c>
    </row>
    <row r="43" spans="3:26" x14ac:dyDescent="0.25">
      <c r="C43" t="s">
        <v>2</v>
      </c>
      <c r="D43" t="s">
        <v>35</v>
      </c>
      <c r="E43" t="s">
        <v>19</v>
      </c>
      <c r="F43" s="4">
        <v>553</v>
      </c>
      <c r="G43" s="5">
        <v>15</v>
      </c>
    </row>
    <row r="44" spans="3:26" x14ac:dyDescent="0.25">
      <c r="C44" t="s">
        <v>8</v>
      </c>
      <c r="D44" t="s">
        <v>39</v>
      </c>
      <c r="E44" t="s">
        <v>30</v>
      </c>
      <c r="F44" s="4">
        <v>7021</v>
      </c>
      <c r="G44" s="5">
        <v>183</v>
      </c>
    </row>
    <row r="45" spans="3:26" x14ac:dyDescent="0.25">
      <c r="C45" t="s">
        <v>40</v>
      </c>
      <c r="D45" t="s">
        <v>39</v>
      </c>
      <c r="E45" t="s">
        <v>22</v>
      </c>
      <c r="F45" s="4">
        <v>5817</v>
      </c>
      <c r="G45" s="5">
        <v>12</v>
      </c>
    </row>
    <row r="46" spans="3:26" x14ac:dyDescent="0.25">
      <c r="C46" t="s">
        <v>41</v>
      </c>
      <c r="D46" t="s">
        <v>39</v>
      </c>
      <c r="E46" t="s">
        <v>14</v>
      </c>
      <c r="F46" s="4">
        <v>3976</v>
      </c>
      <c r="G46" s="5">
        <v>72</v>
      </c>
    </row>
    <row r="47" spans="3:26" x14ac:dyDescent="0.25">
      <c r="C47" t="s">
        <v>6</v>
      </c>
      <c r="D47" t="s">
        <v>38</v>
      </c>
      <c r="E47" t="s">
        <v>27</v>
      </c>
      <c r="F47" s="4">
        <v>1134</v>
      </c>
      <c r="G47" s="5">
        <v>282</v>
      </c>
    </row>
    <row r="48" spans="3:26" x14ac:dyDescent="0.25">
      <c r="C48" t="s">
        <v>2</v>
      </c>
      <c r="D48" t="s">
        <v>39</v>
      </c>
      <c r="E48" t="s">
        <v>28</v>
      </c>
      <c r="F48" s="4">
        <v>6027</v>
      </c>
      <c r="G48" s="5">
        <v>144</v>
      </c>
    </row>
    <row r="49" spans="3:7" x14ac:dyDescent="0.25">
      <c r="C49" t="s">
        <v>6</v>
      </c>
      <c r="D49" t="s">
        <v>37</v>
      </c>
      <c r="E49" t="s">
        <v>16</v>
      </c>
      <c r="F49" s="4">
        <v>1904</v>
      </c>
      <c r="G49" s="5">
        <v>405</v>
      </c>
    </row>
    <row r="50" spans="3:7" x14ac:dyDescent="0.25">
      <c r="C50" t="s">
        <v>7</v>
      </c>
      <c r="D50" t="s">
        <v>34</v>
      </c>
      <c r="E50" t="s">
        <v>32</v>
      </c>
      <c r="F50" s="4">
        <v>3262</v>
      </c>
      <c r="G50" s="5">
        <v>75</v>
      </c>
    </row>
    <row r="51" spans="3:7" x14ac:dyDescent="0.25">
      <c r="C51" t="s">
        <v>40</v>
      </c>
      <c r="D51" t="s">
        <v>34</v>
      </c>
      <c r="E51" t="s">
        <v>27</v>
      </c>
      <c r="F51" s="4">
        <v>2289</v>
      </c>
      <c r="G51" s="5">
        <v>135</v>
      </c>
    </row>
    <row r="52" spans="3:7" x14ac:dyDescent="0.25">
      <c r="C52" t="s">
        <v>5</v>
      </c>
      <c r="D52" t="s">
        <v>34</v>
      </c>
      <c r="E52" t="s">
        <v>27</v>
      </c>
      <c r="F52" s="4">
        <v>6986</v>
      </c>
      <c r="G52" s="5">
        <v>21</v>
      </c>
    </row>
    <row r="53" spans="3:7" x14ac:dyDescent="0.25">
      <c r="C53" t="s">
        <v>2</v>
      </c>
      <c r="D53" t="s">
        <v>38</v>
      </c>
      <c r="E53" t="s">
        <v>23</v>
      </c>
      <c r="F53" s="4">
        <v>4417</v>
      </c>
      <c r="G53" s="5">
        <v>153</v>
      </c>
    </row>
    <row r="54" spans="3:7" x14ac:dyDescent="0.25">
      <c r="C54" t="s">
        <v>6</v>
      </c>
      <c r="D54" t="s">
        <v>34</v>
      </c>
      <c r="E54" t="s">
        <v>15</v>
      </c>
      <c r="F54" s="4">
        <v>1442</v>
      </c>
      <c r="G54" s="5">
        <v>15</v>
      </c>
    </row>
    <row r="55" spans="3:7" x14ac:dyDescent="0.25">
      <c r="C55" t="s">
        <v>3</v>
      </c>
      <c r="D55" t="s">
        <v>35</v>
      </c>
      <c r="E55" t="s">
        <v>14</v>
      </c>
      <c r="F55" s="4">
        <v>2415</v>
      </c>
      <c r="G55" s="5">
        <v>255</v>
      </c>
    </row>
    <row r="56" spans="3:7" x14ac:dyDescent="0.25">
      <c r="C56" t="s">
        <v>2</v>
      </c>
      <c r="D56" t="s">
        <v>37</v>
      </c>
      <c r="E56" t="s">
        <v>19</v>
      </c>
      <c r="F56" s="4">
        <v>238</v>
      </c>
      <c r="G56" s="5">
        <v>18</v>
      </c>
    </row>
    <row r="57" spans="3:7" x14ac:dyDescent="0.25">
      <c r="C57" t="s">
        <v>6</v>
      </c>
      <c r="D57" t="s">
        <v>37</v>
      </c>
      <c r="E57" t="s">
        <v>23</v>
      </c>
      <c r="F57" s="4">
        <v>4949</v>
      </c>
      <c r="G57" s="5">
        <v>189</v>
      </c>
    </row>
    <row r="58" spans="3:7" x14ac:dyDescent="0.25">
      <c r="C58" t="s">
        <v>5</v>
      </c>
      <c r="D58" t="s">
        <v>38</v>
      </c>
      <c r="E58" t="s">
        <v>32</v>
      </c>
      <c r="F58" s="4">
        <v>5075</v>
      </c>
      <c r="G58" s="5">
        <v>21</v>
      </c>
    </row>
    <row r="59" spans="3:7" x14ac:dyDescent="0.25">
      <c r="C59" t="s">
        <v>3</v>
      </c>
      <c r="D59" t="s">
        <v>36</v>
      </c>
      <c r="E59" t="s">
        <v>16</v>
      </c>
      <c r="F59" s="4">
        <v>9198</v>
      </c>
      <c r="G59" s="5">
        <v>36</v>
      </c>
    </row>
    <row r="60" spans="3:7" x14ac:dyDescent="0.25">
      <c r="C60" t="s">
        <v>6</v>
      </c>
      <c r="D60" t="s">
        <v>34</v>
      </c>
      <c r="E60" t="s">
        <v>29</v>
      </c>
      <c r="F60" s="4">
        <v>3339</v>
      </c>
      <c r="G60" s="5">
        <v>75</v>
      </c>
    </row>
    <row r="61" spans="3:7" x14ac:dyDescent="0.25">
      <c r="C61" t="s">
        <v>40</v>
      </c>
      <c r="D61" t="s">
        <v>34</v>
      </c>
      <c r="E61" t="s">
        <v>17</v>
      </c>
      <c r="F61" s="4">
        <v>5019</v>
      </c>
      <c r="G61" s="5">
        <v>156</v>
      </c>
    </row>
    <row r="62" spans="3:7" x14ac:dyDescent="0.25">
      <c r="C62" t="s">
        <v>5</v>
      </c>
      <c r="D62" t="s">
        <v>36</v>
      </c>
      <c r="E62" t="s">
        <v>16</v>
      </c>
      <c r="F62" s="4">
        <v>16184</v>
      </c>
      <c r="G62" s="5">
        <v>39</v>
      </c>
    </row>
    <row r="63" spans="3:7" x14ac:dyDescent="0.25">
      <c r="C63" t="s">
        <v>6</v>
      </c>
      <c r="D63" t="s">
        <v>36</v>
      </c>
      <c r="E63" t="s">
        <v>21</v>
      </c>
      <c r="F63" s="4">
        <v>497</v>
      </c>
      <c r="G63" s="5">
        <v>63</v>
      </c>
    </row>
    <row r="64" spans="3:7" x14ac:dyDescent="0.25">
      <c r="C64" t="s">
        <v>2</v>
      </c>
      <c r="D64" t="s">
        <v>36</v>
      </c>
      <c r="E64" t="s">
        <v>29</v>
      </c>
      <c r="F64" s="4">
        <v>8211</v>
      </c>
      <c r="G64" s="5">
        <v>75</v>
      </c>
    </row>
    <row r="65" spans="3:7" x14ac:dyDescent="0.25">
      <c r="C65" t="s">
        <v>2</v>
      </c>
      <c r="D65" t="s">
        <v>38</v>
      </c>
      <c r="E65" t="s">
        <v>28</v>
      </c>
      <c r="F65" s="4">
        <v>6580</v>
      </c>
      <c r="G65" s="5">
        <v>183</v>
      </c>
    </row>
    <row r="66" spans="3:7" x14ac:dyDescent="0.25">
      <c r="C66" t="s">
        <v>41</v>
      </c>
      <c r="D66" t="s">
        <v>35</v>
      </c>
      <c r="E66" t="s">
        <v>13</v>
      </c>
      <c r="F66" s="4">
        <v>4760</v>
      </c>
      <c r="G66" s="5">
        <v>69</v>
      </c>
    </row>
    <row r="67" spans="3:7" x14ac:dyDescent="0.25">
      <c r="C67" t="s">
        <v>40</v>
      </c>
      <c r="D67" t="s">
        <v>36</v>
      </c>
      <c r="E67" t="s">
        <v>25</v>
      </c>
      <c r="F67" s="4">
        <v>5439</v>
      </c>
      <c r="G67" s="5">
        <v>30</v>
      </c>
    </row>
    <row r="68" spans="3:7" x14ac:dyDescent="0.25">
      <c r="C68" t="s">
        <v>41</v>
      </c>
      <c r="D68" t="s">
        <v>34</v>
      </c>
      <c r="E68" t="s">
        <v>17</v>
      </c>
      <c r="F68" s="4">
        <v>1463</v>
      </c>
      <c r="G68" s="5">
        <v>39</v>
      </c>
    </row>
    <row r="69" spans="3:7" x14ac:dyDescent="0.25">
      <c r="C69" t="s">
        <v>3</v>
      </c>
      <c r="D69" t="s">
        <v>34</v>
      </c>
      <c r="E69" t="s">
        <v>32</v>
      </c>
      <c r="F69" s="4">
        <v>7777</v>
      </c>
      <c r="G69" s="5">
        <v>504</v>
      </c>
    </row>
    <row r="70" spans="3:7" x14ac:dyDescent="0.25">
      <c r="C70" t="s">
        <v>9</v>
      </c>
      <c r="D70" t="s">
        <v>37</v>
      </c>
      <c r="E70" t="s">
        <v>29</v>
      </c>
      <c r="F70" s="4">
        <v>1085</v>
      </c>
      <c r="G70" s="5">
        <v>273</v>
      </c>
    </row>
    <row r="71" spans="3:7" x14ac:dyDescent="0.25">
      <c r="C71" t="s">
        <v>5</v>
      </c>
      <c r="D71" t="s">
        <v>37</v>
      </c>
      <c r="E71" t="s">
        <v>31</v>
      </c>
      <c r="F71" s="4">
        <v>182</v>
      </c>
      <c r="G71" s="5">
        <v>48</v>
      </c>
    </row>
    <row r="72" spans="3:7" x14ac:dyDescent="0.25">
      <c r="C72" t="s">
        <v>6</v>
      </c>
      <c r="D72" t="s">
        <v>34</v>
      </c>
      <c r="E72" t="s">
        <v>27</v>
      </c>
      <c r="F72" s="4">
        <v>4242</v>
      </c>
      <c r="G72" s="5">
        <v>207</v>
      </c>
    </row>
    <row r="73" spans="3:7" x14ac:dyDescent="0.25">
      <c r="C73" t="s">
        <v>6</v>
      </c>
      <c r="D73" t="s">
        <v>36</v>
      </c>
      <c r="E73" t="s">
        <v>32</v>
      </c>
      <c r="F73" s="4">
        <v>6118</v>
      </c>
      <c r="G73" s="5">
        <v>9</v>
      </c>
    </row>
    <row r="74" spans="3:7" x14ac:dyDescent="0.25">
      <c r="C74" t="s">
        <v>10</v>
      </c>
      <c r="D74" t="s">
        <v>36</v>
      </c>
      <c r="E74" t="s">
        <v>23</v>
      </c>
      <c r="F74" s="4">
        <v>2317</v>
      </c>
      <c r="G74" s="5">
        <v>261</v>
      </c>
    </row>
    <row r="75" spans="3:7" x14ac:dyDescent="0.25">
      <c r="C75" t="s">
        <v>6</v>
      </c>
      <c r="D75" t="s">
        <v>38</v>
      </c>
      <c r="E75" t="s">
        <v>16</v>
      </c>
      <c r="F75" s="4">
        <v>938</v>
      </c>
      <c r="G75" s="5">
        <v>6</v>
      </c>
    </row>
    <row r="76" spans="3:7" x14ac:dyDescent="0.25">
      <c r="C76" t="s">
        <v>8</v>
      </c>
      <c r="D76" t="s">
        <v>37</v>
      </c>
      <c r="E76" t="s">
        <v>15</v>
      </c>
      <c r="F76" s="4">
        <v>9709</v>
      </c>
      <c r="G76" s="5">
        <v>30</v>
      </c>
    </row>
    <row r="77" spans="3:7" x14ac:dyDescent="0.25">
      <c r="C77" t="s">
        <v>7</v>
      </c>
      <c r="D77" t="s">
        <v>34</v>
      </c>
      <c r="E77" t="s">
        <v>20</v>
      </c>
      <c r="F77" s="4">
        <v>2205</v>
      </c>
      <c r="G77" s="5">
        <v>138</v>
      </c>
    </row>
    <row r="78" spans="3:7" x14ac:dyDescent="0.25">
      <c r="C78" t="s">
        <v>7</v>
      </c>
      <c r="D78" t="s">
        <v>37</v>
      </c>
      <c r="E78" t="s">
        <v>17</v>
      </c>
      <c r="F78" s="4">
        <v>4487</v>
      </c>
      <c r="G78" s="5">
        <v>111</v>
      </c>
    </row>
    <row r="79" spans="3:7" x14ac:dyDescent="0.25">
      <c r="C79" t="s">
        <v>5</v>
      </c>
      <c r="D79" t="s">
        <v>35</v>
      </c>
      <c r="E79" t="s">
        <v>18</v>
      </c>
      <c r="F79" s="4">
        <v>2415</v>
      </c>
      <c r="G79" s="5">
        <v>15</v>
      </c>
    </row>
    <row r="80" spans="3:7" x14ac:dyDescent="0.25">
      <c r="C80" t="s">
        <v>40</v>
      </c>
      <c r="D80" t="s">
        <v>34</v>
      </c>
      <c r="E80" t="s">
        <v>19</v>
      </c>
      <c r="F80" s="4">
        <v>4018</v>
      </c>
      <c r="G80" s="5">
        <v>162</v>
      </c>
    </row>
    <row r="81" spans="3:7" x14ac:dyDescent="0.25">
      <c r="C81" t="s">
        <v>5</v>
      </c>
      <c r="D81" t="s">
        <v>34</v>
      </c>
      <c r="E81" t="s">
        <v>19</v>
      </c>
      <c r="F81" s="4">
        <v>861</v>
      </c>
      <c r="G81" s="5">
        <v>195</v>
      </c>
    </row>
    <row r="82" spans="3:7" x14ac:dyDescent="0.25">
      <c r="C82" t="s">
        <v>10</v>
      </c>
      <c r="D82" t="s">
        <v>38</v>
      </c>
      <c r="E82" t="s">
        <v>14</v>
      </c>
      <c r="F82" s="4">
        <v>5586</v>
      </c>
      <c r="G82" s="5">
        <v>525</v>
      </c>
    </row>
    <row r="83" spans="3:7" x14ac:dyDescent="0.25">
      <c r="C83" t="s">
        <v>7</v>
      </c>
      <c r="D83" t="s">
        <v>34</v>
      </c>
      <c r="E83" t="s">
        <v>33</v>
      </c>
      <c r="F83" s="4">
        <v>2226</v>
      </c>
      <c r="G83" s="5">
        <v>48</v>
      </c>
    </row>
    <row r="84" spans="3:7" x14ac:dyDescent="0.25">
      <c r="C84" t="s">
        <v>9</v>
      </c>
      <c r="D84" t="s">
        <v>34</v>
      </c>
      <c r="E84" t="s">
        <v>28</v>
      </c>
      <c r="F84" s="4">
        <v>14329</v>
      </c>
      <c r="G84" s="5">
        <v>150</v>
      </c>
    </row>
    <row r="85" spans="3:7" x14ac:dyDescent="0.25">
      <c r="C85" t="s">
        <v>9</v>
      </c>
      <c r="D85" t="s">
        <v>34</v>
      </c>
      <c r="E85" t="s">
        <v>20</v>
      </c>
      <c r="F85" s="4">
        <v>8463</v>
      </c>
      <c r="G85" s="5">
        <v>492</v>
      </c>
    </row>
    <row r="86" spans="3:7" x14ac:dyDescent="0.25">
      <c r="C86" t="s">
        <v>5</v>
      </c>
      <c r="D86" t="s">
        <v>34</v>
      </c>
      <c r="E86" t="s">
        <v>29</v>
      </c>
      <c r="F86" s="4">
        <v>2891</v>
      </c>
      <c r="G86" s="5">
        <v>102</v>
      </c>
    </row>
    <row r="87" spans="3:7" x14ac:dyDescent="0.25">
      <c r="C87" t="s">
        <v>3</v>
      </c>
      <c r="D87" t="s">
        <v>36</v>
      </c>
      <c r="E87" t="s">
        <v>23</v>
      </c>
      <c r="F87" s="4">
        <v>3773</v>
      </c>
      <c r="G87" s="5">
        <v>165</v>
      </c>
    </row>
    <row r="88" spans="3:7" x14ac:dyDescent="0.25">
      <c r="C88" t="s">
        <v>41</v>
      </c>
      <c r="D88" t="s">
        <v>36</v>
      </c>
      <c r="E88" t="s">
        <v>28</v>
      </c>
      <c r="F88" s="4">
        <v>854</v>
      </c>
      <c r="G88" s="5">
        <v>309</v>
      </c>
    </row>
    <row r="89" spans="3:7" x14ac:dyDescent="0.25">
      <c r="C89" t="s">
        <v>6</v>
      </c>
      <c r="D89" t="s">
        <v>36</v>
      </c>
      <c r="E89" t="s">
        <v>17</v>
      </c>
      <c r="F89" s="4">
        <v>4970</v>
      </c>
      <c r="G89" s="5">
        <v>156</v>
      </c>
    </row>
    <row r="90" spans="3:7" x14ac:dyDescent="0.25">
      <c r="C90" t="s">
        <v>9</v>
      </c>
      <c r="D90" t="s">
        <v>35</v>
      </c>
      <c r="E90" t="s">
        <v>26</v>
      </c>
      <c r="F90" s="4">
        <v>98</v>
      </c>
      <c r="G90" s="5">
        <v>159</v>
      </c>
    </row>
    <row r="91" spans="3:7" x14ac:dyDescent="0.25">
      <c r="C91" t="s">
        <v>5</v>
      </c>
      <c r="D91" t="s">
        <v>35</v>
      </c>
      <c r="E91" t="s">
        <v>15</v>
      </c>
      <c r="F91" s="4">
        <v>13391</v>
      </c>
      <c r="G91" s="5">
        <v>201</v>
      </c>
    </row>
    <row r="92" spans="3:7" x14ac:dyDescent="0.25">
      <c r="C92" t="s">
        <v>8</v>
      </c>
      <c r="D92" t="s">
        <v>39</v>
      </c>
      <c r="E92" t="s">
        <v>31</v>
      </c>
      <c r="F92" s="4">
        <v>8890</v>
      </c>
      <c r="G92" s="5">
        <v>210</v>
      </c>
    </row>
    <row r="93" spans="3:7" x14ac:dyDescent="0.25">
      <c r="C93" t="s">
        <v>2</v>
      </c>
      <c r="D93" t="s">
        <v>38</v>
      </c>
      <c r="E93" t="s">
        <v>13</v>
      </c>
      <c r="F93" s="4">
        <v>56</v>
      </c>
      <c r="G93" s="5">
        <v>51</v>
      </c>
    </row>
    <row r="94" spans="3:7" x14ac:dyDescent="0.25">
      <c r="C94" t="s">
        <v>3</v>
      </c>
      <c r="D94" t="s">
        <v>36</v>
      </c>
      <c r="E94" t="s">
        <v>25</v>
      </c>
      <c r="F94" s="4">
        <v>3339</v>
      </c>
      <c r="G94" s="5">
        <v>39</v>
      </c>
    </row>
    <row r="95" spans="3:7" x14ac:dyDescent="0.25">
      <c r="C95" t="s">
        <v>10</v>
      </c>
      <c r="D95" t="s">
        <v>35</v>
      </c>
      <c r="E95" t="s">
        <v>18</v>
      </c>
      <c r="F95" s="4">
        <v>3808</v>
      </c>
      <c r="G95" s="5">
        <v>279</v>
      </c>
    </row>
    <row r="96" spans="3:7" x14ac:dyDescent="0.25">
      <c r="C96" t="s">
        <v>10</v>
      </c>
      <c r="D96" t="s">
        <v>38</v>
      </c>
      <c r="E96" t="s">
        <v>13</v>
      </c>
      <c r="F96" s="4">
        <v>63</v>
      </c>
      <c r="G96" s="5">
        <v>123</v>
      </c>
    </row>
    <row r="97" spans="3:7" x14ac:dyDescent="0.25">
      <c r="C97" t="s">
        <v>2</v>
      </c>
      <c r="D97" t="s">
        <v>39</v>
      </c>
      <c r="E97" t="s">
        <v>27</v>
      </c>
      <c r="F97" s="4">
        <v>7812</v>
      </c>
      <c r="G97" s="5">
        <v>81</v>
      </c>
    </row>
    <row r="98" spans="3:7" x14ac:dyDescent="0.25">
      <c r="C98" t="s">
        <v>40</v>
      </c>
      <c r="D98" t="s">
        <v>37</v>
      </c>
      <c r="E98" t="s">
        <v>19</v>
      </c>
      <c r="F98" s="4">
        <v>7693</v>
      </c>
      <c r="G98" s="5">
        <v>21</v>
      </c>
    </row>
    <row r="99" spans="3:7" x14ac:dyDescent="0.25">
      <c r="C99" t="s">
        <v>3</v>
      </c>
      <c r="D99" t="s">
        <v>36</v>
      </c>
      <c r="E99" t="s">
        <v>28</v>
      </c>
      <c r="F99" s="4">
        <v>973</v>
      </c>
      <c r="G99" s="5">
        <v>162</v>
      </c>
    </row>
    <row r="100" spans="3:7" x14ac:dyDescent="0.25">
      <c r="C100" t="s">
        <v>10</v>
      </c>
      <c r="D100" t="s">
        <v>35</v>
      </c>
      <c r="E100" t="s">
        <v>21</v>
      </c>
      <c r="F100" s="4">
        <v>567</v>
      </c>
      <c r="G100" s="5">
        <v>228</v>
      </c>
    </row>
    <row r="101" spans="3:7" x14ac:dyDescent="0.25">
      <c r="C101" t="s">
        <v>10</v>
      </c>
      <c r="D101" t="s">
        <v>36</v>
      </c>
      <c r="E101" t="s">
        <v>29</v>
      </c>
      <c r="F101" s="4">
        <v>2471</v>
      </c>
      <c r="G101" s="5">
        <v>342</v>
      </c>
    </row>
    <row r="102" spans="3:7" x14ac:dyDescent="0.25">
      <c r="C102" t="s">
        <v>5</v>
      </c>
      <c r="D102" t="s">
        <v>38</v>
      </c>
      <c r="E102" t="s">
        <v>13</v>
      </c>
      <c r="F102" s="4">
        <v>7189</v>
      </c>
      <c r="G102" s="5">
        <v>54</v>
      </c>
    </row>
    <row r="103" spans="3:7" x14ac:dyDescent="0.25">
      <c r="C103" t="s">
        <v>41</v>
      </c>
      <c r="D103" t="s">
        <v>35</v>
      </c>
      <c r="E103" t="s">
        <v>28</v>
      </c>
      <c r="F103" s="4">
        <v>7455</v>
      </c>
      <c r="G103" s="5">
        <v>216</v>
      </c>
    </row>
    <row r="104" spans="3:7" x14ac:dyDescent="0.25">
      <c r="C104" t="s">
        <v>3</v>
      </c>
      <c r="D104" t="s">
        <v>34</v>
      </c>
      <c r="E104" t="s">
        <v>26</v>
      </c>
      <c r="F104" s="4">
        <v>3108</v>
      </c>
      <c r="G104" s="5">
        <v>54</v>
      </c>
    </row>
    <row r="105" spans="3:7" x14ac:dyDescent="0.25">
      <c r="C105" t="s">
        <v>6</v>
      </c>
      <c r="D105" t="s">
        <v>38</v>
      </c>
      <c r="E105" t="s">
        <v>25</v>
      </c>
      <c r="F105" s="4">
        <v>469</v>
      </c>
      <c r="G105" s="5">
        <v>75</v>
      </c>
    </row>
    <row r="106" spans="3:7" x14ac:dyDescent="0.25">
      <c r="C106" t="s">
        <v>9</v>
      </c>
      <c r="D106" t="s">
        <v>37</v>
      </c>
      <c r="E106" t="s">
        <v>23</v>
      </c>
      <c r="F106" s="4">
        <v>2737</v>
      </c>
      <c r="G106" s="5">
        <v>93</v>
      </c>
    </row>
    <row r="107" spans="3:7" x14ac:dyDescent="0.25">
      <c r="C107" t="s">
        <v>9</v>
      </c>
      <c r="D107" t="s">
        <v>37</v>
      </c>
      <c r="E107" t="s">
        <v>25</v>
      </c>
      <c r="F107" s="4">
        <v>4305</v>
      </c>
      <c r="G107" s="5">
        <v>156</v>
      </c>
    </row>
    <row r="108" spans="3:7" x14ac:dyDescent="0.25">
      <c r="C108" t="s">
        <v>9</v>
      </c>
      <c r="D108" t="s">
        <v>38</v>
      </c>
      <c r="E108" t="s">
        <v>17</v>
      </c>
      <c r="F108" s="4">
        <v>2408</v>
      </c>
      <c r="G108" s="5">
        <v>9</v>
      </c>
    </row>
    <row r="109" spans="3:7" x14ac:dyDescent="0.25">
      <c r="C109" t="s">
        <v>3</v>
      </c>
      <c r="D109" t="s">
        <v>36</v>
      </c>
      <c r="E109" t="s">
        <v>19</v>
      </c>
      <c r="F109" s="4">
        <v>1281</v>
      </c>
      <c r="G109" s="5">
        <v>18</v>
      </c>
    </row>
    <row r="110" spans="3:7" x14ac:dyDescent="0.25">
      <c r="C110" t="s">
        <v>40</v>
      </c>
      <c r="D110" t="s">
        <v>35</v>
      </c>
      <c r="E110" t="s">
        <v>32</v>
      </c>
      <c r="F110" s="4">
        <v>12348</v>
      </c>
      <c r="G110" s="5">
        <v>234</v>
      </c>
    </row>
    <row r="111" spans="3:7" x14ac:dyDescent="0.25">
      <c r="C111" t="s">
        <v>3</v>
      </c>
      <c r="D111" t="s">
        <v>34</v>
      </c>
      <c r="E111" t="s">
        <v>28</v>
      </c>
      <c r="F111" s="4">
        <v>3689</v>
      </c>
      <c r="G111" s="5">
        <v>312</v>
      </c>
    </row>
    <row r="112" spans="3:7" x14ac:dyDescent="0.25">
      <c r="C112" t="s">
        <v>7</v>
      </c>
      <c r="D112" t="s">
        <v>36</v>
      </c>
      <c r="E112" t="s">
        <v>19</v>
      </c>
      <c r="F112" s="4">
        <v>2870</v>
      </c>
      <c r="G112" s="5">
        <v>300</v>
      </c>
    </row>
    <row r="113" spans="3:7" x14ac:dyDescent="0.25">
      <c r="C113" t="s">
        <v>2</v>
      </c>
      <c r="D113" t="s">
        <v>36</v>
      </c>
      <c r="E113" t="s">
        <v>27</v>
      </c>
      <c r="F113" s="4">
        <v>798</v>
      </c>
      <c r="G113" s="5">
        <v>519</v>
      </c>
    </row>
    <row r="114" spans="3:7" x14ac:dyDescent="0.25">
      <c r="C114" t="s">
        <v>41</v>
      </c>
      <c r="D114" t="s">
        <v>37</v>
      </c>
      <c r="E114" t="s">
        <v>21</v>
      </c>
      <c r="F114" s="4">
        <v>2933</v>
      </c>
      <c r="G114" s="5">
        <v>9</v>
      </c>
    </row>
    <row r="115" spans="3:7" x14ac:dyDescent="0.25">
      <c r="C115" t="s">
        <v>5</v>
      </c>
      <c r="D115" t="s">
        <v>35</v>
      </c>
      <c r="E115" t="s">
        <v>4</v>
      </c>
      <c r="F115" s="4">
        <v>2744</v>
      </c>
      <c r="G115" s="5">
        <v>9</v>
      </c>
    </row>
    <row r="116" spans="3:7" x14ac:dyDescent="0.25">
      <c r="C116" t="s">
        <v>40</v>
      </c>
      <c r="D116" t="s">
        <v>36</v>
      </c>
      <c r="E116" t="s">
        <v>33</v>
      </c>
      <c r="F116" s="4">
        <v>9772</v>
      </c>
      <c r="G116" s="5">
        <v>90</v>
      </c>
    </row>
    <row r="117" spans="3:7" x14ac:dyDescent="0.25">
      <c r="C117" t="s">
        <v>7</v>
      </c>
      <c r="D117" t="s">
        <v>34</v>
      </c>
      <c r="E117" t="s">
        <v>25</v>
      </c>
      <c r="F117" s="4">
        <v>1568</v>
      </c>
      <c r="G117" s="5">
        <v>96</v>
      </c>
    </row>
    <row r="118" spans="3:7" x14ac:dyDescent="0.25">
      <c r="C118" t="s">
        <v>2</v>
      </c>
      <c r="D118" t="s">
        <v>36</v>
      </c>
      <c r="E118" t="s">
        <v>16</v>
      </c>
      <c r="F118" s="4">
        <v>11417</v>
      </c>
      <c r="G118" s="5">
        <v>21</v>
      </c>
    </row>
    <row r="119" spans="3:7" x14ac:dyDescent="0.25">
      <c r="C119" t="s">
        <v>40</v>
      </c>
      <c r="D119" t="s">
        <v>34</v>
      </c>
      <c r="E119" t="s">
        <v>26</v>
      </c>
      <c r="F119" s="4">
        <v>6748</v>
      </c>
      <c r="G119" s="5">
        <v>48</v>
      </c>
    </row>
    <row r="120" spans="3:7" x14ac:dyDescent="0.25">
      <c r="C120" t="s">
        <v>10</v>
      </c>
      <c r="D120" t="s">
        <v>36</v>
      </c>
      <c r="E120" t="s">
        <v>27</v>
      </c>
      <c r="F120" s="4">
        <v>1407</v>
      </c>
      <c r="G120" s="5">
        <v>72</v>
      </c>
    </row>
    <row r="121" spans="3:7" x14ac:dyDescent="0.25">
      <c r="C121" t="s">
        <v>8</v>
      </c>
      <c r="D121" t="s">
        <v>35</v>
      </c>
      <c r="E121" t="s">
        <v>29</v>
      </c>
      <c r="F121" s="4">
        <v>2023</v>
      </c>
      <c r="G121" s="5">
        <v>168</v>
      </c>
    </row>
    <row r="122" spans="3:7" x14ac:dyDescent="0.25">
      <c r="C122" t="s">
        <v>5</v>
      </c>
      <c r="D122" t="s">
        <v>39</v>
      </c>
      <c r="E122" t="s">
        <v>26</v>
      </c>
      <c r="F122" s="4">
        <v>5236</v>
      </c>
      <c r="G122" s="5">
        <v>51</v>
      </c>
    </row>
    <row r="123" spans="3:7" x14ac:dyDescent="0.25">
      <c r="C123" t="s">
        <v>41</v>
      </c>
      <c r="D123" t="s">
        <v>36</v>
      </c>
      <c r="E123" t="s">
        <v>19</v>
      </c>
      <c r="F123" s="4">
        <v>1925</v>
      </c>
      <c r="G123" s="5">
        <v>192</v>
      </c>
    </row>
    <row r="124" spans="3:7" x14ac:dyDescent="0.25">
      <c r="C124" t="s">
        <v>7</v>
      </c>
      <c r="D124" t="s">
        <v>37</v>
      </c>
      <c r="E124" t="s">
        <v>14</v>
      </c>
      <c r="F124" s="4">
        <v>6608</v>
      </c>
      <c r="G124" s="5">
        <v>225</v>
      </c>
    </row>
    <row r="125" spans="3:7" x14ac:dyDescent="0.25">
      <c r="C125" t="s">
        <v>6</v>
      </c>
      <c r="D125" t="s">
        <v>34</v>
      </c>
      <c r="E125" t="s">
        <v>26</v>
      </c>
      <c r="F125" s="4">
        <v>8008</v>
      </c>
      <c r="G125" s="5">
        <v>456</v>
      </c>
    </row>
    <row r="126" spans="3:7" x14ac:dyDescent="0.25">
      <c r="C126" t="s">
        <v>10</v>
      </c>
      <c r="D126" t="s">
        <v>34</v>
      </c>
      <c r="E126" t="s">
        <v>25</v>
      </c>
      <c r="F126" s="4">
        <v>1428</v>
      </c>
      <c r="G126" s="5">
        <v>93</v>
      </c>
    </row>
    <row r="127" spans="3:7" x14ac:dyDescent="0.25">
      <c r="C127" t="s">
        <v>6</v>
      </c>
      <c r="D127" t="s">
        <v>34</v>
      </c>
      <c r="E127" t="s">
        <v>4</v>
      </c>
      <c r="F127" s="4">
        <v>525</v>
      </c>
      <c r="G127" s="5">
        <v>48</v>
      </c>
    </row>
    <row r="128" spans="3:7" x14ac:dyDescent="0.25">
      <c r="C128" t="s">
        <v>6</v>
      </c>
      <c r="D128" t="s">
        <v>37</v>
      </c>
      <c r="E128" t="s">
        <v>18</v>
      </c>
      <c r="F128" s="4">
        <v>1505</v>
      </c>
      <c r="G128" s="5">
        <v>102</v>
      </c>
    </row>
    <row r="129" spans="3:7" x14ac:dyDescent="0.25">
      <c r="C129" t="s">
        <v>7</v>
      </c>
      <c r="D129" t="s">
        <v>35</v>
      </c>
      <c r="E129" t="s">
        <v>30</v>
      </c>
      <c r="F129" s="4">
        <v>6755</v>
      </c>
      <c r="G129" s="5">
        <v>252</v>
      </c>
    </row>
    <row r="130" spans="3:7" x14ac:dyDescent="0.25">
      <c r="C130" t="s">
        <v>2</v>
      </c>
      <c r="D130" t="s">
        <v>37</v>
      </c>
      <c r="E130" t="s">
        <v>18</v>
      </c>
      <c r="F130" s="4">
        <v>11571</v>
      </c>
      <c r="G130" s="5">
        <v>138</v>
      </c>
    </row>
    <row r="131" spans="3:7" x14ac:dyDescent="0.25">
      <c r="C131" t="s">
        <v>40</v>
      </c>
      <c r="D131" t="s">
        <v>38</v>
      </c>
      <c r="E131" t="s">
        <v>25</v>
      </c>
      <c r="F131" s="4">
        <v>2541</v>
      </c>
      <c r="G131" s="5">
        <v>90</v>
      </c>
    </row>
    <row r="132" spans="3:7" x14ac:dyDescent="0.25">
      <c r="C132" t="s">
        <v>41</v>
      </c>
      <c r="D132" t="s">
        <v>37</v>
      </c>
      <c r="E132" t="s">
        <v>30</v>
      </c>
      <c r="F132" s="4">
        <v>1526</v>
      </c>
      <c r="G132" s="5">
        <v>240</v>
      </c>
    </row>
    <row r="133" spans="3:7" x14ac:dyDescent="0.25">
      <c r="C133" t="s">
        <v>40</v>
      </c>
      <c r="D133" t="s">
        <v>38</v>
      </c>
      <c r="E133" t="s">
        <v>4</v>
      </c>
      <c r="F133" s="4">
        <v>6125</v>
      </c>
      <c r="G133" s="5">
        <v>102</v>
      </c>
    </row>
    <row r="134" spans="3:7" x14ac:dyDescent="0.25">
      <c r="C134" t="s">
        <v>41</v>
      </c>
      <c r="D134" t="s">
        <v>35</v>
      </c>
      <c r="E134" t="s">
        <v>27</v>
      </c>
      <c r="F134" s="4">
        <v>847</v>
      </c>
      <c r="G134" s="5">
        <v>129</v>
      </c>
    </row>
    <row r="135" spans="3:7" x14ac:dyDescent="0.25">
      <c r="C135" t="s">
        <v>8</v>
      </c>
      <c r="D135" t="s">
        <v>35</v>
      </c>
      <c r="E135" t="s">
        <v>27</v>
      </c>
      <c r="F135" s="4">
        <v>4753</v>
      </c>
      <c r="G135" s="5">
        <v>300</v>
      </c>
    </row>
    <row r="136" spans="3:7" x14ac:dyDescent="0.25">
      <c r="C136" t="s">
        <v>6</v>
      </c>
      <c r="D136" t="s">
        <v>38</v>
      </c>
      <c r="E136" t="s">
        <v>33</v>
      </c>
      <c r="F136" s="4">
        <v>959</v>
      </c>
      <c r="G136" s="5">
        <v>135</v>
      </c>
    </row>
    <row r="137" spans="3:7" x14ac:dyDescent="0.25">
      <c r="C137" t="s">
        <v>7</v>
      </c>
      <c r="D137" t="s">
        <v>35</v>
      </c>
      <c r="E137" t="s">
        <v>24</v>
      </c>
      <c r="F137" s="4">
        <v>2793</v>
      </c>
      <c r="G137" s="5">
        <v>114</v>
      </c>
    </row>
    <row r="138" spans="3:7" x14ac:dyDescent="0.25">
      <c r="C138" t="s">
        <v>7</v>
      </c>
      <c r="D138" t="s">
        <v>35</v>
      </c>
      <c r="E138" t="s">
        <v>14</v>
      </c>
      <c r="F138" s="4">
        <v>4606</v>
      </c>
      <c r="G138" s="5">
        <v>63</v>
      </c>
    </row>
    <row r="139" spans="3:7" x14ac:dyDescent="0.25">
      <c r="C139" t="s">
        <v>7</v>
      </c>
      <c r="D139" t="s">
        <v>36</v>
      </c>
      <c r="E139" t="s">
        <v>29</v>
      </c>
      <c r="F139" s="4">
        <v>5551</v>
      </c>
      <c r="G139" s="5">
        <v>252</v>
      </c>
    </row>
    <row r="140" spans="3:7" x14ac:dyDescent="0.25">
      <c r="C140" t="s">
        <v>10</v>
      </c>
      <c r="D140" t="s">
        <v>36</v>
      </c>
      <c r="E140" t="s">
        <v>32</v>
      </c>
      <c r="F140" s="4">
        <v>6657</v>
      </c>
      <c r="G140" s="5">
        <v>303</v>
      </c>
    </row>
    <row r="141" spans="3:7" x14ac:dyDescent="0.25">
      <c r="C141" t="s">
        <v>7</v>
      </c>
      <c r="D141" t="s">
        <v>39</v>
      </c>
      <c r="E141" t="s">
        <v>17</v>
      </c>
      <c r="F141" s="4">
        <v>4438</v>
      </c>
      <c r="G141" s="5">
        <v>246</v>
      </c>
    </row>
    <row r="142" spans="3:7" x14ac:dyDescent="0.25">
      <c r="C142" t="s">
        <v>8</v>
      </c>
      <c r="D142" t="s">
        <v>38</v>
      </c>
      <c r="E142" t="s">
        <v>22</v>
      </c>
      <c r="F142" s="4">
        <v>168</v>
      </c>
      <c r="G142" s="5">
        <v>84</v>
      </c>
    </row>
    <row r="143" spans="3:7" x14ac:dyDescent="0.25">
      <c r="C143" t="s">
        <v>7</v>
      </c>
      <c r="D143" t="s">
        <v>34</v>
      </c>
      <c r="E143" t="s">
        <v>17</v>
      </c>
      <c r="F143" s="4">
        <v>7777</v>
      </c>
      <c r="G143" s="5">
        <v>39</v>
      </c>
    </row>
    <row r="144" spans="3:7" x14ac:dyDescent="0.25">
      <c r="C144" t="s">
        <v>5</v>
      </c>
      <c r="D144" t="s">
        <v>36</v>
      </c>
      <c r="E144" t="s">
        <v>17</v>
      </c>
      <c r="F144" s="4">
        <v>3339</v>
      </c>
      <c r="G144" s="5">
        <v>348</v>
      </c>
    </row>
    <row r="145" spans="3:7" x14ac:dyDescent="0.25">
      <c r="C145" t="s">
        <v>7</v>
      </c>
      <c r="D145" t="s">
        <v>37</v>
      </c>
      <c r="E145" t="s">
        <v>33</v>
      </c>
      <c r="F145" s="4">
        <v>6391</v>
      </c>
      <c r="G145" s="5">
        <v>48</v>
      </c>
    </row>
    <row r="146" spans="3:7" x14ac:dyDescent="0.25">
      <c r="C146" t="s">
        <v>5</v>
      </c>
      <c r="D146" t="s">
        <v>37</v>
      </c>
      <c r="E146" t="s">
        <v>22</v>
      </c>
      <c r="F146" s="4">
        <v>518</v>
      </c>
      <c r="G146" s="5">
        <v>75</v>
      </c>
    </row>
    <row r="147" spans="3:7" x14ac:dyDescent="0.25">
      <c r="C147" t="s">
        <v>7</v>
      </c>
      <c r="D147" t="s">
        <v>38</v>
      </c>
      <c r="E147" t="s">
        <v>28</v>
      </c>
      <c r="F147" s="4">
        <v>5677</v>
      </c>
      <c r="G147" s="5">
        <v>258</v>
      </c>
    </row>
    <row r="148" spans="3:7" x14ac:dyDescent="0.25">
      <c r="C148" t="s">
        <v>6</v>
      </c>
      <c r="D148" t="s">
        <v>39</v>
      </c>
      <c r="E148" t="s">
        <v>17</v>
      </c>
      <c r="F148" s="4">
        <v>6048</v>
      </c>
      <c r="G148" s="5">
        <v>27</v>
      </c>
    </row>
    <row r="149" spans="3:7" x14ac:dyDescent="0.25">
      <c r="C149" t="s">
        <v>8</v>
      </c>
      <c r="D149" t="s">
        <v>38</v>
      </c>
      <c r="E149" t="s">
        <v>32</v>
      </c>
      <c r="F149" s="4">
        <v>3752</v>
      </c>
      <c r="G149" s="5">
        <v>213</v>
      </c>
    </row>
    <row r="150" spans="3:7" x14ac:dyDescent="0.25">
      <c r="C150" t="s">
        <v>5</v>
      </c>
      <c r="D150" t="s">
        <v>35</v>
      </c>
      <c r="E150" t="s">
        <v>29</v>
      </c>
      <c r="F150" s="4">
        <v>4480</v>
      </c>
      <c r="G150" s="5">
        <v>357</v>
      </c>
    </row>
    <row r="151" spans="3:7" x14ac:dyDescent="0.25">
      <c r="C151" t="s">
        <v>9</v>
      </c>
      <c r="D151" t="s">
        <v>37</v>
      </c>
      <c r="E151" t="s">
        <v>4</v>
      </c>
      <c r="F151" s="4">
        <v>259</v>
      </c>
      <c r="G151" s="5">
        <v>207</v>
      </c>
    </row>
    <row r="152" spans="3:7" x14ac:dyDescent="0.25">
      <c r="C152" t="s">
        <v>8</v>
      </c>
      <c r="D152" t="s">
        <v>37</v>
      </c>
      <c r="E152" t="s">
        <v>30</v>
      </c>
      <c r="F152" s="4">
        <v>42</v>
      </c>
      <c r="G152" s="5">
        <v>150</v>
      </c>
    </row>
    <row r="153" spans="3:7" x14ac:dyDescent="0.25">
      <c r="C153" t="s">
        <v>41</v>
      </c>
      <c r="D153" t="s">
        <v>36</v>
      </c>
      <c r="E153" t="s">
        <v>26</v>
      </c>
      <c r="F153" s="4">
        <v>98</v>
      </c>
      <c r="G153" s="5">
        <v>204</v>
      </c>
    </row>
    <row r="154" spans="3:7" x14ac:dyDescent="0.25">
      <c r="C154" t="s">
        <v>7</v>
      </c>
      <c r="D154" t="s">
        <v>35</v>
      </c>
      <c r="E154" t="s">
        <v>27</v>
      </c>
      <c r="F154" s="4">
        <v>2478</v>
      </c>
      <c r="G154" s="5">
        <v>21</v>
      </c>
    </row>
    <row r="155" spans="3:7" x14ac:dyDescent="0.25">
      <c r="C155" t="s">
        <v>41</v>
      </c>
      <c r="D155" t="s">
        <v>34</v>
      </c>
      <c r="E155" t="s">
        <v>33</v>
      </c>
      <c r="F155" s="4">
        <v>7847</v>
      </c>
      <c r="G155" s="5">
        <v>174</v>
      </c>
    </row>
    <row r="156" spans="3:7" x14ac:dyDescent="0.25">
      <c r="C156" t="s">
        <v>2</v>
      </c>
      <c r="D156" t="s">
        <v>37</v>
      </c>
      <c r="E156" t="s">
        <v>17</v>
      </c>
      <c r="F156" s="4">
        <v>9926</v>
      </c>
      <c r="G156" s="5">
        <v>201</v>
      </c>
    </row>
    <row r="157" spans="3:7" x14ac:dyDescent="0.25">
      <c r="C157" t="s">
        <v>8</v>
      </c>
      <c r="D157" t="s">
        <v>38</v>
      </c>
      <c r="E157" t="s">
        <v>13</v>
      </c>
      <c r="F157" s="4">
        <v>819</v>
      </c>
      <c r="G157" s="5">
        <v>510</v>
      </c>
    </row>
    <row r="158" spans="3:7" x14ac:dyDescent="0.25">
      <c r="C158" t="s">
        <v>6</v>
      </c>
      <c r="D158" t="s">
        <v>39</v>
      </c>
      <c r="E158" t="s">
        <v>29</v>
      </c>
      <c r="F158" s="4">
        <v>3052</v>
      </c>
      <c r="G158" s="5">
        <v>378</v>
      </c>
    </row>
    <row r="159" spans="3:7" x14ac:dyDescent="0.25">
      <c r="C159" t="s">
        <v>9</v>
      </c>
      <c r="D159" t="s">
        <v>34</v>
      </c>
      <c r="E159" t="s">
        <v>21</v>
      </c>
      <c r="F159" s="4">
        <v>6832</v>
      </c>
      <c r="G159" s="5">
        <v>27</v>
      </c>
    </row>
    <row r="160" spans="3:7" x14ac:dyDescent="0.25">
      <c r="C160" t="s">
        <v>2</v>
      </c>
      <c r="D160" t="s">
        <v>39</v>
      </c>
      <c r="E160" t="s">
        <v>16</v>
      </c>
      <c r="F160" s="4">
        <v>2016</v>
      </c>
      <c r="G160" s="5">
        <v>117</v>
      </c>
    </row>
    <row r="161" spans="3:7" x14ac:dyDescent="0.25">
      <c r="C161" t="s">
        <v>6</v>
      </c>
      <c r="D161" t="s">
        <v>38</v>
      </c>
      <c r="E161" t="s">
        <v>21</v>
      </c>
      <c r="F161" s="4">
        <v>7322</v>
      </c>
      <c r="G161" s="5">
        <v>36</v>
      </c>
    </row>
    <row r="162" spans="3:7" x14ac:dyDescent="0.25">
      <c r="C162" t="s">
        <v>8</v>
      </c>
      <c r="D162" t="s">
        <v>35</v>
      </c>
      <c r="E162" t="s">
        <v>33</v>
      </c>
      <c r="F162" s="4">
        <v>357</v>
      </c>
      <c r="G162" s="5">
        <v>126</v>
      </c>
    </row>
    <row r="163" spans="3:7" x14ac:dyDescent="0.25">
      <c r="C163" t="s">
        <v>9</v>
      </c>
      <c r="D163" t="s">
        <v>39</v>
      </c>
      <c r="E163" t="s">
        <v>25</v>
      </c>
      <c r="F163" s="4">
        <v>3192</v>
      </c>
      <c r="G163" s="5">
        <v>72</v>
      </c>
    </row>
    <row r="164" spans="3:7" x14ac:dyDescent="0.25">
      <c r="C164" t="s">
        <v>7</v>
      </c>
      <c r="D164" t="s">
        <v>36</v>
      </c>
      <c r="E164" t="s">
        <v>22</v>
      </c>
      <c r="F164" s="4">
        <v>8435</v>
      </c>
      <c r="G164" s="5">
        <v>42</v>
      </c>
    </row>
    <row r="165" spans="3:7" x14ac:dyDescent="0.25">
      <c r="C165" t="s">
        <v>40</v>
      </c>
      <c r="D165" t="s">
        <v>39</v>
      </c>
      <c r="E165" t="s">
        <v>29</v>
      </c>
      <c r="F165" s="4">
        <v>0</v>
      </c>
      <c r="G165" s="5">
        <v>135</v>
      </c>
    </row>
    <row r="166" spans="3:7" x14ac:dyDescent="0.25">
      <c r="C166" t="s">
        <v>7</v>
      </c>
      <c r="D166" t="s">
        <v>34</v>
      </c>
      <c r="E166" t="s">
        <v>24</v>
      </c>
      <c r="F166" s="4">
        <v>8862</v>
      </c>
      <c r="G166" s="5">
        <v>189</v>
      </c>
    </row>
    <row r="167" spans="3:7" x14ac:dyDescent="0.25">
      <c r="C167" t="s">
        <v>6</v>
      </c>
      <c r="D167" t="s">
        <v>37</v>
      </c>
      <c r="E167" t="s">
        <v>28</v>
      </c>
      <c r="F167" s="4">
        <v>3556</v>
      </c>
      <c r="G167" s="5">
        <v>459</v>
      </c>
    </row>
    <row r="168" spans="3:7" x14ac:dyDescent="0.25">
      <c r="C168" t="s">
        <v>5</v>
      </c>
      <c r="D168" t="s">
        <v>34</v>
      </c>
      <c r="E168" t="s">
        <v>15</v>
      </c>
      <c r="F168" s="4">
        <v>7280</v>
      </c>
      <c r="G168" s="5">
        <v>201</v>
      </c>
    </row>
    <row r="169" spans="3:7" x14ac:dyDescent="0.25">
      <c r="C169" t="s">
        <v>6</v>
      </c>
      <c r="D169" t="s">
        <v>34</v>
      </c>
      <c r="E169" t="s">
        <v>30</v>
      </c>
      <c r="F169" s="4">
        <v>3402</v>
      </c>
      <c r="G169" s="5">
        <v>366</v>
      </c>
    </row>
    <row r="170" spans="3:7" x14ac:dyDescent="0.25">
      <c r="C170" t="s">
        <v>3</v>
      </c>
      <c r="D170" t="s">
        <v>37</v>
      </c>
      <c r="E170" t="s">
        <v>29</v>
      </c>
      <c r="F170" s="4">
        <v>4592</v>
      </c>
      <c r="G170" s="5">
        <v>324</v>
      </c>
    </row>
    <row r="171" spans="3:7" x14ac:dyDescent="0.25">
      <c r="C171" t="s">
        <v>9</v>
      </c>
      <c r="D171" t="s">
        <v>35</v>
      </c>
      <c r="E171" t="s">
        <v>15</v>
      </c>
      <c r="F171" s="4">
        <v>7833</v>
      </c>
      <c r="G171" s="5">
        <v>243</v>
      </c>
    </row>
    <row r="172" spans="3:7" x14ac:dyDescent="0.25">
      <c r="C172" t="s">
        <v>2</v>
      </c>
      <c r="D172" t="s">
        <v>39</v>
      </c>
      <c r="E172" t="s">
        <v>21</v>
      </c>
      <c r="F172" s="4">
        <v>7651</v>
      </c>
      <c r="G172" s="5">
        <v>213</v>
      </c>
    </row>
    <row r="173" spans="3:7" x14ac:dyDescent="0.25">
      <c r="C173" t="s">
        <v>40</v>
      </c>
      <c r="D173" t="s">
        <v>35</v>
      </c>
      <c r="E173" t="s">
        <v>30</v>
      </c>
      <c r="F173" s="4">
        <v>2275</v>
      </c>
      <c r="G173" s="5">
        <v>447</v>
      </c>
    </row>
    <row r="174" spans="3:7" x14ac:dyDescent="0.25">
      <c r="C174" t="s">
        <v>40</v>
      </c>
      <c r="D174" t="s">
        <v>38</v>
      </c>
      <c r="E174" t="s">
        <v>13</v>
      </c>
      <c r="F174" s="4">
        <v>5670</v>
      </c>
      <c r="G174" s="5">
        <v>297</v>
      </c>
    </row>
    <row r="175" spans="3:7" x14ac:dyDescent="0.25">
      <c r="C175" t="s">
        <v>7</v>
      </c>
      <c r="D175" t="s">
        <v>35</v>
      </c>
      <c r="E175" t="s">
        <v>16</v>
      </c>
      <c r="F175" s="4">
        <v>2135</v>
      </c>
      <c r="G175" s="5">
        <v>27</v>
      </c>
    </row>
    <row r="176" spans="3:7" x14ac:dyDescent="0.25">
      <c r="C176" t="s">
        <v>40</v>
      </c>
      <c r="D176" t="s">
        <v>34</v>
      </c>
      <c r="E176" t="s">
        <v>23</v>
      </c>
      <c r="F176" s="4">
        <v>2779</v>
      </c>
      <c r="G176" s="5">
        <v>75</v>
      </c>
    </row>
    <row r="177" spans="3:7" x14ac:dyDescent="0.25">
      <c r="C177" t="s">
        <v>10</v>
      </c>
      <c r="D177" t="s">
        <v>39</v>
      </c>
      <c r="E177" t="s">
        <v>33</v>
      </c>
      <c r="F177" s="4">
        <v>12950</v>
      </c>
      <c r="G177" s="5">
        <v>30</v>
      </c>
    </row>
    <row r="178" spans="3:7" x14ac:dyDescent="0.25">
      <c r="C178" t="s">
        <v>7</v>
      </c>
      <c r="D178" t="s">
        <v>36</v>
      </c>
      <c r="E178" t="s">
        <v>18</v>
      </c>
      <c r="F178" s="4">
        <v>2646</v>
      </c>
      <c r="G178" s="5">
        <v>177</v>
      </c>
    </row>
    <row r="179" spans="3:7" x14ac:dyDescent="0.25">
      <c r="C179" t="s">
        <v>40</v>
      </c>
      <c r="D179" t="s">
        <v>34</v>
      </c>
      <c r="E179" t="s">
        <v>33</v>
      </c>
      <c r="F179" s="4">
        <v>3794</v>
      </c>
      <c r="G179" s="5">
        <v>159</v>
      </c>
    </row>
    <row r="180" spans="3:7" x14ac:dyDescent="0.25">
      <c r="C180" t="s">
        <v>3</v>
      </c>
      <c r="D180" t="s">
        <v>35</v>
      </c>
      <c r="E180" t="s">
        <v>33</v>
      </c>
      <c r="F180" s="4">
        <v>819</v>
      </c>
      <c r="G180" s="5">
        <v>306</v>
      </c>
    </row>
    <row r="181" spans="3:7" x14ac:dyDescent="0.25">
      <c r="C181" t="s">
        <v>3</v>
      </c>
      <c r="D181" t="s">
        <v>34</v>
      </c>
      <c r="E181" t="s">
        <v>20</v>
      </c>
      <c r="F181" s="4">
        <v>2583</v>
      </c>
      <c r="G181" s="5">
        <v>18</v>
      </c>
    </row>
    <row r="182" spans="3:7" x14ac:dyDescent="0.25">
      <c r="C182" t="s">
        <v>7</v>
      </c>
      <c r="D182" t="s">
        <v>35</v>
      </c>
      <c r="E182" t="s">
        <v>19</v>
      </c>
      <c r="F182" s="4">
        <v>4585</v>
      </c>
      <c r="G182" s="5">
        <v>240</v>
      </c>
    </row>
    <row r="183" spans="3:7" x14ac:dyDescent="0.25">
      <c r="C183" t="s">
        <v>5</v>
      </c>
      <c r="D183" t="s">
        <v>34</v>
      </c>
      <c r="E183" t="s">
        <v>33</v>
      </c>
      <c r="F183" s="4">
        <v>1652</v>
      </c>
      <c r="G183" s="5">
        <v>93</v>
      </c>
    </row>
    <row r="184" spans="3:7" x14ac:dyDescent="0.25">
      <c r="C184" t="s">
        <v>10</v>
      </c>
      <c r="D184" t="s">
        <v>34</v>
      </c>
      <c r="E184" t="s">
        <v>26</v>
      </c>
      <c r="F184" s="4">
        <v>4991</v>
      </c>
      <c r="G184" s="5">
        <v>9</v>
      </c>
    </row>
    <row r="185" spans="3:7" x14ac:dyDescent="0.25">
      <c r="C185" t="s">
        <v>8</v>
      </c>
      <c r="D185" t="s">
        <v>34</v>
      </c>
      <c r="E185" t="s">
        <v>16</v>
      </c>
      <c r="F185" s="4">
        <v>2009</v>
      </c>
      <c r="G185" s="5">
        <v>219</v>
      </c>
    </row>
    <row r="186" spans="3:7" x14ac:dyDescent="0.25">
      <c r="C186" t="s">
        <v>2</v>
      </c>
      <c r="D186" t="s">
        <v>39</v>
      </c>
      <c r="E186" t="s">
        <v>22</v>
      </c>
      <c r="F186" s="4">
        <v>1568</v>
      </c>
      <c r="G186" s="5">
        <v>141</v>
      </c>
    </row>
    <row r="187" spans="3:7" x14ac:dyDescent="0.25">
      <c r="C187" t="s">
        <v>41</v>
      </c>
      <c r="D187" t="s">
        <v>37</v>
      </c>
      <c r="E187" t="s">
        <v>20</v>
      </c>
      <c r="F187" s="4">
        <v>3388</v>
      </c>
      <c r="G187" s="5">
        <v>123</v>
      </c>
    </row>
    <row r="188" spans="3:7" x14ac:dyDescent="0.25">
      <c r="C188" t="s">
        <v>40</v>
      </c>
      <c r="D188" t="s">
        <v>38</v>
      </c>
      <c r="E188" t="s">
        <v>24</v>
      </c>
      <c r="F188" s="4">
        <v>623</v>
      </c>
      <c r="G188" s="5">
        <v>51</v>
      </c>
    </row>
    <row r="189" spans="3:7" x14ac:dyDescent="0.25">
      <c r="C189" t="s">
        <v>6</v>
      </c>
      <c r="D189" t="s">
        <v>36</v>
      </c>
      <c r="E189" t="s">
        <v>4</v>
      </c>
      <c r="F189" s="4">
        <v>10073</v>
      </c>
      <c r="G189" s="5">
        <v>120</v>
      </c>
    </row>
    <row r="190" spans="3:7" x14ac:dyDescent="0.25">
      <c r="C190" t="s">
        <v>8</v>
      </c>
      <c r="D190" t="s">
        <v>39</v>
      </c>
      <c r="E190" t="s">
        <v>26</v>
      </c>
      <c r="F190" s="4">
        <v>1561</v>
      </c>
      <c r="G190" s="5">
        <v>27</v>
      </c>
    </row>
    <row r="191" spans="3:7" x14ac:dyDescent="0.25">
      <c r="C191" t="s">
        <v>9</v>
      </c>
      <c r="D191" t="s">
        <v>36</v>
      </c>
      <c r="E191" t="s">
        <v>27</v>
      </c>
      <c r="F191" s="4">
        <v>11522</v>
      </c>
      <c r="G191" s="5">
        <v>204</v>
      </c>
    </row>
    <row r="192" spans="3:7" x14ac:dyDescent="0.25">
      <c r="C192" t="s">
        <v>6</v>
      </c>
      <c r="D192" t="s">
        <v>38</v>
      </c>
      <c r="E192" t="s">
        <v>13</v>
      </c>
      <c r="F192" s="4">
        <v>2317</v>
      </c>
      <c r="G192" s="5">
        <v>123</v>
      </c>
    </row>
    <row r="193" spans="3:7" x14ac:dyDescent="0.25">
      <c r="C193" t="s">
        <v>10</v>
      </c>
      <c r="D193" t="s">
        <v>37</v>
      </c>
      <c r="E193" t="s">
        <v>28</v>
      </c>
      <c r="F193" s="4">
        <v>3059</v>
      </c>
      <c r="G193" s="5">
        <v>27</v>
      </c>
    </row>
    <row r="194" spans="3:7" x14ac:dyDescent="0.25">
      <c r="C194" t="s">
        <v>41</v>
      </c>
      <c r="D194" t="s">
        <v>37</v>
      </c>
      <c r="E194" t="s">
        <v>26</v>
      </c>
      <c r="F194" s="4">
        <v>2324</v>
      </c>
      <c r="G194" s="5">
        <v>177</v>
      </c>
    </row>
    <row r="195" spans="3:7" x14ac:dyDescent="0.25">
      <c r="C195" t="s">
        <v>3</v>
      </c>
      <c r="D195" t="s">
        <v>39</v>
      </c>
      <c r="E195" t="s">
        <v>26</v>
      </c>
      <c r="F195" s="4">
        <v>4956</v>
      </c>
      <c r="G195" s="5">
        <v>171</v>
      </c>
    </row>
    <row r="196" spans="3:7" x14ac:dyDescent="0.25">
      <c r="C196" t="s">
        <v>10</v>
      </c>
      <c r="D196" t="s">
        <v>34</v>
      </c>
      <c r="E196" t="s">
        <v>19</v>
      </c>
      <c r="F196" s="4">
        <v>5355</v>
      </c>
      <c r="G196" s="5">
        <v>204</v>
      </c>
    </row>
    <row r="197" spans="3:7" x14ac:dyDescent="0.25">
      <c r="C197" t="s">
        <v>3</v>
      </c>
      <c r="D197" t="s">
        <v>34</v>
      </c>
      <c r="E197" t="s">
        <v>14</v>
      </c>
      <c r="F197" s="4">
        <v>7259</v>
      </c>
      <c r="G197" s="5">
        <v>276</v>
      </c>
    </row>
    <row r="198" spans="3:7" x14ac:dyDescent="0.25">
      <c r="C198" t="s">
        <v>8</v>
      </c>
      <c r="D198" t="s">
        <v>37</v>
      </c>
      <c r="E198" t="s">
        <v>26</v>
      </c>
      <c r="F198" s="4">
        <v>6279</v>
      </c>
      <c r="G198" s="5">
        <v>45</v>
      </c>
    </row>
    <row r="199" spans="3:7" x14ac:dyDescent="0.25">
      <c r="C199" t="s">
        <v>40</v>
      </c>
      <c r="D199" t="s">
        <v>38</v>
      </c>
      <c r="E199" t="s">
        <v>29</v>
      </c>
      <c r="F199" s="4">
        <v>2541</v>
      </c>
      <c r="G199" s="5">
        <v>45</v>
      </c>
    </row>
    <row r="200" spans="3:7" x14ac:dyDescent="0.25">
      <c r="C200" t="s">
        <v>6</v>
      </c>
      <c r="D200" t="s">
        <v>35</v>
      </c>
      <c r="E200" t="s">
        <v>27</v>
      </c>
      <c r="F200" s="4">
        <v>3864</v>
      </c>
      <c r="G200" s="5">
        <v>177</v>
      </c>
    </row>
    <row r="201" spans="3:7" x14ac:dyDescent="0.25">
      <c r="C201" t="s">
        <v>5</v>
      </c>
      <c r="D201" t="s">
        <v>36</v>
      </c>
      <c r="E201" t="s">
        <v>13</v>
      </c>
      <c r="F201" s="4">
        <v>6146</v>
      </c>
      <c r="G201" s="5">
        <v>63</v>
      </c>
    </row>
    <row r="202" spans="3:7" x14ac:dyDescent="0.25">
      <c r="C202" t="s">
        <v>9</v>
      </c>
      <c r="D202" t="s">
        <v>39</v>
      </c>
      <c r="E202" t="s">
        <v>18</v>
      </c>
      <c r="F202" s="4">
        <v>2639</v>
      </c>
      <c r="G202" s="5">
        <v>204</v>
      </c>
    </row>
    <row r="203" spans="3:7" x14ac:dyDescent="0.25">
      <c r="C203" t="s">
        <v>8</v>
      </c>
      <c r="D203" t="s">
        <v>37</v>
      </c>
      <c r="E203" t="s">
        <v>22</v>
      </c>
      <c r="F203" s="4">
        <v>1890</v>
      </c>
      <c r="G203" s="5">
        <v>195</v>
      </c>
    </row>
    <row r="204" spans="3:7" x14ac:dyDescent="0.25">
      <c r="C204" t="s">
        <v>7</v>
      </c>
      <c r="D204" t="s">
        <v>34</v>
      </c>
      <c r="E204" t="s">
        <v>14</v>
      </c>
      <c r="F204" s="4">
        <v>1932</v>
      </c>
      <c r="G204" s="5">
        <v>369</v>
      </c>
    </row>
    <row r="205" spans="3:7" x14ac:dyDescent="0.25">
      <c r="C205" t="s">
        <v>3</v>
      </c>
      <c r="D205" t="s">
        <v>34</v>
      </c>
      <c r="E205" t="s">
        <v>25</v>
      </c>
      <c r="F205" s="4">
        <v>6300</v>
      </c>
      <c r="G205" s="5">
        <v>42</v>
      </c>
    </row>
    <row r="206" spans="3:7" x14ac:dyDescent="0.25">
      <c r="C206" t="s">
        <v>6</v>
      </c>
      <c r="D206" t="s">
        <v>37</v>
      </c>
      <c r="E206" t="s">
        <v>30</v>
      </c>
      <c r="F206" s="4">
        <v>560</v>
      </c>
      <c r="G206" s="5">
        <v>81</v>
      </c>
    </row>
    <row r="207" spans="3:7" x14ac:dyDescent="0.25">
      <c r="C207" t="s">
        <v>9</v>
      </c>
      <c r="D207" t="s">
        <v>37</v>
      </c>
      <c r="E207" t="s">
        <v>26</v>
      </c>
      <c r="F207" s="4">
        <v>2856</v>
      </c>
      <c r="G207" s="5">
        <v>246</v>
      </c>
    </row>
    <row r="208" spans="3:7" x14ac:dyDescent="0.25">
      <c r="C208" t="s">
        <v>9</v>
      </c>
      <c r="D208" t="s">
        <v>34</v>
      </c>
      <c r="E208" t="s">
        <v>17</v>
      </c>
      <c r="F208" s="4">
        <v>707</v>
      </c>
      <c r="G208" s="5">
        <v>174</v>
      </c>
    </row>
    <row r="209" spans="3:7" x14ac:dyDescent="0.25">
      <c r="C209" t="s">
        <v>8</v>
      </c>
      <c r="D209" t="s">
        <v>35</v>
      </c>
      <c r="E209" t="s">
        <v>30</v>
      </c>
      <c r="F209" s="4">
        <v>3598</v>
      </c>
      <c r="G209" s="5">
        <v>81</v>
      </c>
    </row>
    <row r="210" spans="3:7" x14ac:dyDescent="0.25">
      <c r="C210" t="s">
        <v>40</v>
      </c>
      <c r="D210" t="s">
        <v>35</v>
      </c>
      <c r="E210" t="s">
        <v>22</v>
      </c>
      <c r="F210" s="4">
        <v>6853</v>
      </c>
      <c r="G210" s="5">
        <v>372</v>
      </c>
    </row>
    <row r="211" spans="3:7" x14ac:dyDescent="0.25">
      <c r="C211" t="s">
        <v>40</v>
      </c>
      <c r="D211" t="s">
        <v>35</v>
      </c>
      <c r="E211" t="s">
        <v>16</v>
      </c>
      <c r="F211" s="4">
        <v>4725</v>
      </c>
      <c r="G211" s="5">
        <v>174</v>
      </c>
    </row>
    <row r="212" spans="3:7" x14ac:dyDescent="0.25">
      <c r="C212" t="s">
        <v>41</v>
      </c>
      <c r="D212" t="s">
        <v>36</v>
      </c>
      <c r="E212" t="s">
        <v>32</v>
      </c>
      <c r="F212" s="4">
        <v>10304</v>
      </c>
      <c r="G212" s="5">
        <v>84</v>
      </c>
    </row>
    <row r="213" spans="3:7" x14ac:dyDescent="0.25">
      <c r="C213" t="s">
        <v>41</v>
      </c>
      <c r="D213" t="s">
        <v>34</v>
      </c>
      <c r="E213" t="s">
        <v>16</v>
      </c>
      <c r="F213" s="4">
        <v>1274</v>
      </c>
      <c r="G213" s="5">
        <v>225</v>
      </c>
    </row>
    <row r="214" spans="3:7" x14ac:dyDescent="0.25">
      <c r="C214" t="s">
        <v>5</v>
      </c>
      <c r="D214" t="s">
        <v>36</v>
      </c>
      <c r="E214" t="s">
        <v>30</v>
      </c>
      <c r="F214" s="4">
        <v>1526</v>
      </c>
      <c r="G214" s="5">
        <v>105</v>
      </c>
    </row>
    <row r="215" spans="3:7" x14ac:dyDescent="0.25">
      <c r="C215" t="s">
        <v>40</v>
      </c>
      <c r="D215" t="s">
        <v>39</v>
      </c>
      <c r="E215" t="s">
        <v>28</v>
      </c>
      <c r="F215" s="4">
        <v>3101</v>
      </c>
      <c r="G215" s="5">
        <v>225</v>
      </c>
    </row>
    <row r="216" spans="3:7" x14ac:dyDescent="0.25">
      <c r="C216" t="s">
        <v>2</v>
      </c>
      <c r="D216" t="s">
        <v>37</v>
      </c>
      <c r="E216" t="s">
        <v>14</v>
      </c>
      <c r="F216" s="4">
        <v>1057</v>
      </c>
      <c r="G216" s="5">
        <v>54</v>
      </c>
    </row>
    <row r="217" spans="3:7" x14ac:dyDescent="0.25">
      <c r="C217" t="s">
        <v>7</v>
      </c>
      <c r="D217" t="s">
        <v>37</v>
      </c>
      <c r="E217" t="s">
        <v>26</v>
      </c>
      <c r="F217" s="4">
        <v>5306</v>
      </c>
      <c r="G217" s="5">
        <v>0</v>
      </c>
    </row>
    <row r="218" spans="3:7" x14ac:dyDescent="0.25">
      <c r="C218" t="s">
        <v>5</v>
      </c>
      <c r="D218" t="s">
        <v>39</v>
      </c>
      <c r="E218" t="s">
        <v>24</v>
      </c>
      <c r="F218" s="4">
        <v>4018</v>
      </c>
      <c r="G218" s="5">
        <v>171</v>
      </c>
    </row>
    <row r="219" spans="3:7" x14ac:dyDescent="0.25">
      <c r="C219" t="s">
        <v>9</v>
      </c>
      <c r="D219" t="s">
        <v>34</v>
      </c>
      <c r="E219" t="s">
        <v>16</v>
      </c>
      <c r="F219" s="4">
        <v>938</v>
      </c>
      <c r="G219" s="5">
        <v>189</v>
      </c>
    </row>
    <row r="220" spans="3:7" x14ac:dyDescent="0.25">
      <c r="C220" t="s">
        <v>7</v>
      </c>
      <c r="D220" t="s">
        <v>38</v>
      </c>
      <c r="E220" t="s">
        <v>18</v>
      </c>
      <c r="F220" s="4">
        <v>1778</v>
      </c>
      <c r="G220" s="5">
        <v>270</v>
      </c>
    </row>
    <row r="221" spans="3:7" x14ac:dyDescent="0.25">
      <c r="C221" t="s">
        <v>6</v>
      </c>
      <c r="D221" t="s">
        <v>39</v>
      </c>
      <c r="E221" t="s">
        <v>30</v>
      </c>
      <c r="F221" s="4">
        <v>1638</v>
      </c>
      <c r="G221" s="5">
        <v>63</v>
      </c>
    </row>
    <row r="222" spans="3:7" x14ac:dyDescent="0.25">
      <c r="C222" t="s">
        <v>41</v>
      </c>
      <c r="D222" t="s">
        <v>38</v>
      </c>
      <c r="E222" t="s">
        <v>25</v>
      </c>
      <c r="F222" s="4">
        <v>154</v>
      </c>
      <c r="G222" s="5">
        <v>21</v>
      </c>
    </row>
    <row r="223" spans="3:7" x14ac:dyDescent="0.25">
      <c r="C223" t="s">
        <v>7</v>
      </c>
      <c r="D223" t="s">
        <v>37</v>
      </c>
      <c r="E223" t="s">
        <v>22</v>
      </c>
      <c r="F223" s="4">
        <v>9835</v>
      </c>
      <c r="G223" s="5">
        <v>207</v>
      </c>
    </row>
    <row r="224" spans="3:7" x14ac:dyDescent="0.25">
      <c r="C224" t="s">
        <v>9</v>
      </c>
      <c r="D224" t="s">
        <v>37</v>
      </c>
      <c r="E224" t="s">
        <v>20</v>
      </c>
      <c r="F224" s="4">
        <v>7273</v>
      </c>
      <c r="G224" s="5">
        <v>96</v>
      </c>
    </row>
    <row r="225" spans="3:7" x14ac:dyDescent="0.25">
      <c r="C225" t="s">
        <v>5</v>
      </c>
      <c r="D225" t="s">
        <v>39</v>
      </c>
      <c r="E225" t="s">
        <v>22</v>
      </c>
      <c r="F225" s="4">
        <v>6909</v>
      </c>
      <c r="G225" s="5">
        <v>81</v>
      </c>
    </row>
    <row r="226" spans="3:7" x14ac:dyDescent="0.25">
      <c r="C226" t="s">
        <v>9</v>
      </c>
      <c r="D226" t="s">
        <v>39</v>
      </c>
      <c r="E226" t="s">
        <v>24</v>
      </c>
      <c r="F226" s="4">
        <v>3920</v>
      </c>
      <c r="G226" s="5">
        <v>306</v>
      </c>
    </row>
    <row r="227" spans="3:7" x14ac:dyDescent="0.25">
      <c r="C227" t="s">
        <v>10</v>
      </c>
      <c r="D227" t="s">
        <v>39</v>
      </c>
      <c r="E227" t="s">
        <v>21</v>
      </c>
      <c r="F227" s="4">
        <v>4858</v>
      </c>
      <c r="G227" s="5">
        <v>279</v>
      </c>
    </row>
    <row r="228" spans="3:7" x14ac:dyDescent="0.25">
      <c r="C228" t="s">
        <v>2</v>
      </c>
      <c r="D228" t="s">
        <v>38</v>
      </c>
      <c r="E228" t="s">
        <v>4</v>
      </c>
      <c r="F228" s="4">
        <v>3549</v>
      </c>
      <c r="G228" s="5">
        <v>3</v>
      </c>
    </row>
    <row r="229" spans="3:7" x14ac:dyDescent="0.25">
      <c r="C229" t="s">
        <v>7</v>
      </c>
      <c r="D229" t="s">
        <v>39</v>
      </c>
      <c r="E229" t="s">
        <v>27</v>
      </c>
      <c r="F229" s="4">
        <v>966</v>
      </c>
      <c r="G229" s="5">
        <v>198</v>
      </c>
    </row>
    <row r="230" spans="3:7" x14ac:dyDescent="0.25">
      <c r="C230" t="s">
        <v>5</v>
      </c>
      <c r="D230" t="s">
        <v>39</v>
      </c>
      <c r="E230" t="s">
        <v>18</v>
      </c>
      <c r="F230" s="4">
        <v>385</v>
      </c>
      <c r="G230" s="5">
        <v>249</v>
      </c>
    </row>
    <row r="231" spans="3:7" x14ac:dyDescent="0.25">
      <c r="C231" t="s">
        <v>6</v>
      </c>
      <c r="D231" t="s">
        <v>34</v>
      </c>
      <c r="E231" t="s">
        <v>16</v>
      </c>
      <c r="F231" s="4">
        <v>2219</v>
      </c>
      <c r="G231" s="5">
        <v>75</v>
      </c>
    </row>
    <row r="232" spans="3:7" x14ac:dyDescent="0.25">
      <c r="C232" t="s">
        <v>9</v>
      </c>
      <c r="D232" t="s">
        <v>36</v>
      </c>
      <c r="E232" t="s">
        <v>32</v>
      </c>
      <c r="F232" s="4">
        <v>2954</v>
      </c>
      <c r="G232" s="5">
        <v>189</v>
      </c>
    </row>
    <row r="233" spans="3:7" x14ac:dyDescent="0.25">
      <c r="C233" t="s">
        <v>7</v>
      </c>
      <c r="D233" t="s">
        <v>36</v>
      </c>
      <c r="E233" t="s">
        <v>32</v>
      </c>
      <c r="F233" s="4">
        <v>280</v>
      </c>
      <c r="G233" s="5">
        <v>87</v>
      </c>
    </row>
    <row r="234" spans="3:7" x14ac:dyDescent="0.25">
      <c r="C234" t="s">
        <v>41</v>
      </c>
      <c r="D234" t="s">
        <v>36</v>
      </c>
      <c r="E234" t="s">
        <v>30</v>
      </c>
      <c r="F234" s="4">
        <v>6118</v>
      </c>
      <c r="G234" s="5">
        <v>174</v>
      </c>
    </row>
    <row r="235" spans="3:7" x14ac:dyDescent="0.25">
      <c r="C235" t="s">
        <v>2</v>
      </c>
      <c r="D235" t="s">
        <v>39</v>
      </c>
      <c r="E235" t="s">
        <v>15</v>
      </c>
      <c r="F235" s="4">
        <v>4802</v>
      </c>
      <c r="G235" s="5">
        <v>36</v>
      </c>
    </row>
    <row r="236" spans="3:7" x14ac:dyDescent="0.25">
      <c r="C236" t="s">
        <v>9</v>
      </c>
      <c r="D236" t="s">
        <v>38</v>
      </c>
      <c r="E236" t="s">
        <v>24</v>
      </c>
      <c r="F236" s="4">
        <v>4137</v>
      </c>
      <c r="G236" s="5">
        <v>60</v>
      </c>
    </row>
    <row r="237" spans="3:7" x14ac:dyDescent="0.25">
      <c r="C237" t="s">
        <v>3</v>
      </c>
      <c r="D237" t="s">
        <v>35</v>
      </c>
      <c r="E237" t="s">
        <v>23</v>
      </c>
      <c r="F237" s="4">
        <v>2023</v>
      </c>
      <c r="G237" s="5">
        <v>78</v>
      </c>
    </row>
    <row r="238" spans="3:7" x14ac:dyDescent="0.25">
      <c r="C238" t="s">
        <v>9</v>
      </c>
      <c r="D238" t="s">
        <v>36</v>
      </c>
      <c r="E238" t="s">
        <v>30</v>
      </c>
      <c r="F238" s="4">
        <v>9051</v>
      </c>
      <c r="G238" s="5">
        <v>57</v>
      </c>
    </row>
    <row r="239" spans="3:7" x14ac:dyDescent="0.25">
      <c r="C239" t="s">
        <v>9</v>
      </c>
      <c r="D239" t="s">
        <v>37</v>
      </c>
      <c r="E239" t="s">
        <v>28</v>
      </c>
      <c r="F239" s="4">
        <v>2919</v>
      </c>
      <c r="G239" s="5">
        <v>45</v>
      </c>
    </row>
    <row r="240" spans="3:7" x14ac:dyDescent="0.25">
      <c r="C240" t="s">
        <v>41</v>
      </c>
      <c r="D240" t="s">
        <v>38</v>
      </c>
      <c r="E240" t="s">
        <v>22</v>
      </c>
      <c r="F240" s="4">
        <v>5915</v>
      </c>
      <c r="G240" s="5">
        <v>3</v>
      </c>
    </row>
    <row r="241" spans="3:7" x14ac:dyDescent="0.25">
      <c r="C241" t="s">
        <v>10</v>
      </c>
      <c r="D241" t="s">
        <v>35</v>
      </c>
      <c r="E241" t="s">
        <v>15</v>
      </c>
      <c r="F241" s="4">
        <v>2562</v>
      </c>
      <c r="G241" s="5">
        <v>6</v>
      </c>
    </row>
    <row r="242" spans="3:7" x14ac:dyDescent="0.25">
      <c r="C242" t="s">
        <v>5</v>
      </c>
      <c r="D242" t="s">
        <v>37</v>
      </c>
      <c r="E242" t="s">
        <v>25</v>
      </c>
      <c r="F242" s="4">
        <v>8813</v>
      </c>
      <c r="G242" s="5">
        <v>21</v>
      </c>
    </row>
    <row r="243" spans="3:7" x14ac:dyDescent="0.25">
      <c r="C243" t="s">
        <v>5</v>
      </c>
      <c r="D243" t="s">
        <v>36</v>
      </c>
      <c r="E243" t="s">
        <v>18</v>
      </c>
      <c r="F243" s="4">
        <v>6111</v>
      </c>
      <c r="G243" s="5">
        <v>3</v>
      </c>
    </row>
    <row r="244" spans="3:7" x14ac:dyDescent="0.25">
      <c r="C244" t="s">
        <v>8</v>
      </c>
      <c r="D244" t="s">
        <v>34</v>
      </c>
      <c r="E244" t="s">
        <v>31</v>
      </c>
      <c r="F244" s="4">
        <v>3507</v>
      </c>
      <c r="G244" s="5">
        <v>288</v>
      </c>
    </row>
    <row r="245" spans="3:7" x14ac:dyDescent="0.25">
      <c r="C245" t="s">
        <v>6</v>
      </c>
      <c r="D245" t="s">
        <v>36</v>
      </c>
      <c r="E245" t="s">
        <v>13</v>
      </c>
      <c r="F245" s="4">
        <v>4319</v>
      </c>
      <c r="G245" s="5">
        <v>30</v>
      </c>
    </row>
    <row r="246" spans="3:7" x14ac:dyDescent="0.25">
      <c r="C246" t="s">
        <v>40</v>
      </c>
      <c r="D246" t="s">
        <v>38</v>
      </c>
      <c r="E246" t="s">
        <v>26</v>
      </c>
      <c r="F246" s="4">
        <v>609</v>
      </c>
      <c r="G246" s="5">
        <v>87</v>
      </c>
    </row>
    <row r="247" spans="3:7" x14ac:dyDescent="0.25">
      <c r="C247" t="s">
        <v>40</v>
      </c>
      <c r="D247" t="s">
        <v>39</v>
      </c>
      <c r="E247" t="s">
        <v>27</v>
      </c>
      <c r="F247" s="4">
        <v>6370</v>
      </c>
      <c r="G247" s="5">
        <v>30</v>
      </c>
    </row>
    <row r="248" spans="3:7" x14ac:dyDescent="0.25">
      <c r="C248" t="s">
        <v>5</v>
      </c>
      <c r="D248" t="s">
        <v>38</v>
      </c>
      <c r="E248" t="s">
        <v>19</v>
      </c>
      <c r="F248" s="4">
        <v>5474</v>
      </c>
      <c r="G248" s="5">
        <v>168</v>
      </c>
    </row>
    <row r="249" spans="3:7" x14ac:dyDescent="0.25">
      <c r="C249" t="s">
        <v>40</v>
      </c>
      <c r="D249" t="s">
        <v>36</v>
      </c>
      <c r="E249" t="s">
        <v>27</v>
      </c>
      <c r="F249" s="4">
        <v>3164</v>
      </c>
      <c r="G249" s="5">
        <v>306</v>
      </c>
    </row>
    <row r="250" spans="3:7" x14ac:dyDescent="0.25">
      <c r="C250" t="s">
        <v>6</v>
      </c>
      <c r="D250" t="s">
        <v>35</v>
      </c>
      <c r="E250" t="s">
        <v>4</v>
      </c>
      <c r="F250" s="4">
        <v>1302</v>
      </c>
      <c r="G250" s="5">
        <v>402</v>
      </c>
    </row>
    <row r="251" spans="3:7" x14ac:dyDescent="0.25">
      <c r="C251" t="s">
        <v>3</v>
      </c>
      <c r="D251" t="s">
        <v>37</v>
      </c>
      <c r="E251" t="s">
        <v>28</v>
      </c>
      <c r="F251" s="4">
        <v>7308</v>
      </c>
      <c r="G251" s="5">
        <v>327</v>
      </c>
    </row>
    <row r="252" spans="3:7" x14ac:dyDescent="0.25">
      <c r="C252" t="s">
        <v>40</v>
      </c>
      <c r="D252" t="s">
        <v>37</v>
      </c>
      <c r="E252" t="s">
        <v>27</v>
      </c>
      <c r="F252" s="4">
        <v>6132</v>
      </c>
      <c r="G252" s="5">
        <v>93</v>
      </c>
    </row>
    <row r="253" spans="3:7" x14ac:dyDescent="0.25">
      <c r="C253" t="s">
        <v>10</v>
      </c>
      <c r="D253" t="s">
        <v>35</v>
      </c>
      <c r="E253" t="s">
        <v>14</v>
      </c>
      <c r="F253" s="4">
        <v>3472</v>
      </c>
      <c r="G253" s="5">
        <v>96</v>
      </c>
    </row>
    <row r="254" spans="3:7" x14ac:dyDescent="0.25">
      <c r="C254" t="s">
        <v>8</v>
      </c>
      <c r="D254" t="s">
        <v>39</v>
      </c>
      <c r="E254" t="s">
        <v>18</v>
      </c>
      <c r="F254" s="4">
        <v>9660</v>
      </c>
      <c r="G254" s="5">
        <v>27</v>
      </c>
    </row>
    <row r="255" spans="3:7" x14ac:dyDescent="0.25">
      <c r="C255" t="s">
        <v>9</v>
      </c>
      <c r="D255" t="s">
        <v>38</v>
      </c>
      <c r="E255" t="s">
        <v>26</v>
      </c>
      <c r="F255" s="4">
        <v>2436</v>
      </c>
      <c r="G255" s="5">
        <v>99</v>
      </c>
    </row>
    <row r="256" spans="3:7" x14ac:dyDescent="0.25">
      <c r="C256" t="s">
        <v>9</v>
      </c>
      <c r="D256" t="s">
        <v>38</v>
      </c>
      <c r="E256" t="s">
        <v>33</v>
      </c>
      <c r="F256" s="4">
        <v>9506</v>
      </c>
      <c r="G256" s="5">
        <v>87</v>
      </c>
    </row>
    <row r="257" spans="3:7" x14ac:dyDescent="0.25">
      <c r="C257" t="s">
        <v>10</v>
      </c>
      <c r="D257" t="s">
        <v>37</v>
      </c>
      <c r="E257" t="s">
        <v>21</v>
      </c>
      <c r="F257" s="4">
        <v>245</v>
      </c>
      <c r="G257" s="5">
        <v>288</v>
      </c>
    </row>
    <row r="258" spans="3:7" x14ac:dyDescent="0.25">
      <c r="C258" t="s">
        <v>8</v>
      </c>
      <c r="D258" t="s">
        <v>35</v>
      </c>
      <c r="E258" t="s">
        <v>20</v>
      </c>
      <c r="F258" s="4">
        <v>2702</v>
      </c>
      <c r="G258" s="5">
        <v>363</v>
      </c>
    </row>
    <row r="259" spans="3:7" x14ac:dyDescent="0.25">
      <c r="C259" t="s">
        <v>10</v>
      </c>
      <c r="D259" t="s">
        <v>34</v>
      </c>
      <c r="E259" t="s">
        <v>17</v>
      </c>
      <c r="F259" s="4">
        <v>700</v>
      </c>
      <c r="G259" s="5">
        <v>87</v>
      </c>
    </row>
    <row r="260" spans="3:7" x14ac:dyDescent="0.25">
      <c r="C260" t="s">
        <v>6</v>
      </c>
      <c r="D260" t="s">
        <v>34</v>
      </c>
      <c r="E260" t="s">
        <v>17</v>
      </c>
      <c r="F260" s="4">
        <v>3759</v>
      </c>
      <c r="G260" s="5">
        <v>150</v>
      </c>
    </row>
    <row r="261" spans="3:7" x14ac:dyDescent="0.25">
      <c r="C261" t="s">
        <v>2</v>
      </c>
      <c r="D261" t="s">
        <v>35</v>
      </c>
      <c r="E261" t="s">
        <v>17</v>
      </c>
      <c r="F261" s="4">
        <v>1589</v>
      </c>
      <c r="G261" s="5">
        <v>303</v>
      </c>
    </row>
    <row r="262" spans="3:7" x14ac:dyDescent="0.25">
      <c r="C262" t="s">
        <v>7</v>
      </c>
      <c r="D262" t="s">
        <v>35</v>
      </c>
      <c r="E262" t="s">
        <v>28</v>
      </c>
      <c r="F262" s="4">
        <v>5194</v>
      </c>
      <c r="G262" s="5">
        <v>288</v>
      </c>
    </row>
    <row r="263" spans="3:7" x14ac:dyDescent="0.25">
      <c r="C263" t="s">
        <v>10</v>
      </c>
      <c r="D263" t="s">
        <v>36</v>
      </c>
      <c r="E263" t="s">
        <v>13</v>
      </c>
      <c r="F263" s="4">
        <v>945</v>
      </c>
      <c r="G263" s="5">
        <v>75</v>
      </c>
    </row>
    <row r="264" spans="3:7" x14ac:dyDescent="0.25">
      <c r="C264" t="s">
        <v>40</v>
      </c>
      <c r="D264" t="s">
        <v>38</v>
      </c>
      <c r="E264" t="s">
        <v>31</v>
      </c>
      <c r="F264" s="4">
        <v>1988</v>
      </c>
      <c r="G264" s="5">
        <v>39</v>
      </c>
    </row>
    <row r="265" spans="3:7" x14ac:dyDescent="0.25">
      <c r="C265" t="s">
        <v>6</v>
      </c>
      <c r="D265" t="s">
        <v>34</v>
      </c>
      <c r="E265" t="s">
        <v>32</v>
      </c>
      <c r="F265" s="4">
        <v>6734</v>
      </c>
      <c r="G265" s="5">
        <v>123</v>
      </c>
    </row>
    <row r="266" spans="3:7" x14ac:dyDescent="0.25">
      <c r="C266" t="s">
        <v>40</v>
      </c>
      <c r="D266" t="s">
        <v>36</v>
      </c>
      <c r="E266" t="s">
        <v>4</v>
      </c>
      <c r="F266" s="4">
        <v>217</v>
      </c>
      <c r="G266" s="5">
        <v>36</v>
      </c>
    </row>
    <row r="267" spans="3:7" x14ac:dyDescent="0.25">
      <c r="C267" t="s">
        <v>5</v>
      </c>
      <c r="D267" t="s">
        <v>34</v>
      </c>
      <c r="E267" t="s">
        <v>22</v>
      </c>
      <c r="F267" s="4">
        <v>6279</v>
      </c>
      <c r="G267" s="5">
        <v>237</v>
      </c>
    </row>
    <row r="268" spans="3:7" x14ac:dyDescent="0.25">
      <c r="C268" t="s">
        <v>40</v>
      </c>
      <c r="D268" t="s">
        <v>36</v>
      </c>
      <c r="E268" t="s">
        <v>13</v>
      </c>
      <c r="F268" s="4">
        <v>4424</v>
      </c>
      <c r="G268" s="5">
        <v>201</v>
      </c>
    </row>
    <row r="269" spans="3:7" x14ac:dyDescent="0.25">
      <c r="C269" t="s">
        <v>2</v>
      </c>
      <c r="D269" t="s">
        <v>36</v>
      </c>
      <c r="E269" t="s">
        <v>17</v>
      </c>
      <c r="F269" s="4">
        <v>189</v>
      </c>
      <c r="G269" s="5">
        <v>48</v>
      </c>
    </row>
    <row r="270" spans="3:7" x14ac:dyDescent="0.25">
      <c r="C270" t="s">
        <v>5</v>
      </c>
      <c r="D270" t="s">
        <v>35</v>
      </c>
      <c r="E270" t="s">
        <v>22</v>
      </c>
      <c r="F270" s="4">
        <v>490</v>
      </c>
      <c r="G270" s="5">
        <v>84</v>
      </c>
    </row>
    <row r="271" spans="3:7" x14ac:dyDescent="0.25">
      <c r="C271" t="s">
        <v>8</v>
      </c>
      <c r="D271" t="s">
        <v>37</v>
      </c>
      <c r="E271" t="s">
        <v>21</v>
      </c>
      <c r="F271" s="4">
        <v>434</v>
      </c>
      <c r="G271" s="5">
        <v>87</v>
      </c>
    </row>
    <row r="272" spans="3:7" x14ac:dyDescent="0.25">
      <c r="C272" t="s">
        <v>7</v>
      </c>
      <c r="D272" t="s">
        <v>38</v>
      </c>
      <c r="E272" t="s">
        <v>30</v>
      </c>
      <c r="F272" s="4">
        <v>10129</v>
      </c>
      <c r="G272" s="5">
        <v>312</v>
      </c>
    </row>
    <row r="273" spans="3:7" x14ac:dyDescent="0.25">
      <c r="C273" t="s">
        <v>3</v>
      </c>
      <c r="D273" t="s">
        <v>39</v>
      </c>
      <c r="E273" t="s">
        <v>28</v>
      </c>
      <c r="F273" s="4">
        <v>1652</v>
      </c>
      <c r="G273" s="5">
        <v>102</v>
      </c>
    </row>
    <row r="274" spans="3:7" x14ac:dyDescent="0.25">
      <c r="C274" t="s">
        <v>8</v>
      </c>
      <c r="D274" t="s">
        <v>38</v>
      </c>
      <c r="E274" t="s">
        <v>21</v>
      </c>
      <c r="F274" s="4">
        <v>6433</v>
      </c>
      <c r="G274" s="5">
        <v>78</v>
      </c>
    </row>
    <row r="275" spans="3:7" x14ac:dyDescent="0.25">
      <c r="C275" t="s">
        <v>3</v>
      </c>
      <c r="D275" t="s">
        <v>34</v>
      </c>
      <c r="E275" t="s">
        <v>23</v>
      </c>
      <c r="F275" s="4">
        <v>2212</v>
      </c>
      <c r="G275" s="5">
        <v>117</v>
      </c>
    </row>
    <row r="276" spans="3:7" x14ac:dyDescent="0.25">
      <c r="C276" t="s">
        <v>41</v>
      </c>
      <c r="D276" t="s">
        <v>35</v>
      </c>
      <c r="E276" t="s">
        <v>19</v>
      </c>
      <c r="F276" s="4">
        <v>609</v>
      </c>
      <c r="G276" s="5">
        <v>99</v>
      </c>
    </row>
    <row r="277" spans="3:7" x14ac:dyDescent="0.25">
      <c r="C277" t="s">
        <v>40</v>
      </c>
      <c r="D277" t="s">
        <v>35</v>
      </c>
      <c r="E277" t="s">
        <v>24</v>
      </c>
      <c r="F277" s="4">
        <v>1638</v>
      </c>
      <c r="G277" s="5">
        <v>48</v>
      </c>
    </row>
    <row r="278" spans="3:7" x14ac:dyDescent="0.25">
      <c r="C278" t="s">
        <v>7</v>
      </c>
      <c r="D278" t="s">
        <v>34</v>
      </c>
      <c r="E278" t="s">
        <v>15</v>
      </c>
      <c r="F278" s="4">
        <v>3829</v>
      </c>
      <c r="G278" s="5">
        <v>24</v>
      </c>
    </row>
    <row r="279" spans="3:7" x14ac:dyDescent="0.25">
      <c r="C279" t="s">
        <v>40</v>
      </c>
      <c r="D279" t="s">
        <v>39</v>
      </c>
      <c r="E279" t="s">
        <v>15</v>
      </c>
      <c r="F279" s="4">
        <v>5775</v>
      </c>
      <c r="G279" s="5">
        <v>42</v>
      </c>
    </row>
    <row r="280" spans="3:7" x14ac:dyDescent="0.25">
      <c r="C280" t="s">
        <v>6</v>
      </c>
      <c r="D280" t="s">
        <v>35</v>
      </c>
      <c r="E280" t="s">
        <v>20</v>
      </c>
      <c r="F280" s="4">
        <v>1071</v>
      </c>
      <c r="G280" s="5">
        <v>270</v>
      </c>
    </row>
    <row r="281" spans="3:7" x14ac:dyDescent="0.25">
      <c r="C281" t="s">
        <v>8</v>
      </c>
      <c r="D281" t="s">
        <v>36</v>
      </c>
      <c r="E281" t="s">
        <v>23</v>
      </c>
      <c r="F281" s="4">
        <v>5019</v>
      </c>
      <c r="G281" s="5">
        <v>150</v>
      </c>
    </row>
    <row r="282" spans="3:7" x14ac:dyDescent="0.25">
      <c r="C282" t="s">
        <v>2</v>
      </c>
      <c r="D282" t="s">
        <v>37</v>
      </c>
      <c r="E282" t="s">
        <v>15</v>
      </c>
      <c r="F282" s="4">
        <v>2863</v>
      </c>
      <c r="G282" s="5">
        <v>42</v>
      </c>
    </row>
    <row r="283" spans="3:7" x14ac:dyDescent="0.25">
      <c r="C283" t="s">
        <v>40</v>
      </c>
      <c r="D283" t="s">
        <v>35</v>
      </c>
      <c r="E283" t="s">
        <v>29</v>
      </c>
      <c r="F283" s="4">
        <v>1617</v>
      </c>
      <c r="G283" s="5">
        <v>126</v>
      </c>
    </row>
    <row r="284" spans="3:7" x14ac:dyDescent="0.25">
      <c r="C284" t="s">
        <v>6</v>
      </c>
      <c r="D284" t="s">
        <v>37</v>
      </c>
      <c r="E284" t="s">
        <v>26</v>
      </c>
      <c r="F284" s="4">
        <v>6818</v>
      </c>
      <c r="G284" s="5">
        <v>6</v>
      </c>
    </row>
    <row r="285" spans="3:7" x14ac:dyDescent="0.25">
      <c r="C285" t="s">
        <v>3</v>
      </c>
      <c r="D285" t="s">
        <v>35</v>
      </c>
      <c r="E285" t="s">
        <v>15</v>
      </c>
      <c r="F285" s="4">
        <v>6657</v>
      </c>
      <c r="G285" s="5">
        <v>276</v>
      </c>
    </row>
    <row r="286" spans="3:7" x14ac:dyDescent="0.25">
      <c r="C286" t="s">
        <v>3</v>
      </c>
      <c r="D286" t="s">
        <v>34</v>
      </c>
      <c r="E286" t="s">
        <v>17</v>
      </c>
      <c r="F286" s="4">
        <v>2919</v>
      </c>
      <c r="G286" s="5">
        <v>93</v>
      </c>
    </row>
    <row r="287" spans="3:7" x14ac:dyDescent="0.25">
      <c r="C287" t="s">
        <v>2</v>
      </c>
      <c r="D287" t="s">
        <v>36</v>
      </c>
      <c r="E287" t="s">
        <v>31</v>
      </c>
      <c r="F287" s="4">
        <v>3094</v>
      </c>
      <c r="G287" s="5">
        <v>246</v>
      </c>
    </row>
    <row r="288" spans="3:7" x14ac:dyDescent="0.25">
      <c r="C288" t="s">
        <v>6</v>
      </c>
      <c r="D288" t="s">
        <v>39</v>
      </c>
      <c r="E288" t="s">
        <v>24</v>
      </c>
      <c r="F288" s="4">
        <v>2989</v>
      </c>
      <c r="G288" s="5">
        <v>3</v>
      </c>
    </row>
    <row r="289" spans="3:7" x14ac:dyDescent="0.25">
      <c r="C289" t="s">
        <v>8</v>
      </c>
      <c r="D289" t="s">
        <v>38</v>
      </c>
      <c r="E289" t="s">
        <v>27</v>
      </c>
      <c r="F289" s="4">
        <v>2268</v>
      </c>
      <c r="G289" s="5">
        <v>63</v>
      </c>
    </row>
    <row r="290" spans="3:7" x14ac:dyDescent="0.25">
      <c r="C290" t="s">
        <v>5</v>
      </c>
      <c r="D290" t="s">
        <v>35</v>
      </c>
      <c r="E290" t="s">
        <v>31</v>
      </c>
      <c r="F290" s="4">
        <v>4753</v>
      </c>
      <c r="G290" s="5">
        <v>246</v>
      </c>
    </row>
    <row r="291" spans="3:7" x14ac:dyDescent="0.25">
      <c r="C291" t="s">
        <v>2</v>
      </c>
      <c r="D291" t="s">
        <v>34</v>
      </c>
      <c r="E291" t="s">
        <v>19</v>
      </c>
      <c r="F291" s="4">
        <v>7511</v>
      </c>
      <c r="G291" s="5">
        <v>120</v>
      </c>
    </row>
    <row r="292" spans="3:7" x14ac:dyDescent="0.25">
      <c r="C292" t="s">
        <v>2</v>
      </c>
      <c r="D292" t="s">
        <v>38</v>
      </c>
      <c r="E292" t="s">
        <v>31</v>
      </c>
      <c r="F292" s="4">
        <v>4326</v>
      </c>
      <c r="G292" s="5">
        <v>348</v>
      </c>
    </row>
    <row r="293" spans="3:7" x14ac:dyDescent="0.25">
      <c r="C293" t="s">
        <v>41</v>
      </c>
      <c r="D293" t="s">
        <v>34</v>
      </c>
      <c r="E293" t="s">
        <v>23</v>
      </c>
      <c r="F293" s="4">
        <v>4935</v>
      </c>
      <c r="G293" s="5">
        <v>126</v>
      </c>
    </row>
    <row r="294" spans="3:7" x14ac:dyDescent="0.25">
      <c r="C294" t="s">
        <v>6</v>
      </c>
      <c r="D294" t="s">
        <v>35</v>
      </c>
      <c r="E294" t="s">
        <v>30</v>
      </c>
      <c r="F294" s="4">
        <v>4781</v>
      </c>
      <c r="G294" s="5">
        <v>123</v>
      </c>
    </row>
    <row r="295" spans="3:7" x14ac:dyDescent="0.25">
      <c r="C295" t="s">
        <v>5</v>
      </c>
      <c r="D295" t="s">
        <v>38</v>
      </c>
      <c r="E295" t="s">
        <v>25</v>
      </c>
      <c r="F295" s="4">
        <v>7483</v>
      </c>
      <c r="G295" s="5">
        <v>45</v>
      </c>
    </row>
    <row r="296" spans="3:7" x14ac:dyDescent="0.25">
      <c r="C296" t="s">
        <v>10</v>
      </c>
      <c r="D296" t="s">
        <v>38</v>
      </c>
      <c r="E296" t="s">
        <v>4</v>
      </c>
      <c r="F296" s="4">
        <v>6860</v>
      </c>
      <c r="G296" s="5">
        <v>126</v>
      </c>
    </row>
    <row r="297" spans="3:7" x14ac:dyDescent="0.25">
      <c r="C297" t="s">
        <v>40</v>
      </c>
      <c r="D297" t="s">
        <v>37</v>
      </c>
      <c r="E297" t="s">
        <v>29</v>
      </c>
      <c r="F297" s="4">
        <v>9002</v>
      </c>
      <c r="G297" s="5">
        <v>72</v>
      </c>
    </row>
    <row r="298" spans="3:7" x14ac:dyDescent="0.25">
      <c r="C298" t="s">
        <v>6</v>
      </c>
      <c r="D298" t="s">
        <v>36</v>
      </c>
      <c r="E298" t="s">
        <v>29</v>
      </c>
      <c r="F298" s="4">
        <v>1400</v>
      </c>
      <c r="G298" s="5">
        <v>135</v>
      </c>
    </row>
    <row r="299" spans="3:7" x14ac:dyDescent="0.25">
      <c r="C299" t="s">
        <v>10</v>
      </c>
      <c r="D299" t="s">
        <v>34</v>
      </c>
      <c r="E299" t="s">
        <v>22</v>
      </c>
      <c r="F299" s="4">
        <v>4053</v>
      </c>
      <c r="G299" s="5">
        <v>24</v>
      </c>
    </row>
    <row r="300" spans="3:7" x14ac:dyDescent="0.25">
      <c r="C300" t="s">
        <v>7</v>
      </c>
      <c r="D300" t="s">
        <v>36</v>
      </c>
      <c r="E300" t="s">
        <v>31</v>
      </c>
      <c r="F300" s="4">
        <v>2149</v>
      </c>
      <c r="G300" s="5">
        <v>117</v>
      </c>
    </row>
    <row r="301" spans="3:7" x14ac:dyDescent="0.25">
      <c r="C301" t="s">
        <v>3</v>
      </c>
      <c r="D301" t="s">
        <v>39</v>
      </c>
      <c r="E301" t="s">
        <v>29</v>
      </c>
      <c r="F301" s="4">
        <v>3640</v>
      </c>
      <c r="G301" s="5">
        <v>51</v>
      </c>
    </row>
    <row r="302" spans="3:7" x14ac:dyDescent="0.25">
      <c r="C302" t="s">
        <v>2</v>
      </c>
      <c r="D302" t="s">
        <v>39</v>
      </c>
      <c r="E302" t="s">
        <v>23</v>
      </c>
      <c r="F302" s="4">
        <v>630</v>
      </c>
      <c r="G302" s="5">
        <v>36</v>
      </c>
    </row>
    <row r="303" spans="3:7" x14ac:dyDescent="0.25">
      <c r="C303" t="s">
        <v>9</v>
      </c>
      <c r="D303" t="s">
        <v>35</v>
      </c>
      <c r="E303" t="s">
        <v>27</v>
      </c>
      <c r="F303" s="4">
        <v>2429</v>
      </c>
      <c r="G303" s="5">
        <v>144</v>
      </c>
    </row>
    <row r="304" spans="3:7" x14ac:dyDescent="0.25">
      <c r="C304" t="s">
        <v>9</v>
      </c>
      <c r="D304" t="s">
        <v>36</v>
      </c>
      <c r="E304" t="s">
        <v>25</v>
      </c>
      <c r="F304" s="4">
        <v>2142</v>
      </c>
      <c r="G304" s="5">
        <v>114</v>
      </c>
    </row>
    <row r="305" spans="3:7" x14ac:dyDescent="0.25">
      <c r="C305" t="s">
        <v>7</v>
      </c>
      <c r="D305" t="s">
        <v>37</v>
      </c>
      <c r="E305" t="s">
        <v>30</v>
      </c>
      <c r="F305" s="4">
        <v>6454</v>
      </c>
      <c r="G305" s="5">
        <v>54</v>
      </c>
    </row>
    <row r="306" spans="3:7" x14ac:dyDescent="0.25">
      <c r="C306" t="s">
        <v>7</v>
      </c>
      <c r="D306" t="s">
        <v>37</v>
      </c>
      <c r="E306" t="s">
        <v>16</v>
      </c>
      <c r="F306" s="4">
        <v>4487</v>
      </c>
      <c r="G306" s="5">
        <v>333</v>
      </c>
    </row>
    <row r="307" spans="3:7" x14ac:dyDescent="0.25">
      <c r="C307" t="s">
        <v>3</v>
      </c>
      <c r="D307" t="s">
        <v>37</v>
      </c>
      <c r="E307" t="s">
        <v>4</v>
      </c>
      <c r="F307" s="4">
        <v>938</v>
      </c>
      <c r="G307" s="5">
        <v>366</v>
      </c>
    </row>
    <row r="308" spans="3:7" x14ac:dyDescent="0.25">
      <c r="C308" t="s">
        <v>3</v>
      </c>
      <c r="D308" t="s">
        <v>38</v>
      </c>
      <c r="E308" t="s">
        <v>26</v>
      </c>
      <c r="F308" s="4">
        <v>8841</v>
      </c>
      <c r="G308" s="5">
        <v>303</v>
      </c>
    </row>
    <row r="309" spans="3:7" x14ac:dyDescent="0.25">
      <c r="C309" t="s">
        <v>2</v>
      </c>
      <c r="D309" t="s">
        <v>39</v>
      </c>
      <c r="E309" t="s">
        <v>33</v>
      </c>
      <c r="F309" s="4">
        <v>4018</v>
      </c>
      <c r="G309" s="5">
        <v>126</v>
      </c>
    </row>
    <row r="310" spans="3:7" x14ac:dyDescent="0.25">
      <c r="C310" t="s">
        <v>41</v>
      </c>
      <c r="D310" t="s">
        <v>37</v>
      </c>
      <c r="E310" t="s">
        <v>15</v>
      </c>
      <c r="F310" s="4">
        <v>714</v>
      </c>
      <c r="G310" s="5">
        <v>231</v>
      </c>
    </row>
    <row r="311" spans="3:7" x14ac:dyDescent="0.25">
      <c r="C311" t="s">
        <v>9</v>
      </c>
      <c r="D311" t="s">
        <v>38</v>
      </c>
      <c r="E311" t="s">
        <v>25</v>
      </c>
      <c r="F311" s="4">
        <v>3850</v>
      </c>
      <c r="G311" s="5">
        <v>102</v>
      </c>
    </row>
    <row r="312" spans="3:7" x14ac:dyDescent="0.25">
      <c r="F312" s="4"/>
      <c r="G312" s="5"/>
    </row>
    <row r="313" spans="3:7" x14ac:dyDescent="0.25">
      <c r="F313" s="4"/>
      <c r="G313" s="5"/>
    </row>
    <row r="314" spans="3:7" x14ac:dyDescent="0.25">
      <c r="F314" s="4"/>
      <c r="G314" s="5"/>
    </row>
    <row r="315" spans="3:7" x14ac:dyDescent="0.25">
      <c r="F315" s="4"/>
      <c r="G315" s="5"/>
    </row>
    <row r="316" spans="3:7" x14ac:dyDescent="0.25">
      <c r="F316" s="4"/>
      <c r="G316" s="5"/>
    </row>
    <row r="317" spans="3:7" x14ac:dyDescent="0.25">
      <c r="F317" s="4"/>
      <c r="G317" s="5"/>
    </row>
    <row r="318" spans="3:7" x14ac:dyDescent="0.25">
      <c r="F318" s="4"/>
      <c r="G318" s="5"/>
    </row>
    <row r="319" spans="3:7" x14ac:dyDescent="0.25">
      <c r="F319" s="4"/>
      <c r="G319" s="5"/>
    </row>
    <row r="320" spans="3:7"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14891-C5E3-4B38-9226-9F66CFEF854B}">
  <dimension ref="C1:E12"/>
  <sheetViews>
    <sheetView workbookViewId="0">
      <selection activeCell="F7" sqref="F7"/>
    </sheetView>
  </sheetViews>
  <sheetFormatPr defaultRowHeight="15" x14ac:dyDescent="0.25"/>
  <cols>
    <col min="2" max="2" width="10.85546875" customWidth="1"/>
    <col min="3" max="3" width="12.85546875" customWidth="1"/>
    <col min="4" max="4" width="13.42578125" bestFit="1" customWidth="1"/>
  </cols>
  <sheetData>
    <row r="1" spans="3:5" s="12" customFormat="1" ht="44.25" customHeight="1" x14ac:dyDescent="0.25">
      <c r="C1" s="13" t="s">
        <v>52</v>
      </c>
    </row>
    <row r="4" spans="3:5" s="6" customFormat="1" x14ac:dyDescent="0.25">
      <c r="C4" s="21"/>
      <c r="D4" s="21" t="s">
        <v>1</v>
      </c>
      <c r="E4" s="21" t="s">
        <v>47</v>
      </c>
    </row>
    <row r="5" spans="3:5" x14ac:dyDescent="0.25">
      <c r="C5" s="21" t="s">
        <v>53</v>
      </c>
      <c r="D5" s="22">
        <f>AVERAGE(Data!F12:F311)</f>
        <v>4136.2299999999996</v>
      </c>
      <c r="E5" s="23">
        <f>AVERAGE(Data!G12:G311)</f>
        <v>152.19999999999999</v>
      </c>
    </row>
    <row r="6" spans="3:5" x14ac:dyDescent="0.25">
      <c r="C6" s="21" t="s">
        <v>54</v>
      </c>
      <c r="D6" s="22">
        <f>MEDIAN(Data!F12:F311)</f>
        <v>3437</v>
      </c>
      <c r="E6" s="23">
        <f>MEDIAN(Data!G12:G311)</f>
        <v>124.5</v>
      </c>
    </row>
    <row r="7" spans="3:5" x14ac:dyDescent="0.25">
      <c r="C7" s="21" t="s">
        <v>55</v>
      </c>
      <c r="D7" s="22">
        <f>QUARTILE(Sales[Amount],1)</f>
        <v>1652</v>
      </c>
      <c r="E7" s="24">
        <f>QUARTILE(Sales[Units],1)</f>
        <v>54</v>
      </c>
    </row>
    <row r="8" spans="3:5" x14ac:dyDescent="0.25">
      <c r="C8" s="21" t="s">
        <v>57</v>
      </c>
      <c r="D8" s="22">
        <f>QUARTILE(Sales[Amount],3)</f>
        <v>6179.25</v>
      </c>
      <c r="E8" s="24">
        <f>QUARTILE(Sales[Units],3)</f>
        <v>220.5</v>
      </c>
    </row>
    <row r="9" spans="3:5" x14ac:dyDescent="0.25">
      <c r="C9" s="21" t="s">
        <v>56</v>
      </c>
      <c r="D9" s="22">
        <f>_xlfn.VAR.P(Data!F12:F311)</f>
        <v>9732030.3637666665</v>
      </c>
      <c r="E9" s="23">
        <f>_xlfn.VAR.P(Data!G12:G311)</f>
        <v>13901</v>
      </c>
    </row>
    <row r="10" spans="3:5" x14ac:dyDescent="0.25">
      <c r="C10" s="21" t="s">
        <v>58</v>
      </c>
      <c r="D10" s="22">
        <f>MAX(Sales[Amount])</f>
        <v>16184</v>
      </c>
      <c r="E10" s="23">
        <f>MAX(Sales[Units])</f>
        <v>525</v>
      </c>
    </row>
    <row r="11" spans="3:5" x14ac:dyDescent="0.25">
      <c r="C11" s="25" t="s">
        <v>59</v>
      </c>
      <c r="D11" s="26">
        <f>MIN(Sales[Units])</f>
        <v>0</v>
      </c>
      <c r="E11" s="26">
        <f>MIN(Sales[Sales Person])</f>
        <v>0</v>
      </c>
    </row>
    <row r="12" spans="3:5" s="20" customFormat="1" x14ac:dyDescent="0.25">
      <c r="C12" s="27" t="s">
        <v>69</v>
      </c>
      <c r="D12" s="23">
        <f>COUNT(Sales[Amount])</f>
        <v>300</v>
      </c>
      <c r="E12" s="23">
        <f>COUNT(Sales[Units])</f>
        <v>300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32F92-5A44-4484-813E-139CA0B55A61}">
  <dimension ref="B1:J40"/>
  <sheetViews>
    <sheetView tabSelected="1" topLeftCell="A4" workbookViewId="0">
      <selection activeCell="E4" sqref="E4"/>
    </sheetView>
  </sheetViews>
  <sheetFormatPr defaultRowHeight="15" x14ac:dyDescent="0.25"/>
  <cols>
    <col min="2" max="2" width="16" bestFit="1" customWidth="1"/>
    <col min="3" max="3" width="14.85546875" bestFit="1" customWidth="1"/>
    <col min="4" max="4" width="12.28515625" bestFit="1" customWidth="1"/>
    <col min="7" max="7" width="21.85546875" bestFit="1" customWidth="1"/>
    <col min="8" max="8" width="14.85546875" bestFit="1" customWidth="1"/>
    <col min="9" max="9" width="12.28515625" bestFit="1" customWidth="1"/>
    <col min="10" max="10" width="13" customWidth="1"/>
  </cols>
  <sheetData>
    <row r="1" spans="2:8" s="12" customFormat="1" ht="42" customHeight="1" x14ac:dyDescent="0.25">
      <c r="C1" s="19" t="s">
        <v>60</v>
      </c>
    </row>
    <row r="2" spans="2:8" x14ac:dyDescent="0.25">
      <c r="B2" s="15" t="s">
        <v>12</v>
      </c>
      <c r="C2" t="s">
        <v>65</v>
      </c>
    </row>
    <row r="3" spans="2:8" x14ac:dyDescent="0.25">
      <c r="B3" s="15" t="s">
        <v>0</v>
      </c>
      <c r="C3" t="s">
        <v>65</v>
      </c>
      <c r="G3" s="15" t="s">
        <v>0</v>
      </c>
      <c r="H3" t="s">
        <v>65</v>
      </c>
    </row>
    <row r="5" spans="2:8" x14ac:dyDescent="0.25">
      <c r="B5" s="15" t="s">
        <v>61</v>
      </c>
      <c r="C5" t="s">
        <v>63</v>
      </c>
      <c r="D5" t="s">
        <v>64</v>
      </c>
      <c r="G5" s="15" t="s">
        <v>61</v>
      </c>
      <c r="H5" t="s">
        <v>63</v>
      </c>
    </row>
    <row r="6" spans="2:8" x14ac:dyDescent="0.25">
      <c r="B6" s="16" t="s">
        <v>5</v>
      </c>
      <c r="C6" s="14">
        <v>165725</v>
      </c>
      <c r="D6" s="14">
        <v>3669</v>
      </c>
      <c r="G6" s="16" t="s">
        <v>38</v>
      </c>
      <c r="H6" s="14">
        <v>168679</v>
      </c>
    </row>
    <row r="7" spans="2:8" x14ac:dyDescent="0.25">
      <c r="B7" s="16" t="s">
        <v>40</v>
      </c>
      <c r="C7" s="14">
        <v>151599</v>
      </c>
      <c r="D7" s="14">
        <v>4686</v>
      </c>
      <c r="G7" s="16" t="s">
        <v>36</v>
      </c>
      <c r="H7" s="14">
        <v>237944</v>
      </c>
    </row>
    <row r="8" spans="2:8" x14ac:dyDescent="0.25">
      <c r="B8" s="16" t="s">
        <v>7</v>
      </c>
      <c r="C8" s="14">
        <v>149975</v>
      </c>
      <c r="D8" s="14">
        <v>5295</v>
      </c>
      <c r="G8" s="16" t="s">
        <v>34</v>
      </c>
      <c r="H8" s="14">
        <v>252469</v>
      </c>
    </row>
    <row r="9" spans="2:8" x14ac:dyDescent="0.25">
      <c r="B9" s="16" t="s">
        <v>9</v>
      </c>
      <c r="C9" s="14">
        <v>132580</v>
      </c>
      <c r="D9" s="14">
        <v>4554</v>
      </c>
      <c r="G9" s="16" t="s">
        <v>37</v>
      </c>
      <c r="H9" s="14">
        <v>218813</v>
      </c>
    </row>
    <row r="10" spans="2:8" x14ac:dyDescent="0.25">
      <c r="B10" s="16" t="s">
        <v>6</v>
      </c>
      <c r="C10" s="14">
        <v>130697</v>
      </c>
      <c r="D10" s="14">
        <v>5925</v>
      </c>
      <c r="G10" s="16" t="s">
        <v>39</v>
      </c>
      <c r="H10" s="14">
        <v>173530</v>
      </c>
    </row>
    <row r="11" spans="2:8" x14ac:dyDescent="0.25">
      <c r="B11" s="16" t="s">
        <v>2</v>
      </c>
      <c r="C11" s="14">
        <v>123949</v>
      </c>
      <c r="D11" s="14">
        <v>4110</v>
      </c>
      <c r="G11" s="16" t="s">
        <v>35</v>
      </c>
      <c r="H11" s="14">
        <v>189434</v>
      </c>
    </row>
    <row r="12" spans="2:8" x14ac:dyDescent="0.25">
      <c r="B12" s="16" t="s">
        <v>3</v>
      </c>
      <c r="C12" s="14">
        <v>106834</v>
      </c>
      <c r="D12" s="14">
        <v>5007</v>
      </c>
      <c r="G12" s="16" t="s">
        <v>62</v>
      </c>
      <c r="H12" s="14">
        <v>1240869</v>
      </c>
    </row>
    <row r="13" spans="2:8" x14ac:dyDescent="0.25">
      <c r="B13" s="16" t="s">
        <v>41</v>
      </c>
      <c r="C13" s="14">
        <v>98210</v>
      </c>
      <c r="D13" s="14">
        <v>3867</v>
      </c>
    </row>
    <row r="14" spans="2:8" x14ac:dyDescent="0.25">
      <c r="B14" s="16" t="s">
        <v>8</v>
      </c>
      <c r="C14" s="14">
        <v>98084</v>
      </c>
      <c r="D14" s="14">
        <v>4704</v>
      </c>
    </row>
    <row r="15" spans="2:8" x14ac:dyDescent="0.25">
      <c r="B15" s="16" t="s">
        <v>10</v>
      </c>
      <c r="C15" s="14">
        <v>83216</v>
      </c>
      <c r="D15" s="14">
        <v>3843</v>
      </c>
    </row>
    <row r="16" spans="2:8" x14ac:dyDescent="0.25">
      <c r="B16" s="16" t="s">
        <v>62</v>
      </c>
      <c r="C16" s="14">
        <v>1240869</v>
      </c>
      <c r="D16" s="14">
        <v>45660</v>
      </c>
    </row>
    <row r="17" spans="7:10" x14ac:dyDescent="0.25">
      <c r="G17" s="15" t="s">
        <v>61</v>
      </c>
      <c r="H17" t="s">
        <v>63</v>
      </c>
      <c r="I17" t="s">
        <v>64</v>
      </c>
      <c r="J17" s="30" t="s">
        <v>72</v>
      </c>
    </row>
    <row r="18" spans="7:10" x14ac:dyDescent="0.25">
      <c r="G18" s="16" t="s">
        <v>14</v>
      </c>
      <c r="H18" s="14">
        <v>43183</v>
      </c>
      <c r="I18" s="14">
        <v>2022</v>
      </c>
      <c r="J18" s="29">
        <f>H18/I18</f>
        <v>21.356577645895154</v>
      </c>
    </row>
    <row r="19" spans="7:10" x14ac:dyDescent="0.25">
      <c r="G19" s="16" t="s">
        <v>30</v>
      </c>
      <c r="H19" s="14">
        <v>66500</v>
      </c>
      <c r="I19" s="14">
        <v>2802</v>
      </c>
      <c r="J19" s="29">
        <f t="shared" ref="J19:J39" si="0">H19/I19</f>
        <v>23.733047822983583</v>
      </c>
    </row>
    <row r="20" spans="7:10" x14ac:dyDescent="0.25">
      <c r="G20" s="16" t="s">
        <v>24</v>
      </c>
      <c r="H20" s="14">
        <v>35378</v>
      </c>
      <c r="I20" s="14">
        <v>1044</v>
      </c>
      <c r="J20" s="29">
        <f t="shared" si="0"/>
        <v>33.88697318007663</v>
      </c>
    </row>
    <row r="21" spans="7:10" x14ac:dyDescent="0.25">
      <c r="G21" s="16" t="s">
        <v>19</v>
      </c>
      <c r="H21" s="14">
        <v>44744</v>
      </c>
      <c r="I21" s="14">
        <v>1956</v>
      </c>
      <c r="J21" s="29">
        <f t="shared" si="0"/>
        <v>22.87525562372188</v>
      </c>
    </row>
    <row r="22" spans="7:10" x14ac:dyDescent="0.25">
      <c r="G22" s="16" t="s">
        <v>22</v>
      </c>
      <c r="H22" s="14">
        <v>66283</v>
      </c>
      <c r="I22" s="14">
        <v>2052</v>
      </c>
      <c r="J22" s="29">
        <f t="shared" si="0"/>
        <v>32.301656920077974</v>
      </c>
    </row>
    <row r="23" spans="7:10" x14ac:dyDescent="0.25">
      <c r="G23" s="16" t="s">
        <v>4</v>
      </c>
      <c r="H23" s="14">
        <v>33551</v>
      </c>
      <c r="I23" s="14">
        <v>1566</v>
      </c>
      <c r="J23" s="29">
        <f t="shared" si="0"/>
        <v>21.424648786717754</v>
      </c>
    </row>
    <row r="24" spans="7:10" x14ac:dyDescent="0.25">
      <c r="G24" s="16" t="s">
        <v>26</v>
      </c>
      <c r="H24" s="14">
        <v>70273</v>
      </c>
      <c r="I24" s="14">
        <v>2142</v>
      </c>
      <c r="J24" s="29">
        <f t="shared" si="0"/>
        <v>32.807189542483663</v>
      </c>
    </row>
    <row r="25" spans="7:10" x14ac:dyDescent="0.25">
      <c r="G25" s="16" t="s">
        <v>28</v>
      </c>
      <c r="H25" s="14">
        <v>72373</v>
      </c>
      <c r="I25" s="14">
        <v>3207</v>
      </c>
      <c r="J25" s="29">
        <f t="shared" si="0"/>
        <v>22.567196757093857</v>
      </c>
    </row>
    <row r="26" spans="7:10" x14ac:dyDescent="0.25">
      <c r="G26" s="16" t="s">
        <v>32</v>
      </c>
      <c r="H26" s="14">
        <v>71967</v>
      </c>
      <c r="I26" s="14">
        <v>2301</v>
      </c>
      <c r="J26" s="29">
        <f t="shared" si="0"/>
        <v>31.276401564537156</v>
      </c>
    </row>
    <row r="27" spans="7:10" x14ac:dyDescent="0.25">
      <c r="G27" s="16" t="s">
        <v>18</v>
      </c>
      <c r="H27" s="14">
        <v>52150</v>
      </c>
      <c r="I27" s="14">
        <v>1752</v>
      </c>
      <c r="J27" s="29">
        <f t="shared" si="0"/>
        <v>29.765981735159816</v>
      </c>
    </row>
    <row r="28" spans="7:10" x14ac:dyDescent="0.25">
      <c r="G28" s="16" t="s">
        <v>17</v>
      </c>
      <c r="H28" s="14">
        <v>63721</v>
      </c>
      <c r="I28" s="14">
        <v>2331</v>
      </c>
      <c r="J28" s="29">
        <f t="shared" si="0"/>
        <v>27.336336336336338</v>
      </c>
    </row>
    <row r="29" spans="7:10" x14ac:dyDescent="0.25">
      <c r="G29" s="16" t="s">
        <v>23</v>
      </c>
      <c r="H29" s="14">
        <v>56644</v>
      </c>
      <c r="I29" s="14">
        <v>1812</v>
      </c>
      <c r="J29" s="29">
        <f t="shared" si="0"/>
        <v>31.260485651214129</v>
      </c>
    </row>
    <row r="30" spans="7:10" x14ac:dyDescent="0.25">
      <c r="G30" s="16" t="s">
        <v>29</v>
      </c>
      <c r="H30" s="14">
        <v>58009</v>
      </c>
      <c r="I30" s="14">
        <v>2976</v>
      </c>
      <c r="J30" s="29">
        <f t="shared" si="0"/>
        <v>19.492271505376344</v>
      </c>
    </row>
    <row r="31" spans="7:10" x14ac:dyDescent="0.25">
      <c r="G31" s="16" t="s">
        <v>13</v>
      </c>
      <c r="H31" s="14">
        <v>47271</v>
      </c>
      <c r="I31" s="14">
        <v>1881</v>
      </c>
      <c r="J31" s="29">
        <f t="shared" si="0"/>
        <v>25.130781499202552</v>
      </c>
    </row>
    <row r="32" spans="7:10" x14ac:dyDescent="0.25">
      <c r="G32" s="16" t="s">
        <v>16</v>
      </c>
      <c r="H32" s="14">
        <v>62111</v>
      </c>
      <c r="I32" s="14">
        <v>2154</v>
      </c>
      <c r="J32" s="29">
        <f t="shared" si="0"/>
        <v>28.835190343546891</v>
      </c>
    </row>
    <row r="33" spans="7:10" x14ac:dyDescent="0.25">
      <c r="G33" s="16" t="s">
        <v>20</v>
      </c>
      <c r="H33" s="14">
        <v>54712</v>
      </c>
      <c r="I33" s="14">
        <v>2196</v>
      </c>
      <c r="J33" s="29">
        <f t="shared" si="0"/>
        <v>24.9143897996357</v>
      </c>
    </row>
    <row r="34" spans="7:10" x14ac:dyDescent="0.25">
      <c r="G34" s="16" t="s">
        <v>27</v>
      </c>
      <c r="H34" s="14">
        <v>69461</v>
      </c>
      <c r="I34" s="14">
        <v>2982</v>
      </c>
      <c r="J34" s="29">
        <f t="shared" si="0"/>
        <v>23.293427230046948</v>
      </c>
    </row>
    <row r="35" spans="7:10" x14ac:dyDescent="0.25">
      <c r="G35" s="16" t="s">
        <v>33</v>
      </c>
      <c r="H35" s="14">
        <v>69160</v>
      </c>
      <c r="I35" s="14">
        <v>1854</v>
      </c>
      <c r="J35" s="29">
        <f t="shared" si="0"/>
        <v>37.303128371089535</v>
      </c>
    </row>
    <row r="36" spans="7:10" x14ac:dyDescent="0.25">
      <c r="G36" s="16" t="s">
        <v>15</v>
      </c>
      <c r="H36" s="14">
        <v>68971</v>
      </c>
      <c r="I36" s="14">
        <v>1533</v>
      </c>
      <c r="J36" s="29">
        <f t="shared" si="0"/>
        <v>44.990867579908674</v>
      </c>
    </row>
    <row r="37" spans="7:10" x14ac:dyDescent="0.25">
      <c r="G37" s="16" t="s">
        <v>31</v>
      </c>
      <c r="H37" s="14">
        <v>39263</v>
      </c>
      <c r="I37" s="14">
        <v>1683</v>
      </c>
      <c r="J37" s="29">
        <f t="shared" si="0"/>
        <v>23.329174093879978</v>
      </c>
    </row>
    <row r="38" spans="7:10" x14ac:dyDescent="0.25">
      <c r="G38" s="16" t="s">
        <v>21</v>
      </c>
      <c r="H38" s="14">
        <v>37772</v>
      </c>
      <c r="I38" s="14">
        <v>1308</v>
      </c>
      <c r="J38" s="29">
        <f t="shared" si="0"/>
        <v>28.877675840978593</v>
      </c>
    </row>
    <row r="39" spans="7:10" x14ac:dyDescent="0.25">
      <c r="G39" s="16" t="s">
        <v>25</v>
      </c>
      <c r="H39" s="14">
        <v>57372</v>
      </c>
      <c r="I39" s="14">
        <v>2106</v>
      </c>
      <c r="J39" s="29">
        <f t="shared" si="0"/>
        <v>27.242165242165242</v>
      </c>
    </row>
    <row r="40" spans="7:10" x14ac:dyDescent="0.25">
      <c r="G40" s="16" t="s">
        <v>62</v>
      </c>
      <c r="H40" s="14">
        <v>1240869</v>
      </c>
      <c r="I40" s="14">
        <v>45660</v>
      </c>
    </row>
  </sheetData>
  <conditionalFormatting sqref="C5">
    <cfRule type="dataBar" priority="6">
      <dataBar>
        <cfvo type="min"/>
        <cfvo type="max"/>
        <color rgb="FF638EC6"/>
      </dataBar>
      <extLst>
        <ext xmlns:x14="http://schemas.microsoft.com/office/spreadsheetml/2009/9/main" uri="{B025F937-C7B1-47D3-B67F-A62EFF666E3E}">
          <x14:id>{931C7B02-E94D-4EC4-AA55-540FA1114590}</x14:id>
        </ext>
      </extLst>
    </cfRule>
  </conditionalFormatting>
  <conditionalFormatting sqref="D5">
    <cfRule type="dataBar" priority="5">
      <dataBar>
        <cfvo type="min"/>
        <cfvo type="max"/>
        <color rgb="FF638EC6"/>
      </dataBar>
      <extLst>
        <ext xmlns:x14="http://schemas.microsoft.com/office/spreadsheetml/2009/9/main" uri="{B025F937-C7B1-47D3-B67F-A62EFF666E3E}">
          <x14:id>{C37A55D0-3074-4B40-A1FC-1EA0ED3505C9}</x14:id>
        </ext>
      </extLst>
    </cfRule>
  </conditionalFormatting>
  <conditionalFormatting sqref="H16:H39">
    <cfRule type="dataBar" priority="4">
      <dataBar>
        <cfvo type="min"/>
        <cfvo type="max"/>
        <color rgb="FF638EC6"/>
      </dataBar>
      <extLst>
        <ext xmlns:x14="http://schemas.microsoft.com/office/spreadsheetml/2009/9/main" uri="{B025F937-C7B1-47D3-B67F-A62EFF666E3E}">
          <x14:id>{A5A04330-9DA3-43B5-B3B0-E1ED2C929EED}</x14:id>
        </ext>
      </extLst>
    </cfRule>
  </conditionalFormatting>
  <conditionalFormatting sqref="I16:I39">
    <cfRule type="dataBar" priority="3">
      <dataBar>
        <cfvo type="min"/>
        <cfvo type="max"/>
        <color rgb="FF638EC6"/>
      </dataBar>
      <extLst>
        <ext xmlns:x14="http://schemas.microsoft.com/office/spreadsheetml/2009/9/main" uri="{B025F937-C7B1-47D3-B67F-A62EFF666E3E}">
          <x14:id>{89631AB5-A0CD-413B-AF09-BC98E312FDE6}</x14:id>
        </ext>
      </extLst>
    </cfRule>
  </conditionalFormatting>
  <conditionalFormatting sqref="J18:J39">
    <cfRule type="cellIs" dxfId="0" priority="2" operator="greaterThan">
      <formula>30</formula>
    </cfRule>
    <cfRule type="cellIs" dxfId="1" priority="1" operator="lessThan">
      <formula>25</formula>
    </cfRule>
  </conditionalFormatting>
  <pageMargins left="0.7" right="0.7" top="0.75" bottom="0.75" header="0.3" footer="0.3"/>
  <pageSetup orientation="portrait" r:id="rId4"/>
  <extLst>
    <ext xmlns:x14="http://schemas.microsoft.com/office/spreadsheetml/2009/9/main" uri="{78C0D931-6437-407d-A8EE-F0AAD7539E65}">
      <x14:conditionalFormattings>
        <x14:conditionalFormatting xmlns:xm="http://schemas.microsoft.com/office/excel/2006/main">
          <x14:cfRule type="dataBar" id="{931C7B02-E94D-4EC4-AA55-540FA1114590}">
            <x14:dataBar minLength="0" maxLength="100" gradient="0">
              <x14:cfvo type="autoMin"/>
              <x14:cfvo type="autoMax"/>
              <x14:negativeFillColor rgb="FFFF0000"/>
              <x14:axisColor rgb="FF000000"/>
            </x14:dataBar>
          </x14:cfRule>
          <xm:sqref>C5</xm:sqref>
        </x14:conditionalFormatting>
        <x14:conditionalFormatting xmlns:xm="http://schemas.microsoft.com/office/excel/2006/main">
          <x14:cfRule type="dataBar" id="{C37A55D0-3074-4B40-A1FC-1EA0ED3505C9}">
            <x14:dataBar minLength="0" maxLength="100" gradient="0">
              <x14:cfvo type="autoMin"/>
              <x14:cfvo type="autoMax"/>
              <x14:negativeFillColor rgb="FFFF0000"/>
              <x14:axisColor rgb="FF000000"/>
            </x14:dataBar>
          </x14:cfRule>
          <xm:sqref>D5</xm:sqref>
        </x14:conditionalFormatting>
        <x14:conditionalFormatting xmlns:xm="http://schemas.microsoft.com/office/excel/2006/main">
          <x14:cfRule type="dataBar" id="{A5A04330-9DA3-43B5-B3B0-E1ED2C929EED}">
            <x14:dataBar minLength="0" maxLength="100" gradient="0">
              <x14:cfvo type="autoMin"/>
              <x14:cfvo type="autoMax"/>
              <x14:negativeFillColor rgb="FFFF0000"/>
              <x14:axisColor rgb="FF000000"/>
            </x14:dataBar>
          </x14:cfRule>
          <xm:sqref>H16:H39</xm:sqref>
        </x14:conditionalFormatting>
        <x14:conditionalFormatting xmlns:xm="http://schemas.microsoft.com/office/excel/2006/main">
          <x14:cfRule type="dataBar" id="{89631AB5-A0CD-413B-AF09-BC98E312FDE6}">
            <x14:dataBar minLength="0" maxLength="100" gradient="0">
              <x14:cfvo type="autoMin"/>
              <x14:cfvo type="autoMax"/>
              <x14:negativeFillColor rgb="FFFF0000"/>
              <x14:axisColor rgb="FF000000"/>
            </x14:dataBar>
          </x14:cfRule>
          <xm:sqref>I16:I39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D11DF-2E2D-4766-950F-D56289A22A51}">
  <dimension ref="C1:M22"/>
  <sheetViews>
    <sheetView topLeftCell="A10" workbookViewId="0">
      <selection activeCell="E33" sqref="E33"/>
    </sheetView>
  </sheetViews>
  <sheetFormatPr defaultRowHeight="15" x14ac:dyDescent="0.25"/>
  <sheetData>
    <row r="1" spans="3:3" s="18" customFormat="1" ht="41.25" customHeight="1" x14ac:dyDescent="0.25">
      <c r="C1" s="17" t="s">
        <v>67</v>
      </c>
    </row>
    <row r="22" spans="13:13" x14ac:dyDescent="0.25">
      <c r="M22" t="s">
        <v>68</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Quick Statistics</vt:lpstr>
      <vt:lpstr>Sales Report</vt:lpstr>
      <vt:lpstr>Data viz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Tirthankar</cp:lastModifiedBy>
  <dcterms:created xsi:type="dcterms:W3CDTF">2021-03-14T20:21:32Z</dcterms:created>
  <dcterms:modified xsi:type="dcterms:W3CDTF">2022-03-28T08:06:40Z</dcterms:modified>
</cp:coreProperties>
</file>