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sha\Documents\Semester Exchange Program\CESI\Prosits\Math\Prosit 3\"/>
    </mc:Choice>
  </mc:AlternateContent>
  <xr:revisionPtr revIDLastSave="0" documentId="13_ncr:1_{F93BBDBE-3D67-462D-A524-B8C8BB067E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Gamma" sheetId="3" r:id="rId2"/>
    <sheet name="Log Normal" sheetId="4" r:id="rId3"/>
    <sheet name="CPU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D23" i="2"/>
  <c r="F3" i="2"/>
  <c r="F4" i="2"/>
  <c r="F5" i="2"/>
  <c r="F13" i="2"/>
  <c r="F14" i="2"/>
  <c r="F15" i="2"/>
  <c r="F16" i="2"/>
  <c r="F17" i="2"/>
  <c r="E3" i="2"/>
  <c r="E4" i="2"/>
  <c r="E5" i="2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E17" i="2"/>
  <c r="E18" i="2"/>
  <c r="F18" i="2" s="1"/>
  <c r="E19" i="2"/>
  <c r="F19" i="2" s="1"/>
  <c r="E20" i="2"/>
  <c r="F20" i="2" s="1"/>
  <c r="E21" i="2"/>
  <c r="F21" i="2" s="1"/>
  <c r="E2" i="2"/>
  <c r="F2" i="2" s="1"/>
  <c r="H2" i="2" l="1"/>
  <c r="F23" i="2"/>
  <c r="F26" i="2" s="1"/>
  <c r="F29" i="2" s="1"/>
  <c r="H23" i="2"/>
  <c r="H26" i="2"/>
  <c r="I2" i="2" l="1"/>
  <c r="I11" i="2"/>
  <c r="I3" i="2"/>
  <c r="I10" i="2"/>
  <c r="I21" i="2"/>
  <c r="I9" i="2"/>
  <c r="I20" i="2"/>
  <c r="I19" i="2"/>
  <c r="I7" i="2"/>
  <c r="I18" i="2"/>
  <c r="I6" i="2"/>
  <c r="I13" i="2"/>
  <c r="I17" i="2"/>
  <c r="I5" i="2"/>
  <c r="I16" i="2"/>
  <c r="I4" i="2"/>
  <c r="I15" i="2"/>
  <c r="I14" i="2"/>
  <c r="I12" i="2"/>
  <c r="I8" i="2"/>
</calcChain>
</file>

<file path=xl/sharedStrings.xml><?xml version="1.0" encoding="utf-8"?>
<sst xmlns="http://schemas.openxmlformats.org/spreadsheetml/2006/main" count="64" uniqueCount="38">
  <si>
    <t>Time Interval</t>
  </si>
  <si>
    <t>LL</t>
  </si>
  <si>
    <t>UL</t>
  </si>
  <si>
    <t>Mean_CPU_Usage</t>
  </si>
  <si>
    <t>Mean_Memory_Usage</t>
  </si>
  <si>
    <t>Mean_Network_Usage</t>
  </si>
  <si>
    <t>Mean_Temperature</t>
  </si>
  <si>
    <t>[0,504)</t>
  </si>
  <si>
    <t>[504,1008)</t>
  </si>
  <si>
    <t>[1008,1512)</t>
  </si>
  <si>
    <t>[1512,2016)</t>
  </si>
  <si>
    <t>[2016,2520)</t>
  </si>
  <si>
    <t>[2520,3024)</t>
  </si>
  <si>
    <t>[3024,3528)</t>
  </si>
  <si>
    <t>[3528,4032)</t>
  </si>
  <si>
    <t>[4032,4536)</t>
  </si>
  <si>
    <t>[4536,5040)</t>
  </si>
  <si>
    <t>[5040,5544)</t>
  </si>
  <si>
    <t>[5544,6048)</t>
  </si>
  <si>
    <t>[6048,6552)</t>
  </si>
  <si>
    <t>[6552,7056)</t>
  </si>
  <si>
    <t>[7056,7560)</t>
  </si>
  <si>
    <t>[7560,8064)</t>
  </si>
  <si>
    <t>[8064,8568)</t>
  </si>
  <si>
    <t>[8568,9072)</t>
  </si>
  <si>
    <t>[9072,9576)</t>
  </si>
  <si>
    <t>[9576,10080)</t>
  </si>
  <si>
    <t>Midpointof Time</t>
  </si>
  <si>
    <t>CPU Usage Contribution</t>
  </si>
  <si>
    <t>Gamma Distribution</t>
  </si>
  <si>
    <t>ln(x)</t>
  </si>
  <si>
    <t>total</t>
  </si>
  <si>
    <t>std dev</t>
  </si>
  <si>
    <t>mean</t>
  </si>
  <si>
    <t>Log-Normal Distribution</t>
  </si>
  <si>
    <t>lambda</t>
  </si>
  <si>
    <t>PDF</t>
  </si>
  <si>
    <t>Integration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</si>
</sst>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Gamma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CPU!$F$1</c:f>
              <c:strCache>
                <c:ptCount val="1"/>
                <c:pt idx="0">
                  <c:v>CPU Usage 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CPU!$A$2:$A$21</c:f>
              <c:strCache>
                <c:ptCount val="20"/>
                <c:pt idx="0">
                  <c:v>[0,504)</c:v>
                </c:pt>
                <c:pt idx="1">
                  <c:v>[504,1008)</c:v>
                </c:pt>
                <c:pt idx="2">
                  <c:v>[1008,1512)</c:v>
                </c:pt>
                <c:pt idx="3">
                  <c:v>[1512,2016)</c:v>
                </c:pt>
                <c:pt idx="4">
                  <c:v>[2016,2520)</c:v>
                </c:pt>
                <c:pt idx="5">
                  <c:v>[2520,3024)</c:v>
                </c:pt>
                <c:pt idx="6">
                  <c:v>[3024,3528)</c:v>
                </c:pt>
                <c:pt idx="7">
                  <c:v>[3528,4032)</c:v>
                </c:pt>
                <c:pt idx="8">
                  <c:v>[4032,4536)</c:v>
                </c:pt>
                <c:pt idx="9">
                  <c:v>[4536,5040)</c:v>
                </c:pt>
                <c:pt idx="10">
                  <c:v>[5040,5544)</c:v>
                </c:pt>
                <c:pt idx="11">
                  <c:v>[5544,6048)</c:v>
                </c:pt>
                <c:pt idx="12">
                  <c:v>[6048,6552)</c:v>
                </c:pt>
                <c:pt idx="13">
                  <c:v>[6552,7056)</c:v>
                </c:pt>
                <c:pt idx="14">
                  <c:v>[7056,7560)</c:v>
                </c:pt>
                <c:pt idx="15">
                  <c:v>[7560,8064)</c:v>
                </c:pt>
                <c:pt idx="16">
                  <c:v>[8064,8568)</c:v>
                </c:pt>
                <c:pt idx="17">
                  <c:v>[8568,9072)</c:v>
                </c:pt>
                <c:pt idx="18">
                  <c:v>[9072,9576)</c:v>
                </c:pt>
                <c:pt idx="19">
                  <c:v>[9576,10080)</c:v>
                </c:pt>
              </c:strCache>
            </c:strRef>
          </c:cat>
          <c:val>
            <c:numRef>
              <c:f>CPU!$F$2:$F$21</c:f>
              <c:numCache>
                <c:formatCode>General</c:formatCode>
                <c:ptCount val="20"/>
                <c:pt idx="0">
                  <c:v>14297.835330919997</c:v>
                </c:pt>
                <c:pt idx="1">
                  <c:v>45769.54413711001</c:v>
                </c:pt>
                <c:pt idx="2">
                  <c:v>43202.787720774977</c:v>
                </c:pt>
                <c:pt idx="3">
                  <c:v>97449.698161857013</c:v>
                </c:pt>
                <c:pt idx="4">
                  <c:v>74924.63055409494</c:v>
                </c:pt>
                <c:pt idx="5">
                  <c:v>102435.65260081994</c:v>
                </c:pt>
                <c:pt idx="6">
                  <c:v>160959.95800598981</c:v>
                </c:pt>
                <c:pt idx="7">
                  <c:v>116410.19470139997</c:v>
                </c:pt>
                <c:pt idx="8">
                  <c:v>160125.19019300112</c:v>
                </c:pt>
                <c:pt idx="9">
                  <c:v>236717.54351752973</c:v>
                </c:pt>
                <c:pt idx="10">
                  <c:v>163026.65720901001</c:v>
                </c:pt>
                <c:pt idx="11">
                  <c:v>227236.08789228019</c:v>
                </c:pt>
                <c:pt idx="12">
                  <c:v>305321.87676737504</c:v>
                </c:pt>
                <c:pt idx="13">
                  <c:v>212907.50385970518</c:v>
                </c:pt>
                <c:pt idx="14">
                  <c:v>307849.56080531492</c:v>
                </c:pt>
                <c:pt idx="15">
                  <c:v>388006.96869698522</c:v>
                </c:pt>
                <c:pt idx="16">
                  <c:v>213321.57509874983</c:v>
                </c:pt>
                <c:pt idx="17">
                  <c:v>419964.00637484994</c:v>
                </c:pt>
                <c:pt idx="18">
                  <c:v>412324.82232826028</c:v>
                </c:pt>
                <c:pt idx="19">
                  <c:v>251428.10002907988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E-4988-ADDB-6778BF13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965583"/>
        <c:axId val="983968463"/>
      </c:barChart>
      <c:lineChart>
        <c:grouping val="standard"/>
        <c:varyColors val="0"/>
        <c:ser>
          <c:idx val="1"/>
          <c:order val="1"/>
          <c:tx>
            <c:strRef>
              <c:f>CPU!$G$1</c:f>
              <c:strCache>
                <c:ptCount val="1"/>
                <c:pt idx="0">
                  <c:v>Gamma 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CPU!$A$2:$A$21</c:f>
              <c:strCache>
                <c:ptCount val="20"/>
                <c:pt idx="0">
                  <c:v>[0,504)</c:v>
                </c:pt>
                <c:pt idx="1">
                  <c:v>[504,1008)</c:v>
                </c:pt>
                <c:pt idx="2">
                  <c:v>[1008,1512)</c:v>
                </c:pt>
                <c:pt idx="3">
                  <c:v>[1512,2016)</c:v>
                </c:pt>
                <c:pt idx="4">
                  <c:v>[2016,2520)</c:v>
                </c:pt>
                <c:pt idx="5">
                  <c:v>[2520,3024)</c:v>
                </c:pt>
                <c:pt idx="6">
                  <c:v>[3024,3528)</c:v>
                </c:pt>
                <c:pt idx="7">
                  <c:v>[3528,4032)</c:v>
                </c:pt>
                <c:pt idx="8">
                  <c:v>[4032,4536)</c:v>
                </c:pt>
                <c:pt idx="9">
                  <c:v>[4536,5040)</c:v>
                </c:pt>
                <c:pt idx="10">
                  <c:v>[5040,5544)</c:v>
                </c:pt>
                <c:pt idx="11">
                  <c:v>[5544,6048)</c:v>
                </c:pt>
                <c:pt idx="12">
                  <c:v>[6048,6552)</c:v>
                </c:pt>
                <c:pt idx="13">
                  <c:v>[6552,7056)</c:v>
                </c:pt>
                <c:pt idx="14">
                  <c:v>[7056,7560)</c:v>
                </c:pt>
                <c:pt idx="15">
                  <c:v>[7560,8064)</c:v>
                </c:pt>
                <c:pt idx="16">
                  <c:v>[8064,8568)</c:v>
                </c:pt>
                <c:pt idx="17">
                  <c:v>[8568,9072)</c:v>
                </c:pt>
                <c:pt idx="18">
                  <c:v>[9072,9576)</c:v>
                </c:pt>
                <c:pt idx="19">
                  <c:v>[9576,10080)</c:v>
                </c:pt>
              </c:strCache>
            </c:strRef>
          </c:cat>
          <c:val>
            <c:numRef>
              <c:f>CPU!$G$2:$G$21</c:f>
              <c:numCache>
                <c:formatCode>General</c:formatCode>
                <c:ptCount val="20"/>
                <c:pt idx="0">
                  <c:v>9.499081664499604E-7</c:v>
                </c:pt>
                <c:pt idx="1">
                  <c:v>2.3666409575857235E-7</c:v>
                </c:pt>
                <c:pt idx="2">
                  <c:v>1.5800132801829896E-3</c:v>
                </c:pt>
                <c:pt idx="3">
                  <c:v>1.6266680155631589E-6</c:v>
                </c:pt>
                <c:pt idx="4">
                  <c:v>2.2522820253557054E-3</c:v>
                </c:pt>
                <c:pt idx="5">
                  <c:v>7.2230262722113958E-4</c:v>
                </c:pt>
                <c:pt idx="6">
                  <c:v>1.3934589733073929E-5</c:v>
                </c:pt>
                <c:pt idx="7">
                  <c:v>4.1454365984677005E-3</c:v>
                </c:pt>
                <c:pt idx="8">
                  <c:v>6.3571864522736087E-4</c:v>
                </c:pt>
                <c:pt idx="9">
                  <c:v>1.2538232553576306E-5</c:v>
                </c:pt>
                <c:pt idx="10">
                  <c:v>4.134570012325217E-3</c:v>
                </c:pt>
                <c:pt idx="11">
                  <c:v>3.6306693742604819E-4</c:v>
                </c:pt>
                <c:pt idx="12">
                  <c:v>1.7530303252204533E-5</c:v>
                </c:pt>
                <c:pt idx="13">
                  <c:v>3.6323995033136066E-3</c:v>
                </c:pt>
                <c:pt idx="14">
                  <c:v>1.4420829887726682E-4</c:v>
                </c:pt>
                <c:pt idx="15">
                  <c:v>1.1588449154836972E-5</c:v>
                </c:pt>
                <c:pt idx="16">
                  <c:v>1.4638793895871641E-2</c:v>
                </c:pt>
                <c:pt idx="17">
                  <c:v>2.3412708303008905E-5</c:v>
                </c:pt>
                <c:pt idx="18">
                  <c:v>7.2857512786472718E-5</c:v>
                </c:pt>
                <c:pt idx="19">
                  <c:v>1.4865590071426869E-2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E-4988-ADDB-6778BF13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58527"/>
        <c:axId val="570458047"/>
      </c:lineChart>
      <c:catAx>
        <c:axId val="9839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68463"/>
        <c:crosses val="autoZero"/>
        <c:auto val="1"/>
        <c:lblAlgn val="ctr"/>
        <c:lblOffset val="100"/>
        <c:noMultiLvlLbl val="0"/>
      </c:catAx>
      <c:valAx>
        <c:axId val="9839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65583"/>
        <c:crosses val="autoZero"/>
        <c:crossBetween val="between"/>
      </c:valAx>
      <c:valAx>
        <c:axId val="5704580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8527"/>
        <c:crosses val="max"/>
        <c:crossBetween val="between"/>
      </c:valAx>
      <c:catAx>
        <c:axId val="57045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045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CPU!$F$1</c:f>
              <c:strCache>
                <c:ptCount val="1"/>
                <c:pt idx="0">
                  <c:v>CPU Usage 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CPU!$A$2:$A$21</c:f>
              <c:strCache>
                <c:ptCount val="20"/>
                <c:pt idx="0">
                  <c:v>[0,504)</c:v>
                </c:pt>
                <c:pt idx="1">
                  <c:v>[504,1008)</c:v>
                </c:pt>
                <c:pt idx="2">
                  <c:v>[1008,1512)</c:v>
                </c:pt>
                <c:pt idx="3">
                  <c:v>[1512,2016)</c:v>
                </c:pt>
                <c:pt idx="4">
                  <c:v>[2016,2520)</c:v>
                </c:pt>
                <c:pt idx="5">
                  <c:v>[2520,3024)</c:v>
                </c:pt>
                <c:pt idx="6">
                  <c:v>[3024,3528)</c:v>
                </c:pt>
                <c:pt idx="7">
                  <c:v>[3528,4032)</c:v>
                </c:pt>
                <c:pt idx="8">
                  <c:v>[4032,4536)</c:v>
                </c:pt>
                <c:pt idx="9">
                  <c:v>[4536,5040)</c:v>
                </c:pt>
                <c:pt idx="10">
                  <c:v>[5040,5544)</c:v>
                </c:pt>
                <c:pt idx="11">
                  <c:v>[5544,6048)</c:v>
                </c:pt>
                <c:pt idx="12">
                  <c:v>[6048,6552)</c:v>
                </c:pt>
                <c:pt idx="13">
                  <c:v>[6552,7056)</c:v>
                </c:pt>
                <c:pt idx="14">
                  <c:v>[7056,7560)</c:v>
                </c:pt>
                <c:pt idx="15">
                  <c:v>[7560,8064)</c:v>
                </c:pt>
                <c:pt idx="16">
                  <c:v>[8064,8568)</c:v>
                </c:pt>
                <c:pt idx="17">
                  <c:v>[8568,9072)</c:v>
                </c:pt>
                <c:pt idx="18">
                  <c:v>[9072,9576)</c:v>
                </c:pt>
                <c:pt idx="19">
                  <c:v>[9576,10080)</c:v>
                </c:pt>
              </c:strCache>
            </c:strRef>
          </c:cat>
          <c:val>
            <c:numRef>
              <c:f>CPU!$F$2:$F$21</c:f>
              <c:numCache>
                <c:formatCode>General</c:formatCode>
                <c:ptCount val="20"/>
                <c:pt idx="0">
                  <c:v>14297.835330919997</c:v>
                </c:pt>
                <c:pt idx="1">
                  <c:v>45769.54413711001</c:v>
                </c:pt>
                <c:pt idx="2">
                  <c:v>43202.787720774977</c:v>
                </c:pt>
                <c:pt idx="3">
                  <c:v>97449.698161857013</c:v>
                </c:pt>
                <c:pt idx="4">
                  <c:v>74924.63055409494</c:v>
                </c:pt>
                <c:pt idx="5">
                  <c:v>102435.65260081994</c:v>
                </c:pt>
                <c:pt idx="6">
                  <c:v>160959.95800598981</c:v>
                </c:pt>
                <c:pt idx="7">
                  <c:v>116410.19470139997</c:v>
                </c:pt>
                <c:pt idx="8">
                  <c:v>160125.19019300112</c:v>
                </c:pt>
                <c:pt idx="9">
                  <c:v>236717.54351752973</c:v>
                </c:pt>
                <c:pt idx="10">
                  <c:v>163026.65720901001</c:v>
                </c:pt>
                <c:pt idx="11">
                  <c:v>227236.08789228019</c:v>
                </c:pt>
                <c:pt idx="12">
                  <c:v>305321.87676737504</c:v>
                </c:pt>
                <c:pt idx="13">
                  <c:v>212907.50385970518</c:v>
                </c:pt>
                <c:pt idx="14">
                  <c:v>307849.56080531492</c:v>
                </c:pt>
                <c:pt idx="15">
                  <c:v>388006.96869698522</c:v>
                </c:pt>
                <c:pt idx="16">
                  <c:v>213321.57509874983</c:v>
                </c:pt>
                <c:pt idx="17">
                  <c:v>419964.00637484994</c:v>
                </c:pt>
                <c:pt idx="18">
                  <c:v>412324.82232826028</c:v>
                </c:pt>
                <c:pt idx="19">
                  <c:v>251428.10002907988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8-4443-B7C9-0AFC8CB7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289903"/>
        <c:axId val="1084290383"/>
      </c:barChart>
      <c:lineChart>
        <c:grouping val="standard"/>
        <c:varyColors val="0"/>
        <c:ser>
          <c:idx val="1"/>
          <c:order val="1"/>
          <c:tx>
            <c:strRef>
              <c:f>CPU!$I$1</c:f>
              <c:strCache>
                <c:ptCount val="1"/>
                <c:pt idx="0">
                  <c:v>Log-Normal 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CPU!$A$2:$A$21</c:f>
              <c:strCache>
                <c:ptCount val="20"/>
                <c:pt idx="0">
                  <c:v>[0,504)</c:v>
                </c:pt>
                <c:pt idx="1">
                  <c:v>[504,1008)</c:v>
                </c:pt>
                <c:pt idx="2">
                  <c:v>[1008,1512)</c:v>
                </c:pt>
                <c:pt idx="3">
                  <c:v>[1512,2016)</c:v>
                </c:pt>
                <c:pt idx="4">
                  <c:v>[2016,2520)</c:v>
                </c:pt>
                <c:pt idx="5">
                  <c:v>[2520,3024)</c:v>
                </c:pt>
                <c:pt idx="6">
                  <c:v>[3024,3528)</c:v>
                </c:pt>
                <c:pt idx="7">
                  <c:v>[3528,4032)</c:v>
                </c:pt>
                <c:pt idx="8">
                  <c:v>[4032,4536)</c:v>
                </c:pt>
                <c:pt idx="9">
                  <c:v>[4536,5040)</c:v>
                </c:pt>
                <c:pt idx="10">
                  <c:v>[5040,5544)</c:v>
                </c:pt>
                <c:pt idx="11">
                  <c:v>[5544,6048)</c:v>
                </c:pt>
                <c:pt idx="12">
                  <c:v>[6048,6552)</c:v>
                </c:pt>
                <c:pt idx="13">
                  <c:v>[6552,7056)</c:v>
                </c:pt>
                <c:pt idx="14">
                  <c:v>[7056,7560)</c:v>
                </c:pt>
                <c:pt idx="15">
                  <c:v>[7560,8064)</c:v>
                </c:pt>
                <c:pt idx="16">
                  <c:v>[8064,8568)</c:v>
                </c:pt>
                <c:pt idx="17">
                  <c:v>[8568,9072)</c:v>
                </c:pt>
                <c:pt idx="18">
                  <c:v>[9072,9576)</c:v>
                </c:pt>
                <c:pt idx="19">
                  <c:v>[9576,10080)</c:v>
                </c:pt>
              </c:strCache>
            </c:strRef>
          </c:cat>
          <c:val>
            <c:numRef>
              <c:f>CPU!$I$2:$I$21</c:f>
              <c:numCache>
                <c:formatCode>General</c:formatCode>
                <c:ptCount val="20"/>
                <c:pt idx="0">
                  <c:v>4.4644548801067406E-6</c:v>
                </c:pt>
                <c:pt idx="1">
                  <c:v>2.669556690687131E-6</c:v>
                </c:pt>
                <c:pt idx="2">
                  <c:v>1.5830721772468933E-4</c:v>
                </c:pt>
                <c:pt idx="3">
                  <c:v>5.4956823612007989E-6</c:v>
                </c:pt>
                <c:pt idx="4">
                  <c:v>2.0003457235264705E-4</c:v>
                </c:pt>
                <c:pt idx="5">
                  <c:v>9.7650873656917009E-5</c:v>
                </c:pt>
                <c:pt idx="6">
                  <c:v>1.3357341053653668E-5</c:v>
                </c:pt>
                <c:pt idx="7">
                  <c:v>3.0756398790088312E-4</c:v>
                </c:pt>
                <c:pt idx="8">
                  <c:v>9.0591982529239501E-5</c:v>
                </c:pt>
                <c:pt idx="9">
                  <c:v>1.2755232250765502E-5</c:v>
                </c:pt>
                <c:pt idx="10">
                  <c:v>3.069689207734298E-4</c:v>
                </c:pt>
                <c:pt idx="11">
                  <c:v>6.5889793810248117E-5</c:v>
                </c:pt>
                <c:pt idx="12">
                  <c:v>1.4780840684673044E-5</c:v>
                </c:pt>
                <c:pt idx="13">
                  <c:v>2.7927389745196877E-4</c:v>
                </c:pt>
                <c:pt idx="14">
                  <c:v>4.0304819984509633E-5</c:v>
                </c:pt>
                <c:pt idx="15">
                  <c:v>1.2326044224996622E-5</c:v>
                </c:pt>
                <c:pt idx="16">
                  <c:v>8.8073456451270382E-4</c:v>
                </c:pt>
                <c:pt idx="17">
                  <c:v>1.6826833500949461E-5</c:v>
                </c:pt>
                <c:pt idx="18">
                  <c:v>2.8656860901234095E-5</c:v>
                </c:pt>
                <c:pt idx="19">
                  <c:v>8.9385803533300701E-4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8-4443-B7C9-0AFC8CB7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54511"/>
        <c:axId val="1084291343"/>
      </c:lineChart>
      <c:catAx>
        <c:axId val="10842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90383"/>
        <c:crosses val="autoZero"/>
        <c:auto val="1"/>
        <c:lblAlgn val="ctr"/>
        <c:lblOffset val="100"/>
        <c:noMultiLvlLbl val="0"/>
      </c:catAx>
      <c:valAx>
        <c:axId val="10842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89903"/>
        <c:crosses val="autoZero"/>
        <c:crossBetween val="between"/>
      </c:valAx>
      <c:valAx>
        <c:axId val="1084291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54511"/>
        <c:crosses val="max"/>
        <c:crossBetween val="between"/>
      </c:valAx>
      <c:catAx>
        <c:axId val="814654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4291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FFBD4-046A-409E-94B4-C1865E7A3A86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07AA59-6B75-4CC9-A9C6-DB69AC6F837C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D3BC3-AA64-79B5-7AF5-F21339231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82E10-DA3E-422C-1801-70E7E00D1B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1" sqref="A1:D21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" bestFit="1" customWidth="1"/>
    <col min="4" max="4" width="16.21875" bestFit="1" customWidth="1"/>
    <col min="5" max="5" width="19.77734375" bestFit="1" customWidth="1"/>
    <col min="6" max="6" width="20" bestFit="1" customWidth="1"/>
    <col min="7" max="7" width="17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504</v>
      </c>
      <c r="D2">
        <v>56.737441789365072</v>
      </c>
      <c r="E2">
        <v>9.3497803919900768</v>
      </c>
      <c r="F2">
        <v>138.874949574623</v>
      </c>
      <c r="G2">
        <v>45.468504435813458</v>
      </c>
    </row>
    <row r="3" spans="1:7" x14ac:dyDescent="0.3">
      <c r="A3" t="s">
        <v>8</v>
      </c>
      <c r="B3">
        <v>504</v>
      </c>
      <c r="C3">
        <v>1008</v>
      </c>
      <c r="D3">
        <v>60.541725049087312</v>
      </c>
      <c r="E3">
        <v>10.893249922714281</v>
      </c>
      <c r="F3">
        <v>158.58271657587298</v>
      </c>
      <c r="G3">
        <v>47.957758628313478</v>
      </c>
    </row>
    <row r="4" spans="1:7" x14ac:dyDescent="0.3">
      <c r="A4" t="s">
        <v>9</v>
      </c>
      <c r="B4">
        <v>1008</v>
      </c>
      <c r="C4">
        <v>1512</v>
      </c>
      <c r="D4">
        <v>34.287926762519824</v>
      </c>
      <c r="E4">
        <v>6.0386526750853111</v>
      </c>
      <c r="F4">
        <v>105.09421385624998</v>
      </c>
      <c r="G4">
        <v>39.582183485853207</v>
      </c>
    </row>
    <row r="5" spans="1:7" x14ac:dyDescent="0.3">
      <c r="A5" t="s">
        <v>10</v>
      </c>
      <c r="B5">
        <v>1512</v>
      </c>
      <c r="C5">
        <v>2016</v>
      </c>
      <c r="D5">
        <v>55.24359306227722</v>
      </c>
      <c r="E5">
        <v>9.2914458793009942</v>
      </c>
      <c r="F5">
        <v>136.17189469380205</v>
      </c>
      <c r="G5">
        <v>45.114081829940602</v>
      </c>
    </row>
    <row r="6" spans="1:7" x14ac:dyDescent="0.3">
      <c r="A6" t="s">
        <v>11</v>
      </c>
      <c r="B6">
        <v>2016</v>
      </c>
      <c r="C6">
        <v>2520</v>
      </c>
      <c r="D6">
        <v>33.035551390694415</v>
      </c>
      <c r="E6">
        <v>6.0061463297916617</v>
      </c>
      <c r="F6">
        <v>96.700543114682446</v>
      </c>
      <c r="G6">
        <v>38.571935487797653</v>
      </c>
    </row>
    <row r="7" spans="1:7" x14ac:dyDescent="0.3">
      <c r="A7" t="s">
        <v>12</v>
      </c>
      <c r="B7">
        <v>2520</v>
      </c>
      <c r="C7">
        <v>3024</v>
      </c>
      <c r="D7">
        <v>36.953698629444425</v>
      </c>
      <c r="E7">
        <v>5.8209272785119044</v>
      </c>
      <c r="F7">
        <v>94.69686253601192</v>
      </c>
      <c r="G7">
        <v>38.745578571091293</v>
      </c>
    </row>
    <row r="8" spans="1:7" x14ac:dyDescent="0.3">
      <c r="A8" t="s">
        <v>13</v>
      </c>
      <c r="B8">
        <v>3024</v>
      </c>
      <c r="C8">
        <v>3528</v>
      </c>
      <c r="D8">
        <v>49.133076314404704</v>
      </c>
      <c r="E8">
        <v>9.262582222416663</v>
      </c>
      <c r="F8">
        <v>148.92543459930559</v>
      </c>
      <c r="G8">
        <v>45.736101595376979</v>
      </c>
    </row>
    <row r="9" spans="1:7" x14ac:dyDescent="0.3">
      <c r="A9" t="s">
        <v>14</v>
      </c>
      <c r="B9">
        <v>3528</v>
      </c>
      <c r="C9">
        <v>4032</v>
      </c>
      <c r="D9">
        <v>30.796347804603169</v>
      </c>
      <c r="E9">
        <v>5.6676729069027738</v>
      </c>
      <c r="F9">
        <v>96.349279998769802</v>
      </c>
      <c r="G9">
        <v>38.296940741607138</v>
      </c>
    </row>
    <row r="10" spans="1:7" x14ac:dyDescent="0.3">
      <c r="A10" t="s">
        <v>15</v>
      </c>
      <c r="B10">
        <v>4032</v>
      </c>
      <c r="C10">
        <v>4536</v>
      </c>
      <c r="D10">
        <v>37.377495376517537</v>
      </c>
      <c r="E10">
        <v>6.1067236712101174</v>
      </c>
      <c r="F10">
        <v>101.34154058235401</v>
      </c>
      <c r="G10">
        <v>39.488868908210108</v>
      </c>
    </row>
    <row r="11" spans="1:7" x14ac:dyDescent="0.3">
      <c r="A11" t="s">
        <v>16</v>
      </c>
      <c r="B11">
        <v>4536</v>
      </c>
      <c r="C11">
        <v>5040</v>
      </c>
      <c r="D11">
        <v>49.439754285198354</v>
      </c>
      <c r="E11">
        <v>9.1728292023551603</v>
      </c>
      <c r="F11">
        <v>135.34417226807548</v>
      </c>
      <c r="G11">
        <v>44.435898469444481</v>
      </c>
    </row>
    <row r="12" spans="1:7" x14ac:dyDescent="0.3">
      <c r="A12" t="s">
        <v>17</v>
      </c>
      <c r="B12">
        <v>5040</v>
      </c>
      <c r="C12">
        <v>5544</v>
      </c>
      <c r="D12">
        <v>30.806246638134922</v>
      </c>
      <c r="E12">
        <v>4.7196861066170674</v>
      </c>
      <c r="F12">
        <v>91.33478562759916</v>
      </c>
      <c r="G12">
        <v>37.679429202837333</v>
      </c>
    </row>
    <row r="13" spans="1:7" x14ac:dyDescent="0.3">
      <c r="A13" t="s">
        <v>18</v>
      </c>
      <c r="B13">
        <v>5544</v>
      </c>
      <c r="C13">
        <v>6048</v>
      </c>
      <c r="D13">
        <v>39.205674239523844</v>
      </c>
      <c r="E13">
        <v>7.2633003927638855</v>
      </c>
      <c r="F13">
        <v>121.91681710158728</v>
      </c>
      <c r="G13">
        <v>41.85843148704361</v>
      </c>
    </row>
    <row r="14" spans="1:7" x14ac:dyDescent="0.3">
      <c r="A14" t="s">
        <v>19</v>
      </c>
      <c r="B14">
        <v>6048</v>
      </c>
      <c r="C14">
        <v>6552</v>
      </c>
      <c r="D14">
        <v>48.463789963075399</v>
      </c>
      <c r="E14">
        <v>8.5605338656289671</v>
      </c>
      <c r="F14">
        <v>136.99727838033732</v>
      </c>
      <c r="G14">
        <v>44.395941068432485</v>
      </c>
    </row>
    <row r="15" spans="1:7" x14ac:dyDescent="0.3">
      <c r="A15" t="s">
        <v>20</v>
      </c>
      <c r="B15">
        <v>6552</v>
      </c>
      <c r="C15">
        <v>7056</v>
      </c>
      <c r="D15">
        <v>31.291520261567488</v>
      </c>
      <c r="E15">
        <v>4.575824314545633</v>
      </c>
      <c r="F15">
        <v>74.114128682519834</v>
      </c>
      <c r="G15">
        <v>36.006204845873015</v>
      </c>
    </row>
    <row r="16" spans="1:7" x14ac:dyDescent="0.3">
      <c r="A16" t="s">
        <v>21</v>
      </c>
      <c r="B16">
        <v>7056</v>
      </c>
      <c r="C16">
        <v>7560</v>
      </c>
      <c r="D16">
        <v>42.125008320376971</v>
      </c>
      <c r="E16">
        <v>7.7925452522122978</v>
      </c>
      <c r="F16">
        <v>115.3835394308533</v>
      </c>
      <c r="G16">
        <v>41.539570407976186</v>
      </c>
    </row>
    <row r="17" spans="1:7" x14ac:dyDescent="0.3">
      <c r="A17" t="s">
        <v>22</v>
      </c>
      <c r="B17">
        <v>7560</v>
      </c>
      <c r="C17">
        <v>8064</v>
      </c>
      <c r="D17">
        <v>49.668070749742093</v>
      </c>
      <c r="E17">
        <v>7.9794187526170655</v>
      </c>
      <c r="F17">
        <v>120.095202197004</v>
      </c>
      <c r="G17">
        <v>42.761907590515875</v>
      </c>
    </row>
    <row r="18" spans="1:7" x14ac:dyDescent="0.3">
      <c r="A18" t="s">
        <v>23</v>
      </c>
      <c r="B18">
        <v>8064</v>
      </c>
      <c r="C18">
        <v>8568</v>
      </c>
      <c r="D18">
        <v>25.651945057569726</v>
      </c>
      <c r="E18">
        <v>4.3951724546673274</v>
      </c>
      <c r="F18">
        <v>90.173787439342604</v>
      </c>
      <c r="G18">
        <v>37.01113730250993</v>
      </c>
    </row>
    <row r="19" spans="1:7" x14ac:dyDescent="0.3">
      <c r="A19" t="s">
        <v>24</v>
      </c>
      <c r="B19">
        <v>8568</v>
      </c>
      <c r="C19">
        <v>9072</v>
      </c>
      <c r="D19">
        <v>47.614966709166659</v>
      </c>
      <c r="E19">
        <v>8.6757801132400747</v>
      </c>
      <c r="F19">
        <v>135.66895244166673</v>
      </c>
      <c r="G19">
        <v>44.185765526626987</v>
      </c>
    </row>
    <row r="20" spans="1:7" x14ac:dyDescent="0.3">
      <c r="A20" t="s">
        <v>25</v>
      </c>
      <c r="B20">
        <v>9072</v>
      </c>
      <c r="C20">
        <v>9576</v>
      </c>
      <c r="D20">
        <v>44.22188141658733</v>
      </c>
      <c r="E20">
        <v>7.5817220105476242</v>
      </c>
      <c r="F20">
        <v>115.36629006355159</v>
      </c>
      <c r="G20">
        <v>41.741100596170618</v>
      </c>
    </row>
    <row r="21" spans="1:7" x14ac:dyDescent="0.3">
      <c r="A21" t="s">
        <v>26</v>
      </c>
      <c r="B21">
        <v>9576</v>
      </c>
      <c r="C21">
        <v>10080</v>
      </c>
      <c r="D21">
        <v>25.582834760793638</v>
      </c>
      <c r="E21">
        <v>4.7927079868035651</v>
      </c>
      <c r="F21">
        <v>88.028197352599122</v>
      </c>
      <c r="G21">
        <v>36.829198336230142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62D-087E-4DB8-AF29-E11BA869A237}">
  <dimension ref="A1:K30"/>
  <sheetViews>
    <sheetView workbookViewId="0">
      <selection activeCell="K2" sqref="K2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" bestFit="1" customWidth="1"/>
    <col min="4" max="4" width="12" bestFit="1" customWidth="1"/>
    <col min="5" max="5" width="8.33203125" bestFit="1" customWidth="1"/>
    <col min="6" max="6" width="11.109375" customWidth="1"/>
    <col min="7" max="7" width="12" bestFit="1" customWidth="1"/>
    <col min="9" max="10" width="10.44140625" customWidth="1"/>
    <col min="11" max="11" width="10" bestFit="1" customWidth="1"/>
  </cols>
  <sheetData>
    <row r="1" spans="1:11" ht="43.2" x14ac:dyDescent="0.3">
      <c r="A1" t="s">
        <v>0</v>
      </c>
      <c r="B1" t="s">
        <v>1</v>
      </c>
      <c r="C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34</v>
      </c>
      <c r="J1" s="1" t="s">
        <v>36</v>
      </c>
      <c r="K1" s="1" t="s">
        <v>37</v>
      </c>
    </row>
    <row r="2" spans="1:11" x14ac:dyDescent="0.3">
      <c r="A2" t="s">
        <v>7</v>
      </c>
      <c r="B2">
        <v>0</v>
      </c>
      <c r="C2">
        <v>504</v>
      </c>
      <c r="D2">
        <v>56.737441789365072</v>
      </c>
      <c r="E2">
        <f>B2+(C2-B2)/2</f>
        <v>252</v>
      </c>
      <c r="F2">
        <f>E2*D2</f>
        <v>14297.835330919997</v>
      </c>
      <c r="G2">
        <f>GAMMADIST(D2,7.5,2.1,FALSE)</f>
        <v>9.499081664499604E-7</v>
      </c>
      <c r="H2">
        <f>LOG(F2)</f>
        <v>4.1552702909616981</v>
      </c>
      <c r="I2">
        <f>_xlfn.LOGNORM.DIST(D2,$H$26,$H$23,FALSE)</f>
        <v>4.4644548801067406E-6</v>
      </c>
      <c r="J2">
        <f>$F$29*EXP(-$F$29*D2)</f>
        <v>2.0699551391697144E-4</v>
      </c>
    </row>
    <row r="3" spans="1:11" x14ac:dyDescent="0.3">
      <c r="A3" t="s">
        <v>8</v>
      </c>
      <c r="B3">
        <v>504</v>
      </c>
      <c r="C3">
        <v>1008</v>
      </c>
      <c r="D3">
        <v>60.541725049087312</v>
      </c>
      <c r="E3">
        <f t="shared" ref="E3:E21" si="0">B3+(C3-B3)/2</f>
        <v>756</v>
      </c>
      <c r="F3">
        <f t="shared" ref="F3:F21" si="1">E3*D3</f>
        <v>45769.54413711001</v>
      </c>
      <c r="G3">
        <f t="shared" ref="G3:G21" si="2">GAMMADIST(D3,7.5,2.1,FALSE)</f>
        <v>2.3666409575857235E-7</v>
      </c>
      <c r="H3">
        <f t="shared" ref="H3:H21" si="3">LOG(D3)</f>
        <v>1.7820547913913856</v>
      </c>
      <c r="I3">
        <f>_xlfn.LOGNORM.DIST(D3,$H$26,$H$23,FALSE)</f>
        <v>2.669556690687131E-6</v>
      </c>
      <c r="J3">
        <f t="shared" ref="J3:J21" si="4">$F$29*EXP(-$F$29*D3)</f>
        <v>2.0683062814193034E-4</v>
      </c>
    </row>
    <row r="4" spans="1:11" x14ac:dyDescent="0.3">
      <c r="A4" t="s">
        <v>9</v>
      </c>
      <c r="B4">
        <v>1008</v>
      </c>
      <c r="C4">
        <v>1512</v>
      </c>
      <c r="D4">
        <v>34.287926762519824</v>
      </c>
      <c r="E4">
        <f t="shared" si="0"/>
        <v>1260</v>
      </c>
      <c r="F4">
        <f t="shared" si="1"/>
        <v>43202.787720774977</v>
      </c>
      <c r="G4">
        <f t="shared" si="2"/>
        <v>1.5800132801829896E-3</v>
      </c>
      <c r="H4">
        <f t="shared" si="3"/>
        <v>1.5351412260651276</v>
      </c>
      <c r="I4">
        <f t="shared" ref="I3:I21" si="5">_xlfn.LOGNORM.DIST(D4,$H$26,$H$23,FALSE)</f>
        <v>1.5830721772468933E-4</v>
      </c>
      <c r="J4">
        <f t="shared" si="4"/>
        <v>2.0797120396093339E-4</v>
      </c>
    </row>
    <row r="5" spans="1:11" x14ac:dyDescent="0.3">
      <c r="A5" t="s">
        <v>10</v>
      </c>
      <c r="B5">
        <v>1512</v>
      </c>
      <c r="C5">
        <v>2016</v>
      </c>
      <c r="D5">
        <v>55.24359306227722</v>
      </c>
      <c r="E5">
        <f t="shared" si="0"/>
        <v>1764</v>
      </c>
      <c r="F5">
        <f t="shared" si="1"/>
        <v>97449.698161857013</v>
      </c>
      <c r="G5">
        <f t="shared" si="2"/>
        <v>1.6266680155631589E-6</v>
      </c>
      <c r="H5">
        <f t="shared" si="3"/>
        <v>1.7422819174875681</v>
      </c>
      <c r="I5">
        <f t="shared" si="5"/>
        <v>5.4956823612007989E-6</v>
      </c>
      <c r="J5">
        <f t="shared" si="4"/>
        <v>2.0706029645306735E-4</v>
      </c>
    </row>
    <row r="6" spans="1:11" x14ac:dyDescent="0.3">
      <c r="A6" t="s">
        <v>11</v>
      </c>
      <c r="B6">
        <v>2016</v>
      </c>
      <c r="C6">
        <v>2520</v>
      </c>
      <c r="D6">
        <v>33.035551390694415</v>
      </c>
      <c r="E6">
        <f t="shared" si="0"/>
        <v>2268</v>
      </c>
      <c r="F6">
        <f t="shared" si="1"/>
        <v>74924.63055409494</v>
      </c>
      <c r="G6">
        <f t="shared" si="2"/>
        <v>2.2522820253557054E-3</v>
      </c>
      <c r="H6">
        <f t="shared" si="3"/>
        <v>1.5189815599391756</v>
      </c>
      <c r="I6">
        <f t="shared" si="5"/>
        <v>2.0003457235264705E-4</v>
      </c>
      <c r="J6">
        <f t="shared" si="4"/>
        <v>2.0802576933431422E-4</v>
      </c>
    </row>
    <row r="7" spans="1:11" x14ac:dyDescent="0.3">
      <c r="A7" t="s">
        <v>12</v>
      </c>
      <c r="B7">
        <v>2520</v>
      </c>
      <c r="C7">
        <v>3024</v>
      </c>
      <c r="D7">
        <v>36.953698629444425</v>
      </c>
      <c r="E7">
        <f t="shared" si="0"/>
        <v>2772</v>
      </c>
      <c r="F7">
        <f t="shared" si="1"/>
        <v>102435.65260081994</v>
      </c>
      <c r="G7">
        <f t="shared" si="2"/>
        <v>7.2230262722113958E-4</v>
      </c>
      <c r="H7">
        <f t="shared" si="3"/>
        <v>1.5676579126623758</v>
      </c>
      <c r="I7">
        <f t="shared" si="5"/>
        <v>9.7650873656917009E-5</v>
      </c>
      <c r="J7">
        <f t="shared" si="4"/>
        <v>2.0785510525551013E-4</v>
      </c>
    </row>
    <row r="8" spans="1:11" x14ac:dyDescent="0.3">
      <c r="A8" t="s">
        <v>13</v>
      </c>
      <c r="B8">
        <v>3024</v>
      </c>
      <c r="C8">
        <v>3528</v>
      </c>
      <c r="D8">
        <v>49.133076314404704</v>
      </c>
      <c r="E8">
        <f t="shared" si="0"/>
        <v>3276</v>
      </c>
      <c r="F8">
        <f t="shared" si="1"/>
        <v>160959.95800598981</v>
      </c>
      <c r="G8">
        <f t="shared" si="2"/>
        <v>1.3934589733073929E-5</v>
      </c>
      <c r="H8">
        <f t="shared" si="3"/>
        <v>1.6913739569812318</v>
      </c>
      <c r="I8">
        <f t="shared" si="5"/>
        <v>1.3357341053653668E-5</v>
      </c>
      <c r="J8">
        <f t="shared" si="4"/>
        <v>2.0732549746833778E-4</v>
      </c>
    </row>
    <row r="9" spans="1:11" x14ac:dyDescent="0.3">
      <c r="A9" t="s">
        <v>14</v>
      </c>
      <c r="B9">
        <v>3528</v>
      </c>
      <c r="C9">
        <v>4032</v>
      </c>
      <c r="D9">
        <v>30.796347804603169</v>
      </c>
      <c r="E9">
        <f t="shared" si="0"/>
        <v>3780</v>
      </c>
      <c r="F9">
        <f t="shared" si="1"/>
        <v>116410.19470139997</v>
      </c>
      <c r="G9">
        <f t="shared" si="2"/>
        <v>4.1454365984677005E-3</v>
      </c>
      <c r="H9">
        <f t="shared" si="3"/>
        <v>1.4884992157746362</v>
      </c>
      <c r="I9">
        <f t="shared" si="5"/>
        <v>3.0756398790088312E-4</v>
      </c>
      <c r="J9">
        <f t="shared" si="4"/>
        <v>2.0812336600753328E-4</v>
      </c>
    </row>
    <row r="10" spans="1:11" x14ac:dyDescent="0.3">
      <c r="A10" t="s">
        <v>15</v>
      </c>
      <c r="B10">
        <v>4032</v>
      </c>
      <c r="C10">
        <v>4536</v>
      </c>
      <c r="D10">
        <v>37.377495376517537</v>
      </c>
      <c r="E10">
        <f t="shared" si="0"/>
        <v>4284</v>
      </c>
      <c r="F10">
        <f t="shared" si="1"/>
        <v>160125.19019300112</v>
      </c>
      <c r="G10">
        <f t="shared" si="2"/>
        <v>6.3571864522736087E-4</v>
      </c>
      <c r="H10">
        <f t="shared" si="3"/>
        <v>1.572610196438182</v>
      </c>
      <c r="I10">
        <f t="shared" si="5"/>
        <v>9.0591982529239501E-5</v>
      </c>
      <c r="J10">
        <f t="shared" si="4"/>
        <v>2.0783665418883045E-4</v>
      </c>
    </row>
    <row r="11" spans="1:11" x14ac:dyDescent="0.3">
      <c r="A11" t="s">
        <v>16</v>
      </c>
      <c r="B11">
        <v>4536</v>
      </c>
      <c r="C11">
        <v>5040</v>
      </c>
      <c r="D11">
        <v>49.439754285198354</v>
      </c>
      <c r="E11">
        <f t="shared" si="0"/>
        <v>4788</v>
      </c>
      <c r="F11">
        <f t="shared" si="1"/>
        <v>236717.54351752973</v>
      </c>
      <c r="G11">
        <f t="shared" si="2"/>
        <v>1.2538232553576306E-5</v>
      </c>
      <c r="H11">
        <f t="shared" si="3"/>
        <v>1.6940763036493749</v>
      </c>
      <c r="I11">
        <f t="shared" si="5"/>
        <v>1.2755232250765502E-5</v>
      </c>
      <c r="J11">
        <f t="shared" si="4"/>
        <v>2.0731217932183871E-4</v>
      </c>
    </row>
    <row r="12" spans="1:11" x14ac:dyDescent="0.3">
      <c r="A12" t="s">
        <v>17</v>
      </c>
      <c r="B12">
        <v>5040</v>
      </c>
      <c r="C12">
        <v>5544</v>
      </c>
      <c r="D12">
        <v>30.806246638134922</v>
      </c>
      <c r="E12">
        <f t="shared" si="0"/>
        <v>5292</v>
      </c>
      <c r="F12">
        <f t="shared" si="1"/>
        <v>163026.65720901001</v>
      </c>
      <c r="G12">
        <f t="shared" si="2"/>
        <v>4.134570012325217E-3</v>
      </c>
      <c r="H12">
        <f t="shared" si="3"/>
        <v>1.4886387881045358</v>
      </c>
      <c r="I12">
        <f t="shared" si="5"/>
        <v>3.069689207734298E-4</v>
      </c>
      <c r="J12">
        <f t="shared" si="4"/>
        <v>2.0812293446177539E-4</v>
      </c>
    </row>
    <row r="13" spans="1:11" x14ac:dyDescent="0.3">
      <c r="A13" t="s">
        <v>18</v>
      </c>
      <c r="B13">
        <v>5544</v>
      </c>
      <c r="C13">
        <v>6048</v>
      </c>
      <c r="D13">
        <v>39.205674239523844</v>
      </c>
      <c r="E13">
        <f t="shared" si="0"/>
        <v>5796</v>
      </c>
      <c r="F13">
        <f t="shared" si="1"/>
        <v>227236.08789228019</v>
      </c>
      <c r="G13">
        <f t="shared" si="2"/>
        <v>3.6306693742604819E-4</v>
      </c>
      <c r="H13">
        <f t="shared" si="3"/>
        <v>1.5933489270351795</v>
      </c>
      <c r="I13">
        <f t="shared" si="5"/>
        <v>6.5889793810248117E-5</v>
      </c>
      <c r="J13">
        <f t="shared" si="4"/>
        <v>2.0775707855394886E-4</v>
      </c>
    </row>
    <row r="14" spans="1:11" x14ac:dyDescent="0.3">
      <c r="A14" t="s">
        <v>19</v>
      </c>
      <c r="B14">
        <v>6048</v>
      </c>
      <c r="C14">
        <v>6552</v>
      </c>
      <c r="D14">
        <v>48.463789963075399</v>
      </c>
      <c r="E14">
        <f t="shared" si="0"/>
        <v>6300</v>
      </c>
      <c r="F14">
        <f t="shared" si="1"/>
        <v>305321.87676737504</v>
      </c>
      <c r="G14">
        <f t="shared" si="2"/>
        <v>1.7530303252204533E-5</v>
      </c>
      <c r="H14">
        <f t="shared" si="3"/>
        <v>1.6854173738066451</v>
      </c>
      <c r="I14">
        <f t="shared" si="5"/>
        <v>1.4780840684673044E-5</v>
      </c>
      <c r="J14">
        <f t="shared" si="4"/>
        <v>2.0735456563009667E-4</v>
      </c>
    </row>
    <row r="15" spans="1:11" x14ac:dyDescent="0.3">
      <c r="A15" t="s">
        <v>20</v>
      </c>
      <c r="B15">
        <v>6552</v>
      </c>
      <c r="C15">
        <v>7056</v>
      </c>
      <c r="D15">
        <v>31.291520261567488</v>
      </c>
      <c r="E15">
        <f t="shared" si="0"/>
        <v>6804</v>
      </c>
      <c r="F15">
        <f t="shared" si="1"/>
        <v>212907.50385970518</v>
      </c>
      <c r="G15">
        <f t="shared" si="2"/>
        <v>3.6323995033136066E-3</v>
      </c>
      <c r="H15">
        <f t="shared" si="3"/>
        <v>1.4954266633434139</v>
      </c>
      <c r="I15">
        <f t="shared" si="5"/>
        <v>2.7927389745196877E-4</v>
      </c>
      <c r="J15">
        <f t="shared" si="4"/>
        <v>2.0810177975576794E-4</v>
      </c>
    </row>
    <row r="16" spans="1:11" x14ac:dyDescent="0.3">
      <c r="A16" t="s">
        <v>21</v>
      </c>
      <c r="B16">
        <v>7056</v>
      </c>
      <c r="C16">
        <v>7560</v>
      </c>
      <c r="D16">
        <v>42.125008320376971</v>
      </c>
      <c r="E16">
        <f t="shared" si="0"/>
        <v>7308</v>
      </c>
      <c r="F16">
        <f t="shared" si="1"/>
        <v>307849.56080531492</v>
      </c>
      <c r="G16">
        <f t="shared" si="2"/>
        <v>1.4420829887726682E-4</v>
      </c>
      <c r="H16">
        <f t="shared" si="3"/>
        <v>1.624539999659655</v>
      </c>
      <c r="I16">
        <f t="shared" si="5"/>
        <v>4.0304819984509633E-5</v>
      </c>
      <c r="J16">
        <f t="shared" si="4"/>
        <v>2.0763007107795886E-4</v>
      </c>
    </row>
    <row r="17" spans="1:10" x14ac:dyDescent="0.3">
      <c r="A17" t="s">
        <v>22</v>
      </c>
      <c r="B17">
        <v>7560</v>
      </c>
      <c r="C17">
        <v>8064</v>
      </c>
      <c r="D17">
        <v>49.668070749742093</v>
      </c>
      <c r="E17">
        <f t="shared" si="0"/>
        <v>7812</v>
      </c>
      <c r="F17">
        <f t="shared" si="1"/>
        <v>388006.96869698522</v>
      </c>
      <c r="G17">
        <f t="shared" si="2"/>
        <v>1.1588449154836972E-5</v>
      </c>
      <c r="H17">
        <f t="shared" si="3"/>
        <v>1.6960772910801136</v>
      </c>
      <c r="I17">
        <f t="shared" si="5"/>
        <v>1.2326044224996622E-5</v>
      </c>
      <c r="J17">
        <f t="shared" si="4"/>
        <v>2.07302264746827E-4</v>
      </c>
    </row>
    <row r="18" spans="1:10" x14ac:dyDescent="0.3">
      <c r="A18" t="s">
        <v>23</v>
      </c>
      <c r="B18">
        <v>8064</v>
      </c>
      <c r="C18">
        <v>8568</v>
      </c>
      <c r="D18">
        <v>25.651945057569726</v>
      </c>
      <c r="E18">
        <f t="shared" si="0"/>
        <v>8316</v>
      </c>
      <c r="F18">
        <f t="shared" si="1"/>
        <v>213321.57509874983</v>
      </c>
      <c r="G18">
        <f t="shared" si="2"/>
        <v>1.4638793895871641E-2</v>
      </c>
      <c r="H18">
        <f t="shared" si="3"/>
        <v>1.4091203010557487</v>
      </c>
      <c r="I18">
        <f t="shared" si="5"/>
        <v>8.8073456451270382E-4</v>
      </c>
      <c r="J18">
        <f t="shared" si="4"/>
        <v>2.0834776053522435E-4</v>
      </c>
    </row>
    <row r="19" spans="1:10" x14ac:dyDescent="0.3">
      <c r="A19" t="s">
        <v>24</v>
      </c>
      <c r="B19">
        <v>8568</v>
      </c>
      <c r="C19">
        <v>9072</v>
      </c>
      <c r="D19">
        <v>47.614966709166659</v>
      </c>
      <c r="E19">
        <f t="shared" si="0"/>
        <v>8820</v>
      </c>
      <c r="F19">
        <f t="shared" si="1"/>
        <v>419964.00637484994</v>
      </c>
      <c r="G19">
        <f t="shared" si="2"/>
        <v>2.3412708303008905E-5</v>
      </c>
      <c r="H19">
        <f t="shared" si="3"/>
        <v>1.6777434850216957</v>
      </c>
      <c r="I19">
        <f t="shared" si="5"/>
        <v>1.6826833500949461E-5</v>
      </c>
      <c r="J19">
        <f t="shared" si="4"/>
        <v>2.0739143722479429E-4</v>
      </c>
    </row>
    <row r="20" spans="1:10" x14ac:dyDescent="0.3">
      <c r="A20" t="s">
        <v>25</v>
      </c>
      <c r="B20">
        <v>9072</v>
      </c>
      <c r="C20">
        <v>9576</v>
      </c>
      <c r="D20">
        <v>44.22188141658733</v>
      </c>
      <c r="E20">
        <f t="shared" si="0"/>
        <v>9324</v>
      </c>
      <c r="F20">
        <f t="shared" si="1"/>
        <v>412324.82232826028</v>
      </c>
      <c r="G20">
        <f t="shared" si="2"/>
        <v>7.2857512786472718E-5</v>
      </c>
      <c r="H20">
        <f t="shared" si="3"/>
        <v>1.6456372156615169</v>
      </c>
      <c r="I20">
        <f t="shared" si="5"/>
        <v>2.8656860901234095E-5</v>
      </c>
      <c r="J20">
        <f t="shared" si="4"/>
        <v>2.075388932030884E-4</v>
      </c>
    </row>
    <row r="21" spans="1:10" x14ac:dyDescent="0.3">
      <c r="A21" t="s">
        <v>26</v>
      </c>
      <c r="B21">
        <v>9576</v>
      </c>
      <c r="C21">
        <v>10080</v>
      </c>
      <c r="D21">
        <v>25.582834760793638</v>
      </c>
      <c r="E21">
        <f t="shared" si="0"/>
        <v>9828</v>
      </c>
      <c r="F21">
        <f t="shared" si="1"/>
        <v>251428.10002907988</v>
      </c>
      <c r="G21">
        <f t="shared" si="2"/>
        <v>1.4865590071426869E-2</v>
      </c>
      <c r="H21">
        <f t="shared" si="3"/>
        <v>1.4079486657391627</v>
      </c>
      <c r="I21">
        <f t="shared" si="5"/>
        <v>8.9385803533300701E-4</v>
      </c>
      <c r="J21">
        <f t="shared" si="4"/>
        <v>2.0835077671468605E-4</v>
      </c>
    </row>
    <row r="23" spans="1:10" x14ac:dyDescent="0.3">
      <c r="D23">
        <f>SUM(D2:D21)</f>
        <v>828.17854858065016</v>
      </c>
      <c r="F23">
        <f>SUM(F2:F21)</f>
        <v>3953680.1939851083</v>
      </c>
      <c r="H23">
        <f>STDEV(H2:H21)</f>
        <v>0.58225731054161656</v>
      </c>
    </row>
    <row r="24" spans="1:10" x14ac:dyDescent="0.3">
      <c r="D24" t="s">
        <v>31</v>
      </c>
      <c r="F24" t="s">
        <v>31</v>
      </c>
      <c r="H24" t="s">
        <v>32</v>
      </c>
    </row>
    <row r="26" spans="1:10" x14ac:dyDescent="0.3">
      <c r="F26">
        <f>F23/D23</f>
        <v>4773.9466335623019</v>
      </c>
      <c r="H26">
        <f>AVERAGE(H2:H21)</f>
        <v>1.7235923040929211</v>
      </c>
    </row>
    <row r="27" spans="1:10" x14ac:dyDescent="0.3">
      <c r="F27" t="s">
        <v>33</v>
      </c>
      <c r="H27" t="s">
        <v>33</v>
      </c>
    </row>
    <row r="29" spans="1:10" x14ac:dyDescent="0.3">
      <c r="F29">
        <f>1/F26</f>
        <v>2.0947029297933387E-4</v>
      </c>
    </row>
    <row r="30" spans="1:10" x14ac:dyDescent="0.3">
      <c r="F3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CPU</vt:lpstr>
      <vt:lpstr>Gamma</vt:lpstr>
      <vt:lpstr>Log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Tisha Mazumdar</dc:creator>
  <cp:lastModifiedBy>Tisha Mazumdar</cp:lastModifiedBy>
  <dcterms:created xsi:type="dcterms:W3CDTF">2015-06-05T18:17:20Z</dcterms:created>
  <dcterms:modified xsi:type="dcterms:W3CDTF">2024-09-27T13:48:46Z</dcterms:modified>
</cp:coreProperties>
</file>