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tithi\Downloads\"/>
    </mc:Choice>
  </mc:AlternateContent>
  <xr:revisionPtr revIDLastSave="0" documentId="13_ncr:1_{F109C5F5-5CC2-4A4B-B82F-B605064875AF}" xr6:coauthVersionLast="47" xr6:coauthVersionMax="47" xr10:uidLastSave="{00000000-0000-0000-0000-000000000000}"/>
  <bookViews>
    <workbookView xWindow="-110" yWindow="-110" windowWidth="19420" windowHeight="10300" firstSheet="2" activeTab="11" xr2:uid="{00000000-000D-0000-FFFF-FFFF00000000}"/>
  </bookViews>
  <sheets>
    <sheet name="Combo Chart" sheetId="3" r:id="rId1"/>
    <sheet name="Waterfall" sheetId="4" r:id="rId2"/>
    <sheet name="Pie" sheetId="6" r:id="rId3"/>
    <sheet name="Map" sheetId="7" r:id="rId4"/>
    <sheet name="Top 5" sheetId="8" r:id="rId5"/>
    <sheet name="kpi" sheetId="9" r:id="rId6"/>
    <sheet name="yoy kpi" sheetId="10" r:id="rId7"/>
    <sheet name="Sheet6" sheetId="11" r:id="rId8"/>
    <sheet name="Data" sheetId="1" r:id="rId9"/>
    <sheet name="layout" sheetId="2" r:id="rId10"/>
    <sheet name="Sheet7" sheetId="12" r:id="rId11"/>
    <sheet name="DASHBOARD" sheetId="13" r:id="rId12"/>
  </sheets>
  <definedNames>
    <definedName name="_xlchart.v1.0" hidden="1">Waterfall!$D$4:$D$7</definedName>
    <definedName name="_xlchart.v1.1" hidden="1">Waterfall!$E$3</definedName>
    <definedName name="_xlchart.v1.12" hidden="1">Waterfall!$D$4:$D$7</definedName>
    <definedName name="_xlchart.v1.13" hidden="1">Waterfall!$E$3</definedName>
    <definedName name="_xlchart.v1.14" hidden="1">Waterfall!$E$4:$E$7</definedName>
    <definedName name="_xlchart.v1.2" hidden="1">Waterfall!$E$4:$E$7</definedName>
    <definedName name="_xlchart.v5.10" hidden="1">Map!$E$3</definedName>
    <definedName name="_xlchart.v5.11" hidden="1">Map!$E$4:$E$52</definedName>
    <definedName name="_xlchart.v5.15" hidden="1">Map!$D$3</definedName>
    <definedName name="_xlchart.v5.16" hidden="1">Map!$D$4:$D$52</definedName>
    <definedName name="_xlchart.v5.17" hidden="1">Map!$E$3</definedName>
    <definedName name="_xlchart.v5.18" hidden="1">Map!$E$4:$E$52</definedName>
    <definedName name="_xlchart.v5.3" hidden="1">Map!$D$3</definedName>
    <definedName name="_xlchart.v5.4" hidden="1">Map!$D$4:$D$52</definedName>
    <definedName name="_xlchart.v5.5" hidden="1">Map!$E$2</definedName>
    <definedName name="_xlchart.v5.6" hidden="1">Map!$E$3</definedName>
    <definedName name="_xlchart.v5.7" hidden="1">Map!$E$4:$E$52</definedName>
    <definedName name="_xlchart.v5.8" hidden="1">Map!$D$3</definedName>
    <definedName name="_xlchart.v5.9" hidden="1">Map!$D$4:$D$52</definedName>
    <definedName name="Slicer_Region">#N/A</definedName>
    <definedName name="Slicer_Segment">#N/A</definedName>
    <definedName name="Slicer_Year">#N/A</definedName>
  </definedNames>
  <calcPr calcId="191029"/>
  <pivotCaches>
    <pivotCache cacheId="13"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H10" i="10" l="1"/>
  <c r="I10" i="10"/>
  <c r="J10" i="10"/>
  <c r="K10" i="10"/>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0" i="10"/>
  <c r="S17" i="9"/>
  <c r="P17" i="9"/>
  <c r="M17" i="9"/>
  <c r="I17" i="9"/>
  <c r="B21" i="9"/>
  <c r="E5" i="7"/>
  <c r="E17" i="7"/>
  <c r="E29" i="7"/>
  <c r="E41" i="7"/>
  <c r="E7" i="7"/>
  <c r="E19" i="7"/>
  <c r="E31" i="7"/>
  <c r="E43" i="7"/>
  <c r="E8" i="7"/>
  <c r="E20" i="7"/>
  <c r="E32" i="7"/>
  <c r="E44" i="7"/>
  <c r="E9" i="7"/>
  <c r="E21" i="7"/>
  <c r="E33" i="7"/>
  <c r="E45" i="7"/>
  <c r="E10" i="7"/>
  <c r="E22" i="7"/>
  <c r="E34" i="7"/>
  <c r="E46" i="7"/>
  <c r="E11" i="7"/>
  <c r="E35" i="7"/>
  <c r="E47" i="7"/>
  <c r="E12" i="7"/>
  <c r="E36" i="7"/>
  <c r="E48" i="7"/>
  <c r="E13" i="7"/>
  <c r="E25" i="7"/>
  <c r="E37" i="7"/>
  <c r="E49" i="7"/>
  <c r="E14" i="7"/>
  <c r="E38" i="7"/>
  <c r="E50" i="7"/>
  <c r="E15" i="7"/>
  <c r="E39" i="7"/>
  <c r="E51" i="7"/>
  <c r="E28" i="7"/>
  <c r="E6" i="7"/>
  <c r="E18" i="7"/>
  <c r="E30" i="7"/>
  <c r="E42" i="7"/>
  <c r="E23" i="7"/>
  <c r="E24" i="7"/>
  <c r="E26" i="7"/>
  <c r="E27" i="7"/>
  <c r="E16" i="7"/>
  <c r="E40" i="7"/>
  <c r="E52" i="7"/>
  <c r="E4" i="7"/>
  <c r="E7" i="4"/>
  <c r="E5" i="4"/>
  <c r="E6" i="4"/>
  <c r="E4" i="4"/>
</calcChain>
</file>

<file path=xl/sharedStrings.xml><?xml version="1.0" encoding="utf-8"?>
<sst xmlns="http://schemas.openxmlformats.org/spreadsheetml/2006/main" count="130131" uniqueCount="10958">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</sst>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quot;K&quot;"/>
    <numFmt numFmtId="167" formatCode="_-[$$-409]* #,##0.00_ ;_-[$$-409]* \-#,##0.00\ ;_-[$$-409]* &quot;-&quot;??_ ;_-@_ "/>
    <numFmt numFmtId="168"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font>
    <font>
      <sz val="11"/>
      <color theme="1"/>
      <name val="Berlin Sans FB Demi"/>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4">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2" fillId="0" borderId="0" xfId="0" applyFont="1"/>
    <xf numFmtId="165" fontId="0" fillId="0" borderId="0" xfId="0" applyNumberFormat="1"/>
    <xf numFmtId="0" fontId="0" fillId="0" borderId="3" xfId="0" applyNumberFormat="1" applyBorder="1"/>
    <xf numFmtId="0" fontId="0" fillId="0" borderId="4" xfId="0" applyNumberFormat="1" applyBorder="1"/>
    <xf numFmtId="0"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0" fontId="1" fillId="0" borderId="0" xfId="0" applyFont="1"/>
    <xf numFmtId="0" fontId="1" fillId="0" borderId="0" xfId="0" applyFont="1" applyFill="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167" fontId="0" fillId="0" borderId="0" xfId="0" applyNumberFormat="1"/>
    <xf numFmtId="168" fontId="0" fillId="0" borderId="0" xfId="0" applyNumberFormat="1"/>
    <xf numFmtId="10" fontId="0" fillId="0" borderId="0" xfId="1" applyNumberFormat="1" applyFont="1"/>
    <xf numFmtId="0" fontId="0" fillId="0" borderId="11" xfId="0" applyBorder="1"/>
    <xf numFmtId="0" fontId="0" fillId="0" borderId="11" xfId="0" applyNumberFormat="1" applyBorder="1"/>
    <xf numFmtId="0" fontId="0" fillId="0" borderId="12" xfId="0" applyNumberFormat="1" applyBorder="1"/>
    <xf numFmtId="0" fontId="0" fillId="0" borderId="10" xfId="0" applyBorder="1" applyAlignment="1">
      <alignment horizontal="left"/>
    </xf>
    <xf numFmtId="0" fontId="0" fillId="0" borderId="10" xfId="0" applyNumberFormat="1" applyBorder="1"/>
    <xf numFmtId="0" fontId="0" fillId="0" borderId="13" xfId="0" applyNumberFormat="1" applyBorder="1"/>
    <xf numFmtId="0" fontId="0" fillId="0" borderId="14" xfId="0" applyNumberFormat="1" applyBorder="1"/>
    <xf numFmtId="0" fontId="7" fillId="0" borderId="0" xfId="0" applyFont="1"/>
    <xf numFmtId="164" fontId="8" fillId="0" borderId="0" xfId="0" applyNumberFormat="1" applyFont="1" applyAlignment="1">
      <alignment horizontal="center"/>
    </xf>
  </cellXfs>
  <cellStyles count="2">
    <cellStyle name="Normal" xfId="0" builtinId="0"/>
    <cellStyle name="Percent" xfId="1" builtinId="5"/>
  </cellStyles>
  <dxfs count="11">
    <dxf>
      <numFmt numFmtId="165" formatCode="\$0.00,&quot;K&quot;"/>
    </dxf>
    <dxf>
      <numFmt numFmtId="165" formatCode="\$0.00,&quot;K&quot;"/>
    </dxf>
    <dxf>
      <numFmt numFmtId="165" formatCode="\$0.00,&quot;K&quot;"/>
    </dxf>
    <dxf>
      <numFmt numFmtId="165" formatCode="\$0.00,&quot;K&quot;"/>
    </dxf>
    <dxf>
      <numFmt numFmtId="165" formatCode="\$0.00,&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1E45AB18-C938-4A6B-B655-110085449C0C}">
      <tableStyleElement type="wholeTable" dxfId="6"/>
      <tableStyleElement type="headerRow" dxfId="5"/>
    </tableStyle>
    <tableStyle name="Data-style" pivot="0" count="3" xr9:uid="{00000000-0011-0000-FFFF-FFFF00000000}">
      <tableStyleElement type="headerRow" dxfId="10"/>
      <tableStyleElement type="firstRowStripe" dxfId="9"/>
      <tableStyleElement type="secondRowStripe" dxfId="8"/>
    </tableStyle>
  </tableStyles>
  <extLst>
    <ext xmlns:x14="http://schemas.microsoft.com/office/spreadsheetml/2009/9/main" uri="{46F421CA-312F-682f-3DD2-61675219B42D}">
      <x14:dxfs count="7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extLst>
            <c:ext xmlns:c16="http://schemas.microsoft.com/office/drawing/2014/chart" uri="{C3380CC4-5D6E-409C-BE32-E72D297353CC}">
              <c16:uniqueId val="{00000001-58D5-43AB-832E-732FAE936C24}"/>
            </c:ext>
          </c:extLst>
        </c:ser>
        <c:dLbls>
          <c:showLegendKey val="0"/>
          <c:showVal val="0"/>
          <c:showCatName val="0"/>
          <c:showSerName val="0"/>
          <c:showPercent val="0"/>
          <c:showBubbleSize val="0"/>
        </c:dLbls>
        <c:axId val="2037749519"/>
        <c:axId val="20377451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extLst>
            <c:ext xmlns:c16="http://schemas.microsoft.com/office/drawing/2014/chart" uri="{C3380CC4-5D6E-409C-BE32-E72D297353CC}">
              <c16:uniqueId val="{00000000-58D5-43AB-832E-732FAE936C24}"/>
            </c:ext>
          </c:extLst>
        </c:ser>
        <c:dLbls>
          <c:showLegendKey val="0"/>
          <c:showVal val="0"/>
          <c:showCatName val="0"/>
          <c:showSerName val="0"/>
          <c:showPercent val="0"/>
          <c:showBubbleSize val="0"/>
        </c:dLbls>
        <c:gapWidth val="219"/>
        <c:overlap val="-27"/>
        <c:axId val="2037746159"/>
        <c:axId val="2037758159"/>
      </c:barChart>
      <c:catAx>
        <c:axId val="203774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758159"/>
        <c:crosses val="autoZero"/>
        <c:auto val="1"/>
        <c:lblAlgn val="ctr"/>
        <c:lblOffset val="100"/>
        <c:noMultiLvlLbl val="0"/>
      </c:catAx>
      <c:valAx>
        <c:axId val="2037758159"/>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746159"/>
        <c:crosses val="autoZero"/>
        <c:crossBetween val="between"/>
      </c:valAx>
      <c:valAx>
        <c:axId val="2037745199"/>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749519"/>
        <c:crosses val="max"/>
        <c:crossBetween val="between"/>
      </c:valAx>
      <c:catAx>
        <c:axId val="2037749519"/>
        <c:scaling>
          <c:orientation val="minMax"/>
        </c:scaling>
        <c:delete val="1"/>
        <c:axPos val="b"/>
        <c:numFmt formatCode="General" sourceLinked="1"/>
        <c:majorTickMark val="out"/>
        <c:minorTickMark val="none"/>
        <c:tickLblPos val="nextTo"/>
        <c:crossAx val="20377451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0.32432339323338166</c:v>
                </c:pt>
                <c:pt idx="1">
                  <c:v>0.32666947370322391</c:v>
                </c:pt>
                <c:pt idx="2">
                  <c:v>0.34900713306339437</c:v>
                </c:pt>
              </c:numCache>
            </c:numRef>
          </c:val>
          <c:extLst>
            <c:ext xmlns:c16="http://schemas.microsoft.com/office/drawing/2014/chart" uri="{C3380CC4-5D6E-409C-BE32-E72D297353CC}">
              <c16:uniqueId val="{00000000-952E-4931-8B27-E5ED9523D5E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Tables</c:v>
                </c:pt>
                <c:pt idx="2">
                  <c:v>Storage</c:v>
                </c:pt>
                <c:pt idx="3">
                  <c:v>Phones</c:v>
                </c:pt>
                <c:pt idx="4">
                  <c:v>Chairs</c:v>
                </c:pt>
              </c:strCache>
            </c:strRef>
          </c:cat>
          <c:val>
            <c:numRef>
              <c:f>'Top 5'!$B$4:$B$9</c:f>
              <c:numCache>
                <c:formatCode>General</c:formatCode>
                <c:ptCount val="5"/>
                <c:pt idx="0">
                  <c:v>60276.75499999999</c:v>
                </c:pt>
                <c:pt idx="1">
                  <c:v>70871.717499999984</c:v>
                </c:pt>
                <c:pt idx="2">
                  <c:v>79790.998000000007</c:v>
                </c:pt>
                <c:pt idx="3">
                  <c:v>91153.414000000033</c:v>
                </c:pt>
                <c:pt idx="4">
                  <c:v>99140.877999999968</c:v>
                </c:pt>
              </c:numCache>
            </c:numRef>
          </c:val>
          <c:extLst>
            <c:ext xmlns:c16="http://schemas.microsoft.com/office/drawing/2014/chart" uri="{C3380CC4-5D6E-409C-BE32-E72D297353CC}">
              <c16:uniqueId val="{00000000-2A72-4818-B931-08E6652D42B7}"/>
            </c:ext>
          </c:extLst>
        </c:ser>
        <c:dLbls>
          <c:showLegendKey val="0"/>
          <c:showVal val="0"/>
          <c:showCatName val="0"/>
          <c:showSerName val="0"/>
          <c:showPercent val="0"/>
          <c:showBubbleSize val="0"/>
        </c:dLbls>
        <c:gapWidth val="182"/>
        <c:axId val="810043472"/>
        <c:axId val="810042992"/>
      </c:barChart>
      <c:catAx>
        <c:axId val="810043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42992"/>
        <c:crosses val="autoZero"/>
        <c:auto val="1"/>
        <c:lblAlgn val="ctr"/>
        <c:lblOffset val="100"/>
        <c:noMultiLvlLbl val="0"/>
      </c:catAx>
      <c:valAx>
        <c:axId val="810042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99309153713299E-2"/>
          <c:y val="0.59813084112149528"/>
          <c:w val="0.84801381692573408"/>
          <c:h val="0.1962616822429906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smooth val="0"/>
          <c:extLst>
            <c:ext xmlns:c16="http://schemas.microsoft.com/office/drawing/2014/chart" uri="{C3380CC4-5D6E-409C-BE32-E72D297353CC}">
              <c16:uniqueId val="{00000000-510F-4426-9AEF-2C5C97046779}"/>
            </c:ext>
          </c:extLst>
        </c:ser>
        <c:dLbls>
          <c:showLegendKey val="0"/>
          <c:showVal val="0"/>
          <c:showCatName val="0"/>
          <c:showSerName val="0"/>
          <c:showPercent val="0"/>
          <c:showBubbleSize val="0"/>
        </c:dLbls>
        <c:smooth val="0"/>
        <c:axId val="737150960"/>
        <c:axId val="737167760"/>
      </c:lineChart>
      <c:catAx>
        <c:axId val="737150960"/>
        <c:scaling>
          <c:orientation val="minMax"/>
        </c:scaling>
        <c:delete val="1"/>
        <c:axPos val="b"/>
        <c:numFmt formatCode="General" sourceLinked="1"/>
        <c:majorTickMark val="none"/>
        <c:minorTickMark val="none"/>
        <c:tickLblPos val="nextTo"/>
        <c:crossAx val="737167760"/>
        <c:crosses val="autoZero"/>
        <c:auto val="1"/>
        <c:lblAlgn val="ctr"/>
        <c:lblOffset val="100"/>
        <c:noMultiLvlLbl val="0"/>
      </c:catAx>
      <c:valAx>
        <c:axId val="737167760"/>
        <c:scaling>
          <c:orientation val="minMax"/>
        </c:scaling>
        <c:delete val="1"/>
        <c:axPos val="l"/>
        <c:numFmt formatCode="General" sourceLinked="1"/>
        <c:majorTickMark val="none"/>
        <c:minorTickMark val="none"/>
        <c:tickLblPos val="nextTo"/>
        <c:crossAx val="7371509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63694267515922E-2"/>
          <c:y val="0.41904761904761906"/>
          <c:w val="0.85987261146496818"/>
          <c:h val="0.580952380952381"/>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smooth val="0"/>
          <c:extLst>
            <c:ext xmlns:c16="http://schemas.microsoft.com/office/drawing/2014/chart" uri="{C3380CC4-5D6E-409C-BE32-E72D297353CC}">
              <c16:uniqueId val="{00000000-01A9-46A5-9AF1-BDC2A040748E}"/>
            </c:ext>
          </c:extLst>
        </c:ser>
        <c:dLbls>
          <c:showLegendKey val="0"/>
          <c:showVal val="0"/>
          <c:showCatName val="0"/>
          <c:showSerName val="0"/>
          <c:showPercent val="0"/>
          <c:showBubbleSize val="0"/>
        </c:dLbls>
        <c:smooth val="0"/>
        <c:axId val="1128256496"/>
        <c:axId val="1128253616"/>
      </c:lineChart>
      <c:catAx>
        <c:axId val="1128256496"/>
        <c:scaling>
          <c:orientation val="minMax"/>
        </c:scaling>
        <c:delete val="1"/>
        <c:axPos val="b"/>
        <c:numFmt formatCode="General" sourceLinked="1"/>
        <c:majorTickMark val="none"/>
        <c:minorTickMark val="none"/>
        <c:tickLblPos val="nextTo"/>
        <c:crossAx val="1128253616"/>
        <c:crosses val="autoZero"/>
        <c:auto val="1"/>
        <c:lblAlgn val="ctr"/>
        <c:lblOffset val="100"/>
        <c:noMultiLvlLbl val="0"/>
      </c:catAx>
      <c:valAx>
        <c:axId val="11282536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2825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18884120171673821"/>
          <c:w val="0.93888888888888888"/>
          <c:h val="0.81115879828326176"/>
        </c:manualLayout>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424</c:v>
                </c:pt>
                <c:pt idx="1">
                  <c:v>334</c:v>
                </c:pt>
                <c:pt idx="2">
                  <c:v>771</c:v>
                </c:pt>
                <c:pt idx="3">
                  <c:v>694</c:v>
                </c:pt>
                <c:pt idx="4">
                  <c:v>914</c:v>
                </c:pt>
                <c:pt idx="5">
                  <c:v>717</c:v>
                </c:pt>
                <c:pt idx="6">
                  <c:v>849</c:v>
                </c:pt>
                <c:pt idx="7">
                  <c:v>859</c:v>
                </c:pt>
                <c:pt idx="8">
                  <c:v>1472</c:v>
                </c:pt>
                <c:pt idx="9">
                  <c:v>1084</c:v>
                </c:pt>
                <c:pt idx="10">
                  <c:v>1786</c:v>
                </c:pt>
                <c:pt idx="11">
                  <c:v>1704</c:v>
                </c:pt>
              </c:numCache>
            </c:numRef>
          </c:val>
          <c:smooth val="0"/>
          <c:extLst>
            <c:ext xmlns:c16="http://schemas.microsoft.com/office/drawing/2014/chart" uri="{C3380CC4-5D6E-409C-BE32-E72D297353CC}">
              <c16:uniqueId val="{00000000-3D5A-4BF0-86B4-5E209FEE5406}"/>
            </c:ext>
          </c:extLst>
        </c:ser>
        <c:dLbls>
          <c:showLegendKey val="0"/>
          <c:showVal val="0"/>
          <c:showCatName val="0"/>
          <c:showSerName val="0"/>
          <c:showPercent val="0"/>
          <c:showBubbleSize val="0"/>
        </c:dLbls>
        <c:smooth val="0"/>
        <c:axId val="1128257456"/>
        <c:axId val="1128259376"/>
      </c:lineChart>
      <c:catAx>
        <c:axId val="1128257456"/>
        <c:scaling>
          <c:orientation val="minMax"/>
        </c:scaling>
        <c:delete val="1"/>
        <c:axPos val="b"/>
        <c:numFmt formatCode="General" sourceLinked="1"/>
        <c:majorTickMark val="none"/>
        <c:minorTickMark val="none"/>
        <c:tickLblPos val="nextTo"/>
        <c:crossAx val="1128259376"/>
        <c:crosses val="autoZero"/>
        <c:auto val="1"/>
        <c:lblAlgn val="ctr"/>
        <c:lblOffset val="100"/>
        <c:noMultiLvlLbl val="0"/>
      </c:catAx>
      <c:valAx>
        <c:axId val="1128259376"/>
        <c:scaling>
          <c:orientation val="minMax"/>
        </c:scaling>
        <c:delete val="1"/>
        <c:axPos val="l"/>
        <c:numFmt formatCode="General" sourceLinked="1"/>
        <c:majorTickMark val="none"/>
        <c:minorTickMark val="none"/>
        <c:tickLblPos val="nextTo"/>
        <c:crossAx val="112825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111</c:v>
                </c:pt>
                <c:pt idx="1">
                  <c:v>90</c:v>
                </c:pt>
                <c:pt idx="2">
                  <c:v>214</c:v>
                </c:pt>
                <c:pt idx="3">
                  <c:v>190</c:v>
                </c:pt>
                <c:pt idx="4">
                  <c:v>230</c:v>
                </c:pt>
                <c:pt idx="5">
                  <c:v>179</c:v>
                </c:pt>
                <c:pt idx="6">
                  <c:v>221</c:v>
                </c:pt>
                <c:pt idx="7">
                  <c:v>217</c:v>
                </c:pt>
                <c:pt idx="8">
                  <c:v>400</c:v>
                </c:pt>
                <c:pt idx="9">
                  <c:v>279</c:v>
                </c:pt>
                <c:pt idx="10">
                  <c:v>454</c:v>
                </c:pt>
                <c:pt idx="11">
                  <c:v>435</c:v>
                </c:pt>
              </c:numCache>
            </c:numRef>
          </c:val>
          <c:smooth val="0"/>
          <c:extLst>
            <c:ext xmlns:c16="http://schemas.microsoft.com/office/drawing/2014/chart" uri="{C3380CC4-5D6E-409C-BE32-E72D297353CC}">
              <c16:uniqueId val="{00000000-5B00-4CAA-9EA8-C046F82327ED}"/>
            </c:ext>
          </c:extLst>
        </c:ser>
        <c:dLbls>
          <c:showLegendKey val="0"/>
          <c:showVal val="0"/>
          <c:showCatName val="0"/>
          <c:showSerName val="0"/>
          <c:showPercent val="0"/>
          <c:showBubbleSize val="0"/>
        </c:dLbls>
        <c:smooth val="0"/>
        <c:axId val="810009872"/>
        <c:axId val="810022832"/>
      </c:lineChart>
      <c:catAx>
        <c:axId val="810009872"/>
        <c:scaling>
          <c:orientation val="minMax"/>
        </c:scaling>
        <c:delete val="1"/>
        <c:axPos val="b"/>
        <c:numFmt formatCode="General" sourceLinked="1"/>
        <c:majorTickMark val="none"/>
        <c:minorTickMark val="none"/>
        <c:tickLblPos val="nextTo"/>
        <c:crossAx val="810022832"/>
        <c:crosses val="autoZero"/>
        <c:auto val="1"/>
        <c:lblAlgn val="ctr"/>
        <c:lblOffset val="100"/>
        <c:noMultiLvlLbl val="0"/>
      </c:catAx>
      <c:valAx>
        <c:axId val="810022832"/>
        <c:scaling>
          <c:orientation val="minMax"/>
        </c:scaling>
        <c:delete val="1"/>
        <c:axPos val="l"/>
        <c:numFmt formatCode="General" sourceLinked="1"/>
        <c:majorTickMark val="none"/>
        <c:minorTickMark val="none"/>
        <c:tickLblPos val="nextTo"/>
        <c:crossAx val="81000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kpi!$S$3</c:f>
              <c:strCache>
                <c:ptCount val="1"/>
                <c:pt idx="0">
                  <c:v>Total</c:v>
                </c:pt>
              </c:strCache>
            </c:strRef>
          </c:tx>
          <c:spPr>
            <a:ln w="28575" cap="rnd">
              <a:solidFill>
                <a:schemeClr val="accent1"/>
              </a:solidFill>
              <a:round/>
            </a:ln>
            <a:effectLst/>
          </c:spPr>
          <c:marker>
            <c:symbol val="none"/>
          </c:marker>
          <c:cat>
            <c:strRef>
              <c:f>kpi!$R$4:$R$16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kpi!$S$4:$S$16</c:f>
              <c:numCache>
                <c:formatCode>General</c:formatCode>
                <c:ptCount val="12"/>
                <c:pt idx="0">
                  <c:v>5.213130221999486E-2</c:v>
                </c:pt>
                <c:pt idx="1">
                  <c:v>0.17094312234671766</c:v>
                </c:pt>
                <c:pt idx="2">
                  <c:v>0.1180643895652573</c:v>
                </c:pt>
                <c:pt idx="3">
                  <c:v>0.16883310497597856</c:v>
                </c:pt>
                <c:pt idx="4">
                  <c:v>0.16075033959187157</c:v>
                </c:pt>
                <c:pt idx="5">
                  <c:v>0.11153029246636467</c:v>
                </c:pt>
                <c:pt idx="6">
                  <c:v>0.15144113066166376</c:v>
                </c:pt>
                <c:pt idx="7">
                  <c:v>0.16436431587256267</c:v>
                </c:pt>
                <c:pt idx="8">
                  <c:v>8.0682331723048062E-2</c:v>
                </c:pt>
                <c:pt idx="9">
                  <c:v>0.1898678216615014</c:v>
                </c:pt>
                <c:pt idx="10">
                  <c:v>0.12164897084161463</c:v>
                </c:pt>
                <c:pt idx="11">
                  <c:v>9.5603451090320132E-2</c:v>
                </c:pt>
              </c:numCache>
            </c:numRef>
          </c:val>
          <c:smooth val="0"/>
          <c:extLst>
            <c:ext xmlns:c16="http://schemas.microsoft.com/office/drawing/2014/chart" uri="{C3380CC4-5D6E-409C-BE32-E72D297353CC}">
              <c16:uniqueId val="{00000000-B73D-4454-BD3D-B9C78EB0B8BD}"/>
            </c:ext>
          </c:extLst>
        </c:ser>
        <c:dLbls>
          <c:showLegendKey val="0"/>
          <c:showVal val="0"/>
          <c:showCatName val="0"/>
          <c:showSerName val="0"/>
          <c:showPercent val="0"/>
          <c:showBubbleSize val="0"/>
        </c:dLbls>
        <c:smooth val="0"/>
        <c:axId val="810021392"/>
        <c:axId val="810011312"/>
      </c:lineChart>
      <c:catAx>
        <c:axId val="810021392"/>
        <c:scaling>
          <c:orientation val="minMax"/>
        </c:scaling>
        <c:delete val="1"/>
        <c:axPos val="b"/>
        <c:numFmt formatCode="General" sourceLinked="1"/>
        <c:majorTickMark val="none"/>
        <c:minorTickMark val="none"/>
        <c:tickLblPos val="nextTo"/>
        <c:crossAx val="810011312"/>
        <c:crosses val="autoZero"/>
        <c:auto val="1"/>
        <c:lblAlgn val="ctr"/>
        <c:lblOffset val="100"/>
        <c:noMultiLvlLbl val="0"/>
      </c:catAx>
      <c:valAx>
        <c:axId val="810011312"/>
        <c:scaling>
          <c:orientation val="minMax"/>
        </c:scaling>
        <c:delete val="1"/>
        <c:axPos val="l"/>
        <c:numFmt formatCode="General" sourceLinked="1"/>
        <c:majorTickMark val="none"/>
        <c:minorTickMark val="none"/>
        <c:tickLblPos val="nextTo"/>
        <c:crossAx val="81002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17458279845959E-2"/>
          <c:y val="0.140625"/>
          <c:w val="0.8870346598202824"/>
          <c:h val="0.828125"/>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smooth val="0"/>
          <c:extLst>
            <c:ext xmlns:c16="http://schemas.microsoft.com/office/drawing/2014/chart" uri="{C3380CC4-5D6E-409C-BE32-E72D297353CC}">
              <c16:uniqueId val="{00000000-929E-4BEC-BF8D-2CD7C159F63D}"/>
            </c:ext>
          </c:extLst>
        </c:ser>
        <c:dLbls>
          <c:showLegendKey val="0"/>
          <c:showVal val="0"/>
          <c:showCatName val="0"/>
          <c:showSerName val="0"/>
          <c:showPercent val="0"/>
          <c:showBubbleSize val="0"/>
        </c:dLbls>
        <c:smooth val="0"/>
        <c:axId val="1087524912"/>
        <c:axId val="1087530192"/>
      </c:lineChart>
      <c:catAx>
        <c:axId val="1087524912"/>
        <c:scaling>
          <c:orientation val="minMax"/>
        </c:scaling>
        <c:delete val="1"/>
        <c:axPos val="b"/>
        <c:numFmt formatCode="General" sourceLinked="1"/>
        <c:majorTickMark val="none"/>
        <c:minorTickMark val="none"/>
        <c:tickLblPos val="nextTo"/>
        <c:crossAx val="1087530192"/>
        <c:crosses val="autoZero"/>
        <c:auto val="1"/>
        <c:lblAlgn val="ctr"/>
        <c:lblOffset val="100"/>
        <c:noMultiLvlLbl val="0"/>
      </c:catAx>
      <c:valAx>
        <c:axId val="1087530192"/>
        <c:scaling>
          <c:orientation val="minMax"/>
        </c:scaling>
        <c:delete val="1"/>
        <c:axPos val="l"/>
        <c:numFmt formatCode="General" sourceLinked="1"/>
        <c:majorTickMark val="none"/>
        <c:minorTickMark val="none"/>
        <c:tickLblPos val="nextTo"/>
        <c:crossAx val="108752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99309153713299E-2"/>
          <c:y val="0.59813084112149528"/>
          <c:w val="0.84801381692573408"/>
          <c:h val="0.19626168224299065"/>
        </c:manualLayout>
      </c:layout>
      <c:lineChart>
        <c:grouping val="standard"/>
        <c:varyColors val="0"/>
        <c:ser>
          <c:idx val="0"/>
          <c:order val="0"/>
          <c:tx>
            <c:strRef>
              <c:f>kpi!$B$3</c:f>
              <c:strCache>
                <c:ptCount val="1"/>
                <c:pt idx="0">
                  <c:v>Total</c:v>
                </c:pt>
              </c:strCache>
            </c:strRef>
          </c:tx>
          <c:spPr>
            <a:ln w="34925" cap="rnd">
              <a:solidFill>
                <a:schemeClr val="bg2">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smooth val="0"/>
          <c:extLst>
            <c:ext xmlns:c16="http://schemas.microsoft.com/office/drawing/2014/chart" uri="{C3380CC4-5D6E-409C-BE32-E72D297353CC}">
              <c16:uniqueId val="{00000000-8489-4B0C-A205-DEB997809573}"/>
            </c:ext>
          </c:extLst>
        </c:ser>
        <c:dLbls>
          <c:showLegendKey val="0"/>
          <c:showVal val="0"/>
          <c:showCatName val="0"/>
          <c:showSerName val="0"/>
          <c:showPercent val="0"/>
          <c:showBubbleSize val="0"/>
        </c:dLbls>
        <c:smooth val="0"/>
        <c:axId val="737150960"/>
        <c:axId val="737167760"/>
      </c:lineChart>
      <c:catAx>
        <c:axId val="737150960"/>
        <c:scaling>
          <c:orientation val="minMax"/>
        </c:scaling>
        <c:delete val="1"/>
        <c:axPos val="b"/>
        <c:numFmt formatCode="General" sourceLinked="1"/>
        <c:majorTickMark val="none"/>
        <c:minorTickMark val="none"/>
        <c:tickLblPos val="nextTo"/>
        <c:crossAx val="737167760"/>
        <c:crosses val="autoZero"/>
        <c:auto val="1"/>
        <c:lblAlgn val="ctr"/>
        <c:lblOffset val="100"/>
        <c:noMultiLvlLbl val="0"/>
      </c:catAx>
      <c:valAx>
        <c:axId val="737167760"/>
        <c:scaling>
          <c:orientation val="minMax"/>
        </c:scaling>
        <c:delete val="1"/>
        <c:axPos val="l"/>
        <c:numFmt formatCode="General" sourceLinked="1"/>
        <c:majorTickMark val="none"/>
        <c:minorTickMark val="none"/>
        <c:tickLblPos val="nextTo"/>
        <c:crossAx val="7371509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71163482187102E-3"/>
          <c:y val="0.14536288942143102"/>
          <c:w val="0.93888888888888888"/>
          <c:h val="0.81115879828326176"/>
        </c:manualLayout>
      </c:layout>
      <c:lineChart>
        <c:grouping val="standard"/>
        <c:varyColors val="0"/>
        <c:ser>
          <c:idx val="0"/>
          <c:order val="0"/>
          <c:tx>
            <c:strRef>
              <c:f>kpi!$M$3</c:f>
              <c:strCache>
                <c:ptCount val="1"/>
                <c:pt idx="0">
                  <c:v>Total</c:v>
                </c:pt>
              </c:strCache>
            </c:strRef>
          </c:tx>
          <c:spPr>
            <a:ln w="34925" cap="rnd">
              <a:solidFill>
                <a:schemeClr val="bg1">
                  <a:lumMod val="85000"/>
                </a:schemeClr>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424</c:v>
                </c:pt>
                <c:pt idx="1">
                  <c:v>334</c:v>
                </c:pt>
                <c:pt idx="2">
                  <c:v>771</c:v>
                </c:pt>
                <c:pt idx="3">
                  <c:v>694</c:v>
                </c:pt>
                <c:pt idx="4">
                  <c:v>914</c:v>
                </c:pt>
                <c:pt idx="5">
                  <c:v>717</c:v>
                </c:pt>
                <c:pt idx="6">
                  <c:v>849</c:v>
                </c:pt>
                <c:pt idx="7">
                  <c:v>859</c:v>
                </c:pt>
                <c:pt idx="8">
                  <c:v>1472</c:v>
                </c:pt>
                <c:pt idx="9">
                  <c:v>1084</c:v>
                </c:pt>
                <c:pt idx="10">
                  <c:v>1786</c:v>
                </c:pt>
                <c:pt idx="11">
                  <c:v>1704</c:v>
                </c:pt>
              </c:numCache>
            </c:numRef>
          </c:val>
          <c:smooth val="0"/>
          <c:extLst>
            <c:ext xmlns:c16="http://schemas.microsoft.com/office/drawing/2014/chart" uri="{C3380CC4-5D6E-409C-BE32-E72D297353CC}">
              <c16:uniqueId val="{00000000-E2E7-4B9D-98BD-1E7546826B31}"/>
            </c:ext>
          </c:extLst>
        </c:ser>
        <c:dLbls>
          <c:showLegendKey val="0"/>
          <c:showVal val="0"/>
          <c:showCatName val="0"/>
          <c:showSerName val="0"/>
          <c:showPercent val="0"/>
          <c:showBubbleSize val="0"/>
        </c:dLbls>
        <c:smooth val="0"/>
        <c:axId val="1128257456"/>
        <c:axId val="1128259376"/>
      </c:lineChart>
      <c:catAx>
        <c:axId val="1128257456"/>
        <c:scaling>
          <c:orientation val="minMax"/>
        </c:scaling>
        <c:delete val="1"/>
        <c:axPos val="b"/>
        <c:numFmt formatCode="General" sourceLinked="1"/>
        <c:majorTickMark val="none"/>
        <c:minorTickMark val="none"/>
        <c:tickLblPos val="nextTo"/>
        <c:crossAx val="1128259376"/>
        <c:crosses val="autoZero"/>
        <c:auto val="1"/>
        <c:lblAlgn val="ctr"/>
        <c:lblOffset val="100"/>
        <c:noMultiLvlLbl val="0"/>
      </c:catAx>
      <c:valAx>
        <c:axId val="1128259376"/>
        <c:scaling>
          <c:orientation val="minMax"/>
        </c:scaling>
        <c:delete val="1"/>
        <c:axPos val="l"/>
        <c:numFmt formatCode="General" sourceLinked="1"/>
        <c:majorTickMark val="none"/>
        <c:minorTickMark val="none"/>
        <c:tickLblPos val="nextTo"/>
        <c:crossAx val="112825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18884120171673821"/>
          <c:w val="0.93888888888888888"/>
          <c:h val="0.81115879828326176"/>
        </c:manualLayout>
      </c:layout>
      <c:lineChart>
        <c:grouping val="standard"/>
        <c:varyColors val="0"/>
        <c:ser>
          <c:idx val="0"/>
          <c:order val="0"/>
          <c:tx>
            <c:strRef>
              <c:f>kpi!$M$3</c:f>
              <c:strCache>
                <c:ptCount val="1"/>
                <c:pt idx="0">
                  <c:v>Total</c:v>
                </c:pt>
              </c:strCache>
            </c:strRef>
          </c:tx>
          <c:spPr>
            <a:ln w="34925" cap="rnd">
              <a:solidFill>
                <a:schemeClr val="bg1">
                  <a:lumMod val="85000"/>
                </a:schemeClr>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424</c:v>
                </c:pt>
                <c:pt idx="1">
                  <c:v>334</c:v>
                </c:pt>
                <c:pt idx="2">
                  <c:v>771</c:v>
                </c:pt>
                <c:pt idx="3">
                  <c:v>694</c:v>
                </c:pt>
                <c:pt idx="4">
                  <c:v>914</c:v>
                </c:pt>
                <c:pt idx="5">
                  <c:v>717</c:v>
                </c:pt>
                <c:pt idx="6">
                  <c:v>849</c:v>
                </c:pt>
                <c:pt idx="7">
                  <c:v>859</c:v>
                </c:pt>
                <c:pt idx="8">
                  <c:v>1472</c:v>
                </c:pt>
                <c:pt idx="9">
                  <c:v>1084</c:v>
                </c:pt>
                <c:pt idx="10">
                  <c:v>1786</c:v>
                </c:pt>
                <c:pt idx="11">
                  <c:v>1704</c:v>
                </c:pt>
              </c:numCache>
            </c:numRef>
          </c:val>
          <c:smooth val="0"/>
          <c:extLst>
            <c:ext xmlns:c16="http://schemas.microsoft.com/office/drawing/2014/chart" uri="{C3380CC4-5D6E-409C-BE32-E72D297353CC}">
              <c16:uniqueId val="{00000000-108C-4B11-ABE9-C0C372CCB7AA}"/>
            </c:ext>
          </c:extLst>
        </c:ser>
        <c:dLbls>
          <c:showLegendKey val="0"/>
          <c:showVal val="0"/>
          <c:showCatName val="0"/>
          <c:showSerName val="0"/>
          <c:showPercent val="0"/>
          <c:showBubbleSize val="0"/>
        </c:dLbls>
        <c:smooth val="0"/>
        <c:axId val="1128257456"/>
        <c:axId val="1128259376"/>
      </c:lineChart>
      <c:catAx>
        <c:axId val="1128257456"/>
        <c:scaling>
          <c:orientation val="minMax"/>
        </c:scaling>
        <c:delete val="1"/>
        <c:axPos val="b"/>
        <c:numFmt formatCode="General" sourceLinked="1"/>
        <c:majorTickMark val="none"/>
        <c:minorTickMark val="none"/>
        <c:tickLblPos val="nextTo"/>
        <c:crossAx val="1128259376"/>
        <c:crosses val="autoZero"/>
        <c:auto val="1"/>
        <c:lblAlgn val="ctr"/>
        <c:lblOffset val="100"/>
        <c:noMultiLvlLbl val="0"/>
      </c:catAx>
      <c:valAx>
        <c:axId val="1128259376"/>
        <c:scaling>
          <c:orientation val="minMax"/>
        </c:scaling>
        <c:delete val="1"/>
        <c:axPos val="l"/>
        <c:numFmt formatCode="General" sourceLinked="1"/>
        <c:majorTickMark val="none"/>
        <c:minorTickMark val="none"/>
        <c:tickLblPos val="nextTo"/>
        <c:crossAx val="112825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kpi!$S$3</c:f>
              <c:strCache>
                <c:ptCount val="1"/>
                <c:pt idx="0">
                  <c:v>Total</c:v>
                </c:pt>
              </c:strCache>
            </c:strRef>
          </c:tx>
          <c:spPr>
            <a:ln w="34925" cap="rnd">
              <a:solidFill>
                <a:schemeClr val="bg1">
                  <a:lumMod val="85000"/>
                </a:schemeClr>
              </a:solidFill>
              <a:round/>
            </a:ln>
            <a:effectLst/>
          </c:spPr>
          <c:marker>
            <c:symbol val="none"/>
          </c:marker>
          <c:cat>
            <c:strRef>
              <c:f>kpi!$R$4:$R$16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kpi!$S$4:$S$16</c:f>
              <c:numCache>
                <c:formatCode>General</c:formatCode>
                <c:ptCount val="12"/>
                <c:pt idx="0">
                  <c:v>5.213130221999486E-2</c:v>
                </c:pt>
                <c:pt idx="1">
                  <c:v>0.17094312234671766</c:v>
                </c:pt>
                <c:pt idx="2">
                  <c:v>0.1180643895652573</c:v>
                </c:pt>
                <c:pt idx="3">
                  <c:v>0.16883310497597856</c:v>
                </c:pt>
                <c:pt idx="4">
                  <c:v>0.16075033959187157</c:v>
                </c:pt>
                <c:pt idx="5">
                  <c:v>0.11153029246636467</c:v>
                </c:pt>
                <c:pt idx="6">
                  <c:v>0.15144113066166376</c:v>
                </c:pt>
                <c:pt idx="7">
                  <c:v>0.16436431587256267</c:v>
                </c:pt>
                <c:pt idx="8">
                  <c:v>8.0682331723048062E-2</c:v>
                </c:pt>
                <c:pt idx="9">
                  <c:v>0.1898678216615014</c:v>
                </c:pt>
                <c:pt idx="10">
                  <c:v>0.12164897084161463</c:v>
                </c:pt>
                <c:pt idx="11">
                  <c:v>9.5603451090320132E-2</c:v>
                </c:pt>
              </c:numCache>
            </c:numRef>
          </c:val>
          <c:smooth val="0"/>
          <c:extLst>
            <c:ext xmlns:c16="http://schemas.microsoft.com/office/drawing/2014/chart" uri="{C3380CC4-5D6E-409C-BE32-E72D297353CC}">
              <c16:uniqueId val="{00000000-F0BB-4B10-BB82-DB8C2400C24C}"/>
            </c:ext>
          </c:extLst>
        </c:ser>
        <c:dLbls>
          <c:showLegendKey val="0"/>
          <c:showVal val="0"/>
          <c:showCatName val="0"/>
          <c:showSerName val="0"/>
          <c:showPercent val="0"/>
          <c:showBubbleSize val="0"/>
        </c:dLbls>
        <c:smooth val="0"/>
        <c:axId val="810021392"/>
        <c:axId val="810011312"/>
      </c:lineChart>
      <c:catAx>
        <c:axId val="810021392"/>
        <c:scaling>
          <c:orientation val="minMax"/>
        </c:scaling>
        <c:delete val="1"/>
        <c:axPos val="b"/>
        <c:numFmt formatCode="General" sourceLinked="1"/>
        <c:majorTickMark val="none"/>
        <c:minorTickMark val="none"/>
        <c:tickLblPos val="nextTo"/>
        <c:crossAx val="810011312"/>
        <c:crosses val="autoZero"/>
        <c:auto val="1"/>
        <c:lblAlgn val="ctr"/>
        <c:lblOffset val="100"/>
        <c:noMultiLvlLbl val="0"/>
      </c:catAx>
      <c:valAx>
        <c:axId val="810011312"/>
        <c:scaling>
          <c:orientation val="minMax"/>
        </c:scaling>
        <c:delete val="1"/>
        <c:axPos val="l"/>
        <c:numFmt formatCode="General" sourceLinked="1"/>
        <c:majorTickMark val="none"/>
        <c:minorTickMark val="none"/>
        <c:tickLblPos val="nextTo"/>
        <c:crossAx val="81002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1728621131661E-2"/>
          <c:y val="0.14062449090415421"/>
          <c:w val="0.8870346598202824"/>
          <c:h val="0.828125"/>
        </c:manualLayout>
      </c:layout>
      <c:lineChart>
        <c:grouping val="standard"/>
        <c:varyColors val="0"/>
        <c:ser>
          <c:idx val="0"/>
          <c:order val="0"/>
          <c:tx>
            <c:strRef>
              <c:f>kpi!$I$3</c:f>
              <c:strCache>
                <c:ptCount val="1"/>
                <c:pt idx="0">
                  <c:v>Total</c:v>
                </c:pt>
              </c:strCache>
            </c:strRef>
          </c:tx>
          <c:spPr>
            <a:ln w="34925" cap="rnd">
              <a:solidFill>
                <a:schemeClr val="bg1">
                  <a:lumMod val="85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smooth val="0"/>
          <c:extLst>
            <c:ext xmlns:c16="http://schemas.microsoft.com/office/drawing/2014/chart" uri="{C3380CC4-5D6E-409C-BE32-E72D297353CC}">
              <c16:uniqueId val="{00000000-9708-4BBE-9B33-13B6B9B736A2}"/>
            </c:ext>
          </c:extLst>
        </c:ser>
        <c:dLbls>
          <c:showLegendKey val="0"/>
          <c:showVal val="0"/>
          <c:showCatName val="0"/>
          <c:showSerName val="0"/>
          <c:showPercent val="0"/>
          <c:showBubbleSize val="0"/>
        </c:dLbls>
        <c:smooth val="0"/>
        <c:axId val="1087524912"/>
        <c:axId val="1087530192"/>
      </c:lineChart>
      <c:catAx>
        <c:axId val="1087524912"/>
        <c:scaling>
          <c:orientation val="minMax"/>
        </c:scaling>
        <c:delete val="1"/>
        <c:axPos val="b"/>
        <c:numFmt formatCode="General" sourceLinked="1"/>
        <c:majorTickMark val="none"/>
        <c:minorTickMark val="none"/>
        <c:tickLblPos val="nextTo"/>
        <c:crossAx val="1087530192"/>
        <c:crosses val="autoZero"/>
        <c:auto val="1"/>
        <c:lblAlgn val="ctr"/>
        <c:lblOffset val="100"/>
        <c:noMultiLvlLbl val="0"/>
      </c:catAx>
      <c:valAx>
        <c:axId val="1087530192"/>
        <c:scaling>
          <c:orientation val="minMax"/>
        </c:scaling>
        <c:delete val="1"/>
        <c:axPos val="l"/>
        <c:numFmt formatCode="General" sourceLinked="1"/>
        <c:majorTickMark val="none"/>
        <c:minorTickMark val="none"/>
        <c:tickLblPos val="nextTo"/>
        <c:crossAx val="108752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extLst>
            <c:ext xmlns:c16="http://schemas.microsoft.com/office/drawing/2014/chart" uri="{C3380CC4-5D6E-409C-BE32-E72D297353CC}">
              <c16:uniqueId val="{00000000-16AF-407F-A857-B4DEAAC80F1E}"/>
            </c:ext>
          </c:extLst>
        </c:ser>
        <c:dLbls>
          <c:showLegendKey val="0"/>
          <c:showVal val="0"/>
          <c:showCatName val="0"/>
          <c:showSerName val="0"/>
          <c:showPercent val="0"/>
          <c:showBubbleSize val="0"/>
        </c:dLbls>
        <c:axId val="2037749519"/>
        <c:axId val="2037745199"/>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extLst>
            <c:ext xmlns:c16="http://schemas.microsoft.com/office/drawing/2014/chart" uri="{C3380CC4-5D6E-409C-BE32-E72D297353CC}">
              <c16:uniqueId val="{00000001-16AF-407F-A857-B4DEAAC80F1E}"/>
            </c:ext>
          </c:extLst>
        </c:ser>
        <c:dLbls>
          <c:showLegendKey val="0"/>
          <c:showVal val="0"/>
          <c:showCatName val="0"/>
          <c:showSerName val="0"/>
          <c:showPercent val="0"/>
          <c:showBubbleSize val="0"/>
        </c:dLbls>
        <c:gapWidth val="59"/>
        <c:axId val="2037746159"/>
        <c:axId val="2037758159"/>
      </c:barChart>
      <c:catAx>
        <c:axId val="2037746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37758159"/>
        <c:crosses val="autoZero"/>
        <c:auto val="1"/>
        <c:lblAlgn val="ctr"/>
        <c:lblOffset val="100"/>
        <c:noMultiLvlLbl val="0"/>
      </c:catAx>
      <c:valAx>
        <c:axId val="20377581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layout>
            <c:manualLayout>
              <c:xMode val="edge"/>
              <c:yMode val="edge"/>
              <c:x val="2.3890784982935155E-2"/>
              <c:y val="0.4276176347521777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37746159"/>
        <c:crosses val="autoZero"/>
        <c:crossBetween val="between"/>
      </c:valAx>
      <c:valAx>
        <c:axId val="20377451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Profit</a:t>
                </a:r>
              </a:p>
            </c:rich>
          </c:tx>
          <c:layout>
            <c:manualLayout>
              <c:xMode val="edge"/>
              <c:yMode val="edge"/>
              <c:x val="0.92762785197925346"/>
              <c:y val="0.359718513446688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37749519"/>
        <c:crosses val="max"/>
        <c:crossBetween val="between"/>
      </c:valAx>
      <c:catAx>
        <c:axId val="2037749519"/>
        <c:scaling>
          <c:orientation val="minMax"/>
        </c:scaling>
        <c:delete val="1"/>
        <c:axPos val="b"/>
        <c:numFmt formatCode="General" sourceLinked="1"/>
        <c:majorTickMark val="out"/>
        <c:minorTickMark val="none"/>
        <c:tickLblPos val="nextTo"/>
        <c:crossAx val="20377451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1">
                <a:shade val="15000"/>
                <a:alpha val="3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accent1">
                <a:shade val="15000"/>
                <a:alpha val="36000"/>
              </a:schemeClr>
            </a:solidFill>
          </a:ln>
          <a:effectLst/>
        </c:spPr>
      </c:pivotFmt>
      <c:pivotFmt>
        <c:idx val="7"/>
        <c:spPr>
          <a:solidFill>
            <a:schemeClr val="accent6">
              <a:lumMod val="60000"/>
              <a:lumOff val="40000"/>
            </a:schemeClr>
          </a:solidFill>
          <a:ln w="19050">
            <a:solidFill>
              <a:schemeClr val="accent1">
                <a:shade val="15000"/>
                <a:alpha val="36000"/>
              </a:schemeClr>
            </a:solidFill>
          </a:ln>
          <a:effectLst/>
        </c:spPr>
      </c:pivotFmt>
      <c:pivotFmt>
        <c:idx val="8"/>
        <c:spPr>
          <a:solidFill>
            <a:srgbClr val="0070C0"/>
          </a:solidFill>
          <a:ln w="19050">
            <a:solidFill>
              <a:schemeClr val="accent1">
                <a:shade val="15000"/>
                <a:alpha val="36000"/>
              </a:schemeClr>
            </a:solidFill>
          </a:ln>
          <a:effectLst/>
        </c:spPr>
      </c:pivotFmt>
    </c:pivotFmts>
    <c:plotArea>
      <c:layout>
        <c:manualLayout>
          <c:layoutTarget val="inner"/>
          <c:xMode val="edge"/>
          <c:yMode val="edge"/>
          <c:x val="0.35676133179981717"/>
          <c:y val="0.23650312941651525"/>
          <c:w val="0.24113096817953933"/>
          <c:h val="0.66032788209166149"/>
        </c:manualLayout>
      </c:layout>
      <c:doughnutChart>
        <c:varyColors val="1"/>
        <c:ser>
          <c:idx val="0"/>
          <c:order val="0"/>
          <c:tx>
            <c:strRef>
              <c:f>Pie!$B$3</c:f>
              <c:strCache>
                <c:ptCount val="1"/>
                <c:pt idx="0">
                  <c:v>Total</c:v>
                </c:pt>
              </c:strCache>
            </c:strRef>
          </c:tx>
          <c:spPr>
            <a:ln>
              <a:solidFill>
                <a:schemeClr val="accent1">
                  <a:shade val="15000"/>
                  <a:alpha val="36000"/>
                </a:schemeClr>
              </a:solidFill>
            </a:ln>
          </c:spPr>
          <c:explosion val="2"/>
          <c:dPt>
            <c:idx val="0"/>
            <c:bubble3D val="0"/>
            <c:spPr>
              <a:solidFill>
                <a:schemeClr val="accent6">
                  <a:lumMod val="40000"/>
                  <a:lumOff val="60000"/>
                </a:schemeClr>
              </a:solidFill>
              <a:ln w="19050">
                <a:solidFill>
                  <a:schemeClr val="accent1">
                    <a:shade val="15000"/>
                    <a:alpha val="36000"/>
                  </a:schemeClr>
                </a:solidFill>
              </a:ln>
              <a:effectLst/>
            </c:spPr>
            <c:extLst>
              <c:ext xmlns:c16="http://schemas.microsoft.com/office/drawing/2014/chart" uri="{C3380CC4-5D6E-409C-BE32-E72D297353CC}">
                <c16:uniqueId val="{00000001-815B-4E27-A068-D367E6077123}"/>
              </c:ext>
            </c:extLst>
          </c:dPt>
          <c:dPt>
            <c:idx val="1"/>
            <c:bubble3D val="0"/>
            <c:spPr>
              <a:solidFill>
                <a:schemeClr val="accent6">
                  <a:lumMod val="60000"/>
                  <a:lumOff val="40000"/>
                </a:schemeClr>
              </a:solidFill>
              <a:ln w="19050">
                <a:solidFill>
                  <a:schemeClr val="accent1">
                    <a:shade val="15000"/>
                    <a:alpha val="36000"/>
                  </a:schemeClr>
                </a:solidFill>
              </a:ln>
              <a:effectLst/>
            </c:spPr>
            <c:extLst>
              <c:ext xmlns:c16="http://schemas.microsoft.com/office/drawing/2014/chart" uri="{C3380CC4-5D6E-409C-BE32-E72D297353CC}">
                <c16:uniqueId val="{00000003-815B-4E27-A068-D367E6077123}"/>
              </c:ext>
            </c:extLst>
          </c:dPt>
          <c:dPt>
            <c:idx val="2"/>
            <c:bubble3D val="0"/>
            <c:spPr>
              <a:solidFill>
                <a:srgbClr val="0070C0"/>
              </a:solidFill>
              <a:ln w="19050">
                <a:solidFill>
                  <a:schemeClr val="accent1">
                    <a:shade val="15000"/>
                    <a:alpha val="36000"/>
                  </a:schemeClr>
                </a:solidFill>
              </a:ln>
              <a:effectLst/>
            </c:spPr>
            <c:extLst>
              <c:ext xmlns:c16="http://schemas.microsoft.com/office/drawing/2014/chart" uri="{C3380CC4-5D6E-409C-BE32-E72D297353CC}">
                <c16:uniqueId val="{00000005-815B-4E27-A068-D367E6077123}"/>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0.32432339323338166</c:v>
                </c:pt>
                <c:pt idx="1">
                  <c:v>0.32666947370322391</c:v>
                </c:pt>
                <c:pt idx="2">
                  <c:v>0.34900713306339437</c:v>
                </c:pt>
              </c:numCache>
            </c:numRef>
          </c:val>
          <c:extLst>
            <c:ext xmlns:c16="http://schemas.microsoft.com/office/drawing/2014/chart" uri="{C3380CC4-5D6E-409C-BE32-E72D297353CC}">
              <c16:uniqueId val="{00000006-815B-4E27-A068-D367E6077123}"/>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15518269485977174"/>
          <c:y val="6.1538461538461542E-2"/>
          <c:w val="0.73249402813412368"/>
          <c:h val="0.1730781344639612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Machines</c:v>
                </c:pt>
                <c:pt idx="1">
                  <c:v>Tables</c:v>
                </c:pt>
                <c:pt idx="2">
                  <c:v>Storage</c:v>
                </c:pt>
                <c:pt idx="3">
                  <c:v>Phones</c:v>
                </c:pt>
                <c:pt idx="4">
                  <c:v>Chairs</c:v>
                </c:pt>
              </c:strCache>
            </c:strRef>
          </c:cat>
          <c:val>
            <c:numRef>
              <c:f>'Top 5'!$B$4:$B$9</c:f>
              <c:numCache>
                <c:formatCode>General</c:formatCode>
                <c:ptCount val="5"/>
                <c:pt idx="0">
                  <c:v>60276.75499999999</c:v>
                </c:pt>
                <c:pt idx="1">
                  <c:v>70871.717499999984</c:v>
                </c:pt>
                <c:pt idx="2">
                  <c:v>79790.998000000007</c:v>
                </c:pt>
                <c:pt idx="3">
                  <c:v>91153.414000000033</c:v>
                </c:pt>
                <c:pt idx="4">
                  <c:v>99140.877999999968</c:v>
                </c:pt>
              </c:numCache>
            </c:numRef>
          </c:val>
          <c:extLst>
            <c:ext xmlns:c16="http://schemas.microsoft.com/office/drawing/2014/chart" uri="{C3380CC4-5D6E-409C-BE32-E72D297353CC}">
              <c16:uniqueId val="{00000000-66E0-48BF-A1E7-48B80F87153B}"/>
            </c:ext>
          </c:extLst>
        </c:ser>
        <c:dLbls>
          <c:dLblPos val="outEnd"/>
          <c:showLegendKey val="0"/>
          <c:showVal val="1"/>
          <c:showCatName val="0"/>
          <c:showSerName val="0"/>
          <c:showPercent val="0"/>
          <c:showBubbleSize val="0"/>
        </c:dLbls>
        <c:gapWidth val="70"/>
        <c:axId val="810043472"/>
        <c:axId val="810042992"/>
      </c:barChart>
      <c:catAx>
        <c:axId val="810043472"/>
        <c:scaling>
          <c:orientation val="minMax"/>
        </c:scaling>
        <c:delete val="1"/>
        <c:axPos val="l"/>
        <c:numFmt formatCode="General" sourceLinked="1"/>
        <c:majorTickMark val="none"/>
        <c:minorTickMark val="none"/>
        <c:tickLblPos val="nextTo"/>
        <c:crossAx val="810042992"/>
        <c:crosses val="autoZero"/>
        <c:auto val="1"/>
        <c:lblAlgn val="ctr"/>
        <c:lblOffset val="100"/>
        <c:noMultiLvlLbl val="0"/>
      </c:catAx>
      <c:valAx>
        <c:axId val="810042992"/>
        <c:scaling>
          <c:orientation val="minMax"/>
        </c:scaling>
        <c:delete val="1"/>
        <c:axPos val="b"/>
        <c:numFmt formatCode="General" sourceLinked="1"/>
        <c:majorTickMark val="none"/>
        <c:minorTickMark val="none"/>
        <c:tickLblPos val="nextTo"/>
        <c:crossAx val="81004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B25C7AB-3B98-49CC-9818-B787F21BB3DB}">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E774301F-3F76-4DDC-B8FF-09A785422BDE}">
          <cx:tx>
            <cx:txData>
              <cx:f>_xlchart.v5.6</cx:f>
              <cx:v>Sales</cx:v>
            </cx:txData>
          </cx:tx>
          <cx:dataId val="0"/>
          <cx:layoutPr>
            <cx:geography cultureLanguage="en-US" cultureRegion="IN" attribution="Powered by Bing">
              <cx:geoCache provider="{E9337A44-BEBE-4D9F-B70C-5C5E7DAFC167}">
                <cx:binary>1H1Zcxu3tvVfcfn5a6XRmE+d3Ko0qcm25El2Er900ZLc84wef/23IEqO1KZl3YruA5VUUhLZxAYW
9t5rDwD/ezn+5zK73jQvxjwr2v9cjr+/jIyp/vPbb+1ldJ1v2oM8vmzKtvxmDi7L/Lfy27f48vq3
q2YzxEX4m+cS9ttltGnM9fjyf/6LTwuvyzfl5cbEZfG+u26mD9dtl5n2kdd2vvRic5XHxTpuTRNf
GvL7yz+aeC6LzcsX14WJzXQxVde/v3zwppcvflt+1A/Dvsggmemu8CxlB56mnqcI0zc/8uWLrCzC
25cdQsiBEIxrwYVrf8jd2OebHM8/QaAbcTZXV81122JCN/+/9+AD6fH3Ly9fXJZdYeyihVi/319+
KmJzffXio9mY6/bli7gtV9s3rEo7hU8fb+b828Nl/5//Lv6AVVj85R4yyyX71Us/ALO+zjbDprm+
W51nQEYfuK6SwqN8i4x+iIzkB0wowShR29f53dhbZJ4i0W5o/nlygc36cC+xeVN2cRtvnlVt3AOt
iOsKQXaCo8mB0kRBr9zt6+whOE8SaTc69x5dwPPmj72E549s83WTP6dN8w4kbJYnXH1jslz6UHOU
OFDMpdRzve/gbe3prU37tUC7ofk+kwUwf7zZS2DeNtdhWdxt3H9v0Rg90FTBZlHxfd0f+BrPPeBc
EUIXTubXguzG4+65BRxvP+wlHKfl8IxKwrwDVzLBJWM7lUTTA44XBHFvXxd3G2GrJL+SZjci26cW
eJzup91alVnZbK7Ku3X59wpC1YHWinOXeVtMoAcPFMTlB5xJRQUs2n2L9RRRdgPyz5MLUFZv91JJ
/mjSTdFuQBOfkSGDYCmXklseph6Cor0DRjXhsFxb0BY87CkS7cbmnycX2PyxnwZsVRbF9aWJLzvz
fPAwcsAlJ5xSa67ws9AZCTJAFeIbb4HLE6XZDc2DhxforC72UnNWmyz+VjZF/IxOhsoDjzMhNLll
YgtwCNEHgkhPEnbLo+82xtbJPE2mn0B0bz5LhP7YS4TOr4cXZ9djfPmcLocdMI9QALAN75dcmbji
gLiKalcBu/s+52nS7Mbm/rMLbM7P9hKbI3CB+OoZVcdTB1xzTjy6iPsV/I2SlHmKbg3eggs8QZLd
oHx/cIHI0X5GL8fXZRM+qzHzDgSDJ2Eagb/9WRgzRQ8YY1Qy95YILIB5gkC7gfn+4AKY4/00Y6dX
m+gZLRhjB1RpV3p3LmTBzwhhB4JrKpW7YAC/FGQ3HLePLcA4Xe+l3TrNsrgo42fky8w9IMCCIYzZ
RvkLPJQ+IAw5AK7+yWve9ytPkegnwHyfyxKb/bRgp8XVM2ct9QGYmJb6Fhm9dC3iAERZuULfculF
1vIJAv0EmbuZLIE530ul+XPTRqj7mGdNjskDhswXl0pu1WZZiLlJjsEBuWzrfhZ07Gky7Ybn/rML
hP7cTx/zsexM9GK9SUuzuaOt/z4/A1fDqIBpkz/ByHUPPOqCIIiF5jxVnt34PHx6gdDH/XQ8Z3Hb
2n+rKn4+gCiCfQ9Fs++uZWngEG5y4SG/dptgWyQ1nyjUbpQePLwA6ezjXhq618+dS1OIXZj0tJQ7
KbRW4HIuPNBdzRNG8D43+LU8u6G5e26Byuv9ROVDhLr3i9M22xRXd+vzDMYNhX5PeZrflpP1grdJ
JNqIAjlAM8DNzyK8eapUuxF6+PQCpw+n+6k92LrdZTo9H0bIp3FPUg+F/4dJaMXB3KQk3h2zW4Dz
+gmi7AbmnycXoLz+ey9BOdvExfXzIcL4AUWCk/F7Fut+yUboA4+AMqDWttWaBTH4pTi7Ubl9bAHJ
2eFeQnJxPT5rwYagMYYqhkLybiejDyiK//BBt+V/6NJ9J/NLcXZDcvvYApKLv/YSkrNNMz2ve7G1
TWu7+IKSSXEgXYIeNH2rIAvL9RRJdgPyz5MLTM72kzHbpPnfZZPe7dZncPkeGjK0x2wrzM0P1v6+
8UKLGciyy2G/tsZrQZefItFubP55coHN+b56lbbdXEZde21M+6wAoTqGlLK8zfUj6H8AEDiby9HK
pBZE+WzzRHl2w7N4fIHR2X7mBM7iyygON8/Z0MQOFLDRUt1WL39kZQAO+TabdbM/C/15ikQ/Aej7
XJbYnO6nv4nRGtA+b7JGgJlpgt6M23LMQnc0OyAaNTQ0P98p7LbofPYUWX4Gy/dpLHHZz0ynzWmU
XRPfrdC/9zngAVRI9MrcpjFdrP59k2bbaaREh9NdHPqDzvxaop+Bc/fkEpv9bHU6KwvzrE3NTB7A
lXCiUcLcRQeIi/QZQ0la0GUU82tRfoLJ3YNLSC72woxdPnpQYRtUbFXmwTv/t2c0NFoxURlAbXkn
LhonBYhtCryj0At0Fucnfi7WbowWjz+YyX4czvhkNtEzWjDEj+BkOJlxWyVbWLCbIzMSvf+eWNiu
X8nxk/W/kX6hIJ/2Q0EeSI3zS+fXX5tNmz5nTQZpSfSPWTy2yrFAA8qBgxo21N/dnvkUiXbj8s+T
D2aJSe5nGub8ut88ZwcThZ5wwZAa290IQIhANYYjdkFW2f6AoN3Pw/xanp/hsp3HEpXPe+FSHkgN
jfkzbi/Loo2fN2yBr9Cc4oDM9uchBUOHBnLMaD7TuzvMniTSbmzuPfpgopjnfgYuNpFxsskrNAQ8
5+E/HJURCnkXfdfVvMzM2K5neCB0cny3eg9154li7YZpMasFVOcne6lJdlKvrpv2erqzM/8+mrHN
TuiNhS7d5poX3kei9wzVaBwQvtW0BTV7mkw/B+luPkuEXu0nQmWDro3VpinRlPaMHIHi2AxFB+B3
T7TorZFoSVNwRELccogFbzt/slw/QWrx/BKt1V6i9TaKn7ON00X/E9gA07uDHLQ9SxfmUHl3qnSn
xdusza+k2Y3M9qkFHm/30769TTM01j7rQVrojaIMpwS3TmbZ8axRjsbZANe964fSC0yeINFPcPn+
5BKb13upK++ui6Kdsn7zrMdr4H2Uxuma28jmh450KQ8UVcp222zdD/LT91nCU6XajdHDpxc4vftj
L3H6eNM3+H/ggXD02UV+xrurSS/4nLJI4uAAcgdbpBYe6Oly7cZq+fwCrY/76YEuoFW4VOT6Gfs5
QBUUQ7LAvY1Jl+lp3B1AmW3AuXde6r5KPUmk3Rjde3QBz8V+Fg8+Xzc58rt3NucZ2DbDmXXu4Z+F
+uCQpxCe0AIH1W5++N2gW3LwBEl2Y/L9wQUin/cz/fY5xpGoZ3VBtiONeEqjpvPdxdwv50h1YP0T
o3cl0iUyT5DoJ9B8f3KJzX66nuMG7ZwvLlADze4278805v/wHiP334z9c7m+X0G13pjN4c3dVfeu
WHr81Rv4caHW4tFbJrNzjbYW+fTq95f2+op75Rb7GbcPbi0Drmy5l47+54nrTWt+f+mgMelAS09h
D6OSj7ZLMKjh2r6Evgwc93NRE4M90p4W4L6FjfN+f4lOWcpAi5lkiCpxNh3OvLXE4veXHC/hXBRe
pfagoIdC2t303pXZhOtWvq/F7e8vii5/V8aFaXFZFzKk1fZtVlIrDvEIZ2gwhIqBiWOg6nLzAWdT
8G7y/5TspzzvXHYduXOVfMvyOaDuehg8pzZrYxJv+pxkuOvrqJ1olq/aduL8cgyyqnhDSl7W3lHl
sDzw01o5ZeoXOnCDyFdZGo2fGjd3kmnVsErMwo+DMeydVU/7mvUrmnXTTNdx0rXeWyJlJRs/dCtn
+BSZLmgOs6QLjVqzScde7c+dy9UxbcO45v4YJ1w3q2wYHRUcFX3SVvFqaqOgcEBSvt9ttmN1CIB+
sDrIy1A0XyJiFBw+e7k6ZStIadqZX1ft0OvMz0MZZanfoB8qPdMh1xhyJHGRf6tFE08XtnEdonlR
12A+BRnC8dPjInk/iIRIiaCSh8NvaFHEOZGHgMnEG/OybcIrkrk8PatYHKavZtbVbXwcOSIeUj+X
cUQSP40q1flpMlap9BO3KtNNObZTXfuy407yKnP71o0O5yCcu/WcjYDi0Jg5mj9HjQic8VDMaS3O
5zkleFuuWctr3w3bTmr/8UkhhXV/mSU6KLAHbX0FpWOkJJECu78JgygdYyfNimt3cCbxkRexU37I
s6Cc3z0+EDRqMRCq04zhKjpUOxXGezjQlOW1nsUYXFmGRuhhlQUpc33PhYaPVCbs7dCWnEb+JHjm
mFVFQtl/SGNeJN8elwROaykJEhHUJQiPJWiHXZJ7ekdoOLl6TMRV36pGnPNqSozxm9yhkr4KWzFz
8b9dZGTrlb3mQqKYhVVYzN0hoSPLTNLLrKubclrXU+X0qd+rOZiGX4xlN+E9qwJAYbhwmpZiw4NQ
yQWgXlxkaRVz72okYRuza2/KZBSdBlWHfReWtV3ibBJdpw8fX9YfdhLaQnDNIP71kDPFTVEPl5U2
WdvoJG0vR1d3avYTman+Q+A5MVb38aHIjxBqgrZHJbiHHYUs+sOxkrIk6dB7+VWbMZ7Lk1gHxafM
M7BRKyPDIKzejnoO3PxNGTeFcA95H6Xz56SVVUX9PINBDHw3CXL9PkkEzuuvor7wsjdpHzZqOukG
xvIGiabHLNoPwOByLK5xARDQcQmu0XooM9Gp8kbPLS6LyTSQonF0mnzryeTwv8oyFyVdB3lfmuBX
i/UjMBqoeAJnczwbwy4GDhzijlXDna8zh8ucV1ryuGtXUlVR464Izbw2O4GapHIzRVk4luu6aRpd
rXJn9PqLOJ+HpvAjNc7ma1iQRB/RQnjTa55PrFXrX6ySWmILASW/URNtb35ZYsvDoWryrim/Rir2
oIqJmsz8rhVjg001T2449ce6rVpx7tAghja1BWNwBoWYJhhLnbJwusQGzJNvorX9sXB/LJ0Hvyes
TL5tDTALKlgXPnah+KsNtQ7Mqs9lip3a4yZQoFM0RsANF5T0QCTKA2uinTaKMKA3jZl6H0SVGf+e
J0sh/HqcA6yFlyQURt6dY1EnRx6rOfS7joZ4fFcJluTXYuhITHxqgnZ+B/XX/K8iLrA1m7lMICOp
El10Pik68lfallVSHHZizObPs6Gyv+ibWvQf2gR/GfyoSGBB/CgSJTDzonHA0DmN4nRaJbRyoOiB
wmdQv3STJAqPpqgQBffbIfHwTkHiAG+JhWxzccz7MTLvzSBzOLOpHhOY4LZhSTgdJqHG0E48aLx9
poMdzQmnSpxTncb137WKeX8SsL6OzzJWqOl4IO1YvI5qZ+pedWM3Yi+NKrCWL+5jMr1WfRvBWbqB
sT6zVoEHbatUbVpvVbKiStOT2wnwxESYaoEcmUjWrhs4WFDuFth+7RhaI5bl0nXyw7oNBP4Xy2rK
k1VbpUlz9xl1VTvNIY0DHkcrbLlyGH0azRxr0NF4wtBjFcE4TrTEnMLtqrI0HbByXFUd3jAMJkpf
FVnTOdmKRNqOSB0J1jZVgcCyVJOsMT0YertdSm3gtWhaFtg0SSCS/ENheCnlUUJxU5XwK5540Km+
0Bq7JvSaDJjR0cUHouJOAnlkQpMq+sphYzxd1vnYYw3LsU8wPgpWigQfVYYLLpP1LDuVDaeBKPo0
XoUzTj6rdUJGitcmAbaISSS6EuNZTYO+CA9Lp7G4S6+HFThsZtpjMqUX2P3b0Jrht1DRmvavdNsz
fEo5lQyq0CWowSRA3kj4rsYrDUSaMHv8cegSKwvTEc7brISUUMFJ1Sl2Cp1xAOekR/AP8ZI8Vpa3
Bb2bxuctU9j/ccfwy0rTSUKshGm7xnWfYwW7ceiwnLOSds9loIDsJDEjw/qErrBb1FLr/qJSBf5b
E5VBgWViYBtAHWewDDbE0POpmWZrPKIURCypaWNVmmn7oQ1aHYEEb8EbC99UhPYXMk49rEJUyqqd
TvrRbZP8rM/sCfDDumkbyDeDi9ldTeO4Mesq1TPhJ6PK+NisE/dCRzzW/ZrgOKW1TFEWJfORcJ0j
nuqwokcmnULmrrG3s2gd9m41v+PTNGL7q1Z5gh3qfMimAkRhKMU5+jD6tPEj12S1uxJBQuO3JYni
oPXB1S3CRdxPLjnyoMu9cxq3bhZP/tjUpmxXY9a2zvA6DVoJGQOnBTY1U3HJcX6UFJhMESQIbj7q
vA5YcY6LlPWoVsKN2ZAdwhDD3BwaGiZTvQqrrtTa78Dbx94PPGGik4AmHQ9DX6Uws+JyHrjDImts
J8xZJ2M6x5HfRGMUhW/SMuqIPDejbu3miRNrUqQZpro6SqfA7ku3G1vsoYDGdRq+Ludyxmu113cN
OZ85hals6wKrtM5T4FH4o+uQrj5vB+HB5CZF3QGlguCSvuiwnPIBn6Vr11rBDouPnevGVWD6I9dU
A96JEKbGa6YJrF1K3T4f32uTWEYYsS6EearYKLB+JnJgHXqsInSBeKbFhurrhk7lKdCvJ/5aTSF2
usraGYJHo9NhaEayEfLDXMId9VMl4eXzgFfQPMUy62SN6Wpsx1HwuHTglJsJ9mFSkcPeju7UVKEP
E8XZSVWbAlNSZVM2/px7lmK5zpBOl7mqEY3cxiGw+nZxhrKmpT5OG1hVfRhGyUCd0y6Z56bylaLh
ug6GIjhkbhfUH4N6xOTjEs5/OuynQUJimQwOVqnMIwnFTroZdPpExZ1dwdttnceDfW1iJcXGnePR
EmdROtbct46C0yIOdiU9pLLRzeCDiYYu9NMJY2guUwGXxB8iIqtzL4bZXbc6bYzjy5lM4otTDFnz
0c3H7EJ7nk6wh5o6rl+JourTI1H2XXVZ5fAxr5swd9hZAEkpbn6r4vpLDJs7H6WyKLMrlmRz8yEv
RY77wGeSDW9n7WSuPziZKV9XlA9V4auk0Lxa1YyytjsaBq7686aOgrH0Re7m5A3N4FYPA2V6sqqB
UQMjP6p6TuCF+4aNq3BMe0vp52aYMp/JKfO0XzXOZP7WHunYR5GZiYWrpGbp6Pg686ag9CuN+QfY
p0FoTk0ET5at5JwN87zWcTa7zVHgzUP5eoRydL4w6dmAOlJ11GsZ0jUHQZsvwsSLSjg+YeSrdpo6
5VNmPLKacC6onHwRmlavndKTyQqlQK9ZhTwLT3Bwxazr0h3m14EuXPeYDCTyjoJqJIXxjczmeBUF
lDvvqrTM2aeurZukPHYrOVX1oS7dcbwYzUjNmdOawvnAHNbOn02BXe3zRojm0yz7sCj9zAjZVMdq
5OE8+m4vK7HW45ylx0FskvFoLpnKS1+nJfWilWzmtlZfSZ6o4iryqrIf16kwU32tE067btXJqpS+
R1tu3GMTFDVX6y51eSaOg9xJxbkm0knT415UoLXRdaQKajRZlSrtvHJNuJlmcSiooU543niYTPLu
ln27UxYI8mEI87Js/aGMrUOtcppX/NMw8api6yoYmqAHn3JDcJSplxxsLHAHKEwzTpZrFk6TgEE1
dOytW9EwJFDuWln62MCBQx0iJqyFy7lrGWbsTAEJjpIpG8LMTqwa1Ou5Dh1QUh7VPVwPj/IEXsYU
PPTm40lKfOZRx0vL/kSb2shBJmSGtBPr80wfd3Uei7940aI17ZhUjkz1cegY5BqqruYwk7xtwexV
6mCVjpnHwYIHF9zNWelpqGDLEhVbpxE4QzDAh+ctdw97UoiZnqBOloESFR7a0Z3TvMtdTBS8RCHf
xHneWIOYZx589IDyNKjJMGmDBaoKaT2nqocRkjZhJDF2J2dZzh97xmu8VgZ6xIe5SRlAl1peNpC/
1Ym1kymTGd7iJURDoiKoWtJsdKMtX9VBD2vjma4RX4ehLsoj4SWyeBOWSQ+3aKrKcqmikpayRNrY
NcL9MMKQb53TTqleDxnpu8yHP0TewJdVMGJttdtwLD9s+GQp0k26R7S59VK3HoyREuuYlq7NWAg9
WOkJDRwsZBWyRJfHU5wj6Mg6BwsLM5NYCbrWibB97lZirqFCflfRGYxUFhE+scyNyNk6JcWkMh+E
yG7F2AUP+MDzMeB/ZQ1B7mkLIxwmIZ8R/nXmQtXBiBnTpCDAqGt7SZrzIkz7IXo3D4kb6L/7VPIk
PYkqEebDKdo6RH8xSxwbiHwyVzb51DRdH0enlVtYUuGaJAYFH7zJBvJK1NgsOfJ1ZFzFg9tIs2ap
B5YSeoFl831ZNQ0/cauw7dW72UReGb8RgXQhzzQzqweUNi6m2qcgmRdZy6yK1HltE15FUuMNQc8s
USMZQuO4JnaD0aCLa++49mQGnh1uvWvU9yGcZlcOIKorSiuwQEEbyzeNsPsxyJIEzNrFCiTfglkW
+AV/t+8GK2nmd0OmJNwliSCXt4oiaalhKrrQknlaWWm36pEaDlyybigBatPC8OVv6Ej78EuvhjBu
TjiRqYRW19gL2SqewAmSI9Ywu3ezwtPFWT6QsDfrMGsV6V7hA3IKUjuUE7DtnD7HWMXcYApu1cc2
WUEstdZ9iZAvlDpuNn3TxTT327SrDIzLNDD6hg3EpIUfcA/7LHc9GwQmFUfE5pLRAtIyDXqJwBM4
m4nP02s6eIifUBOaxv549GidbvqIjFiUYMt82tDtwTXaUjWYbTzqFMTgNiJWc6FBDMYwdBF9FWFN
8VuImKU5nBzHGS9p39XzO9fpXXdFoypCONJHTdg6J0pUtLsQc0Y7Z+UMBOvvRNoG3VIoy8Kakdgg
X+rGEvmwKrE/gjYIgZrJkdAt16NyZr2Km54X4Cial/NnrLq1uDOpEfOe1rIqhtbGD9hOgmN4pPaC
2ZrKCjZZnFSSjyY6LOSIrX9CFIkQqqQKPGqrekWfWWqVObkucn+qy6yt16bvW7sxisHmj5yATnZL
SlcNxVuXjWNRY0FmG3Fz7Rgs5ECkVXFEy2F1JkTKQF6nIQmPg6gYu/dilHN7qrqRZCeq9RBTwLE5
DPyAjqaH6RRZWuJjNDMNbFVSF5aJeoUHK74atlHjmIYptLROegIjBcLfiVWLzJWXHeqwt1HgNrDI
gtkKXc7jMIUraNkUV75RMyJe1qsEGx1BkovdP0RFAUhj0lnRu2KEJzwcoy4w5tAZC5aeyQrJEbxx
nrCjJi+1BssARidajWkbx4UvnLidURmIaJFuaDnaCH3aWg49tpbo5iS1u/LxrNGOnBGundFoedYe
7hNeJljVWKoh0NnwdQyMjTP7yMkivnbYVGfab7sG8/3FkMusGtJUaM7hzKbz7O0d3sN03lQVhXKN
MF+5GGz1Zrs1MuXYzO7js/txKGm/jQLX76NghNLUIrPqRWE198hOfI1ZYO1Tie8V6UEKYaxhux4f
6yYbeD9/jB4WpKkpjmXgtqwfq1KtS9psyFL6daR5h0Cmi3I0VKy4YRHUMGpyAl84ixJGoysYb5FE
6bNaZavKeIi7kYWwlQ2NkNfanq1lvq19FE1oQ4RC8hY+QYp6wG+Pi//DUtnT8CC2xKUIx3FX1ENU
xibITThIjq/QISPkgIOyYSGcK0Kox4f6Yc+hao7jqVygEuThTsQFKqBRsVeAQG10pGg3nQSTSobP
ZJZWRUQQDr/ccssSir3pF23jHseYHCeUFiM2dUtViPz9pmKRtVFmhLK962JY9g+hp63PCjT4PsjE
hN+vM0+6zVtYu5yfPj735TLbLg5uaxkok3KCK4YfLvNQmLEfdEi/ICeB0HGKImSpVCFtOP/4SMtV
RreIi9lSV2I0JMcWyesUxFBRkpAvXVHK9MxUmQ3N4wSR2kkfeZY1Pj4guokf1E88fFsS0s4o8nJU
+JA+ejg1k6gZxmRqvjQF6kTRYUMDa+ZgFCfgGjR1NhIfR9WnSK9kyiN4xscFYD8srrAXnNgzg7hO
EFNfWhYWRhmpZPGljtwpLA5Ry5rTQ2Q9Ip0cb2lL30SWGuP8jrXft0lxhxub8sqFKeAXhu3i5Am3
KR6k/idocck0RbQwZ6qAS2jToVTtWlHjqMGPSWpgreXArbPsp67sy3UUuFB8H8ewbf7VyA7JIzI0
4xCDviFFd6hA5j1zGqO0rOZ1mTqWW7V9a2mX03gSUUwb19adiyoGt5EttS6+qpoKYsltgr4FtYfV
TFPPkqZEmRvG5xFLloMkT2BJ3DYcsP4qTBpkJr1+7G2SpUiRln18+X/YcJJ5zMVXayjt0R+3dofI
InLcefq7jGoKzhpWxoZAejaWAdymrB8f0mrLfZNrTS2a1lCjUegFkLbj4H5BEoWyydStGv7WobA5
xi7WIj3jSnqpc+62LiTwWaY7BFEjCSwpdLLcSvO4GMuZUyqYC8uJC9/xH3VT/r5XFy1EXQzAMvo7
LZH+fBXnjck/eengNW+81qDL7bFq2HKTU5AzSZEpEvayH8YXmxzfXBLGUdW2X/q6SubPPJF2WyRJ
ZZnV40N5C5XGp+ObuHD3ppCovFF0PD9c33AY3Swreu9T0RpXrQOkL014FCKNikg3TgZ4Bx8F7xz/
k0jYYF+OOJHwGcEab5RfIa2LFAxCHlu/rwaagYeSmVmiHoeIUCIJI3AZlUlk01qjY9MAyogSStgr
YdPEaY7qyEXvEIrJOSmHLwpDx1aKSJ9be42AIB3rU8eBHc2OitINGW5a/1+sN9ZAI4Rzoae4juTH
iinnodG56MZPXZ5YzxyUKFWkvjOUiJwfH4ou9rPFFMZLoOECXxcEO7rYz0NZIadKWHChWHkzVseR
Ok372lL9DqYeJmhbe8/QpINVKMbCZklvf2v6zmYInMHF4nImbT4TsWAFS+flbYCMgpMmnTO/aaGq
AhWsKk+H44l2CJgO0yJAeBzPMGr90W3hD9UiW0RyssSD7szKnfFaX+YW8JknGMW5qY7LbWqiJ8iA
mrXDI4tkQsBaBl/2MPzlGl/1ZxPLtyU0aCT2boKaB/xeECDLQf2J5ANSII8vqXqoLlLiAjKJb7xC
wxJOWeDSmMUWrjGDXrlVcJn1VP6VNAX3jjyUR09EqiqGHH9kjkI26teTirNgXbGgOMm9NPvch7Hb
+4XqChRNQ+prZ1KtLyJTfwoQv7bvsrHto1Wkeu8k1sn7HKW2y75ibeWLxommFWo54m3Pg/J15Mbt
GTxSNCNaj/p07bQJ/XNGHbl/FTRDwv0q0y5bI2uYfnZmxyA4yMZoWLW6ecfgldIjljn0TE5NvzbV
VB+iJp59jlDDf5VlHqoESWWQzivTASU8Q7Iv6Jrgr6cxdGK/m2uXrGnVyAsP/nlTRSXhftCICCmM
sG2PvaQoLgZJu88xpRH6oFyHFWsHebu/0063V5lTNR8FQ0MyclPdSTJ2yRHKBFO1QveWGFfjoGPH
71jev8qK8tAMukfCJkqSPzscPULWPOjStRma8mJOOqTEGHEiZPsctnKF+56Zyf3qTab9QuTMPkUd
71bRKPLXqWzjQxZPMY5GPKbPD401NgTKyjBm+OYU1PRBFBYbokT6R9Y8LK6A1/hOe0GRHoqsNAlg
c8Wnxwd7qNDbwdC6a79qEvfhYMiHBjSYGahdo4sr4cocPUKje0EK5Ff9PE/PekY7xH9hmb9HiVCm
v+BjP+z8m2miVwclGxjxZdtEx1tdpqzJr+qiQOBKsyodj3JK0Pj2+CRvPukfN3wzS1wtay85u7l4
ZhlEjl6eej16Za7IUEJnqAd34ZcIeOL1GGXyQ+HlwYe4DZzKdzOuqzXtqzg77mMu1mNm0PaFZj3x
thGNflU4tfwEf9uCJ+G7RT/nOciLZ4q88j1D2Hu3T4pveUfVmwLp2fe9N3l/6gRxqk9K4larMA3f
0lxjHzsyF8jepKjFkUEjsdbo6SopQ4NSQtcckZC7G3c0dDUDv19woUUTHpbE0gDQIKwLhY9eUgLi
yHZkapqvWGcXP4ppdEzLJDsZ53FTEJ39TR09rjsvRNGjbhxxwoqJF+vHkeF2Mz9Axn7PGaI6e3zM
uvGFQyFpkKN8EMmrsEPhAOm0JvVHxaVet6iSmHXP8vFE5mbs/NipclR7yvykRN7qrK9Eb/xMhs7b
mYTshM4TEmdNoL/kMfLpqyZ1zuKpkG8mOh0XNKcXyIFmb0sHoPkChbFpNZsRZZekbIOVrLT8ANrY
l0cDi79NIonPqazi4xSZ4pM4/P+cnVlz3TiShX8RI7gvL/NA3kW7F1nqsl4Ylu3iTgLgzl8/H3RV
XaXrHit6IipKIelaJEEgkXnynINOfGi8oR52XdqPz2udjw+mZ1efjDZkg/AXaz449jCPsaOK7Mtc
R3mZ5NLkAfLFiuJpyGgBBKUsaYSwJ967nhHeFPnq/ssC1U5jmg7e8s6012N3PrYcjEEO6lPNchDD
27U9Agnz3oP0hyxc786QTvkoCmddd5VszTtrppZ454rWW+IrswrbLc26hY/kQMFzz6pHy7Rr1bB1
/ixF6V4BmxlNnI6rcQ1QWR5oRAxEei9TP4Rj1o9Ftgw3RRGZn4wpcg6/n1r+r1OLVJPwiXluABP3
nAyo5sbrwwylSrbQYKBu79KnTm35tJPN6sXStCsQjqZL63jwwAp3Ze57Fzl02B04SRQlNDybfKc6
P/ijGOpJQ79A6K3R57eVX/QX0nGWO3/Ms8vMCzI37oLInuN+tewchNNsxlhZYZeEzeaJo8GwHMpq
MG4j35r4wBwYN36frx/XZWY7K71CHLKZ3TvprKK6aWjzklE6zZTFtaxbKCVzSQ+XpuejN1Gakov0
94O9tJd5UzsqVgF0GWYi7aLEB/X76ERFS8sVRt1CR5O+0uDXdZb0cB9uZxH1fdwVwodXG9qddQk5
ZVZH08/sfw2qK/4Y23n40y3sAqhnKtP3gK9f4482aIM0B3XN5/2ch2THphNaLXP1M/TBB+Jojspn
WB4rXUNeGTVV8GPrx/TSb43ndSrnFvboJJr/x4QNNQWZrQ+hF9jA2zUCU6pv+i2of6aNv467lxfi
b2Ne3xS1PxzMbYq+SNWOh9XP072I0uVrHqpJME8268vvZ+wZQPeyekJtJgTbkkNSf2Hsbs04T91S
lT+zwPTvpW/1n+3aMHYBwO41++J4N9ZyuBJu21zWi2PdDm3ARhbUw/KxCPIQQnI7TzeFMTp/wpyX
XhzKorp/5y5/SRkCH76rxxKHM01ReTZkU5OuTSTd8Seot8weyCy8PgFJXOOxN6c7258qekr95oe7
UHndn/lmBlW8pbaYj07Q9Y9eVGc3ZjBXD7ZyRzok7AIHVaqa4c7KIHEl7d7Ti35VNnw8hb0TR/97
RyVZZPnrsd7//vZ/6K3x38tp03//UJ8K/vd3OP+djhP/7ac4+EerFPrzD+m7+fff4mZe706LG958
84vQ4i+twZmU4nQ6+f/xyzc6i+//NLz6SyqitQi2xqD+nX3+IrM485D6W5/x8u9exRa+j9YCCAHg
hIXCUmWj+VtsgcwIVR4KcO8kw/iH2IIKDvcrIDd9xt+r0sLCb9axYaQDrQZYmlHS//WAb94iwpLX
798oLZw3e9xJaQFBEMowfG99nuDb9VtbFEzWXHk/4c1pjMsWrkafTn02zxtF9c01lNcfWrn2q7sj
YHr5khhdasJ4Vbov3tlLFVzB62L9V5HRyos5aur+tvYaYaxxVy2eePYqGA2QI32/Lp0kYx+0fgZL
t46f63wJ6m9h6FHCkWXQm8r8QpeLZJc9t+IKTzUfcssc5pYOoacqEXez1zQ3VrBKbjlrGoBWu3Gg
xRn91PFv/vFK/8MgnYEkQAJ4yUaeD5+a1/cLch5YTTFSTYc/Qbvowl4MjVu7F7U79Sq42PoMqiY9
U8ExhLWZFnb6zkZs2WfvCJ0z/HrsbCGtsyWfCxG20gl73/SLH6VV6RbO0FH85HEUIYcpYVfMGRQI
lQ8ZcKThGptoP9L+1Jis5W7+7FwNft72VdyxJUIVwylf8rvfj9HbXMmFW+84IP3o5XSL4Rdu/ZIX
hp0rx/jhG2oy7V22BVkgD3XoDo75Qhn2nyoPjPCd8v/s3ejruuA2xEjiPRmTHrt/IHNiXLugM5zw
BzSyuvdjCIN1/0fupnabxXNZjMWHNqXTCWct73A2e2f/O+87vEgK2PXAjhBOsIbeXj7zpsIwl9z5
YQR1IJ3Em8FPv7GQjOGy24qgvisMypZbp5LreE//x9zyGM+dmkH5/Qt4W/XyAtjykGV5EP91H+S8
EB1IWcoViOd7Gm2tp46dFGw0eyNt+mg9rqFaeCu/v+SvDw8I7+OiwGHwWgR+VmgD7kEiWE31w/Vn
VvlhtfzNqg6emsfe3Rdh6vpPamTUZdxDfPWfOnOdVLSfis4U8zsTwTqLZAwACAqrhIVKKsJxG2ev
ItoQYInBeMbRKGiMC5o7ekE0S5f3XTLOpbu5SdH0qy3ihUqFu/IKMx/vG+HDh2gNyK4QPfNGQS6F
X2N/bqai7Z9/P2ZvN383AKQ2qdhwmwSmYLWc1xRzGsLw2JbnRQ2KSWDC0GKwzGWGUAYv1ZmMe0Fi
rRfNMHf6SyGy8b8dLFq0uqoB0CZhcgltbwcrlMDWa+93z23taUpOSfQCyoMqCw/i2oGGWX3rs5FD
iV+7JEo0StMcjVJjozIn2urI/4IetsVWT9fuUomueSesWOdzTPdcgUsxG6Ij5/nnrcTFmVsRtZvz
3EOppb0Kg1nU40e5DYVok1muus0FEPDC1F5lAxIaVttq3ENHSC+B1+oyS5ptM9drGJEtnYE2Mn1a
L6MHo/Cz30TZ1iQcVqkZxjbCQKu9MrdIE1WqItWMkd+//7MKj0hFHwNdjg+70/M5CfMsYjAzWzm1
k3gKvM4rvUSYNDQlEOmoNXr0SF/ECespetajy+9gChBOhJXqUnmZB8eXh3GGE//egnbPozg4OMkI
3T1dfhJIzqZFBVWhSfNOPAnFKpJ7p69C99a2cgdqTD9qlP9EKGvyZV2DeMzVLPOEgD/7nzO5pcaF
alyAX2WMdLzDwtcJwnKi3lWjp19P1zuaKXtiCApVQlvear/Sjay61ptWwejzgro20gg5fBIYP2Gz
UIHFjleufOk3U5M4hNc7/cEPYHnZSbVkBQmGfLl8FGZaDRF2i26QdSQP3HlhtDo3GITXoKvr/ZaC
MpqUNd27TrcNN0pVqYprGHx2kxgZwMoFuPGcfW3DNnUfJ3PS/f2Akhi+Mkw6UpTfz43zEM7oU6pB
aECg5uO8dTY1nHRtMysS9dNmNWgp4wXwQWi6ZdnVl84oZwLF7694Ho2ANhDrWuzbnJMb/XLFXpmo
TRpn/upso56MMyAv4c/uIWzJgz9Jz3+CU78xCWd7HPrsFqQAvPOdVa7TWfE30kKWG/gUsWxcCDQg
DJwjmQgtRmlEfvPYUJoNcM47tKA/O5lr8nhe9a21V2nQFR/pjeiWg8i9LkOLMdhTF8NAmespHuxM
Xtdp6N8vCO7CFTGPRfd/CA2zSKS3LTSqFogPiE7dFMTOhdGqFzutjOlzN+VkF5epBhhY+ZAunQ/Q
DJDMxE6lYEcdfz/w53ENnTTACkaq9sup97+U75UP22mWffAwja1mi3kKxu21PW163rokWe5Fbs0L
03apIt0Oy4aXzBZWhZ7SzljOdnqfLmAsMD9lsdGPLYQNXrQv5QZV5SDrSWjyl7dWrLp0Bj9xYmsF
TXlUgaX5Rr9/JPstdqU7lSH9dnRnMH/+Q3sYuKVBqdXaD+GQO6ytQWT6BgbD0UqV0zrmVAZNnEzR
ALDEiZU6pCgh2WiM3CKNtxZP/wgODeLXOiqRtRQzQgEZnwQfr4T83NGPuGaN3x8qI1DOQYAqOH2y
sl/wuO882lmWqVuEFicTa46RiSz9HOUA5rSCeuzWByejOK/QRGix2QYTvPs+mGFlg64MndweA3gv
BLfG6DTJlC6H1g1sjW/RVY0cY5wfyFI1UWkOSofZ50zwOv9EWRwxxRCV6H52PxI2LwrKfcIarUkd
BYshNfmOGstiKJrMhVU6DIFuq3o14gUkb5GtVT+n8dGhUJvV/ruw/Q9V0NkafWld2uxfdIw59fyX
VNeaN9dffWl8QQ3YER1O6a2N+HGqEirLPGvfCwtn25G+pAtQYptsS5zPdU440WRn1xdL8KUfLWbI
sHJIRXFk72d83FK4nbdPZwMKVezXjlar1RPNnm8NQY9RgotRDx8Dvw/T8pAOLpLbgQU5fVYYfbAD
NAYLf1haNqrX15bJuWUokTBqDgirSL+ODJSNoTfKwuJLtJbR9NnsULsXR6+q2Jsg4es69fejDbvk
bUzk4fUmQJCwOET+14qKdLA3MnNZv+T56tdpPIyVA+djNtPyzrc3V617mStfhPEbEYhZj85Cv/EX
/YdEnZh9N4vavJjT0fV3/5cIxJ1QxW6794UfprKiXdsqNATlMozvCD8Wwyvd8vBG8mEu1jiPx99o
PVTOVBSXy4vKQ/ai9N8oPGa/s4vH0a2zlL7jcK7twKZhrn6r6sjgCebm/qTkWAGGK+PhVwkHO0Yw
/vD+Kd4QCK3z/tP/S68xDvNsJlU991Z58V8oNRbLCZV7uzndxJTeLNWL/BNUxQEZd9u6QgSXY5QW
gK+tt1Qy25eQXQE0Zy/NiuKQus08ep/TFl7zpV+6eRYemCu+g5Jr2kztXtGHaFnjzHB92vx5qrZy
vZwhKOfFcS4adpukimaXAEt/b0ScbYy+11+iCpqNNJkRQ4AvjIKsK4qH1QkX/wNMu4Avw+mHRlHQ
GogxuHC53Nb1rnzeRhnZ01Xpo+iyL6zFMIIgWUuvGoPj0pZWg2zGnfS+aHpIbaebzPHYVL4t6YoR
cFJ6eeRlHxBnzCL4WKZGOdeHoHIMW1xW4xqF0we/dBAdxjKKNCYRqMHLq0e08KmxXbsuLOZsb0Bn
tppborbMvWvk0yqob6xCFlb9sSznMkz3c0kgQCRa4JyqEkKWvqV1QjFl780sXwu5M7W4Nty1A/yM
9g87s1uu15R1FD2MWShloqiDGVk7hLLvT4nl5/qPcP+kLLGUkc7p3bzn6RORo7jwD1BS9Ig59VDx
pevzwbhvm0CHfJeuWBgk0Tx0TICtJd84DpFq+Jw4PWo+eBvDJ0uNnbOX9NpUoc4tiszWKvTrsSBM
2t6/0OLpcW5dFCXwO0ZD8SqMtgpz96eUFDTyoIqCTCuZQwtBb1KEuQdVHYnSKMfHoWzHAu+Vwsi3
7piPm2stt2EZ6FsueNNiu/eZWVzB4VfyGSmFnmDQKPSb91aDn9VRo4dmmqAe0jQZ0IBwDxM6HZ7x
9XmUchz5DOAGVp94i+j8+8pz08hJ3DkCAIpFkFuMxevsSbc+4k8GpaEfLkXfxBc5Mmvo2pxy3Mjb
tG0L4iKEgo5ZKOP+daiN08f/GuTT50AKbMjetmi4ARSi+fRcFb4o1LFonZWHlva2cJHMdmCX3FOA
Z10Ue6cX1W3TwFSj8h5VdkmPeE292KryafU/RM3YMUoYN9R8xBZgbCoB5kinKK5glvC6swYeAms0
yEz5HJ1GED6RFiC/PlNuF9RoiUC/M1sX6N00t8c8vdrT9PDTqmZ8fBdmLNYPAc16lSz+mjNPsxOd
J3dznx+unTSD/GEzCnccaNrnjh7e00TaxnXkLnlI/VesQvVcB96Tw+zqh1zf+mlAjW3e+Karnc4N
9tC/2qq83GwvWMQxe2ni7OdCa1RuohIbnnsMbXi/xRTY8tnys5bp03tkrDy8mkh2P/Rg2foP2pP+
4k5ZyJe6NfVyoE2oh6kd/SyfH8Y6wyHo0GYhfxe+opU5F1W/BtaAyONlrhRlHw3B8XXIo3JSPMxS
oKOdkbEtHRcvRQF5/zhZcvPNBzK3Mpx2aOahkSbQLlMu7pV5R8k01EhnL2sAAyAbXlM+XgZdppfz
iMiSn1WIEMrwgJzCXtYrJ+rhTF0Mbmc2TVJHbt0gGu7RMFzSMoIIFtPI7PlC0ujVd40c+T+SXUA0
z5wtoCIJll/fTdWQAgrMquTqVp5106PfpgtVQLpueu7PEaG8PCyOREkfhypHwvGXMcBitGnUX3oR
0sLlq0nrk3iT1V2HxuEVTi6HOleQxHOIP+I7phZ4DF2IMmc4js7LmpEdclZeezpX6faIxLabhwfp
zPnsXwynR1+irGeIHLFsFU9UQVf1sPExLaLcoFw9fNYi9KwBr9JT/ISfhpBwGQFrxKbHiIcCTpcR
KyY4n5cFUKgRQ3Hw/Sdkd1UbIaQuVr+5dYSl+IS/WrqGnTwkZfevIAtK9FqhD2ylSu3LLJVwf2PE
Hxp6SynLQQ2l51bgpalVUfo2DbVTmww1wIR33VS+Xk8DmhBA+KwKB0Kl46cre16/EmnKA5WtHjyk
SBoqQIhcgcWXNXRp75qDCXnKrzPpWWpczWmvVHEXOaUGKbuR7e42qGCwDp9QZjRrul/S0ljzAxIK
r+53QBd06GPERKH/5GaORUn+l++E4W48ld82ettovFRPN2Uri8l3Gsly6ECincKEi3w1b16TBp+q
bZyNe0UyDaqwCRn5T8Rb5pcxi40RKKGd6GkkIPLLA+WlRqnqgnyVzDpqulk8+dGaS+vZXWq/vvN9
Kdb04NpdPxh/zoVVLumeHc2psdWowb+NJKytQD2CSM7V8MXMZJllSeqtTr58ngNyG/kjmopJ2l97
zDmUeVTVODVRYthbXz0i4rbd7i99/WBZHbwauGDRaI3M8qaM7GTih0YwxcFMZ2rZvT7J6V1qPiLD
A4dQKxbTl3BT15OOfxHqdL6Q/evFS0Nbf6J9Qe/T0tY/g4hl8Ik1W/UHUwd0otlTueveBqRCwVLO
FmdI77ZhtcS+ZKHqVRk1+jevUxZZMJEI6q/+1QkP1+HUyBL0scoJYstWZvhxzINs7uLZbEHP3RUf
FPtSM1z4R5mxaTiwp0/EF5e0bLiUm8n8dk36D3fglvrOMYbin75eyFMRW5pkqhj3p4qtLcotqOh0
i9H9VJ0CVnUCGiWeM8wGo5YahOyha7nurska2WEKIf3RuB8LD+ZJPMx08aarws50Gpe7C9cIplrf
FvQ+bgjXNfYRpHejXuTC1m3GXTsvek4G6WZXRezlfdtgJVHWrMbDaUDAgXXQq0IIOYT33jLK69x2
6iB8B/g6K+jBcogPzGAkDXTjf4GV84EeAni1fZ93He4IcZChm7xXc0eYlYarVxDCUq3ZmAqp7/2d
6u5tbacvj7UH9tNwVv8TtWZcOmPuA6CqU2gstagFiIPuTv0Om/wMQGc1oQ8xuRaQFf/3dVn/jwbZ
HOKBl5JK/jVHTJxHukSK1HU/cAKgnt2Rn+uXOmJ7xyRBmMkrew2Ov3/stxAC1FzmD05PPDztcOa5
/fZe0smBB8rSu+ekLsJY4WFkJg99HwbOfutInd8b518viLMdwAFCJBtwUZ9T+M+Hr3BxsurGTD/L
pWWjyCp2/MtgRRcJrPmysn//gGesHP2EYLcm7gyQfizaUWcXXOrSzdqh9j+/Row5h26tjduc1fMO
i9uH06EU6aY+jbOzlrtmbHU8dxShweg3WG3voHLW25nOHVFKIcOiNYoiD4jurC22YsgzB6sjP9en
RYX9hV7jy1ilxPUinApeQe6OKyszctgcSC2MXN9IKRw5bskElzI9eChyPTNeCC1rQqiXfJz1kVp3
xepQTybzqZ8lTmH298N6/hp5ca4Jt5uOCUbSKBbOXqOfy8FejOku7ysdmbaXREj0Xjt+Wo1wdG/+
++t56Lde3OH14QlvrxcsZCM2ovG7121vyXJZxmZHZO1i1EXZfwWt4eiFlhZfZhYGCgxcL8/aLs6c
gkRPRXl32pZIkvXbCCp88fZtL/WG8fsH1H/wb7wdfBaCIRNVk1Jo2/L92wec120p1OZVF3jwqMpL
gqYJnCdfsWDeW4K/XopXB3nSx36aIvP82RoMrFasxLKLUyoyebhZMI9s2fDl90911lvjr8PQgBFn
M4rUAUTWt4/VmkOeYiwZfTdLYOrXZWX7qEpIHJ1Gl5NzOLVNYjausoM4wJiPrRA3EatPBqddgody
NgmC79zXiSLyjwEHw2QIEOHi/EBo+0URaZr0i/C/7I9qQyTR721v0SyJ0XTtsfuz31oa7UnXZ2C+
UdykG1UspMpssJprsgioQVnSVQJTkRvbBRMxP+KUk2XdxUrO4nV36VJUFoTc1KYV9rWXWAZke1Xa
biv3TT1u9pCYnYlBg2aUAQGiz7c6x/8YnfqMlU+R5HxI28aSy22V5VMElWec/ALqrVlCIbmgAAqK
ZlcbpWCKvCZOgcE/y+PqlO5QOYRsYv5LeD2VQNXLaM7oZNlSKFl1ejJPSKiMi84OqV9ae2S4Sf38
Mbhz+lonmcYpMguatrw3U4TWVsRVPzTWFrcYKbbFzhcB9k7wL09QjGQ7xx7plGC9ZHZ0/GbGd5Oh
Ti4COYF4YSFT+fZehB2XbCqqnenKpItSZEm9ND11Hn2GuqwfHNLxyLnz1yFyxWXpm4YGKfpJgf+u
p/owgjzqyF1ejQ1wMMhQQPcjLlH0d2lijF02m00sOcPAsz9GMhLBvM8kZ1DKL94aTVv3hT6I7rSR
m5q2f4edK25WXwoBCp7tmOfQHA65kpZVJo1FMvznSknch1eev8z2k+Ut6xDeAeel4hOS97Ky92Xb
GyYVukkdNyT4+dLj37c4KEAjnBd7UyueSCAmU0LKiKYAQ5Q1nW+qqMcPLKZNPhdU+VGo6NcWudkf
XcjG87NvNtWa71JcAaHQNkHbqD9aECFjRJnl61bga4yU9Okz/yZs2E+Qj+S1b49k9y/5H4C8zl/X
dtCb4Wlq1C9ZahvUFaUk7pjFKOIJfUZjEWGzLuA2bFSP8YxuMvrC5tKF96LFn+jQFF7mxXmWzffe
WnjYLBVzekRB6VwUprNdNmqZLkBYus+B8u1kibz8LoCAbGJiNKkvKZP6ws08jGxYfflzqUT9R2YW
OChEFlzmsHaGI0U4UJfdYl0lzKeuYjmiYvdv/LkQu8DNc96uaahDiVfCvuyK8cNW1oO5J6cY9uFq
OjUz1m++52K8ty1XXCvXyK6bqR/2Xo8nEgSZ7GLqxmiXR3P4KRC5hG8gih9FL9NdneNttbptu/PS
SF6Fm90c1rSlO90KDxehKlzbxC1bfGT4k5chdeKzWrrxCB8DtjrSoWOFf8IWr1HpHfLS7O6FS88g
xmVK9pCiu+xhXrbwW21gehg5Y/NlDu1ib9qDeYUQMi/izjAw0AA+PKih57CCMkg/AWoW8KgGJ/ph
0YKizrKE9Xmyy7w4iLU19lbfDJ/7yQUIIRTs+nXBzKNXaxV7zRwmaRClefhHMdnRegkzYvze225p
7Ts8Oyi/iiZf48nxwp/h4AXNzkgNddVgZOHtXGsoPy2TU2kbne7a6wdLJmmYd9/Mshc3S+Ca171v
6RmawgOnNprmq0WNyy3U2ekSFyXjqqic3N6FRD9ULDPc8G3D4YJyXhhfZyHnnxKLjsQurO1b35ed
DdNBQGvctp6Zm9eijmFyKXyCtrlarvBBkVlsWqK4W62AQEypl0woIJ0rKNu1uFKLVAdbjPa1VzdL
DAL96M3rd1zF0jsEUmM89eOwA/I0izhbminYeWuHK18wtHcid9XXVSzkiiZt96yPxwpuRpUEReaJ
GHqy+42OeRc7dt0eOwAMzIKb4RMGVdUnKPFDlVTDkD3IfJV/qEU0Ni6c45KklhIlrqFmTSc4BAtk
4S35hjIznBFK9TmGd9tUfisbscU0n5rHtisQdorJ+hRhRnUpbBUmozLTK7do3W996C83JX2IKRYA
wVw0HZArGJJKecxufMy3i7i2quibMki2djiZkEd5ZS+R7fjVgUDv4+RRbMHFYHX5R/hDcE7mXD3Y
uJUdETtax1JM/jeU5g8z9fvDJpstPEoBWbqUTfZzZUCOOeLrcU96ut4PKvJSnLAlneQqG2ITH5xL
P6rEUZIfW3EW9NFD1A7Rs7MI50up0u552qbt58gE301BZ9+6EB6OJjvFTi5yuCfvNWJvbqcbQ/XV
02Z27dGprRTGGDD3Xb6aLnvZQkQyyyIEp/Iq/yKgYZSIvi2PlTeqBzhnDvc/2VeW2TqH0nf6r+CF
8mPU5urCWuvovmnUdp31pdwv+AHp8rwp7lrXHK7U6M4f2z5VXxSGG9+daiI42HKd7ty1YfGAtX2w
nGG8XlQwXxbz4nTgSWF7TLVPEmU7zE/gmOhyw93yJk1z9Wmzw/whBNL5Krdw+MKGn+F+qILbzTIG
uFV+caij1Luh8245+MtE9S5EHeQw31V72DKj+1jRGviI7YyQCYwV86Dgsn8Vw+hmFP3bdqMid7yG
QFWBWjTdl8zZooaY3Sx7J6jCC4teZDKJzf0QTplDx0AZP4zUhht3s3ruVkTJ2izk4LtgBGoPbyrP
mYJhb3aqQn1URyK9mQ2RfQT9qe/wMmkf60F9499kANCF9dg3ZDDlGJR3S1RCC/WEVVxFnbCfRiMd
5wQLDvMWCtL4UNjTJI+5XeN0HOG4d+2mnQoPkdm00VWTh2JHf9lF9U8ffhdGW4NIYBuiKW6cFEdI
Ax7C9YqkjbH2zXlQNxJ1ZH2wFmXNly1U/A/O4hqfgjYqRIJTL4Z0eSTU5zIrpmZPK3rNr5ui6oqd
gXQVpmaaWsYxmPp++7yGrRrzo049zF0kl67uKkatmzG4qsAKFI6rAZlL4jVjOt2C4pR94owWAqpg
69YE8y3/Bhphau1mHI+q6wGAYHjE7HULcTs0FKJSVMJm1kJ30sZQwZVnL2ZbftmcNbWneF0kjtVX
NsHOvAxdOhVHifmm2uVT7433kYF5FMygrI7QzxhphgLNcKPlvkD75sd27tafutUytuNMAaxN9qRt
3qBUWdrEVvQXboOacIqNqsQgAcTtqsSoOvHxi7oaDEw/yw/4i/nR5jD8rbk0O/CjptLsMWF7zYdh
cMtwwMu19Gsb4L/vWA/h1kskEavd7F1rrPMbHOdLP25a4GetWJPYEzUrDalgxOurRdrV7bPZm2+r
Avh2Vy7FcuFkrhXusMDIA6C6UlmXVaYEbdLRC9bYnunK+4M93BletARJU6ZuHwdu5QARgiU+4iun
fkwRqYmjxGofuy5Ff51hyjHaCSlcbnQJnAEocqinc//zarhdQGI2hmuB1RsNFz7QmUaxFN8JQjL0
97moRexl0lqifdVghpLvhb10nndrGZM/PmAK2KQXpQzdb9k0PW1bnj1kuXjKIgx18Wqam/sZzgk+
jSkqJTYPkyDhI/sNg+26Xu36TjnFeMCOKkqEFJuIA+ijAhmr19yrtvZ3SvkoVEKMdmI1Dc33IUu3
A97tdNSyJb2l8xlimb30s9xtbDbux6jPnfsAYpPC2xgMivnAhInh6c0/rE5Un4Rs+3DfI6O+6bu2
ux9lP2T7kQMZtGwJS9vYaJboEpc4ubNbWR8qmXr3bWVa+2jIO3xbPePWrhb32hY0U7usp6keURbt
bDvlyLIxGI/bYtt1zOk7dbMzo0n2e2H53R28xhlKpZrTOOpnc0lwVC0T3AcnEUcIaOG2QtQcL3s8
3Zb9Cvh+v6Wq+JHinCiPJX2/nWJRzrhuV+qOXZ7Nv/CrmqMjyC+4hfQzu05x4FQCPxlbkT+WRWY9
gQguB8hE0bEzo+YQiKD8aJSmSqbGz/8w2+ahLmGoZRRuh8BOy6/dbA9d7Dld99UxU3U12k66oO1e
yjApAG2vUmHz0JkJ8l4sU0IR7nwoKUuuptkqvle5EzxVaYZjtuXMN9gUYo0pZHfpAGU/0hSwKx3T
FsTDpSlvfWxmyVsJjnoSut/dShfpa9voXXux++duCo1iX/sFDVpA7s6/bDkWoUt6VSy4MNZbB4gZ
zKXFSRrEEe15VXq3tejt5zzPB3y6au4hLvHdD5OKv4s1uc+cyFfhXeLBYAcY/+JYqMi1quyqEd3w
L0HVlieVwL3iiY13Vgj1w3m6MIbKRytfGhdY29sPms9wsLapQui6GuKD5y3l8ziFgu2ByvPQjSks
rS71nBtaiuparDiexiojpblZ+lE8VzamQUkP/DnFxVQv34dhZa2wKKnTRgG6+gNjH35Jp3DaY4Xt
XAGeZ1C5sHclmQ+86SdmJlN6aIJ8uHZX6rfYIB0ZdnUqDW9vyAYuMoo473Ho6/prIKYlqXqn39Wm
Ic27cQ6se+12EsFWIoeL/WHO6+NMUnVF9Gvn/SLzvCSVi0g91dYb3Z2TzxYuf6lmCK6N6Ym9EjhZ
xzBlmESJmzd56Va40E0+LZ6mSsqKJA0/OsrYKUlXWdjk1E6bbn+0/dhWH5Ayzv2OqiKtCGmR320i
UdaY1evRMDEScD/4o5OGcWXJwvlWQ2c12mQywqVMDzTyqsW8rfLO76KEantxBe4EedOPScCG6627
/H/ZO5PduLVsTb9LzWmwbwY1uIw+QgqFZMmWNCHkjtxsN/tNPn19tE9m2tK5Ng5qUEDhIhMJA06L
YgSbtf4WXm2JbURlbk/rcpiiIiOYIQLSIaGNBUxeiHHAFBUq5OdBv216WYvHOM7sKl6T0thA7+AS
ssomHFRdYTGMmdXKQ5/0WvGtrVs1OBtC2kRRbpwaDvB9pJtwQjuJgKsr181ka3p6SXuZ8T3YGjKu
PkVhDTcxIL/n9L8WWuDpfI5tWk7rQCaKqI3GMZP3P0BkTS5ESJcHC2RrGpGSJxqkFkkBOoaFn+E+
nPFj25Gu3B1675n7rTbaQDz1ckyWaARClGaNzTZKR5dXBI/j7kOfACj4Vx0DpTrraaBP9qqP277O
CDbCajvAojhplX6yCKwYirWTd/1Unqye05tDUaH+aFeIcawiem91jhREuSKgFdZR7/t6qtBHiY4Z
h90hrrdS+inPY62r1hmZt9cmIjNGdxnwxKTchiHKt3ei84ppkqDDAwivWCH16vPR3sSlskW+kSNK
oADsoKz8q5nRz99EWu4SAktOXyCJ6rfrwN5402zZO/jI4gPNL/mDhuqnC80KU1yIe1HNG1QwxRe9
zJiyUOUnTbap3DZI1kODfkaFs1lDis5uT94+6v9jIOLh4qDa3YNPi6tKj6xVZrr9dWpMU7GRVkFg
8BBAUONke58GavQONSOcF1qlnOxQlWNW7ppOR12pfIkzFml39kXOOi7dqFl6g1zeo/26s+bprhXa
qBgQtHzDBMqGGKXScXYkaXYFrRS++qTNkZpkaMRjbdz5mcic9SjK8nOjQ6yHbTqwGpQz6feh3qRG
smGcaNp9nzjZ8CXW1IK4MFGb5WrOaCLAPzZE2rboDR/RkFkH5SrS7ara2JPe7g3cx09YqW0ASy8y
42oFoCgcNlRvas+F7+r92tSdvntEkkE6S9hI0p9XaE1qok56w0TvBLh1jtm8i9CumcOvFUSgCkcr
8zZe5uZHLW4rJPY9EQCSsGdZICkxp540rNIJoMq0Ltnhp+CL8cgfCS3l1/ta5nW66gHMPs0IKbg2
ouC21/SK85zl1jWkukx82Ws7iPxgQ0zI+FVDVAV4mMr4SuMx3D6zXI7JrZcWzTJ1WabYM8G4x4ag
NfGJRyQ5BBb+7btqtKJr5Jvxl7gx+OT9cVbI6CJSarOZsO1QCn18IFa5v4xNnnAK2Otgrb2i4mnq
FZgoMie4M4APvXWQVuPBALQQ6xHNzsfRsvE3Ollr70s7TVf12Djv6yiutp1Z6o9u0xph4KGPTJp8
xjnQzlOIL2s6G5jUxNrs2wGzWV4i3A/EEAyH2G1QzbXljEw1jihY8McgXyQbbMMrkn8n4mporPdC
3cLwSDKlRU4gk08ECtNJj3BrK25rhoJyaq+tXvZXsWkM/lp3YklrAsKT+1F5HWroruQsUSl4z3aT
+HFYMIDf1Noy8bYkTZHhr02TCN0sCpDJZLVI1rzQUxRhwCWXuQABCGdXSneTDQj/1pZeiM1M0AMI
hYPMDzlLIdeDJb+NbVJuzKhVq7FzpiePp8VwUl3ZyHVeD/5d6zRdz+Ecp2YhEKBAhVldW3lknnyq
qjzkS5igw8aIghPJTiaBECI7Kk3iui/adIU2zXzBrdOX8B+Esa6E06bNyiNaYlr345QS79/4XbTp
E+HnPH8bKz+lhjk5mPRH54NGA4k6g1xlJKfaVTGFuSyMJxGgxAgLBCJn8pRbfUl0m1gKAhO3RR3p
TrEpjDS5J0qiGVe8N5nqmM/XidXU/vK5uTejNQJDW2YVnf28sB5r1B9xSJDJk9UW1WPTVVWYiBLs
kWRuBFzxwCWfN08xmU0xs5Ui3pXJ47rpsR214C7PZdxrhyblpl43IvNuur6rjp1T40FpPHIMGtAR
LdL9DyDGwuMyiN1P0pytjbL19m5oJvNAHUpnrlLidpdpTS+Q9JRAPF7b+vvWotpkTbA7g1MhArUj
H2nI73DxinUDuLVuuNTtVW05/YbxxTiVU5WgWRyNxySa1CP9L0Yo217H0ulkm8LPo2/InfW17djd
g8+4vyPPyvhUoYx/1PknTqgpPjisCI94gfxrhfhgJ4eOu87vXxBOdxfZ61NEEFilG9wH8yWItYyJ
xrCLHe8DgsB6v7XWxMGdQNG0q7E2m48pYMfaVywqNa1yc6gSo/pAlL79Pk0su1jZoPoHKUsDig4F
aGZZn6ce9L/ZZBI8qPnECyorhjXcfDR5j2y0VSHvGrutbOemS5Oap3xLrCmaqabGsYJ4QU1pUcM1
QIRWN/aExIf+FhMPibm2KoJlkoNOBGg6HxCYT91DJNTofHZKApr3aeUXnb2K7EbvtLU/ODbhENzY
qGzg2tBtpIEhXH2NINCYGRt9fSL4O3MbXR36SYFihq6pnK1tl6P/7JZlx0Olllmucp5jS/zWmjkP
/QQxTm4cI7Sx0X4hk2aMR+014dHmpkFebztIVBNZfdVrbfLaNUQrAsJNK8cpI0JnpqcNFZOMo0Xc
zjW4FLbFaTzr9e1g+R0rjLCU2zQflhjZgTqT2fHZ+7AyCZWeU7JfSHyiYYL4vo0urb6tP/XZPBhT
yE+RYlqNlc1IFs4y4clAFQ5bcbACsV7OxHZjPch3SawGr/7Ya/FsOlQS+Rl/h0bfc9VJ61oW5lM6
kW7mrujPohtw+3t67ld2GdZwiXPFOxvAv3r43l6RocKZsCbFwvuSVXIhNIofwo8iC3K+cK2ClvoD
UfkrJ78c0SVZhdwyG9538YP+ylMCzvmdjl/ia/HjiOQkLQIMyykbqPnWS+weEdygKw3Lh0ghBX+c
8j9Kc/jvQhh+zmD4v4p8+H+X5vBLcerPaQ4GGO9PF8ebOIf/wkVSti/t23/zV5SDH7yDpcNsH6Cb
pB72P1EOWmC/Q0lERAAmGWzYRLP8uzjTcumTR7rIV66bWFo8LkE426U407Le6UganAAtrxdgoPL/
SZwDnvNfmX3iKfkvUgmMxgic3jg4qQExbWn29sHJfaB6B9FEU3bDbsZydczj2tnPWoXduRrH6Qsc
mHflZDbrpG8Y411V9ciAWqm95F7OIkc7IrnzkXXvpsAXxJS6JDC0tndO8qG9m9JB3FN/ANnUD+JQ
kND5XMkIeWnqpUe6ejZYjOtPBJ6me0oxG0E27aiYiHs5f0Ypr61EFEPQRSoz36OqyI68tcpT5Fn5
rrdaBsuuvK4ckwKkPOJBlxbJ0RhaUFVRIJotNNdam1rsHVHHws5EubqppJ/vZO4HV1MbDykYljJv
CcQPIAAz/dqYBKgvAsCBLH6r3pqeke+MyowfjUAEZ0PLLoZikYhM454JlyxLl/GrrAEQQh373DfC
n5jcisld+QateKuGIFBIdMMOjRStBk5rhrwmF/3OyXX5BZqp3loN/opaNPmu7KvsobZTF1Nfbqc7
Wah0D/+KStcegae8ySDbz+w/Vr6ImAOS8barxPyZfoTpkd3Luo1h/vYgqc3ZtVJ167h8OCgyxRZg
rD+xb9afCqtXayAAbyuHfNh5RsZpxEqFdlbmyOlHuKDM7r9ogRWKxqFbK5AnwhIO9tJv0GMPQm9e
levWia6LTBYHzdcOjGzZmjfm/BEGtd7V9eB8i5mc2W46AapsjztE9dHBxD5/wcM8m9tAS7MjwcCR
trGIBTxB2aQf4kkET17tYlJENQ945Y7v5TDW90Fki+tZd/XrsdXZxHvQyI94ttqrtNfz93Zlyx3D
BMUxI80se0flHlWiuWXdzpMnruPYnre0fwBGatInj05Ig32nq/21aK1hoW31S9BwrZAO50ardLbz
zz0yn3NEIMkentI6uQQo7wrpsqb7nnis8V9QDyGdW0aeea+SibVcG6yTOTqLprOKb1Bvt/fpbAUr
5AP5odD6gyyjBVIsHf9s1tJ8KgPDva5jOztgJJH7NM1ZuwogNlLSEucml+PJTEaby7Fu9preMdDG
3QsR1voE+J4ZG1NG3gsUz1enVsUhniTEA6VHh4pCqi35kv568krzg2Vnn6fRkvFKi23zyfPL+2qw
KIRq5cSyVuq3VeK6VEIlaI9xlgEyLhEK52QwHGM1IvF9gWFKL16c1byXLSv4zHs42ZUD/yieRf7g
C71YDRZ1cSzLxSmN+RJHyxIHtwccptumeO9ZbQc8gac67DLjnhqRQ2yO7rFiRiQSnmIJ1ytKBLNp
douBNL9zonzvTmN3dKO5PDCeMUrIPmP8C6ynrgrEwUOrvAWsqtcENQF8liq9ky3FwDPgz8rKiIOb
E/hldvLsEYGHevBIDbyVZlGt+EIJ9GqSDCaPBfSiNWo75m59qhu2nlUQbJ0uLXYR+O81g18OtXE7
RNHwqC2pxplrGbepjmugxBTaUuxLNlOpD81nq2P3jegoAzf2duBlajPkRq9tEs/yHztCaSQyjDkX
TGpThZB4im/mtsp2mupQskyT462aQbnLGITSNyaloy9n4sTmqu/9dRAMD/E82WmYZyQp5k0M+q2R
5hfmfTGfKva566mM8F0Y2mNqZuTwxjHrgMgDj64satCCpnRXuSY+AnLrh1xn0aHmsA7NNKs+5YjY
T1GVBLcOcMGhbR1VhFB63a3otAztSbmiQKJ9cZE27FLd8S86QgZKZ4GCz4Nf6Ss/KmbqePzc3UCO
Bh8C3hrnGU3Ex8a3xVUxD89EQrt73ojzilVtOLexLbiUxvSqTV309JMWXBW93Vy6NKqvU0qC2NhE
DipfyE1ltPHWCID7ZjORG6etrY/Enpp7t+Msm8ivtolKza8EzPTXI5EfL7ZVLy8X6NhHotzEAzbA
IQ9dkVHHmQbxDggSSGmKx5VmRMnFMMjtA8l1wiGu1Xu956MvE2deT1MnN60y/ZO/jKkkV1bJDf27
IxeaMaJfsh3IcL2naCi2+l0J5r0UnMmHvEd/Ysh0g0txvmSDZW/kQBINpmB9BhbRShvuRm3duhrO
xhCbx4CQ0mf2mmw9opyjEo7XreAWPxFzIffoBanXyuomeMpcV6yLctQf86iJ9jyZKKztzPVkus5l
7lPts0THeJTY3LcwJu0Nvc/5wbE1DAEoxG/zafQf4pFKakOv9ffJIIDdBg+CY4JZ21qJ15ybqf5U
gmN81ueexz9RmzP7tbLjHfEbxnpGthiarXZySt0ExSoB+9F5LxlM2lLHiYChyIR+y6S7NGSnaXzf
OwwiYdpDFq5KK+hu67jO91XCLR0q6WXEmbUNwJsX+fU37GHZYcgTMyRtQbsSEHcQn8VlGMps3zn9
E+hrHPKsBQTxsYt+yjr3CQ7zRY/6b7RxPRHzcFca7NPYjcisteri0ICrbJpa3Jt1LI8y8bz7QWbm
h4wgvM+kLKmPNJ88oQV0NS51MXVNdpSUhuj9UdZtPXS73FUQ4deMWizcYJAUaW0EzY42sKpIrhQm
JpAI1fuXuqsnqlLd6FuPFtbHhDzyxaHJMWm3Q1ywiip9h2NKzruCTexayFqrniQPUGavpQpRRdm2
pvawOPpa1rBNpSZEp5WdjHgqj30jvCdncupnoijj9BKRuHryEsdo7sHWkmiXz1k+lyuYN5BVcgKc
9IufqFZ7cGg8cjZGgikaPQ8c86H2hLUuNX1C+FGV28FtP7bYDcJGxfkaZz6IU2x/ZO0Y966QuDCL
rj/z/1TbAA3+Cjb1KBr7qg9M4CVdq5wwg9n/AL6u7ZlFHso5yTcJoQdH3iDYrjQRI87JjRXluNN5
SOL63PBtHucOH00ixpfFbHNsAleji0frd0apJmDKZdwidKLHGGk1JyEO5Nuh2cZ1WkUdNYLA2Kja
6b+CT6Nn074t5qRdp7UWH2abujg0NtGxKUxx7HRkKEZOoBlapaskcmGL0Zw/95ZL35aCbxf1IEDR
2mCD4CXaNCKvNmNkSzIfE5olu0hCr/M173tdmqQ2m8WOGCv9m92z9K8khdJKhIAKxhfXL13/Y6v3
hAp+7m2vzpyHqIa36FbE/Avsc99Xk3+0xP1/HMn33y5xGOIXIf+/swvebHGEENIy8VL+vMX99Y/+
tcaZ72xi98hf/G4AYU7+VyKfFujvbEwKAbsNex5ydgwVf0Xy2f47QHdyxpaYMwKmF33xX2ucbbxz
Awdxr28bsGJAU/9kjXst2qed3CDXjFQUtGKEFby2EdSKUaHOW8A4ertINB3iAlVCQ9oYLUl66RZc
nFNRXaWZoY0Pggaig5JTIlmu4PtfPMFyYqwnHYmrQm/lzhPSQULr0lNsEpiEtK0EcIN+b9rdT5/0
36RE8BH8rCw3sZvYyxxOCCc9KObr39ynZokX1dycrFhXd0ZC/I8zpuxjg6efRwr9/oSlkCTx5pAY
eQzPZt8lyOaNwlwjTE0uktuT6wZXVedpKUAWAVhY2KC6WGdqrd4bjS6fgrFGRbPq7YFYkcDt4WrJ
TjaqQ+QJgtTnweNTKdn55p3Zueril4KtjqpidQFjNO5z0+jmHQHy1Sltl1qvGCRywMJL2HpYN2jT
lkcFYe7xCHdw0txB3eVokNemMZMKRzJJi2wNCj0MYLlRaHtUeKxx5xvoXHkTUS3LN1Kviq7t+23U
atP15ArzvkHfhcMCKx1KuELs4DCDZjN30jg3Pq6ElReLKcZKG4zxxlh+cx3pTbOuk9i8Z0wUEIRe
y7lhYK2fiK5Xl9gd+TWUiQl8YzmmfDKHMSP4tjLr5EYlBb9RMDnWAaw6UQ9N7SSMrjV85z1yT6M9
mRh6zfOcjZ5GAtPkykfMwGVy7JqW6y9u8xnfHpT4HXCuea/RpK4+ouRW2rNlLgS0aCnpWkJTVHWA
ZmKfH5B2zSuqqjl0LukwQW2T8duZ6aLYV3OtDyHUbZpcosFA0gXbTLqwDW9FeXJWOi/pGEcf+skN
PgwEl8VE4hpNgVPUvU3YUeaV3tZ8SIJSVvJCbKJEHpORIK69PePBpT02s/qVg3KJURIH3LhWTlfP
76e54msdTMc0TjHBYMkReZx57y0fTkA6LN8f8PApAF411iLvNG81D8N4ncTjfKuhIEL7+R9JUU2g
QLdBEstNmAdoHEISAUYPHoZuMkIm4nXu1MSlm38rMZqdvnqJ0865/i4z0gbPOI+DzC+WlcUvJuzI
njggG2kIxOnL0m34EVyRJlFj5pKFgVeXYRw6f5Wk44Kg5FE2HU3lOmrjVF7wgTWw7W5NMWvu2hk8
LpsBCkKsiH5wmxu9o/tj2zqxVuarosdSjcDYxmNurVOuSPPzuEj2QmFJe/w2pQw8T/yRcl+pRnUn
Ct24R6eVi0Wo47y0Jtr/FROhcY+lnq8nz7TapUBu5LvNxjmnSsur5BOfDDeXR8DAvCNgbsQqqMMT
PbaRo+58HvHNRps9no4E5pB/kOU6+mBzTiT4fdvsQYEqhKaRqS625dQLHTmpK6ukvyv0qp6juIDm
c2hwtwUbpVI+F3L+4YB7p6lOJdtjcw+rqGkftN6b66vObLSGzOmA3ySfLB6/uJGm4EHYyDbvgMiJ
/Sm0BnkyOobDPNg8IGaYG6jYDjgdCBsJOdmdMR+E1MmsiXI/VwD9EXePrAGoV98vZKpw+eIqDfJo
7Q7LTYFVmp+C2JdnKCSDeS96alNAovzEfSSzpjdv0og+UZqAAH0+e8zu54SuR8C9vOCYcCwpWfBR
3KTPUNDU74VOH3dfkHN02UemzNagrCCaneamKkpmGaRaWkTtUR6z9ZuZwU8CekyPbe3xnXcUbZ5T
djL10acqOfvqAEQgf8C+HEebQh9M86bg/TOzePbABQdyR3yUyBgudf2Q0NzU4Kv1ZppWRKw/Q/y0
oRCxf6ZnNHh0hj5aVbOBrTRW48ooqv5hwt27ybo2WXNhLELHODlYCFXXVhQhSCoEtRSGZUzOOvEK
Z69BS4xXlc1cKD7GYOrt1paOW6YhAciMxNSmQBj5+ofWkebKKnSKlQcm4DKnbwmvQiiSUSFVzcz4
U95G3lcVW8QHIoG9weF31Y9NPW2yvFG3buXFzyhUy03BSwolY2vdUTdaPhsIcLbQxjEB+XOBDqDz
GtiuCSW3zGq2KkZ39oE4fzDTlhBvve22tIOoUBuUWi2lcJuhGOUNHa4sC/bQb/rRy295rMvnNOiT
94OdX0ZPV+muQeKwJQ6RIuEUiTIZm+J93Lr5w1jYLNRNV5ZXVCsb6zyr52OuBRludZsOBjKP2PY8
j8feYFX3vHTkY0l0b7JO57bcgvtUH8GOlo8W/jD0XacvV0vo3lm6yqLYATFKHHntN2I3mzWaNHtv
zmkM1GKaZyduPUTILFGUrk+MA+u2MYdTDVe68/N6ylcp2RAHL1HmNnYAXKJK7ghU7dcEkMjHNGsk
eUykPRxKuoCHzVR4/bnu7Og9whx3h2WSvFG0psQzabO/nSbXPWtEJ5x4YE97vSyJr9EW7TPpKZup
baBVTITqdT+l+4Tkp3sM5/MXXc/TEwj9fGpIM8rXvx+JfmV7HEYijHb8hwwnHGBg/L+yPfCMlp8i
9z6qTjZ7IlrZRkaLl5CtkRWT6vQVUtDY7H9/1Fe+u+9HdeAhSIUlKNp+HRps4yFDc+UExzrnKSps
wYNBdiYzxu+P8yt79uPsXI+jBEx7xLe94rIGxF59G8Q4Akhs45mqNzyzS4IOHAIM4h8rD5TT38dV
/93BPGq8+TgNgMTXvkWDe1iLGQKP9E4Fm6pK7EObsMlpggi935/X20GWVFtwHmZx/W+ax+o48KSm
dPdokSRxLmE4dg7CjVULbX1qvepP7ZJ/czyDPcTgMsHk9canS9EBt21esBuD0X748QoqE503BmXV
TCOtmPh4f3+Oy5X3kyuRa4ST8/WF9UQX+mZYnzDxkBfU2cfGBdlE2YPkmLEk4g1c0vlCtRoqHGul
FWTWs+6nvD5+/wu8vUgpicQF76MTXCKcXxltq9KudYUD7Nj39ASPo2YdFBUzfygE+tujeAYuYtdw
iJF9dQOiOhnLSLTuMe6wW0yiFDvPJ6rmn58LCyW5ApCD3HivjuJ2llk7aFWPARLOtUv288pU4PO/
P8rfXCYwi5ZOfgFf3ptyowxnJzaxyjmayJF3AnQb9ck0eoiUEWqcO0xD8x9WurfPL57pPMMWztPi
T69OrBQDqVG5ax8JfXcfjd6Pj7NODXPY5xU1x7jdzNBtZy6R35/q25sd1z6hpAZnGxA7+OrioAtE
6LN0zGPWc3dHdC7CNCF8mlPX/4Ph+29OkYsDRTuyfnKRXz8svXxsOFRh4hlLClAvozrNbSefcpsL
hi5ff62Wq+afnx+uaNqblmBj53UawqATGZUQ+H6Ek6A0vrAtsHo4FxadP97p363Pv97qAegECQA2
oQ7+2zst8Rtf53lynJs28ENS1ZwxdDw9vyP6DTlUmic0ZU+MyWpkrqOnbWrPQz0ohOVaa7NcVM5L
HpvtF1LvLKbOucyTi5+5kGa//1jeXuFLjvfSgmOZS9z+qxdKKZwRAXfEFY7M14IjFvIpVQh1wyG1
udTSgLH+94c03j4h6EPhruL1DFT3JmAgzsFLyJfmEqekuNkobKoUQSvVffEbg1dmIqPleicC8lxT
IfI0DM5MEQ9yqjui9GuoI+qXCMyFZ9yRAJMn//iuRw0LmQ8LTx4mgZi/jhCYNpMZ7sU54n5j6Nad
9NmINetIsE4JzUSiwx++hDf3ngsIzt0AlMMlar8+YC3aZeif5uNgR/j89DReTCQll6mSbOO///j/
7mDgRoShEUfO6+DV2WFvDUgDAghW8NSXtMyCK53QTmL/CPMXfzjYm6+aM/OXZmrdWt54r9s1i0wz
ZBvpE5yjw2IZi44rixuRLfH3Z/UqD5fJyOVxuQwPDieHrurVhZxbiVAY1UcmiCZpLzo7XL/S/LbL
HiKtmtuTTAeQEDu2/asEj7xiI/GsJqxpAjyoqlZ3icjACTT6aq1Va8zyafaaZq+TAfwUgHpZW4yc
y3peZyzH2LCmS1dWQfWnkp+33w+94ShnCDBwLKwyyx37U4SMKCdfLjazozlPmMmRMZyKkUTIWJ/+
8dRFagPXgI3DHUgPBvrXQ3UxFuRBJc2xIRP24BNpi72oqgHnMTud7FL9ET9c3l4/PRhtXmtky3Pr
eyTT6G++pXKmMK9uHPvo1sr+uuTDIjiOgg/fARHiiEB16jl3HiqlzD/cZES5vj44txfaM4sjm4Sb
ONavp2vnUSfsUaRHOMmsmNd66rtZu5toULIok1eR/8k1ssyG+GiN9kyPNXeg1cRib3ZwwKFpptOd
Tm9psZ6zBa+pGwqCkNWTmY48m+uoISE53fX8/AuKVK3kJ43C2f9w7hmZb1W3+HGJhF4uL4ogmR4g
wwx5RFiKhNl0W3Vx8JT2Kxwh4H4wsbzoIU1ib+3HI2GI5OhDWulGVtwiA0zPjdtpOwwC7uWH9a/y
ymyJqkSz+cP/Byytl6vWc/ogTOxGXnWZ7Rmr11bA0RcGCX+5g6y7NxKE8GFfC6cD+9aHsXpBVVLS
zEWDDeBRL43c+DI2fgYoToCEtQqUXMDQKc6SyzAp/uxp9Vwd3AqIckdlY5TsaVpiKyrrmb+da++v
4XPAl7EQXstcU0vutYSShOkbaDk9L5kRNyzuU6OC7BD7mrrDVlgkyJYxZ15lMdThLZYevhAT7XYD
m13I7K6add4XTY9tHR7WVXekPvhXsUta3J0njfaLanXOYrRSZ/5quWVvXze1sUBRY87XrHTBP+TU
nRecyICShOXZ+ADN1L4a+DQHEI0ebE5kHTUcrkS3ugYHAbnqliSRnY9iydoMVsRP7OnhMj7NGOAP
tVoCn1RFih7+t5m3VkDqGBBOkluteUMVltPdLZme7TrD6JmgoPArOgomD5pVIxjyMAwNASrrvhuI
ApWlHNeoVrlg5pgrqCwHFgnTG4V3ZQ8RdlhSv5cgY2UM4lw1OZiWL/t23qGG4s8m3c7NTdzrqqFD
00Ew5QsqAq/LxHfNsyYa3g3f5wAwe66+OXaBGhK3AjcjiYKGggggxK9B2yr1Lejm6OLPg7r8gOBI
yeaXIWrOuLdT03kRUUIfWdu3o9z/uK1ck2eLvtwzo2el/kvpCKA3BOLGvaGMROxBe8Hmzc7mMd64
DlcRxkw2s4SiIyok2gUzt9KWdkNRjcNWCXD4H9SMgSsT49kySCAFAo+rPPsFpfmCxDbA8+Rqsv4o
QweB//7687AYNZcE7Ap9HhaAGU0Wettt5dMWcqKzgtuUciWYhnyy+WDtaLDxlQdmLG7bsuYXMXSw
k63MzfaunI1aPfdElKB7yz1Cq+/8KlD9NSoqY5H2lbiCmkhMX6GfuWRTkkPs28mQoMDJxGxscf9h
nuB9DA2QoG8HruBasWFzMu7gzvI+MphnXUx9ZLfUIuRiwG5Fp8VcgM1ruZMe86YFrZ9yQMktCNrs
A0mkdnQsdF0BtYGQdz4A2dxTVffjjf8/POn9JL/+7//13/KkPiziTyPLG5p0/TV/GV+arz/TpD/+
zV8sqee80ylXAiLg+UuWy0KF/ugt0/grjzEZj3nA+uKajAx/kaRW8A6bNOqHALWjh2fF/DdJavnv
bBtdKnMe0xFgkfWPSNJXCekQtOxNaGdh/3zAOcSBv749s3RIKGsM6v1EgO1jl0Kwoda3KBHlkVyt
lNcU3VbW0yWvzHnx/A8rXfeCFeIpqiQp90nD2ZqNx0j0eILKMnPpHtHHr6pzF80+DaR+hHYzj7tL
yV5A9mj+/B2zs3q6Jss44E1t6dB4KsAazYco9hEA8PuUprIrlof5nKcOSge/1+e9V7cRhgDMTUeX
G33dVxh5SW0kgWQxijKONyciQygpLgiP0ZST7kZ+OR4pZLwfvFlEh0prursyiMFrWvGcerX2KPJC
u4/r0sXLpcodwox4Q+2CFUq/lTdYjvx1odrbwY+/gE1wkrjBQiMxb21zyrZBkHFPOhZZb6TW7fQ4
+yYRXo7kc2MMLPWZtBopUPvXndzWM0dPBvPWtRSpl1533ZE9EfameSsM/z4a+mvsPGWY0M461rNx
pUbCRvKsHNCKjcv/FFfVVFzZvnyMCvwqs9GpI7KX58DF7400Klz0nNmUPdfOot2tqvcKVPcpI993
LSmuXlPo3W/xjgwrIZCpecG9sqJN5GHvx5uz/ArETzn8aFhea+fNnn5jZZq27YasAgwP8g8Uztkf
DGWR4VHmcgVTYWFO8xVaUTq5Ex0L6SwvTPMzVgXt2EFmvFQ2UhsZdAPGHoyqK0vmG+JycKqOzj7y
Zz/0YQpvsFk0j3bm37utqAhlAZ4x2gn5SYSxbgY54gXi+iQ++A/5LDWIEmt8wCUaH23KBDw43La4
NYOo/6zpdVOuvFq3bjtyKc6FqBMSHMxE+fD+9bxhV39vaQbMLXh1sjYr667Nu2DL0kTMrpW4BC+5
RpiKQfB20gbs5aoOoAgslFaxNMhBERM2GWKgws4f8MObhupPMSrAfjs2mvPgMZWe7MLVn21OfN1O
xDIUIsXg5vBZVlvDb0gjstSkn8apdig7YykNHSftpm9kCs3azm9IPfg2Bd54nZsNdpq4tLNNjgCp
CQ1qVGWRGu+/P77+50H/hwe9ofMk/Y0e5r/yl08vBZmE/6mn/PFP/qWGsd/xAGXZX56mBpsqC95f
z3n//7B3Zr1xI9uW/iuN+06DMxlA3wY6mZNSY0qyLNULIdkW5znIIPnr+2PaPmWpzrG77nPh4BTg
Kks5kMHYsfda3+KRDcyS4QUnFXrTS1fzx4Oe3YHDIKYFHbAo24P354Ne/2CamMVQ0PCop3tn/J0H
/bsT+6LDWaiahskZiT3jfWM1NWrT7ixb49CioYpN0mne98Lu7n/6Tv6NcuXdKff0Mmxai3qHHc98
n4Q5G0zlUetpezCcxn2GaXBt9bp/XSiyxX7T2nzX41pei4wtJD6mtQhW3p/7uBawx6nH95NRiWvd
bYdLDsago2ZG9LVb/DZYmhPlu6OmcDz2EDZfejrMT/TlKPrTIX7MOoQFHhLSZGpDID1NJS/AWUXA
ggD0OFgVlXjQYYSaW73HhIrBnHC/nQuBotw1ToQ2YhhstepHGqGnelVUI6XrJFr9pQQnCfimEzuc
smKnZh5+5AGbbLVjecAiWRzzLBe7nB3sIwKV8oBIHHVkCOQo5NlyZUcp2ehWVMa7qcHAmEQd8SZy
eSJCt/4KHm5+iDO7ffDq6FLvp2TDHLTk2EeayWxa2SU9LHfRNVj90ez64pWNvbqeLZV+NPUkXZV6
mG+dJi6xlhZD0Fel2utVSF7Y3Jg7f9DhehIwhFgSFkYure7cM2R1hTIFoSJmwmedftg+dxe4Saup
PZNLD03qKEKsIJpZfe6QsFy4czECyprjHruIQiLZ+vZW78z2iUaOUNmazobXYaGeVKS6JyZqztRd
xGWdbr3Sw+mtQu7zQI/JR2TUXpQvfevR/SQ74lMqMvNW4JeLA6V34kvKBp+ugKZ7QM/MqWKMnibj
Fmk7PlMwtfFLFue+E8Dpyq/1HBBGgCC4uvBQ0J5P8A4eCK8n6ipMWnApC7YsnQGN2QA7rsGX38Zj
omPNob/A0dvddIbePhH8M2yrUZdbNg3NWY2VW3xpiyLexWX8eWrTeh0xuDiPhA/ND81TXGw6vpyY
medlkxfYRyxTO9KznC/0Gcj3qhuNDNbLoGvrLElDfaVV0KzdxDlDYG+D6yy7jTUR500Hsv/CPFu+
ZMaU5ps5mt1yo8lEHPgKOrJK3M+NzAMFIOSqzDkSozv9olujWrmZfR4uQ/Usiz6KDjdqE9K1xiiC
/xHCDDZcVRIpYKOcDxO0JrU8T7XWhkEhI2C3up8+M50I+cveH1bYW2tmnhOcLre5DZlyX7h095xR
KWPlM13g1mb1jLhsSf20ATMaw9exQCbltJq8zMxyfpEE3wZcWeelhup2jS0ZmO4s5S07qRZASbwF
nJ5semd+1HDCXCFnMTfmNHdXmjfPGyWwzZSl6IPIEMN2KuxjqYpPnhVW5j5B9D/Y6HiHePpcIoI3
V9RFmDTdHuRlvqKXZ1L3dunAob7InA2cRvQIU96484Wv8mk8y2nHTgVn1UbXV6GGLfMh6xRhC0zi
OTBHfBFVs+4nnF33dpv6kczxP43+oJBFyXgjDETFawcACjioEGguB0fdXQnpl+VODbhAHkfNJnwG
ErMJ98XH84N0Spv8bZd2SWMTdSFJIkAFFN0OmbPE1NTJEF0xJ+mB5QPOVAjYmART5yJZis9FqA2g
5gghcJ7MGpoYtN4y1OKNojY3H9Jeac62gQTpffFGkCmrWJKjQvFJtGZ7lxWQT7Exiy570pw6uxMD
IrtWL3kMV4Xn7Add5g9eOGkL+90Mp5XqXesAwrXSV2oeOHA4Wix2jrRgwphhc2GMo7M3C03HkZFN
eNaLGZ2TGVe00btm+dde6IZ309Srz65ZwlMpjbLeQpCyzqoc/uaqt4GPZH1un2F3KQ/JyLxbFj06
76IJOXaDwKnOG9umI+EhA9sablfhFUmgnlCqBmWnU9SiQUcUH4bij9Ncq5FaeTd3BEitnFLrsfIP
qjiOll1/tZk9XPBGkmibgdmHjiNoR5KkkcebdlLVGcxAcZ07ifucM4GMyaMZiHHrvOKoKcxhQUZK
RxnQmea/OZosXmG55Q8WmrGbPEOACkCuoAYvYoRIHaJag4dH5vas2+9yi3+qwN9VgThWfqp4/nLc
/7/0fKvybRV4+pHvVaChC477QKjxJVvkCy5Fyfcq0DCoECkPv4HNOWlzpv9RBXpUgfwUjQNvOYMv
nYAf1lbjA9nlqCjo4zN8N/6Ws9U034LsF5EAFQzDAd/UeT+MVt4WMEUDzmDMUHQZRG2PSAUheBV5
yeHLrfTzqh58YjvTxpNzv8uI0Sn0T+BmsaVnZV1092ZhSxRnix/b3OQt1FeVsnQIAfXvEhfHkyuD
Pi0Tow9qNcLf4njGpIvH7LRPNaQJUFSA9BfDGW2Aohuwa4GnkPVlmU8pbfUhYTsTfl1eOLSPDxRV
g36GyxEJrx2G96nV0BHV3Eetq4adqgYPFNQo1viM6ou0wHVfpCOrwnEy8z52ExZTEvPYWolCLR3D
dhDY7RrajXk7U7S5+FNuZxhGz9gSeB6UshsuiTOmf2fGkidSO/TMAAQybIyn45DvxoGj59oRFZa9
Imq8K8HJLg06XB870KdwK2gcyx1OmKFfaUsAblzY2b4OW7VN59ab0YeU/GKUzeGIST4crk0nLJ+k
moxbRcL4sKvowazjrmOniODesbNG07zC1dWuU6cZHlEwTg/hXHlugKutHplykcIAc8fhg8JL6s1H
EqUb8srw5Xamy3DMyIaNG9WNseqM9kIRurbwd8EpMx9iRptkyjlzeQ49iBRdpykVTZkktRu5jbsW
HvLArb4mgXLSj42bbUwegcXOknmI1NkZEbim0iPyI03RqQ9QWNG32W211nvsYUDlij3ZF/EaJF3v
b02l1EbJtApAiQ/RdjKlzhcd1bUTGF2uXr0w0Z9nUg22mcNq3C7F1YaW+kSzl7T2rWgLZ9dXY31n
cG4/Jzgwf8SZ565CfcBgVmuRxD0UR/rabL1r0mfadW/SpgYaSeQWBAWDm4Zm9LCJorzZTkgjMR22
4np0GginYdsHPSCIQyzC0VtVVpHdEYwIMdaJe4qhVKvOiF8wz2QBXtelsfwHqwF4KyFr4iUsBoNy
vqNZsotkY96H+JjPVFt4W6htHobRMuzuAL181pWjrYfJn9eEWYNxYQUkZ5VXW0gnQDmIIHJ946Jw
c/uQxY7/tBwqdgNCrXDldLNh0EMw0aKzP1rrLmzuQRq3V42vzy+5LMI10VLTAx22Yh/ObMxMGnSR
rmoN9x9t5e6a9n551Tiksq1khTF9ZQ5JGDgg/dZGHFYf3aiRK6WJ8gzmZvQJIwWjVWAx+W2GNT5A
MghaVhY7WWFJRYJvs33bmX504qYPJjlaYoswyaRvhzA/PD+hsnpH1tdtEdJjcfX8a2lk0xnnHZqM
SzLAME6C1pr8nOqJvSYFSwUOoMT9EvwGSc98HtX0ieghJ8B2Ica1GEyvzdYwV7iOpNk2cd27N6qD
oMnLkjzU49f4pzdSykROv9kVTRgIv+yCX7dfo+qtVejbj/zYFg33A4ogeN+YWpjnL32BH9uiaX9w
XBoSaLHogvC3/rUt2u4H012MQhhhTk3wP7dFrELw4BZNKI8SxEa6+DvNETQxbw/2WJSYHHscFZcR
sv8XbUjW9bgwepHcpORxwFaxDB17ZhtlhMqFtW0fCQBjVlXletluqQWxPq0UsEqOfsyCx6uGPRLa
Z9ZkK9C5mbRuY5+n//jJ8Qct0wM3a4sVsJlsH82lrm5k3uhfCr1W0C+9rkx8+ICxT+hZb1QRBXNs
Zj5bgbCjDRmk6aFIS+N1OdlXoDYb/0Uj/CcYXVRkHuQJ5ODRHIzSww0OYWYXzdW8tkSuX8PwA1ZP
BGLfrwAAwUSe87plRMQR+SNW7xfiC+N14TBowmLqXbl4W8+SeU4vxszGOT44/R8q7c2NrdfAaPFE
x7et59Px7qpxuhl6opXWtamKdmOBjdBo088SHGmT18xB4/i8wZYZDaQDyEi5LwnGiY/d4MbplUMW
CXrM2rtOWp2WyJSMcRLk7kScmQfnchWKEUBwp8tkuvMcCXaQKzE9hlNVYmER7K/TGEZ3KJJCAu4q
xmjBxNs/S0iFPp/VOD7aSWI4O9ce9bOotIaNQBZQ8uxPC2PrSTdGaIvP4hNjaMDpUQP2Fy5OcdC6
kk6G5tAnD0iR8K99DDoAxHKbWyKdE05+nH+6me246/AV5N70JElUc2/4JIBEwQwWPJ7yeFxjhbU2
nd5CztXS+JWoDHsTR0m27xKbJnEEKheTb88cI/aOzWyPOKcQI65NPD3HzGXMMVWgYvWiMY5gctUG
aKF7CG1vYpDSOu4XRcbheqSWJH0X8QEM0KqIwUVPwie8utTqCzvS0+lSx2Hs1QczsxU9DIEa1vc3
fBF2TRFC7+TGzpq4Opsp3WyaJhihmEGQPN+u+qKzL1SYEXW5inHx+wB8Ddsi0grDiHXsu2ghIBmD
d1fUZaLWnjaK+iFvgRGtnIoz6YQ8D9ot/ZgisMZxwSeZwPEO5BK34sKto/gLZelUI2InMH1F6Hih
XQwOzSvg9COUWc1PLoZSxuduWKpn6BhuDQNM9ZsJFdV0NkZT7AQd7D+Ap+QyxntaG2a1RyCXGytp
TBI2w+LN3+vLNlwS4spEeTLmIG4YT2GBCgtWduh75GvXUwK6Kq2gW9ch9vMLUHj9gg6wraCKuZoQ
o9jiA53Il3mVagySbpD9Jh0Uk77wLpmZqau8c5bcNY+DWWTR/KCbyPgg9dCx5pqXXFEm5sMWSgJz
KwclQ7sucl89mklX7aQYG4YZenc7jzKdj6LXPmuzKFlTmluNge+kk3Ml4SnNW9nEzOaifqoeR+zR
9sqf+vgeIr9Z4a8jYgRAro18XGgMZvY8iaY7YJJ4xch1QbKR5Dlen1yPTXXmpaF1ZlV1+6o0+6PT
Iw61EuqMuyEzcXepbDH4taDM1n6tGedW1+mXM1XQEbQW6xEiVQqOJOJp5vQga7OpSXfzaPmHVPMn
8LhKG8eLkyrZs6D4rXmlbOf7YbehHAuB2HCtqm1Uz+maVGbrqNWTPmwtIhPXrkjN88otxQYHAPYi
jaIGy9oiQqhngIPERJhc54zu50vbeID3oYV9JAp2eOqgoLSbtrJt1hoELfA31D+F4cIOa8GdBDkR
8N2G1lPUnvMXKGIMDd7lyjEp42H1cN6OD3anOZyKJttzan2VTrk9rEcUIKgVXNqEjttG1goPHDTd
prWqTSgLBTW/giduX4Lg75lt0bu7R0ZjPQyK/h23MMaYk3lPgAPYu77yjq6TGOtIhtNamjFBK6IE
oFrOkoOWRvRwQEIBDv2ws6/ywuwhmLReYVwqJkSXs5zddOc3FSg9OT4iACTwVHL+MdZGgjUqgKMg
yT8YOB1dFkD8rubJ6G4LSKjEgLJ/RUdjREaHLtTOp3naF5YnPQeWM8VUeMAUo/wr28+M7T/11P9P
PeU4girnP3uvg+c8ecV6mbxpNHz7qX9VVPYHw/JtdABo/hdS1puKimaCvsglT9ICSrfvjQbbBJRF
ChJ11nJWOk2ifjQazA+OxS9EDf+tDfG3xk0Gr/GzIlDHJ2CYhAyjGWKyRQH5ttGAo41Ugx5/U6ks
sRkULEnOUunS5PLUcKTxPR3SkYJoo+uZfJKVPXzM7I4dthNl8+mnb+/fTKXeW8GXd2ProMOg1OmL
Gnd5tz/NbWgD1pmI+wGeUGlcRRk8rlXvVazhcQCRsxqU3T95HIySVVv4PBuJK6RhQPSxZzPU8cov
QkqqKRFjqjLz3Pg4O5pv7CbXCb8aJC+P31bGf/TonATaPykqT+8YLf0i3ncWG/g7WYadAPcmGlRe
WSPnm7U7zvnHgQLa2kp4OFBXptFI1wnsDySKLnDRKdOtXYHgEIncUMkvwCs6I0i02llTkaILkEVM
Q99rnYzQ4QohWtaTzQAiuFvjFhIPXdyck6aOjTVhq7nEFTEUv9FqMsx8d1Ms+nCPC4FHh1PAOzEv
VUtE4ETeXZUScWgV+Sgz7AxAzape7OFwzcRdHRr5468v/3Kv/fxdeobH0JXJHQrV5R/L2/rp6jv6
GNl1F5VXpT8bV2RF91eY9knfDuOHX7/SOx0s/AvPg22ADB5U4yKGfftKNV2KuaHRcEXgkf3cKPR5
u1D6k7nK6nijI3ufA0uf/CogykYVv7tplpvi7QflRjEdpsbMknk6vHt5TksJQETGgQs247lIe+c5
y5f3QIA52xxbxWrSufQ7hTV7QZhV3lcY3N0ZWc72xeharR4w7SMfI/XA6FttbTKn8afpa60N9VrX
CO4IaH7Z7d6xkNf+ZqD7fry6RPh5y2ODQD2Ts529dC9/ulC62zul44TapdGHxXMCejZiQ84k5B+g
cWV0QDCdvRBXTVrR3MRbFyxmEpgUn6+SmU4VTGgagZimw9ektbwvgwO05vDrS4yL7P23DFSCm4hj
KbKtZSL89l26LW7OlgCnSzpkdSj8tRQx8stTz0MOPbpGAj+OQzE5/YqDDJwqo6QR19a7fGmdZHlT
3NbIHceVl6vok0qL6oyOkVzVNKA+kjTjr0OyapmvLn0ZeOP0aMK0K6/U0rhplhZOxMwqXcHMprNj
DnGxp6DLb800ugF2Y6Hn7b3mStIVkqf+kLu0ioxkwrja2v2Mhlj56UW+tJXoF9qHeGk1zaeukwJ6
UJA1TjMK2iB9KbW0qIylWTWn4+e6a+Rdr2t0slQhPYYXTY9w0jTvUdeobBd6GucEUFHhizh1xZKy
0f6gMi7Wdd0B2aUeOjMakX9B3UgdT7sru0tOnbZhabohiKF9tDTiDNsU1yRujBtbtQh+Tx273PHo
3g0q8sF5LE29orNo79XiGiQbHT8CjeWercZUAXHmdLc5Ej+OhR6fm62o7xyY7si7Us2kA1XMz75b
tRzPxnTeDpkfbSlS9WfCKdQrIYL0I4n8ozdZnvqUVOOw0pbm5XTqY7ZLS5Mhd7Ev+avEvy4dT3qd
dD/TUyfUCxUTqlN/1F5apdapa9rSP43spZOqlqZqcuqvpqdeq3Xqu46WN164mOXz8NirRhYFR+Ml
LuZLHMamOT911NILfltwAMShbk5FKpED9bLva/1KZpJUPvDuzbwjgFCGJLkljItSM6/uTsLcdLIQ
ovdcgxA3ii5GLhfpQOsyDNkPmdOrZuNmKtKDNpdGeB0zdiSbK5s8hc5tzIW8cDtpcUepEMyYCnr2
wq2rxWl4DbTLcqOgAanHDWdlXbEt86QVK7C1QMs349IywQ6/tE+mkKYucY2LnjoWPSQABTCTWXdI
VbAFGAUxwp8dnpglx1aO4nFLZT6gButuukSDNlFFif+q9TAW9LVemZL4Or/3r5xT0Vp+L2HLsWuo
aDta3S1xLxGu9k3YDRiNREvjZTvlboHJueuKOnBMENqBB9Eo37VJk2gBl9X8pNXFYlSyXDgV/F/X
rgkY0ainsYN/gnUgijOrFTLfZLF0b+eeCeaWNjGsCxwpHdICL2acsAvboS7v2IytA2xgM9v2Ne9g
U8kchzpUjxmWXTrV6rLwSaDbaCyVlmxDoz+0luPk+MOtqF972Otp2Z9IJOWcWvNXlBUCeCBvAMH6
RLvozKCDugfGixaT+L/GWuNjD9dzH2ZwpVVbi5s0VKkdWMQyz6C801k7R9thb406JIPLi7HtovqP
UfrHiYGuPxN2TIuVv4dYgkk7t09kNcGoEmITSPzQ/mghXtOUSFhH5hWkjATSiT/YmnU/5crsr9xa
gAItIUNfYn1nS8LTnvEDYvGnbcOEcOUnskSQoTdTAcqhU86cnBsykt+k5hihsUz4Bjcv0fPIsDed
OzObAfGPTj+3mozujQo3iZE0TzkyAs4yUTrcdY6rXuo2tvaDB9pk42e0AAmPCPk9Tl7hUSjbgfMQ
QWb2sZMOOnVJRsd3kgzdA0yhg1mkyb4lBAdsKgpD8zrRPPFQ6s1yc6Zp0+28vEO/ME42anRUK9SO
YFF4YxWpZcY5O5h4wKfD3V3wlGzXoJM4hsPLCs2btCWX7tb0SwF/yE5VfylHuRSfC2HGyTR33FSQ
+9RZVc1gMEazAJ+jn4wqxfLWFc8n3tdyqrOdkk/RN/AeV3FWIYQX2cDSqXOobMey9VjybU9VEPHf
eKaasoyvG8OeoIVbdaxzuZn1c0TUYmwrNK8agnaW1uxmGhpzeWiwmAI+EQ8QYkaWOlmWxQN6Tszk
Q5Jw0CWQgfuC/KZnVS4AkLFF/GLJEcV9RJmbMmMkmffOZ7fY0WfDCiii5glLIjxXws4T81D5kejP
Q8b8w3pqvYZ4IKKXd7XJ1xpgfpk+Z3nm3Ix9RzBCg441+6SYxXV7AoeK1wm6DM8QWGFIOhGlgnQk
z7HbogcTnzQ9LLagICLUQzaPualV8W1Sye6cVJfUWTtma5Ikn2PkXZEzJR7aVIMwlJsly2TWQkuc
2WVlNF8LHsjTwTe4pTb4erhHUoeIki2+4WHDJqOac6PtTSSkIpcDO6016JTeDcwQQRCnNlGmH2aB
R+gLwZBTtyowctG6VCa/aiyMJU5Qkfd7VnNZIC6CPN/O1TDIyxEvwV06oH/yvW5vF2DB97NCfhJk
uoELpM5Rll6W7mhfaJLIi03clMVwHk2qjmke4R+4pxLpvugkwJIV6iXdsMriTjF2VYPfsAtMzR2I
YyN5NCqghXBXqMCmj7UkjYxfBuCUaRkUlIMW1uqFMRutrdzrXOCs5CUfQeaF867tQaBvknmZniam
TK2bETqNc1XgdMWLVg+6e2kbMRmeE9VNt1Ekc0FC9csEudfsFTw7ui7foDEe2/WQI4PYzX7D3Z/R
IvXWUzjpdAcZNzefTt6SNGasREckEQ/c60V3UwqmS9verEW69Wm3wL/on0zAh76BgmnwPjpkYSmM
KZG0CSvM/eG2CTswOFPEHb2pE4urycGBcWhiSfxQXlvH1o05EgZ3Fo5LYksyjlp0mbUahp0CMyQS
obLo5WUOZ5ljpMiibRcvnXI1gmqZGpt1D1kDRIgdxt7lqSr9R6/xm8kUxy3K8190Uqqy/PpZJp97
+bNy99uPfW+leAY2DO5NF4LDMpoyEGZ8H0551gcPFwbS4O9Mup+GU7RSsPGfDKq8iYU5/kOzYesf
sFLg62BbRnHr/03lrv1eu8vRlWOrbqI59Rz9L8MpqhKI6VUy7KsyMtZmTGxQPJciYCjyOLnZi6+j
9K8rjAacokWAUqhbjeOU8YDK6kCX/r0/+NlBy2V2Ofb5xeAvSXuaSzekxWeka1QoKRNnZP3MeMHo
Itso9DXQT4shQCO2tdDgh7u9gOpkHutwoN6Kgf+k9AQ3RkO8UIR0akUFTpsbDRYOkUZfp1n3OOQC
jmlSseYrM3Cd9MXVan2dY6hcZQZYTzQc7Vk9tI8AmOpgdgaLEYujbYrQeyDt4za1jJeh5eVdp37M
K9pmkURTSA54QJPhyNAMf2XJ53HrkWjLtnl0jZTm56LoVBofr2S/Bi2N+2HQvLO29ZkFSUkJyFcz
UJJGsrBWc5q9mpk2rlyXr7Ly226tN/zSfOArsFE88hH4GnT/rEi6bk0lx7xa5z0MtQ2ymEC7VR8z
c0hxYm6rHA6o27j818w+Kr+Xm+UnMWr5q0QQlDWbCw964iuoiUneONKYj1GVH8WUD5u84yWpCJ1z
x8YZQvvM3PTMHtdW7WZrfY4+Zh01e+gtlOOqfJ3Khm3QaslEDOm0q2yiMhd59DnMNdrirbgXOkjs
k1MDC3qKIIXjDnUKNgjwUkELCuCeQMMM6TFQb7rf85YUp3mvfL49iwc7T0nvzDe0+9NNkjTYlye7
6da1x31AQXYsBp/cDV3c83QdqDj5R6E7xyHhTUVpZp8BvBZbIyX9qIqK8eAJmtr0y7mLJH8X7dNV
0hmM8qvO3HiLZcgNXY4lbIbgMajL8QNdcT+/YhcF94RcapWr5AW5O9d+5k8pGDPwvxhzlfTJdBoq
fqbgW+oMZi6mV8+XuP9F0Hbt4+l6FxFBPkPObSUVnzeKuWWAoHHpG/i4TD/yg25Eryxy7mqQpNQ1
3J2+x61SLWsBccT0MY/5I2bdF8vgjbDyYALXWXLV83WhrrmfOAlsFASrleep8KAQ913GkLUD4XWP
HoGagetxhX3a8iuf1Xj6MsqaRaE0/mqdFS8FwvFNSNFzwIPowLbjps2zLjxMMNFviy6tAxMJFvkv
2HksWdfbuTDNTZtV+rpobb5SfeA9RHF37nfauIvoy11YTZhQuM3mJvNYlBDPyahNS5CxFXcZ8kXq
+jK7xJyjr0kvInF4AEiLxyjf4Id8RQadHIfYAUS53CDpPO91gwnxaKOM6isUkyS/V8wsudx2LLJD
FOvlbgTFuyG2kGWY0f46XVut4ONrYXnhDti4IoNboKwbhu+UA4Q9LSdTL5u3zIrEDvp1BrgqF1sk
S/maJLE6ON0Ayx3OEj8m9owfaeIxJgbWtz2LeX+6zLLHeylbbiMiEuRmSI3wuU4cbe/EfNSZUpcQ
YkPbh8Li6UVIFvxhLoGRvYJxtxB/sXqgBWDdsaQIzNIID3rblxecOscrZ3R2vkpfNLxAGNGwrIWZ
uTh0WBH9rGv7yGGdVsiZLiaOVVvP5SYrC6u80MiyC+aSxxdZXeRp8HDg2ERVYe9EnBOrro38MkMN
Ab4NN/Ckbq058XeM8bv2TLmY0jgKLkyVQkeF71gbLY8WiCVoxFBx6TQvE7uwN48xLIfdbJTTjiLO
3NT2MASo+GvgerwF1RusIq+u9gVzw33hkXl0ejaZYjQZEXMVObQPIPHxyBkyvnFabgm8/kcTPOHO
DTV/5dBDZ9tR3EzNWNNbIaU3QytBcLKOiY8J/FXvZa8IKflqJlbA6buGBZuts4Jf2RtcV7ukNWKP
sltrvsMj0IYT7uVaeMNgm3N3BSDED5vXhrmyV/TphkVfY8HieWJrebI12vazr5MQWWq0iKrGeygq
yt9Mw3GtGI8jq1tZ2AkOCA0QEGt5lxvIuSfi5jOFBLkcNZS0cz7/QZZfMaxcKgJ3wxi90wg5b9MX
M63GtVGnAjuAbt47EUGlnY8975KORH9IlM4ltHQGZiuyQu1+s6QIreIqkTcYll3sIjCUSZRoSVdM
gykj6B7FU9ttoL7XRuA2jXaow/6ZOMHqC8aWzzbQuH4VWWP26jeWNtPO0ua5C1gYak9MWLXl1MKw
fdVqjRXUKfHGRWoP2jpiK1oz/AkvhapmbQvfRHVX9Nl9DzWX3RV7Oc1Se5wiewhifCr5RRgLSyIp
yA03aCZSza6cwTWnTYScWbste8qH2HN/YxZ610i1qWtgXyEfdT2dScd7dk8uNGa9VdvvvWQCpj3H
r0nG5mKV/n3fVha3FavOTrjTfyoBb741xP9X2Rc3ZFjJ7r//y33bwP32ukCKOFTCzLL0d7MVet3m
JGTd7w11etixBq0k+1IqLQOsnr3++tXeTR++vRptbddk5rZQut62i8EiEN42l/0+n7hBlkpAZOR5
RORHfPtc/xwCfncIAP/x0zX5i2ibdnXVPn+p3pwATj/zY5iqU8zblr+gWZibcAT41wngJOgGGoRz
jHArzgLcxD+GqQbDVORiTDoZBDCH/VOeRlYRwwETCIvnOJbHL/k78jT7/VzH9/C8MG5YGCuo5N7D
w3SI93qo0aRDgNmklFIAmKb+ETmzXbaHVC88ggIyDilxuvM6Vo1zgfqrUJuo4JnrSYQ4k10jKyE3
MrMuS41BGWZrMigRBxH9iOWh2/VZKsdwl8GLSJILJ1IDpdDMvw37fcjZW9gfdYeYmRldcl/0Y3xh
DAXJf9lK+Z7GQUGjUTFQLBUHizEgDQlL5eyKOC0G/Ql1TiiDypVked+lOJvJ8vbtCN0DmP0+FtdJ
QqFC9CX8CDYirQhoE1rwRft21ibMXnhggsipaC3/I+r8ZlH9zapB52hzn//ns/On546QxYiEmZ8X
zvcf+7FyEHYKw1rQazzA4bIyW/1J2PlN6wkf/s9Fgz+CkyzYAX5o8UfwFr4rEGzng2Nj0BTgDjwY
B7y7//O/30zMu3d//vkh//axS1goFtRv6xIFlcnifffYream17re5XSCZy4gZ6Q/tjmLYzWqpvvj
py/m3+wob3ey04ux3pGp6gL/LxPYty8WORS/5FXbxxjw69OJKzyRnvuQJbJ1CSHU66eIofGzWMjG
/4OXZg9DtbGw95xls/tpZppomTHKyrCPM7Cep1K0tOm+sQy93jXuLX/BSSNBXOhX4YzA4dcv/3Yv
XT65Z9qmoS/wCC7c+5c3rSQqBfjZIwwFJKm+NtAV1mU/14eE2gM6OrOl34AG3xGfvr8ot4ptgNSA
cPXu6y4JiOqjmlYEXTzzvqTEIDTLpWOH/JgOoHT8C/vEIO+NHtVuLHv5xa2xh+Say/fQ0EzZ1d4C
cu60lqHAPM/2s+ubNLdDZ9CN86EO0VFgBWLi1NUGerMxL+Ho/fq7eyuH+PYxXIsdgq3DQCXzrjLw
lU/MGLOhI7lH3CuLT23MMRhufRyd9zw7q3Mydrsvv37VZYj+p0jg+6sKlgdKH154SYH4+YZxMc6l
o9OCCTYG477UZpwrXhm/gjhvANbM461j18YVnvUYNHnc/z1i4+n1LfruTPp1wX3zfq0MQpCam40G
GiDcN8myYCaB+iMaGuPq1x/VWAQP7z4rbqdFjoHl3fsLTpSMUlnqem8c7YUyqNUxk8UhMdhjmP8A
jMps+5le9LI6wdcHcOZYLFrqAUnKYu03l/uvTyT6eAivyLzwKAre37UmOemiIfXk2MuGRWJ7IbAr
UwL5XiULru/Xn/3fLRJvqVlO/0Pabr+9zpxU9ESzBvPYdpLp7hQzrLIjAHC9B929aFP6MkOH/5E5
J2EWOdKYYhBjRNoUeRh4Uefq/BS+QN7hyAhQB7YlMxxUxpKNEMcD/fNySlnijl+O6iCQx+bbX3+I
d8TN083iLXIaJLIO+vP3xXOaR2HvT8I4hiHHqe0J3Xe6b0ZZ1E9tW2gB0lmeexNfIB5YQZoEoWEY
siDa1FPBHC1BIJ/vZmD47doI9Q4aJaEav36f/+YpyFnGhqJj82bp0b79rjUsvYMb2sbRgRdHg3/5
mo26rZ8MPTTumwXy/usXXHbQN3f2YiO0CVSzdGgEPiSKt69YyMhM9WzqjmoJTjhRzRDMO8+crFH8
9ni2b1rLhdYVJiEjGzrEoEkVjP27pM+Y/FjlBLS+Au2V6jwBaHDAt7bwr9r/j73z2pJaybboF6mH
TITMq1JpyxuKghcNoCh57/X1d0bSBgouNfo+35du+vQhMyWFwuy91lxqTJxvERpfFi9yvrzLbnSq
iwXF0eWZWGY6XNC6gDD8+1VxBW8vSzE1sIgwclEAQc389bJWN/OcBvX5HRLpZePVy4rrjTCSm8bK
l/5QjvE4IU7CcBaYErX3BnB6GO88RPVgcvhsoozmmjJNao5bXSlUxrP0O7a7wdiUZEGpipMMoQRa
q4fHP560D7VWRH2gw8pp/emsJsfdiSyOSjxvRqqk5iwBSnWe5hU55XV5h2kxpqRWpJdm4VbXYxo6
TQDXDblIbebaM33j7MaolvybnnXg4tkHxD7m87Xm943xy8KO3D71Cyz3hHZvddI9STWxsdL6tjlL
5eezbJ6YDT2QaAEbenWOVj8NZZ5OsPod58Hzmlj3mxSTit+aY4MkWEao0jHULO3G7k33KzE1rbsp
C3CZh3VGS+yjyRTt0WyWRDuG2FUvzWhQ+ruRqhaKp4dlGjFvOvjUW0zJSFR86Eul3EBozWI0GOhi
yDcs8pYGsIjDgORz7ymKB5ZdqokXzqIyIewKpmVTxHRH2RoQfkDiC7+ukvJL5wm2CWchHltAJmJk
QPP9Dy734nR0bUOLuBuXpGLhI3HMnUsXa/TAymzEhkuL4IeTAUsmtgbbqppLDAeusYt+OB9IknKP
IkriawKI+28uPCrSAc1Y30OwaANCKaLr1hTtriVFrWqguk+6vj7Dp01O5uiib2cf8BX7RUWMiWrs
e2a4M1Gzfi68Tj5XFsSGxq7jFwbK/D0iv6pHPxOVmB15PJs47Ms9ZkYZFDR0gX5HhW7Ryy9nsEOL
xknGRZspkNRsZiwO9SM2kyS7GKkDZgLYX+4Vj86ImJ84zDhfKidAOgVRzu+Rn4O19IVEM8B/G+Zk
SqpsItGM2If1u9hFgELbq5+1eLQtfm6WlnQckVO4O01Xm59VzvdVBsDBL3H6X+gRx01mew2lIgJ0
FBX5VJPsHoX5h5lQgBGJDjTsYlk4zI2Op5wEFXPFj/CX2DVYTEXZ8Bn4voCpth1P1jZWHmqSVhA4
dMj8k0cxVzVhePTZyJSdiOhucNy136yLrYh+00QVT6fv3ecus1ExyS/kZ3hPkwknuVuh09sU5C81
asmXjii8bdHShvYb3lCXKr8ysAJP4sdx4sBz76j8GkW4zsh2ushKnMCNLtW/VOXeZd+PzM9MZ2FI
hdErIiRjPf8kWucKNnLCxgc8P/+AyjMwW1dyc1qTlRqAiUobaGMjvR7wO1NmlvyqqCm8S88hO++f
ngoyJ27PcyR7OPcylCyiTtoQUFK53Qt4Xm6l1wrjsesG/nj+tcUwUJC0GjHfVmw7TUJTkuW2Oe9F
MpDh7U1ZZO0hihB7DCtPZBTsDBdzMh5HyG3bM790SDhuWHlqPp5jWuIecmewqN3jYnLvjWLhongl
+aYsHrsX6Ofzfar+NJ4ZpRGhqkddWaHPqQCe2h7VOaDcsz4jzZDpbOakW+7PG4U1a9A/QMKwv5gz
+/u0y3m0DT+G4Mf0RVg5VtuE7RARq5p+rasEK7sK9euuRZ9wyTDi2Znq15ZVw8LTgWQ9Z9HA4WQT
XilYraR5+SkcVNYNhAuA0qHpsUs/M9JH2CEE8XUoGejDndmd1USvvtHIM9qcNziD2qpka9q//Dj8
WGpNXlJ8KqQDLSLfCC2jPuvUNi4NRATggwspvsQOzpE9yw4/sDZRBlJ0Lad0i7wm/JprMTKD8vwK
GaFEPDTOrdoGsfJgG5ruXDF1LwhqeUZkOCsndffiRSrkqhSSua1SR5UsBoxhLAYbA0RpQNucCT2y
5Ry5nOrCGjX7PlmGhfpMnPNrsaC3UP1ZcXs1PGWZG9d6pJi+qOL45HRkuypQjg1XwFq1+FCghWSX
ZuM5oSu5IoHBfMmPCbFj+b3IuGc9MMAnxHjOY5q5Tb7tG/zrlklry88hcX6Ji4ld6QxejCOAmgRI
CZ7vgf5zV/Iswba1kNzUeLxhta2+vqDxtiHInu1YbwDbMSrSnBRol+1+c2hCi6eamFRycxZy7sPE
FhQFSvh0ztE664Val0yIDI1UsTXP4UmR5I1v245fch6JYk6N7oIYJTU22KNvjTZn8iGeLOpuvZmA
gqNbqQeUNoKpyazC5lC0hveU9OtMS5jjKMV2u1c8VRdrtG9OUfEASFd+sdIUsoimErS8lGOImF3j
cbKU4NAyF4Mo5TD1wL4kXv0JI70SPhnTTAgNV3jOaAOqwwzUViCbzgfeFZ07ejaLVzTiiJowdUM5
4Uj7qCKfHsmJ4rHQ0oGsimqNsGA1Os/L5rKiHwtqha+2XKXYX2GRXJL6A19wMIsA/RYnGaUNa+sR
9kE6GfkatOrnxDZXkSWwxmulQdyUceRdwg6c7/V1scLAsVbEc/Q96Nh0EdNRkvFyITtgdsToT9MF
5eyM4DULFTY7BHc7YeMj7IGOyFZ6Qy7vZxJH2005CcRlWqvLL2JWMwv/NoK4WefYSnjNMWsqrdpS
pZzyUzHa/O2c/njzYOjmxBAJM270qsZVApaJuW+GUb2vIoNJnq1IpI7kaGZx6BWMifMN+DEXqYP7
mJrMC2pibSOVq3Ueu2E0s6yds2FmuglfW5ahu/P4BDQb7lMKAXswFSK7om/OEHH1oT3QjhpPcbQQ
/vtjQBRT4b7S1s5oYLcjWdIprrN8IQwwQm//eB4VP5KuMjM0rm0BxctQjpJUqsSzDCwSicklGBq/
lyUzEdVRDQahSRGileC3/ERdkDYVjD5yw/NNi7gZACYbISi5KOOvDUG8DUPOeJRQeaeAlhFvlhM2
rDDoVyy6oQwaGqzM9lZi3EjHxCQYrwxq/cxG7ycm7fMMKAAZo0AMHW52H2pq+e5T7pLlTLw2agEq
fSxpC1bHsWdSqKKWLL9Gc5FBlWD68TcOPa+Z1SjRJSyK+b5YBEeCmqPak0fz6ikixyzxgRhhXZ5M
0WsBCojZ8Fv2QngHDZdIsX4YURkaXYq88KxSbM/RDNLt+YYoqRjtuhGuYJblwCYkQuz2pE81Wcf1
rK7X8aZbMZjOw+DOxQ0F8m+xFmqbzEu7g8RGja6OdwfJZfoaWV3lO2aDkdPmSL0hn54XWOG3UozG
KBeTad30lDw9BcCzCbKFSywTdK249aZ13mtDCg+eNI7RJ6i99+ORvPCkpsdnic7AToOp78jJfibP
ui6XTV7X5VVYWdWrR85xtrMVuFmck8/azsQIPc9dr58aNfmf0lBJmrEQsacaRMUJJi/zo9IJP5ZU
2QhUysNJe4hSk8dDv5r/bDyDm2TJlTBCHXOla01MOKgSEdGN7HEKtaVrYhcWdtSzw5sbDZEmUKPz
Qfkc44b9SulAkQHiI275eSEYzafMrNgfiHDiXaAdyueFMfP2is4l+16xx2R18Wpvm6o13NDS8AmJ
CCPofDCM9KisT5Dtaqa8njmtsmcnvKCe1h6cuPIuE/Cqx6n2sFrN0nsytL57MVdaezYwL/LXleS3
tE3Wz1Yxm4ciYrZaVSIgipwcpilTpJdmTI7kqyM+VZkJZq72m8pvcVngwCgC7LnM0bOoYZsCKKt6
5r224RXqcwZPEmooniq5syM1M2MOYQXibBcfTBkn38Voo0iV9cAbd9b7Ilv1LrUfO4yGGonGylxk
pSuOjrPqzpED29wfOs43CDaGFkpLN+xyYZouZ5UegEy2Go+uS+YJV8ysRJ2HW+JgWOXWhiYnicJm
YbHHxX6MqVgHq0Kl13ImfXKN1HRw3jJL4Kl2ZM4+VbJCh95VOO7WXnoTzBfe3rgd5g9zDGQsFkvy
oR6iDCO+4zE7c9pZdyyIA6YDu9BpxYtau23PpmG20xiIrdaaD2YktW9DbckXos/QjrOrfAWW1bHd
nvLIZ19lUrnodABBuJFz5UsmBQKLMnHA2JWbpkybbVPNzUlac3KdOAhsotROPhZ1Hz1gXhmJBkUe
G4BK1PeLK5drz6rDDzFyhG9Vs/BJJGDjl07O3un17KPO9WiCXd/riCMQyNqfzmWF/++LvtPhMSgq
Uxr/3zs8O/qiycuXn9s7//w7/2zvuPo/+Aid6jSYDdX8pMD6z/aO6/wDsaSNk5VlicwXwnr/1Ri1
aIzqCp4PJQMQFJWxf/d4FOwDlSWtSJ1uBdE0/1XE76/VIjqh9Dvwuhn0WPkjzdhfq0URytrVravh
YJoDAdF55rHUCZNtoxgsD2WNbMtLAGkJ7IiY6fKne/WHps+vJTiJT0DJP2kX65SWceGqX/dT56Vp
SDIdcenvp4Fik7MU9tZIzDxYnKR4p8nzx6+C3QUrliojYolfv6q10tEgbKjfC4MdJn73CWVeXOOI
N5r/w1VxKwlnxo1ni7eEsNWYs3oRguz2eWYziw46aMnc3PSzMxz/fgN/7UT8uIEqiUdwMmfdfsuk
xXo7ZLnkBnrsHnG0mlgUBvt1Hu0gKkPAYlRbVPs42+CmrN6pxqtK4n9aA//6ciRiahTjN3rTBukJ
iAutuu/3WiWocqZzvC0N0bxThf/9wUlIayb9e0FniZ7Hrw+ug67YjU047Fsahy1js+zoxs+NM27T
umCH+Pc7+mtHSV2URNeDsIUWKsPkrCT+aUjKZjSt2OiHfbRAGCB6/TublVc3Is3GyAsAGnT7//6N
v99GeG3ETCGFph33Gz4+jJF9kX8y7EFXQ2bC78DD8qrt37/l1/r6j+uizciBwaHDKi11m3+6Ls65
LP4E9OytZFx8S9Mukc/cUCtB2quTePD3b/vTXfz52948NKzkHCnJuti7I5TLECZmNBbYM9MMDzvA
N7/Nsq9//8o33ZofV4jMg/QaF/MrPeRfr3CJMyAQE6+dEdviRlQif4r0AaR7tboHcrlh3Tf3Drww
domie7F73T2xDz8MUVvtx8Ebt8MM9qqdnPrbPFvakeKa55th3zys7UJiRRxtDEJL35mY3oZ+qRFH
TwsSMgIAFWCpxsdPT8btkJRWPa9RMg2C8qQCWSI+l+NW0ywdyIUBc83lIGNx97ZmPovP+krFYKCW
ew1m0NpEdeTd0DCM3nkX5B+GpkVrBKeuRfHNetsA48COjVLmPdbceGuGsQzwtM+YE23Co6kZfJgT
KyVF1CastMrX8jSXaXuJH3HMgmKGVD8qkonoUr9ZSt23MMcFYclJpzSj5SIazPbatFftCDkKBDKi
02CCEIKytvWeBpxxT/3ohhsPkx3HPM3ZEaVFUqzVulvodac+azsU6vnA2Ux6/pzLi1hkH3CoINUT
tCkWi1jWlpQExK79TeU566FJAAhSu0IAH+bhpR4v+kdSksc9eScarevlNVus+97tM99zouwA46i/
4ZPL3d9H6+8vCAGNbAx461mDSZ389aHPHapWOamH3sXXWjbEeOn1o5HMj/Cg6u0wFMZ//UryjahL
AKFzomW++fUbvXYeSZbN+n0bhkejEwob880rxWVrYSLFHvX89yv8fd4GlMlsg4LE89j6vGmvdZE3
ljybfp8uOYUimN3HqJqopJntEvz9q34fpq4KmDVVe4U4NfvNGxQNkrQWiA17zx3lRaU1xrGa2MX/
H75F0LsgM8SyuIe/3sAC/VjRT9xAzW514tEcTztg4nRv//41bzruah7jakjYc9ktQnt7293PMIQa
dg0/cp6NKsAfnO7smTK73ZW0zsLOYUvBwEeWidnb/Yjfbl/REXpvWrK4nF9Xd5QpaPkk0FTCL99K
K5qmEmsyOt1ezLmDCN/Ldzhe+52YelhrlljF0Shnb9vq1fe8mpz7rE+nfST18apYV7DEWfVeEqf5
x98Eg4GGvOWxZ32zrERC07Qwtrp9GQ3lUW/l1tMH3I1l31yHHbCx2BnqTzmWz03eaMvNUCeAs9Ea
B55bVqi98+85mJ7rjC7Vuk6fB3zsmybp64elHIg/6okkI9VpOpVLfq3p/Xubiz9fgKeQ+2zpef+V
2uKnuT40Wq9Y4EzvRbzcR61T74ZJRB9oobLoQ14KQgDnm8Kxe1astjhhIP7iUmPuWts7DnUYbma3
Hbf4TL27ilz6Rxcq/Qr+9ESl09vhy1zwr6Qaa0Wf7zBg1+8sCYZ6bX8bFj9dwZu3YOpzfjChnPuF
cthJHYtPvZzLINX0oIfe5lsDusg01WFh4ajoavFeaIH1x1GAClinPURQ8dvXndKSmCBDdPuUiO0a
f4srv7KtunVEh9rR019gg80fobnF32CUUDyLNmllEtti0cAfo25n6kCqW6iI/oQ3u6DeNdB35Av3
xN2AbEoj4/tSGgZTpfPg4LqQZJkHtuZ9rF3UZ8Yo9UsNNuxhraovWHge7IUvisSZ2UuP8517/vvW
zSWKHtYwOwRb57T066Ahw8ghCo4JoUnzj2W4p3efB9qqAzlcMS38ffr5w7RtsyPh5CkcPvhtSHFH
CjK6eKPb11H56gF4YdXGXSPw1r/zTerE9WYk8U0KzyME8vW3G3sSGgai6SQjqY0eM8OKPpKgR9WM
CqntyyXD5qrbmnsKbdqzf7/IP6y+tk4SA6U3FiY23r/e0T5KGhM1DIpdwIPQZW5np7nXRfiaO/1X
jrz2OwvUee/527VK1MwGQYsELL55hN6odXOSMGQ5hpf3g8W+ZwmtYCnJgrLG9Tuu6kfy7+YgWmo2
NwLvywhRDUXF+s6l/3EwoRtlZUFD/JsTMhn6UcYj7+9EGz3Qa4fIJrAYPnX3aCPj9PXvd/oPS7NN
C045ODl7c8j/9U5DnoPuP8w8ZBiR+6g2ws06uPE7Z8Q/3l9UYYKRpESxb0UvaWdECDjrbs8Zud24
RHcGYwmE1A5d7ThBONlEuPgDbaFTN1FE3lANyLfzqF2sq/3eHPn7oRx0EadCDuUoCuTb93VaCEyI
u4wfM+JQgaeDjbldr5ZxiTZRYWibuivKfeygJamyQX/ntXqLAFL7B+ZFm5vNvh282ZuxRuJCaFql
3tITEfHX2mnRW0xt1N90sDyh0diVbW+qgQ8AzK/6laPd5JLMz5qMBjiScYZ7bpmuxtjCiGP2PbIf
Gb0rovzDRIP5z7aZY2BLoUL9dWTEMCkXWdrN3p7DdjcIbP+io2nNXj5555b84aswJ5M4DR5JiXzf
vO4JTc+aRNJmTxhj8Sqsxblby7gAdmkjZvv7gP/jdzESdVuV1H6b1QifXPvaFc1emkl7R5qtvasW
6thp21NF/Heh8fbH7PGzPPsPkxi7XcoibBEhPb09N5prGEHZ5JsSwt8CVDP1Azx1Ajr0DjzRXAhf
VPHyzvTxx8vjfI1G20ZQ+Fb6GkV6CatJNnsQFrT4iBuh7F6YAdjW7p2vwjny+wrBTkPHtYFuEQvo
m5HsZqIaIlIj9yg4kC7ay9LDHIvFtAbwOcp8Y9MiCmz25PmmscZJ23FyHObtOjtWcVe4kpcrsagx
HsNuyZ/MeqRx3paZO9Adzu3ExwsSf6kgM11l5MV0uFhzeqkdoFYi6rgkC4d0BdjHGyV5kRNstOXi
HLGRgNVYt1C8oJ+S7Ep85WACuIFvK80doeazvbW8OjafvYmgn+92SrEkQtem2/EF4Tt0ktska+MP
XV4ZyzEvqa7t4cQUYqvptUG8NmSEfYcAo7uWBd6xK9EPS3hnd/BddvxvbQLCgVoId6/wsjIogZRE
V65TSicYpFWlu0E2+cOoYUg+taVWHYw2o321RK3Z+l6cPBUdudsgHUB9HZ1oivDmDhX9tyVDO7gt
anBJl+nIcRJBkldPcPC7ySM5aJQQTKsR9NBFocFsoO5Any2oC6k2Vwku/y8OhAv8JmE/b1YXd9pD
LaG9qH5PutxOoTM+lIlo++2iNZ5zr1eFG21pgEaDatfPu8advQRZVIRcEMvNutJoTb19iYW92uah
Kv/ptJkyv+mk+yGNm3wz50VFP1bEI2lzdS0xYg531Hl3wyjrjyF6wudcc/X7vrQBgZFwcNBUeI/V
eDdDvuzKptvN+IrvQ4ciqoiR6oLf2Zsim4LMywoAsePJwhKAVbj7kma2gNFqQohPZ2uHrAe1jjZt
Rygk/IbW2dvdpG89oof3wlsrnNaCRjCc24tO1PNXp6dfK4YFF6szflkbm2AXS0UAzItP1usTVMot
At3mVnowoQ29TG7xAZEtTPruhVvk8ZU18Tw4LSDDQv8xr5bcS824SxKlQgDpfAyRCG7mNBvYVBDp
l7NKBF3nrHf0+Y5NL0CnrovkP7KbjOrSPIn2lBEsHax61mznvkWzGYcjoMmsuJisOCDBz70NXXEP
1wbVyOTGOxyd62YhqS8IzcXcr2xd78Morz8jxNMvy9jB4943djDrfftqaw2pLD0EPJeC9R6dqDy2
uUeWA8lcR0tPzGO30KejSHEiA3CXyNogvGB5LiDoPKNyOThSoLtdnqEYldtJ9yjUDeFzQfpOyxtY
uMdxcMrdqDVQmqT2iJUrPHWhlQR2VLm4roXGc2hWX6TeGsScG+6TVhtvm6h177thZl20ust+CcEn
z4CXiKj+3jWE8rpWnxySrgBSVrjjq+h6qNk0walwZSOymAXIXFOibvTZaSonRJV4PbFtLtJ/k8Hz
sTDRqAQOvcqMxZRJggSp6RNxltl1MzHK0gV7O7LDI3FnC8iqvtqhAHQv+EO1nXkhtuGPfC73R1oX
cUZO1/iLGQqSvFaoeJ80g5Z7GgEM00D81HtHJYHNDgEDByujnxkUbuugRawMR8mPbXy8meO2kZ8v
o9ROlGf1jiJtA6Gp5U5BAi7zYHWLkT5rOt+eVWZhUWbJcUoJw5Cg0a6NyXR3EDWm1Z9pZp7ipNO/
2nrIfpL6br2l5Ztf1Cyy3/rOjWw0IBHIxkkmFpGknf0giLd+9SjuE+hWkjTnn5kYdLjnD/SZite2
bkE8LEVnfIZVRTbYUMsbAqqQunnlFMCKWvY9O5ZHdxHpp7HjcxZo8bDAzOakXCebc+axKazuI1U4
lS3axQCfx4GRgJ+7eY5B4H1rapHtsllrntGYJIcUi11+tKBH7RIAOR9xywHwc6qJROlQFn0wrOjv
/NzUJLQg6ACoWuQGvaB1hBmVBQ4l5C2nUq/dZZybikNRA4/0+yQan5pwUpQySUqp70XKNwtbGq9+
QWvwWJdxrsagNp0iL40fMCzmfuVAQNp13E7tCdcxl+goCOtFZK78VDsbn0bERtNVFIbRTeI22OR1
QA0VZIpLEQs+lbyqvdAT+2HsTYlEY3GaE9Lb+AZkUP2Z0p2JPqmSN1HLq7otq2LdrcOc7aZqFsUe
GGx0k+f16GxqGcsbXqKGl4qnSxG+OWVYI28AzddfW6V1FmuLKDPhfidptuxX+E57N+amkmG2XGgM
zbtatvVXqU6Ym9Jea6K/mjTBAC+Tg5wLPlbDxWK0ojnVIEgu17Grv/ZL3T6PMfd1dZzmW2VExNSu
Q8xthcsUniKqEfvBQx/hTZ28EWuD9WKsvOhmxoZZs98lwOQFzJuAq1CbkyUQtExGuFwaLMs18to0
2mjIwxuiQWMidBAnhIhjK5RYtbGQQier8EMN6/7alkP1GTVEFvSoAlGjg480fJQ73Ysc4AKgM2pI
GdTDIIKpd9EWXDw6+PmDq6XMi1GYHCyFIKl1LboZiGFd8XxKduAl0cc3wmryY5spSFtPSB9o2gzm
Bfot/gU4A64fRVPeB+la42lfec8pY5Xdx2WhaA11v3txIiE3YbjkR6Pt1ShHlo6YPjXlQ1LE4xOC
mcHZTBU/Mpd6du/2bY1uL7YfNG9tcr8up/gGEXRJyA2u2Oe8QTTjIvt/0smHu0c1KG7MFlGmBABx
34iRL8q0Zec5jgLCaVV8IzrumpvGy60eacurvqI202agasQHu+E9FDhxRJwPr8Ka+MRqJXfe0OcP
kOa7l3WCdndacdLGW62Il1eHWLRyEw6kqfjUW7rWL22NjDxbq2DTEBSIdyXR7PBexBy5/HromuVY
jIQjcO2MpBWaOFOvLRhpzFnxDRFglbEpjLW61ayUIu645DxrvXNJPUAJ75Ybr+tfK1KW4QPrRbpp
iql51arUeBIRcp9x6ozvAG5AlPLqNXfMFutrZaY1bgETBw0sGDl8Rwq3Sp4ZQcxaXXNbbFbybq9P
mdH6KpHzccXhcO/1mBoTxyaXr3abuz4sKfw3Zn3djzi65jRs7ozejW5Cu0n2vQcFAyO/dWQeU5Qt
l/e7JKnnY0MIsX7Xam7HHF9lhTxWS8XNcy3nijNxuKvRuDKJ2aZD3bS3iLEILfcz+uH+OizqaD/m
+XgQdsGjYdm8tKCeEEXjRMmtLbp6B5K3+4BSEvAdfIE+qvhHXV3XQTjW1lfpRXInapSGNZrqwLRm
EpFHy94b3C+fjqYIsr7lPYTzudwbRTvfnsVGKr7pycwVQV6rHnAtX6Eoh5ui6wlnmRYtH5TRa6R0
J32Ix1Na1MTId4SJ6BOYvhjA2d62kNLPWLSuZpBIN+Uiwwc7NKujNydDxKRbrL5R0mxsMAAdZdKf
xmXJg4R38wq5THtZRk4JW6VcfLb6bAE92n+UUL94RPAcMwfVZ1aN1stIgFCT6AZTGsDqFSHutrQN
YCi9uJjnVHxkv62DBZ6rr96k+kwVqU9Ulo9NWDl0y2I2pGNaLR/deYru9TKeds5cH+wqbwJv0gC2
JQCI3Gn9Qv2v+IRgaVXYU45WhCZETPSccDbOsoh4k2ZZd8w03fLHUIOmXQhYIeAIL4pwmAORm8Ud
f3AoyocaOlnNZqrzovuh40sGGTq3A9Q6n8L04nMoxU2bePYTLNL8kCTO04wPfk+5NGYfyFbOL1Q6
c5VM8VXiUripDPMYWqvxNdbDaTe6mr7vIYsEbkKowzTyMnZ1TORRRqkwWhb7gs2F+JgKuS/lXO14
nZiAq5TTaWQTA+2RSvQ6ZoP5ca6Fce0V3opqoRCPdTynm5k97E4yd3FpXf5kSMe5W0aekhxBnO8c
9oUo51pA3PNcf0cElZubGgXfdZMyDJISkgvp5WXNtFYvsS8KsklmCB+wUwG/4uNB426zoSfz4AuR
XTB2pvLQZ01OKKHQSAhP57tVNz/2cFJ3vIo7eHYQfuixsSFzhutCyPADSny2GWLcZUyBAMQQZN67
ersGiP3diw619ybU420s88zPrFbeFLXEFhNPnkHTIl+Py1KNRO6ikmWPpmW8cGTS1tGcwke1SKoB
LqqAk23JsTQnWBVcSzWNV17Yp8+FKey9NCjAU1pDl96sNSWNIdFQVYdWc7lQzFbEpTHJfJIos5M3
Jfo9nrhTi/T7EI79ZsQzc3V2yXYlqN1OVCi0afDAzOp64ATp4ttdejBmzXv26JlyzvnSVqUiycp1
0xBMpjDXMdSmsTeeYXe2x8p0vhqr/T1sq+YzO9b8c95BZ067Tvvg5GBurXGItr0zFHeLzY4lJ5WX
pjfSu000wx1mOzQfwIWOyUmzqkkEo6N3zsHJDGwdpbCrG22KlP9mcaobyjdwZ/BLkESHzYFJqDJk
+rkg6+fObNzizk6oI+PtYQJN46l/yTuTlOAujV+aUMdJZiLuu2lQAZwkkSUPYE1Q67XseHhuCYcc
PGs5q4SSMuY13pqzQ5zVktrZmhsITsHS4NAI0V2yP+ZkmhWxOEXZ3L0UGTalbuiUUHghCThD6hz7
3dqHn/UuNYjFVcDFSiBD75o5/GxmmJ42Ikw0b1OvYfdCBCiBz+Y6euS2Z7J8yJuZiaGL56naOVE/
VjvhTVQ0AEkwPGITda9flUCKY3sAU4u0PvwsDfyUvlfPqKOd1MtkINAOYieylj4Lxo5fCXgTuVRQ
otJyOMTMfGmaiLK7SFbZc27Uy9Eg7LeeCOVk88onrxqpMkcxUX4MYuEt2l5b1BYAiTSXxGHKu0xj
XZSB3RZsWvOQZERQ2yx1m3wews9jO5J4Ew04igH9SEI6h4FvRdePZXwSlvf5x82UoxaRGkR7Es5T
p+zFDubqyuc8Ue0tT0Ybq0EvScSQKgrgtCsfJPqxcp8nKeUelAUJB8xsJj3QoAp0Y2LDNXa9hAy3
tH31ICcUFTxC+q1EHjcqdNSR1EPaWs/Siw4Vw7gvSFiOrwBija+jTW3UHzCNxVc2nrHHbBnNfTmA
MCZXz7nLHK8B/1a7+iOOrW45zJThwxsxcNEHc9T5jezK+dVJSeQV5ay51Oj/VYjYeSa8u9T+4wWF
r+Aujih+8cWVOLiSszSeH+tdLt3YfU+gY+d7b2iRxA5ekaSwbBNSDnOd98efeJzroaT+d5qIIdB9
xiE7OhmLOj0iQ6WI0tJbgS/WJLLlVYdNwN/VWL82xaCrDEcAhkDRcTvmN/GIH7RRW8jcKc0ex5cZ
fzBSsiubvNJP9KRx1hQDBLvInWEgZcnTusbTB6Ts44822P9rUN/ToGKXo63y79Lwb3Ce/feqjX4N
OjF+/J3/aFDxVSMn5SXEzw6m5z8aVPkPIAKUJhw0PkqvyP/1r0hVar//5IpY+j8QPBAsR0yKgyLA
/G+wIiSv/lrX5ciDgZYP0ykhU722VZH5py64Z1bQoys3P1hu9IlgpNnvO+YhmoTPRJM+tKN2KFXd
xy2MZ0IMjd3gLDuYX6de1YjY1ZtHayK3qlMVpNIgetNTVaV20QnlVJUmwCHt6xKigiQVjFOxqkhp
qjZFS1m/1871KlW5snLqarWbJLtQK+ftEDn3qap0TWsSZG5fXJRTMvFpgzoyNg0BUqYZLKpaRlFr
04zFzdKZBHSqilpKaa1VNTaJDS+onMnZGMs0PJqJB3ZHVeViVZ8TFOomVbHr+uijLSh8mKqa56i6
Xq8qfKmq9emq6mfYHcUWVQlkK78VlAYHSoSDqhUuqmpYUD4kwRiOJrXvoFW1xURVGTNVb7RU5bEm
TXsvVTWyVXXJSVUoJ0GVJKdo2avqJbaQkIMmFU02NV/MkRonZboTKwWY54RCZaoqoSuOjy1P1Z9U
lbSgXNpTNqXKchOqOuqgNfOhtqjJzU5l3Huq3tqryiu6nF3hTXer0Rf3GaqXyyR328FP6WhnHOzy
q7a2omlruiOzTNlkzwMnxjsa9ZAVOq3fWBZcBL+OxvahsbTwAUCYvBDZwpqmFRJHZ283zDp1ct1W
+fQcekyXCFW9p7mwspJQv4HCTUXVKx5R+HcT3gkSRNw7Z5qY53KLjURuwn/uLbf+5CQpKxTW+Pyp
zErooTlh2jquiWtRnld8QxlUIr1uLykWuQGIY4Ob55kDQd4D9YPOrMtT2wFa8NeKtGyCJtilNm7p
NH5CKgDo94poEZ3K3sXyP+ydyXLkSLZkf6hRgnnYOnyeSDrJYJAbCINkYAbMMBmAr++DqHyvs6Kq
K6X2JZKZm4ygO30ArulVPcrCY2sqL3vzTOaLNUV8dGab6Lm/egZ8Kyo3Y5nWj0ZeG1fLJaBjL3cA
xt3sTYiIWxuZYW5ZKbGJbZlppH8RGu8nZ0ivPfTzatXH9gjHm9zyTLvg3uqWmJyD/XPdSJ/EMrVf
3ygF1380pIYOGp0GWRi3Ha9qU/NnEnK4vIBaiDBNhAYGKlG82sHk1/Ej8UxM/Vqv4unejPloOj3s
1L3TDvzycoqnmwcVNyWxDikC/3h9amvHzUOLQu8NNYf8QAMDsaQCma7waSin9S8eRcL3b5e6LNaw
QHLijUjMuuD0KT4XRpVegUBzQ4SltTN6S3w5I+fJqK/F3a9nluHO9bdDv0R+CtP0HuIZBgm3OccN
rSjxH8ifIY0tveDFMqhVTtU/tZmtwGoBlg7T5Rf/dVBlh9s9e2PJHyyWqlpn4CKyxqY7bfSgxS6o
7Ozt1yeNcD+PNmN3o/ps4rzyqyPdt4P6jvwOcw7DGRonAss3xjXzRVXLHqMrbe+hcQj51EtU0GCm
g03JqQSYgGfvxcCbCmegOsIx5V0z4VFuC/pCPml2TK+0K7p3vuFOlEMa5i3SM/+mpFZuEj6RFFQG
TvQWmOhkyqHpnErYkR80+DyiNxEBKuJEe4TuNOxml6lXxpzG6qIjF768W0T46sc0ngiqtnlUdaGB
CzOsM165CXLH2ZAthYoAXpMBcZ0f3ysW214x8qmf+Q87oFcfyS80ZQ1GJJuvbQVLQE730KSeBsms
Pjj1G42dq7h0QVT4F7PrOdfH98mg56uiI4CbNT8dFZwCixNJx0Rcmd5tbC1OD8muc+dvcdNS/KiP
/tlF4Ec8djZkB1emmOrQN6v61nEf61fm4qs2UsO9Mf08t0a25Ie4hueGH69dT1ih4eF+TMvpmpIE
VWNGE3B9tCovuifVNN4Z5Cq3fh2zrVG+m+zcOgc1Gwz2hj4sRBX2yvthgKTa+dQ/rjVw9FU8hrD+
v2QFIUBSNH/K5r7dVGZpHLDZfjQGFA7feeA2WYT50FvMpXH0qsXmd4oaP2CClMx99H4UQ9Hhhqkw
ApfWtObgzDESvv4QCtetH3twKiGo3/mzHBzGNfZvi+9gK7rxscp6cQy8fIcPLAkdZ+YNTl1jO8qe
cK+acjIdxrM7MbQztB7ycSoPdAtYe8VFeK37vdiMZFhXetBzHJ3FlsLFV6n3bAyrWj/TlOUdGz74
bC9c6BpD9KobpQTWIFe9Mf20JnETqe99pSYamK2k/uYh2q2NPH/qMDS+T5NmbfiuU5FgSfoe+ooF
BEL3wtejjHWYZ64H1lDsY+oGGV5pYwtn1KUgepRl+5lMXUShtT9dWaYqQhz0o3Zh1Zn6tKrmpt/M
g1mda8OlSFLlD3ys4Le4kXFvzZO9UWZf0Z3da9keuIFY005IS6phiq/WgTwL//cA+CBfWUK890Vt
rqXfkhI2hu96BFpYr7nbB5wlMIL2H0QzXmVi7fRJRs/KgP5gWfmwctA3qVxms9zYznOE+5lUK4je
DFzcd5LmbUhefd1hVziDt443DAn+p+05w83jjPVM++MyQ3jBstV0p6PqIoUiaUb+iJMle868nkNz
a5dfbeRlX+hlxTGgm3PBRESsZzUkCddW27zl78YlAcC5069elNUP9MtgM0okk9VC4lCi8a9iEOqt
0qfiTdFMcXU7siIOE9aqoQFxTUQcA3/ZpajHSeXAEWHfFqzcMYvPA6sS49iS5R0JQM8A0QPZb/1Y
ljpfifhb547anWuAUMnJfErexFoPoybWNkOe9We8VjafmAq0ay0dQZfZrLgNjn19rUG5H232/JtI
OkvhjIy+BXg1b+hLabaZW1mREQ4q7drFvnNgUsh3hl7LTTpSFUQLW01RbDP+rMA53xngaZ5Vk6o9
dVbyxZUda1muhWuOhZxtPQUy1xZkDr35kJdMYajI2lGvuYAJw5T7Gp9aKJouY9czRey9DJ+nVWCD
sIsfMFf8VdtE6i4HDXZpIgqOQV00O2li7+pVHoXMDJeRrTwG1l1sxpyD/fk1a5parLNqYIGtZENo
MzdWadIW29LWIT02ub2jhvgypgls1wWkRhB76Vxph/s5Z8bLh7rlzjX4d5Ni20/9rmJfmWuvVhdc
gci3X2rBWkrSj9tAuPG2LyKx0ixJ6JRKozVgSL7imOqXHcaNO2h9V3mk10XQTwDvlPPNEuNupNxy
3Vrz4wSJ7TqmS1Wo72c7HJI7lyNmWBjNph7q+EuO087quOUNsi42A8n0zaiP4zEdjDakJjQ6wPI+
p7G82ZHjrGneyw7T7I6nKMO9ympDS3Jjg6x7C3KursbJ66FGLzkfKufFLi9VFj9YbibXfIVbFS9g
IXsglK1pMbeEWOqcdgM9nhAKVDGNh5H5dz47jCr0scVl7mymNqN61Bc0EDtw4jKwXUPf1+vSTXE/
tfGQTB9J7rOJWLlWVJt77oYvnKUflr7kbVkFi+TTq8eIsrSNMc3tNc6cepsNjn1BWPguZyvdzMK9
pUGthdncdbeEreW6CBwITJ5wfrRjPYWZWc0/jNboLqr0tG1qDF9NPLGMc8zh4g+DtfZ8hDp75PTD
0R04gyrMM4KLvMWMKhszQnKdNO+NqFsElKTP3lVHT27Krg3ifRQdSy11V3Gm62EuqWwehnSk7sMH
DhCJgjyHDbHKD54CrRtXTm6fZotBG1ng0zPVsLJl2VxdIw+L2v5IIKejyafBcYpnt9pkxjL0E/rv
fuiIhZ9e7mRnpaqWOb619wTHWe5nwaNOqAa6ErOMxq68yw/zHAEKhhQ4ARdstAcaS+aXotGLS5uU
HxxAYxqpTNkjYnSLRlNF9Tqtkg9Zltz1NVl+egO1l7Rmdd22r9Jh2xh688r44m5MNg83OhEhHljG
zUoz5w6wetyC+Smso24Hcu1NM9+0vlLf3F71JylgiM/FABFJTl1xl1fSo7DMt5IfGEKopY2ydNyW
RsKtQA+WNgSOhjVzQBH4n36sc+EYYse4sWvwXzq83K+zVVY/5oQlLPK8ZQNsqeigDXtdVU/Vss53
lsV+tKz4oWiONFbNh3RZ/4vFCFAvloB0MQfAegKs/csx4FQJxQBZpmpkzpqPUMxQkv1yF1SL0QDR
bjEddH94EJieF0vC+HeDgrWYFVCJhp/JYmDwFisDsBWxH3E35IvNoV0MD6jq57zpaVePMUOQfB7u
48UgQYs7SvZimpgX+4SzGCmaxVKRLeYKntgzBz+YGEFSb7UMC0bxy43xS8r4r+rzF6qPaWDk/Heq
z4WajOUfIdI/p4//+Hv/o/z4fzP0hQNLOBRoIhnb/1V+AuNvf6fHmsgv/1LyMbDdkd0xbdJ0kB//
E82H1trfNR9nyTkTQnMtK6Bb9zcvX8qNyIGbkx+oTJ4vRKvmrWa2KOhzSf7d6RJ930nHiFem0aFm
GyDUbdb4yxhn19PzHC0H7DpusdHVucvyPzCmugnzyATjkuLEgG/MN1Dkzcx1PEv7+RSlJP43VSvM
jcVX6kKgS9/zLJfWvsQe8yu17cOXly0eFJaoZP/xhbRUsljujfQIrZNZNO7IFKL7ezxfYXEf9gY7
OkJ+4mzrVvQL8DTZbkeqYpUe0PuCGkYHQw97ZsLiZazcxNYqAbmcXXbzCKWj147+mHBZnzRS0Z8D
/ebuVgV4dr7pQxSnm7KPqfyCMaU5r4lO5xsnfRUAy6s7K/ctWiOlUPfS9Ppk5cW+iq9zgH9hW+eT
Ed9oHXS3epGX0l6loNP8rdliQ15rCRHiAzXq/MnYoJ7u+9jkotq5Uuc+AXjWWblYi1BljNaD6aV8
qqvIO7oGp/tV6QJjcDFcxD/KeYrvBhp0N7UOJ3IF0EGKlRFL/zvWkU4jA6zGDecIb9e7MyOuYiuh
D82Hk8nh6vnY7rHOxNa+cC3jYU4B7Sv41mxdHgBxFruScoQLMDm6CuiLaQY/C4fClbgp1FbaErhf
kpt8YISnr7oeWgwm5uhhQE1/zoWTfyfSl9N6UCWhhV0j7NLc+ULcy25AJsaVDEYaugIt2Ca4PA8d
eMjXzGkhcCcJNxuvqQ74iziHRMXeNIziBkAqf2DKZdj0NKpRKyV3mqHcY1tXhzGYnjza73ASB0H7
w6nxRZR54nF2sdJDHrvlRlfIiJ5etJslChMmc1o81wPWJskGYQezKPhwackoVvR2ZvcoQfIdSplj
sKyc9GtAdWiy6jJD43rrLoYofdn1t2LaoUfO3yyzeMo0Yb5yChYx28z8IyUa+831+VLZeF22pBzh
heRLHYOExNJY6iuKWv99Hhm1AlFzYhqSuHtv5naTzSnplkTZdO2qE0ZIB8cE4ygJBatcuXFU7xtK
RA51YLgwWzzjFWqnf+UIrTCKq+6A27840OAbhPhK26eW1O2dxSS+z63SOim8idfCL5ZWEeE8CAHG
pR9E9l3iu3nlHWUuGXvr1NdzsWergsFltosPtrq06nBm8I5U0s730qEPruzYHcIAAizFVOPdpqwr
ixWBWS4rUDUu/tRYD+zpXO7XfCX2xdhEGgvaND1Wbmzd9X7fnofGSl/GVh+HFQwfnb6YIb10SS6f
+pwZL01dcUQirDbamAavrOqyb83gdqfOocJmM/ZediSJO5tbo0zKe0cPooOYR4XNHEO2zl1yS7LU
+ekMjdzZnju9jJmJZSzQDhw7y0PnRJdCr6s1DhfgPwGbZaOKD2YgTpOjT0vFx0pAKPtkZDFX6JnF
Xkf+W1WO4ChtoEKhnXlbyIyk2UZX/kAF6U+6VClYlQnfbmWrh6x25JWJdtpTE2E9RJOavveMGh9O
ZAwPvCDR3ViL/oWGQCMkWAUCkSLddV2O2V4VdrYTdkaxYNnX+bNIAbvxtvNt0RTtn14uPi3shDu8
giOFWRE1h6M72gykTXfvGUNlhih7aKrmkNBH55g/Z9ASGrmeCBeljl8kAN2DuWi4JFF5D0QpuJq1
GX+noAjgrBPQB2hNnM71KdUvjOj6Jejy4KrVpfkABZQmKANO7bmuDRZixXhXMDwWFB7zWemRP9cz
gMIyjFQ3HtLciI/YDzjz+ZiaeTGqSy85yXsWl5qqqED1OtnRlLZBnqt0zFDvtChsOT19JJkaAZtS
54vaRTXtvp1a+SN3Pc43LNa5lwQcB2vzLeuH9FC0DvZcO02fjCZrb7HXeVezm8aV1ssZoBzlIM9t
1QfX0fHmCx437R1Ll84dzVC3ApxTjHO/9c6VUtPnhPloCvNYOvuqctRRi8thR0pwuA5dYx1NmhW3
firlN+U47T29q9F6soeZmP+YPHBnE69u0Nc//K7yfk4pTvmVu3RCB0H8qTj/sFaYgxWWPix/fn+a
xpZzmcHpU6uXQ1OgtdqBDjT6k/W2GN5F6RsF1idlYb6ftexYJLb8FsFy3dQU4Bx8p0yj0HEpOaps
Q24pYZEvfly57samuOqHFcf+rmLdfemNyD8NfoUtd5ybQxL4e5Y4Jv4Dk/sbe8auuHa2Htxlftle
cmPqNr3f1kewaN0l6lDMMzunQanA9KQNVf+CxxkqnQiGxYStwQptLdU/iLj1z7MWTF+61Rf9KuhT
btcBr/GpUJ32lCSO+yrTmktPDsZiVbd4MZaLtnA5qERM1rpf33l5ZV1TPaq4LCGf534xYTSPHH/n
dfBh+Eyo1AqB/0nMZUkdUq7mv+cYDLZ6ar3bfVtftLhyHv14OZDoo3VWOJ64DE7m/SRnPYyjCoKi
0x5lYWEx6rCXTVW6hqRnXnq/yw6xSZtLk1T1fR2b1rPnd8Nm9LRiS053EaKySkCtJV3tcnOEL4ie
UVuC07XePnjIzB9d0qAmGp2Y170agkd8EmIxvptbPcG36URZYoelJuz7PJJYZEzIeA9FXLE1SrjJ
Kt06+1GjeNsRJy5SNy6d7dKSDCN3Y6Sa/Ep6aipJFKlgDzIBxwaex7At2gmkxdTei7kQ9/kk5D5L
THM/Wk5FVx39wErRM7UjGeu9MAuYT6MVYDshxOD99Eutfy1r39nS2vWdQIO30bLgwQIGl/H76YQ/
mVPaPaZn/E1ZlyVH5Czt4LI1p8cJXEjETVvOH6loUCYxy6ujiU/Kgdx1mnI/5qNptyxPcueeKsx8
a6TcrHs3t7Mt3W3EcS05M38AOe+vNAfLdSsbSmub8m5AIaCEadbtHfc7jOd2n9NljRtSSw1vb9aF
f+cZUBoIxaWvDGhuG2oZBg05RfteZFEYJ3mA+mpgfzk4RWyEfLKLe1WLIQF2MGaUCOs14+vQTlQw
5ermNgCQWR2qg6tP1R1eJcX3xHIbPhyB98ngm2xsOzd3iLMzWRCTYXpkUkUlM3X1OOhF/KzTKfXM
Ct/f2nE72xTeSXkn8i44zbnLtBI70UH3BGdB4MDAJ/KaO9jKH6JD2g/4msbYyo5ZB5GSnmIj7Rkx
AxqvpBm3X1aZeS2xjLybIFOs0HXP0YAneuz85sguTYKrb62LbTcArWRjrIF8xWEXS8zjlZo3MYP/
99n1T5ntPsVuqta9yaojdQx+S/tY5p7xlnq2uWqmgrxP5OJk80r3Ox2ICLbacj5XibVeOis2wprf
m2T6kXragy+QyoAXuWsA7ThwsPKFWCLUTrc0wAe4L0aOCKe0MGAsZvEzbwuMR/yVeEGDXzviiK6r
9G6gEOHSOvarsew/FvQOwQMarPKcyKEoC16YUtHTXU70wVgWoBOP/Q1KK6S23t9COJ6OfjrcJbiM
vllNVeQhNpoy1LFDbwk/mTSpjTPiKtLOXE8d3iAs2HgGV+id1uukmeMOpCAOKcrIgsjx7kaXrJ5w
aZqr+Pi9a623MT0neioBdO6FFk1Hx2z1S1IW6XqIFRK633Cbo7MEIp/nb6cW15VgXQ3pjBi9qLv4
ipGOOztYvzsswsU68wtKaLuScwLyZ+gK769iXkv47k/RWJslGfZ73Nf2ElfkfPiPZoAksqci7f30
kJWLtZ5mdhJLs89VGoGOnIBeyQ/BLFVxy9bzvwjm/hZn+/XghJCJYJDThGH024PPadW40yzSgzHW
zcecNdVZpEVy55PcuP3pdP4v4nq/JWGXh6K0gX+X06//T0lYutAzd4RbezCEKVl5Gv5U4GKL669/
/zi/Z2F/PZDt0XGECYQd4O9px7zGKdrkXrzwAqZtwioO/DP2+aJKu3sJeCc4DzQNwAS2y3fwyZyo
1Rwndxgjl8N1BOdw8++f0j+/xbSGABkj5+lzpvV+O/v3eucnHaeMgxwreiTLBpk4w/i6sosAx5ce
J83H2A+8z0YTHX899n/1o7/Qj4i7GuQp//+uocPne/IPfV5//I0/lCPDAEEHGY63zabKyrX/H7eO
Iu2/wUk1HHBSLp/k/5WP7KWZSMcIYLr4YEGl8EH4w0FkG9R5ERfFSI0Q5Hi69Z/ISf5SivTnq4a+
/ASCcGDwsPXRmvAbXSY3Itk7XuRe8bVpB8anUZ4qPNKkb3xCGx63PrPMLcwKeuAWj3MqnOAHlLGv
BGbCo+3llhMatfUElHZ8yT0tPTFwjPjbTB95SFSuX+ISboN6zZFy6m7Yi2Pq1WOl5DNXJM6S1ZAW
VnnKg7TdsQHOsqvH2YaVuyz8LRGG6lBGEwHSDPB+iTKzrsrC5tjGNJOkYLc20CMfchF0zSrTVXQu
WDee297sdpM7yKMZNOpzNoo3u+zYDAat/lqo2tvpIhVvTZnrIbsxl9BC+w7NdLnV4x0Exm02yWme
knGvi9re8kZp1yrTImIQ3rBNuGA0UdgEJo4awkS9UQ5bpy24lZkUmN5pSWK+DFDAgf+JNTQiJrg0
0W8T6Jlb18tqjZT0Ujhp8Dw643Q3VuNSKx+8wOZ3N8NyZrWG8sHONLm3+8a8NmXZHHrMLKGeUYlW
DrU6OG6SXgKteA8Q/Fg2kXpwSMWcZJkHu6LWhh9t7kWHKXKsbV4ZxRe3r2YzZ77xtTDbJLTQpt4H
ZvrV92azwdU8fncMX1EInMIplcKPQ1kW/ptp9qA7vCzhtalfyrR8kRoPDXqefHSiBsgPlF2yOKw3
8HO80BFeyUihGLm4iw/MHVYalI/ePAKkwMctDssn8lkOrbvFD4+bFwdTvscJI8E3ex7AP7qY1zQD
DOyDyUBMawFXtV+5HD1vdm7k99PUzneRSnSEIFueE8vUWIHro8OjWOCeyXnv7KwgPltqVvqo3LY4
O4RxzwnLtwtQJ1hASaTuVSObbdW240fn20XFmcLqwj7XxM+AsCyDibKNXell6syKL92PTtWeu8jH
Eja6Kv5MiJ+EkHedPai7Kl5NvfBOBm6VepV2nn7FKKav3CbgtNpUpl6F0h2CVey3/TdrnBgVcOqa
JNxyya6BAXdtxsmwHRKTVJxWapQAl2ZwGkpEhFUnbEI8bASbbaDogpc8KY/+h2M7T+1zzF6lXA00
a/6s8X5tOPcHlFnm7rlxtE93dgDKJElG22gUE2ZoNJSQcQbgYJFt23qZHrxgaMpXQ+OdRIRpjq6s
BIOLo/8YKAvdmng/PnIZzcd5LJms3SFxd6phiYQNQ30Patu61/LIg7ThR9ueFtY4rHI1nWql2V3o
41M8cqZSYl1GWrKZiHnfew6tqLNks+O6kG+60SK9in37VhB32QH/77+RlqvJ41bk77Mo1zBZxOlJ
E8QuHKa3MvQDfiW3Znu3MoHdQ/xRhNqaYdowzWas56JpkyLBPg+jpJdZSWObUGKzTii4JvZgR5fE
r5p715VrztHNU5qDvA+sft9U1nyneh1H0+gdHSZohTPRRP6ISpbDyq3phzA1IrxGS1O58KdHFD5x
KdvBfDJNmb0RdJFrzcX80atGHfwpTaJDRcP048hpNAxYOVuj0C/sLbFg1OohtmVznjKRhVw86Sfo
ebuxiSWUpqQWFwUZrGNL6YdZGp94Nd2rsGV1AB9gHsq2d1ep0ZYhSQ0zX97kXQNnbh2l4knzxIRS
b1rdI0v66avUBd0lmjftp4yFLLJzmfIu4kJig52ERurkO68fxTqNuJDr5tyd0gTYL9UC9laKKg5d
f3Av+ojmUNdciAJIT+uIyNOrVevJfiLlHmpjAdLK7iY43C3SADfBeW8HgfZlZFKj+C6h78O1+59Z
pNVXG9jzDYXIIPxUgseX+ns8l/FGGkWxNuthgH/YapwOIpm8mnPcnZuyuLW46o5J4Fah1TTiRAiq
u58rtshq9Od73UiDuxYlXiJvR/PGjt1mV9o4Edhw+us294d17yX2V7w4g5Q3fvQ4scKcayac5Fxx
eiRQck40fDS1cNSLIE4f2oaYb/ARA+xttfsKgoXvhuUKwtI+Mb40Hy9V0mtcsGIyUE5qv+XFQNzF
o8fWiKpqN+u18a5KNLWxm59ZP0ehqSZz7wyuKAnkRw56qTGSbZypeA+K26wbB6YHZK3GMlzKrybe
4Io2tbWXDg9K5PGLNjqQWPqyXU1uldxniAXVSpOx+qbHrjwGlvSOMWh9nytohKygMPMBAz+3nmbd
5rm/7+OUdFdB0pg8aB46fPaeMgSkJdK84isBAT0wCBsy3h4CX7vluA/xWjQ1NcNWFIdABvx9Orr9
Nva7YkOImOOYH52JBeS7muTjYbHWYSkilKYEATm+UMm2L0k1xh3io4nBgIx2VJ5jp+HyrSL1nqS6
2GlUop3mofU+DK8ofiDYa1enbR5aq3QegSI865MNpDCIJItzeiuaTpt3fu/1G+l4w3NbJv3Rccv3
jPaNQ5JBkJF5ulAq8Vj2c8EqZtTi9pjiA0DBi+1bGyMNzUsEmdi2MwDgeiCAZ74Sl1Rn4kDor1gD
hxcjTbV9MQ/OuRQpamfqbGsro2/QJE3m2t9GDfVfhzKwSSsL9YRm46fAj8WuJ9t6R8CJxUQriJvL
6MtHGg9xACY7/FHs7HGu7FswkJC1bXViFxN/H4KWCEY71Gv0H7m2XWf+iY7zlJRVFZp55j3mEU+h
M3K8vmRyV25mXQauqhuWA28RQh4OUpu4sqjPBVQakn7jeYoM+7mQOQZbUr0bW2uGHVzKYJuOefTW
9NO4s8e0eWPLzWor6APcKeZw8FQGb9xt35TBdSXQSxqPsDrki+uAboV3rXdwvU6oHiyp5mMQwLDI
4+I0dievBnCIKFsOV7uAkwQrjBSX7hXPmeZWjwxV+amSPrd6x2Chnqrcz+7qujN27BzFlZTjtnQt
sfNHvbmwlQHYMTraLsnsEvnNjM/eUpPQmFm/j3Ed4PQiaM+iQ4yHxC6w7fk9PURZ5uDeVm8txXQh
2XBH7LCHzHcCFzE6RmMc67mpto6vxvfej3yKFyXboyhvXWeVF7GsWPFJG/lrHj+qPBFvLoQ2nTH3
vYyDaM0T+Vn2pdxm+FzqcAIsfphanYqgLKeGfW5yStRlXiK623l1EaOJnzen4lsNpUxCsoqfJDdN
Ekaz4pbmEi5xAgyleZ7dMfeyitOLrSKWs9UjwR1URcaRhS1V4zbTZuL7+j6yNP2nD1Rp1U0FnSEd
tlgab2MkRvIxjB7NBkLZA7p5bq1afcI6FLWLddwk28Jb/Qa5LN6bI8KtV/U0MmBjzbFk9y16m9au
paJbA3Rj5H2n+auhB7j3Fg6G/uCxSjJXOFmzq6E642MUXnEHhoULwmAWuIdzcxtVM6iWR3+M+gyQ
6eAn9UfalwPu+fLvvVNjkuf2EWE4zU/d6Af1k5oGXjWiYONSXRX8arHKGggPdFoVBgVXVOM4a5AK
ubee0IjWWrcUYg1LN5b41ZIV8AyZERyELjq0NMgB28kcxAEjGksJY2ncIsCcHvvBlxcp+NN169av
Ft88K5+aLbM5fBsku3WP3rxLIazS5yXG6rOJkHHrpe6L+teZbzCHuavXu08zof6VxDX9aRfoQ1Q5
zeIEY1VtcJI2N8RUa5W5ZYM7WZQPOrvTNenpCfUgUf3eLjp/uRpMa6Y+c13bjDCmatEU4zTfs7u3
NyQBzZNetWQRl4a81GFzhKEYaZbVi4Voy+PpuagBzA72S0vobES+FRgcW0Ojgo0Fd6jzyt0Uwk6Y
Ft30qpzoLmaXT4tVEYyPI7nX9ZDFrCOoUtUv7N/NMOvadt1YlDysWsd3e9Jnwr/zuQsTosAbS0yR
bPiqFTQwj2WWPcV+0b12jJ6cmdrhOlVz/Fg6c7v1lxc7KpNspwUdpy/HLOG4RoNqiOCNw8bthX6Y
slY+RlFJs1Fa80d7jNmHvG2qWxcHYEukIb81qO/fDfLf36s6/haVnn62TbJ2WIB1bW+Zggh/FeAo
6gf9RE2BeISF0LIzjETlXYj+2Q9VIt+9mVqoFdvHGJRbos+hDyMlDdM5tlndkMC7y4upeMl0bNB+
pqKdbwYGRZW9Ye44CnXPGIDU5wBJJBRkYgm/xWLNM6q2WYP5aD021YwbtHPwhErS5J0EobeGCKx+
zEx9TPyaQ7dXPU730vPzhB17kd6amPS1Lmec6GTmzU3rawYSJUAmkhjpIZnn7AyNLj2UNBpeSYdy
gEXUXLu69qPw6/k5iXEKrlzD5ZfDVFxvdCefXnIuFSaffKWHc+bNd9pU41JF7tp15lDcqmVOsmY+
Vw0dOFhJdECVJo0Sgsk3THHm7assMghTQ43j/LkMsobTnB2L4Zos/ZKRnMm7TFJ56MXwreT3ulN+
eccirLVAmbgcxqTBXQCHSpv4YZ+42CUJDrvzp4bXV90bAe5iN8HKnVaDNr101SjGp1lpBAdWWseB
t7vvdSqrTFi/numxvbGaUZ14SRofL0csEyILrVHj8/0/pT20CdUw43WOx12keZKOoHL89if5518I
lMZvMp3u65DkHai9TGWoO7+z+oQcFV2DhrpCBnfWWmAmmOcG3pHyoAHBiuI3s7R2Q2ayFHe2Gg2A
TmJsfC+6iH7etHXHskLbBXO2zsnb/vsn95tQ+/fn5ppQ3FwPyu/vJOrSGGSl0091FaK5eoJZMdqn
w19Ugv6rByGRZlOSSrv2P0m0TtaNHHoHdU1NuNv867Jgq7x6++t3+a8k+ZeSJOrvn972fwoyHmii
qyBS/dnPZnAG5i/9j5/N+xuxCJNSBod0E+oj/+uPNg38bM5ChF3gwAHo5KVo4w9bm23yv8gM+RBU
PX7eoib+oUta7t8W/DZQwMAFUkmd83+iS8Kx/0ddEoQ/ZR0kG8lULvzFYNEt/xRtTN0U+cZok+Mo
SWetlKidlfN/2TuT5ciNdEu/S+8hgwOO6Vp3L2KeGIwhk0NuYExSiXme8fT9OSVVSWrT1a29aiGp
TCIzMxgB//0/53yHkMSxrBxWPdMoJOwvzLFlUmH6UbBDdmO9a+HJb7hA7mqRQfl1i9Q+zLMj/XXa
F/OwaHV9vJL4yOSW4rZJu1LeVD9XBOKtJRiOIF5OfgowrcftxaSc0Xaa4gahCTHTZ8J98B5PXmw7
HG5DPe9nMbdykdOBteY2YdbrHtATjqmhgJrV0Au0kK5WfUeJdd4/gz4YpUAtzDqFV2GZts2SXhrD
WgkWTcbJM9pw1XiZ/TBIgltZ390aEEkbp4HqumCQ000OdhHdyziermOot+c6MLKbSq3la2csNMgW
7hhYWFuo1OQSUN5SqyTjFQwVG5Fi2gUw5g9GWUdHHrtbTOg1fJsiKjZWTrbLaEJi/u1gJGI1omlu
ZOsYz6mHpTsy6/QuDIB8Xii/BZBVHimO9VYgu8xLZ8T1vi8muQqFQfnb3FCtg6tDmzBPjyV6rInG
fjbz4WbpzLRWmiJRlTSOvwMaKTH1gJ1jg5UcRZZBFrHH6oapyOFlD6PggbFTnocwp0KLGaQ76cO6
Mori7CNH/4h729v0cOo3jQVQm0VYczNsD18Ormfhw9uwtbCCv8BfoC08eyRHFzUbymWZWod+QDl0
sKrd47oxb+bojUezdIZL1OhwlpLwe0yPxZtV2MOKQ+PIampaWWAgFjbgME7yUrv2xZjd0zrJ2Hil
zdkwqadteUUwHiXXOo3bszYmHY1dUfMVt7BP4MQYzxMwtFUJ53AtLH6nGkyTlTIufpldhxB/6laY
OuO84KadxzG5m7IURzOs9MOkdx8p//1j0Mn06vQ57AJysd7NAfd2dUmMswLzY9bvQP/OUmOlGZec
KAlkle2sdflNN3hHO3bXngx6x49TaizKGpMbo3vzUNC08soeEHyo1rbhQcahWIH3Sisu+71cVUky
bBncg41WdUcbq+dBD+2Hvm8qaA52Dk+qQOx345G5K0/7hBkRcNCoQwDrfMKo9tw+aZwI5FxuLrnJ
je8cZQ/DgCgKaZouvoRm/agRVRRT7a28VN6YPdJ17pbvTek4yvr6NCkINYb6b5lTpxty++20zCLj
aEm2T0THjun0oQXENAq8GnCu9GfZeQTKMDnuyqHXHgbXw2zUlcEq1uUrD8Pm0SizcaOxFae/J7D2
U9XIJwkpCQSg07C4rKEvEPKwY+3gMLJRaG28Qtup1p2T1VuKRg0G38PcRqc2a2moagkYk7XMfa4Q
hMIXhAoy+hzibD3QKrdJhnhcSkahm+ub6bV0rWAPkhomHbeyPWUA4zUb03mbt3hRAAXV2zkZ7QdZ
95BKsC/Uk/STFQvI4TrI9onAmLbTqgkzjxRhzgesaOSgk2HT0AdXleBefJn8wcxOsBLOWe1+p3XY
Wtv27H2JmQo3dMIkkLQi/zKZbvRIXuItlyXbmgrXxxyJN7vsLcpcar391tT8kaGrlau6TI1jkOZc
wQ2Lt7Qe4GzKZMp8F6aXicfuIhx53tEABbPFyadvc0fjce/zfO473oPRNE7fvGnEe5JFenWvaoJ3
Oma5wM2zx4KAKTRJj7n0gq2C7F/JnQi1RDLspVavwwKJiz2eQ+hWUd7SoFHm3q2NnR+4ModlYMCq
GEIX0xKIfmI8GO3cBWp/VvhLGWUdPfNFZ7HsLyNb24gZup1rtNlmCvFX8XBnnTl2T2E6NULuph5T
a5brYcfZolXviQaQaBHKGEQqbmSD+0HtFiSzi9HdJR0LkNMoa/s6cmDfzdrnI5IMvPXYVPXWSyOi
+hDO2UQP6mxa31ve/dFS0IbAHlbzHQl1rXRuFdBNLglkNA4FWvUB74u2ab04D3Z+1e4n2KyPYdql
d/hoprOoeyihYeLzxvXmIXwFo9use0NmOxEF4ZvL1O8tQBmCaA+mVp4CsxZsl2TJOmweaHrpS266
g9n3+DnHmXwJj/YfeSIZzeGADw9t3zSXaTQqHSjYxOV5JiSFcQh427iAcN4964Bz3qpaj145k4lQ
g7Z4IPqUPeJk8X7oY9gBj0x986bBBnnWknQ+Z1TbQTdGpspM+8PKPSsixGVWHR6mnpgMHNC9VfT7
jKftsmF+mFYTleLIiz6vIou60H3q+sk6sZpKP7RYjwnvdAY4XbuMhqtfSfuJc8Rbl+ge+FIm7jAk
A0sfc7ZAU6+jcXxPuNVIHkY0N4OD7RXPnABLNoXaBdtBQ/+GmdWvoCaTs5mWQcC7uJUOjrVshp1Q
JR+yrZIbMZR72qSDwb0x9/cIVhmRzZAPK9aQ6nGuTPgmzdC40wKDFQH1yfBwzabh8GoNE8ZiN6y+
uRIeUo5PC1N04AX0slSTdqhF3F+g07LFMZtae5f6RPsQXCP48pDLdp0D5m/naEP5zQvG3KX30+/2
pWhNEARRXLE6cbL4uXIjKRduYba3WKK+YRcxK/KKZbrnMwcJpTP0csLZwA2f37m3Np1af/U9mg3X
eaQn40r0mrXtUhndfK/UtwhZeLqRLEitu7hdeTyz8LVEj8KUGM5pGtrqIMLWXtml1FdT3zXkIXnD
OWk5LyljkOtKJxIJSrBdg8D15EI05VV0TbtqUMJPqdbjpnII/axGJy73jSPrfJGlef2a1HHLsjDo
GrEEkV68JBMAgXULUacC21fNP8P7NR98HfXJNOzvMgi9r06YZ2/kIIqNGRIQXvGI97PF1CfEzQYv
4YmIMKvvI0d3HrxZOt96q05JPZZktGkunLGQm5P53RnQiVtfmE8kC8hwu5mpfLs10mdeGMUOmgv/
mMxd4u4gUU03F1tgvxyNULz1Xg9rCxfyN27n7dXySGEu49HQX7uZAXId6EPHe0lvKHrMHfHhVehK
az+zA6IPRey/EFzKv5JItZuNmYfjsWu6iXulpgEeqymZzGCl7uMguehzF+EOd87B1IPyyHqIVdqa
wCzi0tR6V9l6+rkjN4apOkOGtEBPPNops6ErAmdbkUQrF1bdy+90/xiQ7osyeMKv5yDLZQPLZaGZ
YlqKJtKxDwfBuWmNeT2A1t4bcUo8Xlrtai7NdNPpencSKIB2V2c/h7HRQaLubOdnm/pNAo9E3FeJ
3dZfA1wJ321Z+Ju+0EG+8tOcVXRUdg+hMSZ49cyErLNvsdKJ6iCWmMhk/FESL8xVcyNhMEqrebSY
wwP1y+Fz6o/pFxZk4VaPLI37gd+dajQdtrAUXh2TOvOWgc6MmA3BwQWJ2Gzyuup2buRVUKyNIHlp
XGyGC3RjVIAwsshOl6Vhr1FF52OiifIwYP848SdMTwa25Xd/jlroH227y8qq3wSeme+rNDBXRjI/
U2I7dEthiPotQKC5mFWFOKZH9f6fW3LeRu30N7dkA3w/wJy/Nu6cf/5evzUJtPifP7/f/uP//K9f
v+jXW7Jn/YQrRkpLecGot1Df79dbMmmwn5R5BqKXSb2P8zvzjol5x+RqzXUY3LqlgPy/XpK55f7f
//0+/lfwM/ZiBerNmz/9/99z6g3wQH8062C91i1sRB57JVuVNPzxUpyanaZPftifzIy+x/BhTmrD
sNnoySqe8hOcTDmRh4h6P8RGrHF3TWCffrHc2t4rYNo9zVwf0g+//QcOEhsKaWOfxpg10aJNNTBu
DRIoZ1ytbfI56l4kccdzjXgZr3rD6zZe60ZnY3TNJTJJQA9dPxvrUoTc6CbLJECeAU51QMxz6meX
JNHzSzvwEPNUxS74uCB5qgERHZCa3G4xQiZ+IWbhP3V6qLbRbuHd0tDNbrXREr1J5j3n/LjF/xtc
7Mqab7pI6xveWX+Dudl+pLd7XGuD2R7w/3CKDCZFyxiR1uDB8FdGxIG+dFE8vjlOVu1okSUeL8lJ
X6qqbC4syMJnzDLdBIog5mgIemPjhY64O1YV3qzRjlHdmQUWmp6PpzoYjJNbNV+x0bTBAoyeUy9k
b5JvMMuZXGrHKl2M3+F/0ypl9kmz07U+OlVRHiPYllbzLULQ4VrAzxDiYZydiUeHG60N50Od4UKE
OW4GK4K0Dvc+drNYHrToYniQA7U0eARlG+PUGIFVh1a8bFjv7fShGE5jmHenXBPRORSZ7S7abJju
Uws/IBlhJrV2YrCbH5vdhGHygYlmONHwM+0wPZpvsTQLMEWivVOGkYIuwyMNY6OkuK0ODSRobCcP
M/evDYsYbZX7aX7VIOTc20m2r6ZnpD8mzLFfjJ56ODsZ88essbSzGTkbzCPtC68VgwSGRe9SNW72
YtbEjfE1I91hpybflszbQbe0tcbe9qMamuaRC1txikew957ZM7DHvHFUON3z3k0z5sDA9MwjWZu5
XYKsD5M1tMfwmjeKemJ7FUR8H2Rpphf9xgVWDWdEvqFcusecWMlWmlZ5ljVb+y7Xs6VmzPRdNcG4
GYXmjWtY//GpnKXcpYgaO53O+J+ZtOOLXmKUjpJgfiSnXZaMu772zgjFCOoHjfAW1WCneEEcwkN5
ZDs8v8LwQD0B0KvMj0nlp9ZLJDL9uR7j8WR7CaUmsukeIqdElik4Iq41AfzXKi2BYWlpOSL+RsEX
IPTWo0sOsXYVZbZ38ksEBO9GGMhYJ5bZYvPvZygqQuTOAtR2x42rHS2azlqH2zekHNolXNvfm3HM
ieyJem+hqaQLtxJ4un28MZiraj974jFSXiaImrs8qPQ1I5e1jjRcKk4ocHqTMiuRLiPyy+FUPWZB
FjzWoaQ7orLNb2nEpggwVz0+N36orINuN91tO6FQscxTDe+ZCHeW7WeHbu4JAmaaM3AH1CqLSZeY
3mPs06C21Kw8ySjzA3vhCFxmbCoKH6RjVfk8SSKSF3NWfKRC191FZ2fjgzk7MDYIKEbJKp567Sng
gkJjOMtPCBZaMK7MSMQFIkdeGeh41UxG2y3Hq5Hq4hnQFCRORP66rNC1C0sfH2C3uSN5TTPgfmhs
6r4M1HgwTDYdC6PeNfqdKgxjsr8GTla2t9YMu35XcE+O8sNcGo1Gu7sbZ7hoZG8kw72Ox8B9l0Hi
hzntaqk+WF8z2vYqZ+2WlpZsNG7C8cfksOVJSGyKuv6l5uSfbfnfzAEsvtVB+tdzwD7/iN7yP4wB
v37Nb8ty+ZPjWbDhqHnCyKvO+t+ap92fgDuwiaGH7nPp/bsxQPzkWBzUuuNwZP9SpfTbrtz5CYwt
dSzsxn5Zsf8nYwGyyh/HAnblGOL5bp7F7cVlhPnjWNCxtY3mcNQUVJi3epWmb1YMyh6GrW7QZEGu
g9KCZqIApNP6gRCcIU52WGcPs+3LccljI1nDae0/HIysnKpj/s3TY5jFgZeA/+WrstVY+Myy+Zx/
yyzfBIApjMc6GmyAfWxqOSEgsSw51DCBNF5qwx5z7w6AzFuNI/1R79+yomZ2ZsH81IIRei2SqNeW
c5/mM4vJcnzDPZuNtLRq08yWLQCnN3ookAuzJeS+Lu0q+R4yzQeYFzOC7RMEdSAXE/FgHl/cBFKv
e1B4QDIn4IVwZ9SGSzln4TqslhkXCJq5sbmtPEWcp3I5PJmx09NFT0k2FLycGDWmy6R4L5uyfC1a
fT53zaQvOzNtjoHXDO84gvJXSbch+y2X3lXsKdV1KuPgzSCKRX+PUSwyTl2emuWSIhsdfoQ7nGeg
zRc00QLsnztW4EmzwaHTOkrOrpmNV0pUycRP7Wpqir3jDCC36RdeksUDci4JKBuRcxFVQ8opNrP3
sUkx1I6Ze7EtgXuhjds7qdsGqHnTrOUwmTt/LgWZCA1nj9UGDs/EuTsSgIn8/UwL7qGfOTQXemB5
ILOtyjm5emaQC9Gm9MnMyu5Ofy4blU5QSkF3jniJKM57aTVsNOVgQe0m+H0aZka6loOO9rxJLofR
n09zILrnVKXTlqp05TT4dXXEkNL/8DDBUvEztVqyalKcSL3M03WJ+TNe5YOHpUZg4nhgrV0LAnik
cKpPOAqMamsbRBkCsEHXwrc4Bk+sILMcC0llBpfc9XKxY9qObmGZmM9GkEUEli1+NVN36jspEUp8
qlAehRGzLAy7ItyxEidAOEENMtq+2g2T6G8B8R5CefH4quVBfTD1zPsZ46ZTb2wdu95CmIMbrYeq
8m7MnvOAgy4otJc4MO1LKCM2p3TsamQimzl5l2VheogXYLACfc5WnoXhq8pE/oWfY/KVnW14cca4
eWjEFB6c2ui9tSgGnMx+LnGNTkFGZCiml9KsdNUqURBErPj3ogjkQ0VKrlgjipfnGFk1or0341P+
MuYilgCuA8+TvDwjhgLoZX2k87ciF0HbLkavn2Ib66Q36ukp13FxtiyhtJYw+YAh2e9Blt+moTen
Q0iN3Y6h5iLcmNWVdOYlcXyEKFl79zHl07Nuxi599X0sXiL12aI4HQ77ZVIaBa7Vxrp3nQWFZopE
u2zlVIG9ivSzZM1+arGvb7m3WIumaOC3JbQleX6frMna8lbk83LzGzzR5OP69Ov4ubZGsNDjixMB
cPNWsmSpf5dzM2RMWI6dW2dDVNpu6OonySrtygChipbUptxkZd6Tnn0o1BY9U/v0VG3WCehNV9QK
Y9+pvTsJyQCjbpNeh9rEhvzrfh6qqemla6fkB2myxgekHi2YQM9ZzOdDbfp1Vv59fMBuwncytWrb
KVXAQx6wlU5gIRjEMWIWZRgL4YqGb6NUBaUvhCRHqNVCcxBKfXCUDhEhSHhKmSCliOlOqRXxLHw8
bTytJ6SMXGkavlI3kumjbvpjO/Ma+q1+jD+FEMFsudGb8Ov4qZIgl7jOhG6CgAITjMK+yLjpSluh
d+GJ9e+jPcTxpUV+wSaCyWg6OkqXYYK+9xHIgmx0WqKrCDh0L/Qr41PVwSLs7pgLE4y8iD7dL/oP
SlCFE/lQm82xVSLRRJnw1lDCkWhIbC+k4bA29pLwAIlARvzxyvkVK07z4I2D3NgQPUByyKOt5Ck9
qA1MsUqyoh1ny2SobSUbr2WLVeU8fapcTQG8wGVDda2mybthWME2g6E1vSZKJLO9+sMpQv1ASlIc
58yr1lqDCWXJ0E3RaJ/De1y4vP2+OCCAVsBfqNBWstysBLrADqYzyWoM1L2ov85J0DGf4jk1vOhq
1QSVwdRhFUb9QlFBAsSYnN371PevlhIISW9AyIIOsTL5MXnsIFeJEhTT0X8LlcRoKLHRULJjpARI
W0mRsKyzZWvCxlAy5djx1qEW9tlSEia1aeyo4pE6b5vfqZE47wMrxpureQ6VkOO0MafZA4ftpD9s
JtvzPKwbJZoOrUQ/rZWUyjNGO8VthL5ahVl1I1Sariolv5pKiLWUJOuNTfguP3Var2iapZN0N96E
6dkr9PTC3Qc7kZJ4IyX2CqGr1li5UrLnPlOScOqa3krrlEw8iG9WX7MnE1pyz5SYbClZucXQtmk+
tWYeh0p37nV7Sboq30yfujRJw61QUrWGxHuwmmGC9xiNe7vliByT2d5rKe16v0QZ/5mT/2ZONqVt
sKr66zn5a/sW/n5X9usX/DokUy/IQkxX4pEtLOZkllO/7coEuzISa57F1oy+YTXA/ttRonOwi8/0
27/HY53/may6HGU/Maz/ZDz+rCz9XS4Ws4pnmropdXjv5Oz+nItF4ozCYnKnB6hC2kxWeCinCRvx
4D1lGd0v7GuSGQJZUB4JJTcfYppoQ8GCAFEAKHtdDcXRKIvxEnc4oGEajreQrqBLVoqG/pCCQc53
2cENOpfwXZbZ0h9upCvGvFp2Hl3x8mvojxgOd13GxGTjlWZ5gZVQe/QwpGWHosZ64C0NIQr3B96D
Kep2g80ttN8HDOQMbb4zgohg2Vj197LnRb5reYHjrZShIddBjBPlyGspTfK2/ggFlOUgzlQFJMpU
3A4yP9E7dkwZFMU0oq0GDlzlGLO5HHLb/wLaMfwyt4XJnpqq9HTutO8DEdsvbizrCrtfGF9JwJ/b
sa72wAaCTVj43ZvHtnpRN+w2uHvXcFKIupNroQvIWXpULBj5IQYoqkKEczKQnB0Gva+O+BapRmLF
5Y7nMEh6bQ+0d4AGkWjBdNcmgc2ULGsSBxtflhZtOwYMjm7b+zrq2U7oAYIfKKWkr5LxZqeszB9K
ZJ+cnwK4ESov/tmg/7Lx/psnguDDykf1r58I+2L407X58wt+257rPwnaZLhL/+HO7Nnw0gyspgZQ
NMegiuffTwNT+ct4GEDW99SVmWfIv1bnP4HV5xbOwt2F8cNX/Wl1/t+t0lmZ//HOTBWcyefB5jnl
6TjNTFWZ+jt/2ZS1bZ87Ea1IVTYetbihwCwxkhs8jeQjy/t5DxwRZReDNbvH5FPw/ZR+P1Vg32m0
C8oY2jCCYH+RZus/JTMH/rFSMnLYkqDcF586L8slU2MBqkRn4WM5GVPnabLa4drVpYnXd8pS6skA
BHz0PfJ1X3XuUzgWMbL6p77dfmrduZK9UXH3oRLCeyWJx5/quP2plOdKNGehm/6co6MHVLicY2/s
qd2p5A0rAHo7yzv/R6tE+EDrHxKiGmiYeRS/zkqsl37QP49BRWHF1IQ/oJij6NNJBS2uHp0LFTUe
S4DJbDj7g/FhdmoxEEmSFGRlmnYt8pgMiNNnwbnXDH9vf7oJgMbgLBgKU56MME5i0qszi1KEr/Bt
phgddpnfrMEeh6+C3fe4ZJnqbhvlCFxgg0vvk6BjjzsEyj8MrF00pMEW1Kx7sHA5bfViLGE88My9
Z2FAiRVtxKmzmCYUQnw/htqDknwlMiwL72MCGFPit6sdUqNpj3XJg8Rg+El16PwkXuNZp0gOXxlU
2Wr0jjXdlJ+ewxxsZemeqeWiT5U2su7WKz0hmEKAXJresJfw3XbpRVlaLNEXynsFE+cgHBeHAT0w
18JLYcZo7EAfBZEJneKVOX6M7Klg72g5/UvagQ+zO9m62PIKzNLhPI2q08XxuIjafkuf0xCvU1pC
HomXIZmOEVI+uTOyQMNI3FSPmvbQxpkZQsobg4vblj9YfU/dTm/nKlppINd/UPiTSk6qOWUfLOf2
Pa+5iOx8Ii6wh8Z435t5tZ69KVZFijaYIuGxZhhqRGN06o3Hjt5hCQGJQxQeq5gxEsPjDAcpfqp0
jp7+OlNHDbNWzFjHtpCrotswOeGFGOsk0g9+ugb4DNosI17bUeZkSU76XMPmO+u2k/nnoCHmmIkC
W7pse8IIg82NTBhfA5dfA3jxinL7u2zGAOkA8/WyFeCxdn4uFFsbBR+vnL3sPcM5YG1JNhTzZHy8
KS5XlMMySIaFkyPign0o1o1eZsuqFf4mDpNpoTmtAfXYg/UZmBn0H3E0Wo9khy4cCDDyxnSzSxEr
TnMp/eWk13h+dIQU7Iq87h0FWkRwJeSo3K15B8q80s8aLkl71TSdSUrRJ1sFy/ZgAOdbR5hC9xgO
h1NHAdtqQIraVhZrYFK/c3W0m6o7kGTKbpPIJcpDYVtb+ERk6L3mOod8MJMi/jG75lehsb5P3eTD
rQu5im07pG0sbr5onZGe02F0lk3OzBGNlrjXEmggNgVubB5umAVkN4C25IbBmQcuSCqc/n2XXAhX
PXmyTpfBzAcbCNIuboMb6LwQur2Ilz7Y6GUc6b21YCPl7urZJhKY2OrVLoYvuknbrY7bbu8Ucl4b
qU2G04iNm10q50c6J2vWCNaeqSWjBRNmG1MKWoilVJFK6SOgw+ZnM5XyxcmseBUqHWVUiorTtc4X
tq7dsfwUXLxP8YWLC0JMpDQZnW4j1p5KqdHpyMQUhnozKx0nUYpOobSdTqk8w6fgEyjtx1cqUKv0
IMovqZdHOzxnSi1y6kyZA4w33WbLQVCy34xKXYKp1q5J+yI5mUp9okCKJeqnJGUHKa+28SlVcS3z
3qNPAcv9FLMipWuFLIpOEf66x7hxiYso/atXSlimNDFdqWOxdLpN3aCYsZ9wL+GnjBbw43+JIR8Y
VkcQUqltQuluUxqgwCktrlGqnCMCeXfQ3K5VRQnzpNS7VOl4/dy6e+yOcBpTpfPRUIPkZ4ZRd4+U
DuiGjflmKm3QNCuERaUXuqJsAN1a4rFpLNqQla7YKIUx+BQbM6U7tr3HXZ31zQlkm7/TlT7Zx01C
ZsnlkYl4KZSKGSk9U0s6xwW5jcoZKL0Tsj7LU1+poHpahptMKaORkfpfw0+5lKq35hsXwog+BqWn
GkpZBZReQUBGbs2U7jorBdZUWmzpx8iy+OORaB3EWkKwxmnGsnHCUoOUmzKk8n5T+q7diTv8BoP+
FdTfaahwkEL4Dp9LpQ6bSicOPyVjHkzVjhN9fAuVomx+isud0pnJnCL6GnKm7aRrD9RAXdsONDYb
O1O0LeI2Kp9BKncQif4yUZ2T78iT19GzZDtAJURb2B0nUaKTc5yLkORcTnZ23QkC6ZPZj3R86OP8
4ba9vfaTicVYHfEIDqGN9LDHwUUG4dQhoGZfBnStLXI/HeCEtfb8KNMV8Mf0aqrdspVD8gu0clXR
XPVPodT/bD5G4xD/3Xx8fMubtz+mMH75kt8mZPmT5cKi4NqMm8MzxO/9JQbXaWkw7qLvYEFhQP3t
zkxW4rerMqkL4hjQgAzTZroDLvMfTMXIUv/fVOyxFHfJkVuma9j2n2gwld+6kLtG+5gZpSuW4IwF
vT8CTyJ32UYr2wowCobCgX4+s/DPRT5xBNeWrrFLnFvelfeU8L6WEX6w0fPX2jzW0t+5Pu9olJSe
bJtTpTNE0hDsjbPJapzCw7mleC0c0XQcpgNqJEiqbtomzexTL6vmPQmGK6B1B6umoTlLGdoOZE6C
xZumClalMXNtdOdZnOaWmpBlRVYdI5eifMxb/FWqRn0UKf3SjY6lzanhQe/Syu2qC0SX5F5Xvvfa
pLPJHo9DV/Ah6+PyCE4sRGKavBfNxIjGLzHZ83r0UiPa4kLX6eKd8mxNp4P7mFQ5+EPHGVaaVwzf
CFty4rDl2kB/JFdJOFHpZAY8hcIMNSwahQaHf87SfQx14JvdWNWL0ZgISILe8/fCc9/TcTq7ek05
fZ/Q0cVf/Ie+s016lCN953mOWLex6S1HlAr+G5q4r11MJ+pSnyZ91Q7cvBcM4V62YHTmkSh9e1oM
wup3uTZnlw5r5RMcLfwAWHK2ZGSmq9cY04GDUWlUFOFp2Ou0aBemcfTB+8G6xglElnVfGNojwXPi
I5Zd75piFAg9bf4lnB1GcLfD/IRhctmToWQedlvjQVq98awVaUMbQGWYj4UMupVXMi5nDn7+PhLz
MSUT2a+iTnZrYeQd7d8qRwxxZ2MO5rwDoTqSpfar+Zs2ZSWszlTbEp6c9yxB5ncELGcfNqK8z9hr
zp1WFaeC1sNsK2dtehy72e4FAfBetsox9dvfUQIkRirNUvnQZaRjfqTnofeobT7EZRMM+YFt/5AW
K6f1q9jbkJdh1SpIhS76gVKUea2HGLPfPx8T/+wg/2bjYLCh40H31xsH0rXQtrI/bB1+/aJ/P1Ml
JhGHFaRQl3zvd3tIXVnzbBjsjvFLgd+/nqmmo/6N+blYYN/4r+er+RPLTIsIM7+I+rr/CN5uWZwO
v6dtsSMlymbAb+d3oET7Pyn1dU/T+GijwKoQ6ooG9U0b9u3GBE11xfQcFnskWTTElqsbRUy13Wlf
w9aKPyBVGFTTjlpdzvkyy7zI32rA0esv3VSlRzfwIvQbnljf+jpyXi1iOIdQAF1oh9hYeVpSryo9
irIDkf5kYydev2r7OD/FZaUVr3lYFg898CIG0Elsg4F2Hhq/jHKTEcT2XvuIPMjO1UP6Ttpqsl/6
Yezcy0R6cIX8GJ5Qvlu5Nm1MPUuPGTt661stfOlqOmvhJRdJsCkbKISofjqT7EZLM4qIwBCqp342
RK45nCHgqhPB/TweUBz446IK1axg8gmP+g4WozpRsl/Ol9ySAFcWlUFVnbVipOTu6P5yNPngxDio
oinrOLZI26O5dLimxFJ8flSpCVSf2wQHL5/iJG+smUL0uPApQO1qnhbcxHPyKrlraFxpAMwChAnd
uZJihfGLYS+xERPLZY1nKMRg5caQtuOP2YdKxYTcgqO14EQWkeS0xD+4NZLRJ21LA/1eH8ANwUKB
BcBtegH9FKFdQc5CTeu3AdU994Q6JJADjT4vekxXV0EHz8b2yunNKeNkDXkhXU7JFJKFb6oNRsvk
VGuRuSXtk+2BZXRbkgsAmau8sBdY27u9249LKPfJJsvyAu0xDB4tA695H6bjysaUtJKtpUgEQbFr
ZijwMOKzZz/XUBkTn1IeBu+SJmX7a1JkwdUMquYyhL1zTUndvIYZ5ITAE+AmaZy+qnX7htRP9JQ2
o39JDQq7YWRoxnLoOvqAHZwdg4ics+cl/lNYjuZuDG3tURsVbqipQcr3Tm2efNtPt1qsUZwkMJJM
T2UFzgI4D+QwW+T3hrJpgRYbsjYCiW+OS9AW1IQX0zzv85rpZuG1DbN0l7f7ATbydiDV9WSizB+9
2QHMIEpr+CI9ZEkATkiJq4475g8xSBvjl4Ntg5LoPF8nBgkmVhAW/QgziJnB+hJXzqqJO6manEfn
JIAiEH+JoFos/Bq7SxcExlGMY7Fj7OvgzlPTRbEy4JowtfOnuhlz1tlO+X0wwmdBWmDZpq574CdN
FqQ05XJqSvdhntLx6tuEYHM51l+C/8femSxHbmzZ9otQhs7hwDQC0TKCPZkkJzCSyUTfOXp8/Vug
dKsyqVup0hvfiUxmEoEIBODwc87eaxvW/ESrIM8XAJj5npRKv9DmQmK5qC15xKbkbe2k+uiJz90T
i1FvIkYb/IIyuSMWq3ui1s++TcQ+fbMGZCxrUbspLLeCwLaUJ8zRWixd0jDhpw3tNq6ci6Gkm5Lz
rt0lypquCq8Qx2FsSKgspjQhAwklyJWRLLUZiotohYw6vi6CZDyOqEXUugzhi/QGep1IuCNUgBZ4
iI1JjbFvV6HjQA/LdWlXUmbROtR0prLNcCx1r/CtSZiPNoiiq1ZTD/Gs7pJKk99HUVJSIfOn8hYw
f4hsq+bkXqrEvsh595/0FvGDQ0oSgKTw4NmNPE9w3ng0uuZuhpuPNEgv350O+WA1zOW1RdrNG2Me
6AqGhoLTy4fqIkxC+yGMbLF26gx99JDXkz/PXni2TaN7bgVa2DILlwwv6AmkalMDjurYxeTeN1TU
H9h/unXT1yfCpuB9OMPoR4TUPZkRIDlLk6ZLH3SYTiZjdN9OnQEPWGtqPHF2pF8a9ahtVYlTAsKO
W97gEsTQUbWGB2NnNC77hvBjrMk0YBbHQjLuTSSftwR9EzfIftm66+HUvaVDTtxVF3ekZwNUo/sc
4EGx6Veeyr4Qrx24pQvPCZSzmuiD8b/qZF+GBIkByqCEhDcCpVpCVL+fDK25lLBhJhKncRMZliDS
G6zhocxd9poVJNaTZpjlJdvrlFtUEBqhj+8177xbY3CmQ6gFzZqD0l5JguYgEG3v2toeT1prxsQX
VggkSyV+lJr9Pa5q84QiqGnX8MkmwC3JplYJ2IlcS8+0PN2zZ6XpKSLBMVkl83ukm+zc9KzEgDY+
lLq6Q+apr11D4XEJCILGZRIREGUI/B+zd4MdstxojgmHzG6GZh9q0WWW9uHW7uLAV4UyvpG0Yu8S
VMxbnvd3Alzd29pshnVEZPN9KA1WkEhh+kjSfKNUILIzwRUh9KyiP5eFHu61gcTPlZND9reZ7t1w
5+Y+CDjcxXQjvyNb0+DWodVi22O7jyFqvCOfcPLNoVrYb5XA4ZiK/Bpmnthm5lQeDFTTa52oBdRi
enzS0FAwhy/KXduNHY74sX024Vv7UD/gOMv0pW2Mt6Su6JHwejz1kMfoFTZDdG27Nd3SpkQik0fm
erLG5oeBbJ3mw9TdJbojNsQYkEgWuunWdktQIIrk2Lg3mktHB9I4eBZNiiZWV32YWAapF55CX2/m
7lpTkXYgGopAGVITi+FN6Xb2AhcDQNhAnzLHSEOUHk1vlr0XvJkfCtT6wdJ43etE2vq14N9AM3ur
Cb7GnjQm/aAncD8pFcyt2cbUepWWvHs0w1g7I23XIg3BWB1kN0lLUJVJdA0Jjkl96NiQbLoaHKJF
GsCWUeroaxhgd/Q8+wuUZXBKs5FGemtomq8v4pKxKvuNJZvivRUDYXY2xqEOsng3Rc4eaVRNFOp5
tgmAKuwcIV3lmdvSEO+1Xt10ncvWAc3/2qb6ZInWMIppTwbWjFUUOfGSM8sOI9MXlFt5KSt1I/Vm
5zX1bsYludLzdPD1qKDKaNMjGT8hNqTKXdXMsVZOXIDPogeKAmqZjmZni+HLrdcQlpE5nbcnWiP0
CRlB/FRcTyqOtm3OkJaEYQhjGRVe3xk+ppBs1yCy99uZTqNNHhXZaJ2xK3prZhGWFubrkVaUp8n7
1jbj/ZwE5Zrx/ge0cG2DdpxOK4QrYKeV4EWWRrwPrO5moMPxTgZovZEatx8ZALTG++LG0XqXlzG6
y15QXjNN6Q5jrrw9unoN2ujsHvN2usli8WIH8uE/tdT/xf9EN2ih+f7vtdQFTa7uPZ1+1nT8+Ud/
1lIusGHWdliCy8B1qYv+pXv2/ksw2KVl9YfF6acZruX9l0EVh/gejxK4qyW0/H+6VUyUPbAeBgAR
UED/aIZrUMj9XEzZLhQbWCO4ryyPtpr5pVllOVak3DkIj71B9xgdliFvBiOc6RcU7S6umZ31+lvC
Inyoaht8E3FvHumMfbsH/9DvrNqodyj3iPb76TL+GwAQe+W/fDS+HF093aRwNPSvimzCPyaR4k87
SNK7yyt2uvqVOzv0zWg4iXRldCQDG7Zmb2KiFdoQrahWEbiRM3wKvrtFYdw0WBBqtakmmctvrHXh
JX70oaX51RjPeYSTVoE0qeYtgw3N9TORQB5Ecuk2GnjAVnP35GXOvq2nBVARdpY2pt0SYLN6iKY+
pA2t5QkGcZHV4AeabPJt2SD1Y+HwjmSLG4u4OtmMyrunUxaRBesNrnU9G0734JWEw7ClIgyJbliG
0HxI6rd8ynUCKS2i/ahqQOtRCLDCuzDHjG0fmFF2hJmZpVtAs1mGvNgCuVU3Pi3rgTUueCS6WyOK
Z1bHOkyMXddZzXtMqgY6GbAu7Ogu4EwRPeM0hEXFI2wocjJl07XA66KeHWev+bGc6V6xW3Aua9ua
TkWIwyqGQ4nw1yhvNdt71q2kWWm4wUp/TrPoyQQBJld6JwbCRUrtBq8uoAgZTc1miPvxFMr5Tu/C
7EpN1GXj7GGyaQbyvLZuqtlvCGCSlVexVxoFkFO6nHrs3OpuWt32sB/XeYAVTvRUHD0TQCM941pq
rIckxO6K4yi+mud6w9DQ3NZeNtxPSHJXRYRTdHRYXOFTFdtKEqa0NmgHrBvGwRv2/AbJH0G1AQGm
rayZrf6oExvDTHdYG3Xo3HDV6wuAu2qbYDY5Ujt4R9KmXLoC5Ff4QaFnT+wmm/tSMkSsBxoq67TT
GF038QyoxRxPVq/L76GMnC3u5HqDsh21j9m362zq1caMyxaac9Tb27keRozWaRW9ptz2K8tU4xrn
EQIGOmi3uuyHSyyG/YUYmm6DZdxD+BtlG1idBRtM4LZz0Vq3UZsrtPuzuQp5cXFLk8MbbAfGPdOa
4tt5EhxkDViWvqTrdRvhDcarGSYRXMVp+jAJfz7XwCJ8FwfeHm4FVoeWafAzXc0ZGAtS1YPZO4ny
y8GaovXc0lnY0c1ElSVF07grs86liXKd/d1Kt7zJz8IsnNkuBdq9GBvEyLaWkc6FRv3CqwTsjJHr
eOiBxjWr3MiiU8i88QIOBFfPBjq7tvtFV4DLL6NZktBSCOx3DNMDqL5sUPcz+7yTly0xINVcp2eB
b2NrlbiWTDdenq5osX2F9G77HfNLCxhu6w03ssDCvJNp6RzSVj140TC/yX4eN8HQ2AePLPIV4gL0
GpUBXJeVcHgmj9VVq8olqnqVh3Ox7AJUuliaimHiTa3kSxFIYjoE9A0odHAm+0u8APZhNJicraAt
U2cafRvlp6lkUL7ypr4/lKFTCgz6GbqRBBkBTKDSUas+Ds0rZP7DjaPYL8Lgi3ra+0WTXdk8GLvB
dCMCxQi7pcihadv7FfPjS4fl4CKPIN4BisnyR5rKNbGgVltuRsKTz8GigNfIHG58ueji40UhL2lH
Z77RxbavLwp6h3sUBuiiq+9noc6U2NF1bA7Ebi36e3dR4odTB4ilGpiAfgr1RZOm70nY0nqLP6X8
dNac6yaeMu0JKBRi/3HR/ZufFgD5aQcIK+Worb24BNRs1ccpN4ZnILt4QxY3gdHiK2AM7c+ao4Eo
XFwH+qcBoV28CJHX4+UcenUnLHpHq8Bwohtklea3ss/jW9SDubFvVBNe4wLGa9hPbZqtTRk1LyXR
dfnKhrghdmrxSASLWyKqvZqEW2Pszy0+Faw7xiAitp4uwtqUqSb9lcV7IXpoKTgE2v4H67t3S+Ih
cYASmqujeZwi9PT5BM3E2iaTlRxUao6besDzwdowHpLFBwKxw+Af3HSs8zzkKQpoQsjKRQM+QxaG
CIuZJBH4SoxPi4mczMVu0tD3ROLNbLJnhnzRuo7z+bPtNTeicleUunht1mZvyE0TOe+JReNucIkH
SuvResRDUB0SBi/XnhUZnDV/NzFTcCOK1Lqi3XBKApb+WWSncHIDfDLlwZNsUh2hEfZt5Jrv6jDy
K4LYLidBBIDNEIY/mEfzquBBp8Zf7DpiMe6AvDf9PJrQ7Cv+Ebu69pIsdh9lWuOFLWo7WzdVhB1I
eP17v1iESEKQvoJOslv2JW/ZYiXiLhXUl58OI/vTbTQtxqMGojURRK6lLix3MS8JK8KlZDSztDfd
pMHRwtTgWduJxh7MSIwOj07StsWmXmxQQLlwRE2f7qjQXpxSSbO4ptpPB5UbyYG5JPGAu+rTYwXw
Uj0TpJA+MmDk54LQayf9labb6e2kO3c0J8Uu+XRuWbbC5FE0EQE9n94u5NXmVZAWWBTaqHyZFhNY
u9jB8Efxe0F1xiWmWUnxYok655iYyMzFToZoCa+CXExmeKaNU8NyxlO0mNDCTz8a+y68aZkLFJTm
j5m+IhZ8bjTD8cVk0AEbEq860ifVJIIlV0O2hLcrWpO8TbC5htPyFvp/e1kuJDR7YaKNn3i0hfRB
l3qhpnUNmXHewMsaVuMZkHyEiY1H7BSjThQ+Andk7QNhRCTk5DbuE7zvfrCQ2min1G+uV1fM2GfN
OyJtBwfOsIGYBNhT3mb6xL6phQDnfsLgvIULR6kFIo7cG+BaozZLhqVJ0p9qY6aOHz7hcuoTNMf2
RH0zP/FzvbWg6KBiwHr6BNQRhAiszlu4dX2ieBMAkijqPeh9e/THIYjgsILqAe6UWe7duHDwyk8k
nr3Q8VyVstBG3sJILp0sOePTTUcaIDLHKuSOj8r06lusTPKlDtxkVzp4ixZKACQZI1iwIrIudnWj
EBuSkIe+OTJmXhm1RIAbow6+NkEI5Ue3Aq4edpKchEK343Wmh/qhcpNMXxdlr60aq3N0f8R3ZbUX
jjuZiOr+U9b9n8o6z3R/OyI7lV3c/MXQ+sdf/auuc/8LsQBzKHS2f4y8/ruy85DqL9xORl2OYZlI
S/9nRsb0DCYFOS+Mw5YxFtrgPys7kwN6lJvoeSEVsTX6RzoE60tlZxg84ChzmZJRKTLJW/77T+Lc
eFID0ZqLS50b1/WTRDNu9agmjK2Pq21ZJy5EbHJr3xpNBvcy8uBr50Vw1FQMdpH3P7JdaZxK3Sl2
qc0wi3dKhsmH/fq9W+XsHiKM9RuC7zxmQsl4ZRRa95EobLFjFGaPtom2i4jGGNg1U/dStyEqF6bs
fVWjJDRCXRFOmmvz4vh27rqiG/+GoPpFiMEVsLFjAB4xgX0Q9bP895+uQMJmjUK1qg5sNcdrRLLe
jj0LJoG2Xb4Xn/tvStZfC9bP8yH9wLWB4IRcyi+DSVNDG0sIW3UYNGWtxjB7W2R/a5wNf4qFfqGa
/Ewx+WJWXs4kLRPtKwE9tBa+2jFmdFMzb/cMfTW1n8nyzU4ShjvZNvEdhHB7N0VJcPuPvx5BXpJ+
ATeTC5z3y+XUadvm7D4P9IAJOdEWU1aDLlz43SgIifnnZxN0OMCkurYDE/XXs4WeO8RFnhAHoQ8i
PRcqn7ejg176qsu8+9+fy1i6HD/ZW5brCbick0gLVipi+19PNkLWj0gxig91NGZoTCNqeb+u89J3
lYH+eYrGq45y/jQ0ab8HUtpWm7hx/i59brmCv34MoS+RZLZOR0iyqPz6MUC1Suat7BjrLs150RLs
6hN0HNx7ToXp8fdf+q/3kMA1xKvaBcNgI5L69WSKQtlqlZPANZvnm9JVjd9qPMHQudII1H6MXlQW
jLz+5rz/7ktKxzAolB1aYvqXdSnFaROHTpUcCK/u2ZTzaw5WN9D8jAmx+P13/HIueyEOIWGij8bP
i6Xny7nsWBuMPvJIGKSex5A4MWiudDVdhNNgPfz+XMuxfvrxPs8liHyybYjVtliIRb+sNnlLjcLe
7TBP82D4JbuFYxZb/Z/Wuv/12f/aFvukKCFU8wjTW25X89fzdA4TUKccY9JARJ+wm6GeWJH6ifyz
t8RdhEABhzJmZzrWNJCCDZVWdP79d/1y7yzfFdE6Cx0IYxNT2pd7h+IsZa7T8hn6Bu2Y0df0G2Yt
PAfWhBcrdClnHWv6m/X88xJ+ucQmSxBAc8DKMBq//Jx96LC7CySsdlif31Ti5EfkKNNlhWRrp6yq
YPqnlWSMDtNIOnowdFN/GJxi/I6no1bvFfaLYxoUmIAXeV0ANfAYzIl28/ur8+8+J/nabA0kuwMw
zl8uTyqsYJilpu11Szpv09TZat0zPOEnypzBQTtGCbaaEk1C9y2H9EyqA7R3qwiCQ5eW9gUQu+AA
98C6XLJa5ZagqDKBOefJfvf7z/rXu9YlbtJC/git2vmLWJERMY2AbIhJydGJWE5B7aXULk27+f15
/vokYlnkJ6MKAaEtv74bY83komhNjBuqnG+8eCZwsUhLcYGcTdz9/lxfl3NuT1cHo23ydhT0yr/m
8U1uIxpCa1nOS0XEuRv0Pqrobo3bPkWkTjZ9NZKqZXSjfNbyItxR0rR/c2ENXSxP4q+3K8mqutRB
ivBDu18b2JlCr8GTEexlN6jpIDOTxbT1RqKQQ2RCNygi9TfBJJsYgA4WJaijJOTfgZ8y79TFRRP2
wdHruukabbjZrZo6qQA3kZBH/lKaz+csanA9EX5wO2dW8KPHlv5Ikud8xvREVCvBts4iYU/xSrji
olc6Cy6yc/P2M83UiSp932KlP0VgCDufND+NoKthvpnCwOpWGQ2nqxxO7WsWTPrbrLGNQ79KkeyN
RfAjdzVRHYu8RshfYIvag8UgwDihyiHfR6plj1DCO13BC7JfIwij70WXWw8DrqiafPY+J0AJOOyP
rG/twc9bfPaEMiTRGRpEfrQFS4uh+viti1i8yyYUP+gsuyZQBLaNlGM62XpD7IUdsTWOvWPIzmao
kGPz3ZXkOxQMnJ/delDuLV4L7jee/jDdpqXH6UEYaFCeG9ZO0JDyecaz75OcHp7l8rcNhS4gFEGi
Tx0PDX6XONPuvdKazrxnsse6noarz8sbOEO7MYtIv6msOkpJvUGEcQiM0GF+Ctr3nEKDJElpjhI6
zZ+rFbPhC9XOrFCA2bSXoky5I0t9NPR1lhnzHvkD124it6VZK12P7gkQsr91SicnzwzBwS0w0MXc
wHHIw47OIEdDv6llzIjYI3owUGoKyT7wsnllC14K8DWsB7folbnSTK5tbpnxW4avdcsA336lzYTA
gYcGLUIQ5/ONGGh0rdtUjdd6X49XMSnukS9tI37JnJalaTYWrjQz3Y213If5gmp3O8wv6yly29if
R4MNjJGX87boQe6t0G3NZ9BPzIkDSq8JdV4/3+RCY3C0oHv9LmpAnCV8AbrAyTDDduUG28BfqF6j
IdSZtbjcvSK1x2sVYO3bd+SpXWLf1+5JHuaC6aE9nUON6GMi0TfeTKMO3fR4RZJ1vYVkbMBtJ9Sv
/owY1kp1EyJ0PuhLCjHDExtRBMnEDhi2s2EV87GrdWePMia4D1u5KZdM43pJN56WnGOQmfIqn+Uu
XTKQ6yIYEUSQiwzwiuhiO8dVR2YyLg3L15ccZZOab20gLdx6I1gCqKtkxnBVzUePEOY4JI05Mbxt
tOQz4+sriRsjsznSOpQsS44zEZLE26dkO5Ppk0F+XUIyl+TnVtjPipnTGWLLlRqBMqMuHv1+SYzm
hWNtRR0/OIGDJKohVzoDu6N3qUAEA4ks9ZDdpEsOdTTrDlpiOGaxF9020fQGvPS16kivTrTc8icH
85RJz+mg6e5TvTARUEtXaOhGl7daV5kvObHYs+UaUP/jS2b0MBps577vg4uykOFTi8IcUttEvnaW
swDbyx4pN6dLJ7asM+iN+gZDcnPUemLD5tk5pbKeSO62/wzyZhEJmw8MctV+MkpA00XQB1C+lwxw
o7RLYxVooTx1IuMDlRkxsvR7zflBzLa1HYeMbLIW/OJFaxj1FRslO/IHZxmcST17UABpH2hZDndT
uWSUlyjHwgXMOJ1TOVsLLlZu7ZTs0ySP1WHMHLKwai/npOyizyrUb10xDLdymKaNNXfdZnn/YOoq
lwB1ZDj5ddPSFJQ8admBkSVbATMFna0IYA9Tl2FVWhDKjiSEfHa7GPBxBbwRUArJfZVQ+qDoTv18
CXf3ZmLeu8/Ed1WZ+VWjt48ym8leZNB2aX9mxIcQmxIfZiHZ8cw0sZMtgfIgFMW1Dtx368gu/NYm
4XBhkUDfLlH0ydDpQGwI5XuxkpGYJfGZW9+zTh4KT0VHvExga8wBPvLc59yYCXsHSoRMu8kmJTf5
pEgNwlal53gOO7twf7T2iCPQKQzz3syF/DYOszfvdBFrAFgGrJllx36MtNx9hSjsctRqB9Q/kyqr
LKu11tZyTwXt7b3RMOFkGp36qEzX3VRDMh3r1jrLHGGVFyho9UgQT/SRC7YwhQQdk3k3WVAHtFet
wKL4TyKbNoUy7rWYDESjzbwjPyoIHoGrl5cw3lKyUu33cdabGwmm6TDWReO7JclCrsMtgGsQCE8Q
it0g4e472ImA/8b2Qwpy6jpsGwsdpZEcgqQ2z1zB2LdABNd9YOx6IbixveLs0D5YB7lnXod1JvZ0
962TF0JRQpEs7gJRG37uDuUu0+dqm82N+9otOGMWmnrdNwz51m5bKtIEA+Huor4wAVQNjIbCJggf
C320LtHjlVf6TOQYMmqkq1WjJeR7p1ppw9bqs12WFvJZpA5NnLIOL/CkuSX5TXZGar03fbSU46fW
Grqb1tZGkgkrj5E682ze6bY3qKUzKS6p2HFeYDugADDKY2ZMLU9XW52HJM+uK0e0V24zjnurbiJv
HXvuPkc7ehhc5EUIDdyLEir8OemwP9hhn7+lBdOTDVK2+psdinrrOEn6wxM5cSSVZCQLu4ZeUpKp
R9lULzmH3qi6ZHzgiZk8tCaY+1edkQToJa0hgbnq2Mu6ht6u66ggQSkB3UWgHyqkkmm86OJNmpvv
g+aRz0lSExpIz2o2RRhOyPS68g1iYn+cx4Rph8c7kAbsvJsEnlQGb+21offNW4Ka9pjUGW8NFgGV
hu26twmkEw+t3hWyece/75JeaBdj9CPSwDa1MWBYHuy2oExqtR+1ExXnEbHyZTyI7oGchf7NVrH7
HHYeVO6FDwZRmwRLGt8Cf7vM13REir3m2NOReSsZKLnTf0NyiO83zclJdXuoZkm9TC6H1Fizi0Lw
YE7Sb7OaroZZB1jAs9HiU7Xj3i4S/WwPcYZJd+CdwShrytdZ1zlkmKRl1K1IGR33RrDYsBVEMx8Z
U8lyNpE75lqJSdyuMHGVeyOvEYPu0KJz9uDhN7N2D8ZS33opOUwVL4WdpVftsQKH+15RGy3TkYxs
4pyroNz4JTCXW5mOkn6OZGWSe8z0e+/oVvCIftV61cxK+2Ei/TgFLowhUcwJgdkcdrRH78EoYni7
qDBfgsqO2U7q3poJ/AMb42DTBg68srS+dazHkJktuRAsr0EWcFPlj7oo9JXuareyH9NVIosZ6Zy7
tRk4EjaMlxGjb74a2Zz4UkZEUBWo81xqbKRaNmquMX5LMxMaJVJUB1RZW/KqDPfYfsxt5wwfBBJ4
O2p5G9yq6W1TsA3rNHdQ1gH5NZABAtvotjgPUDyilPdlwO2sJ6NxMYmciDYDhz8HjsrO3ZlTDZsj
n7Id+LzxrkZ2uTY7NzwnRf9DqxgzgOQkVbHvzWNMY3fT0M06xmrK9p5Oe8Ace9zulep2VdTqbyky
2BU1Pm8dNkJHYGg20MG43uZDi5+8HZNTCjc4JVNzZbHhWlNUO1iixqsBWRJpDaOzF4qoRT1HmNbU
FaFnLo5dtoLXo9HoTNISHEZt89EqrdxUWjnvDCde6H7ei5q0fKsmxNEtGtXVzOADMN0NkIfX2LG3
JQLbhcByCf/smGv185DPV10aHLF6PqAyP7Pk0jDCoHrhqPlHUoePhufdAkvZVeymyXoh0FuPcWSB
tV/JlrR1oTfrWS2OKc0QD+WS4q2X5tvoGWystJBFPjIPmaNa3zPRqnYVCgQ54FV23vOeQFEzp6sN
OIqKIESD/2225veRsDgn6RCdyCwe1pM3hd90DE+E0yk3PaLfARk5AVUtcRYY86av46exhyHctdFJ
1A+623cIg2pvEzXxnbTCaC8HYMOq7rsnzVTuZiQNb99Tw5y6TsFbJ/WYx3zSjwI28JPT2AUDpdoh
iTca1CGuHdqjQ7KUE9KLxl2JOXsD2iW1sfk684m4DE1to3y8FabjfYcWQBqCVmU0dFap17j6zuzN
wbpg+k1yN1yrfsR7oJbjmXWavAK1cAYaF2jFDiE2a4/xe8r4l66mTU4k4lJjS+YlKIWU/dBeWp3U
Llus5rHfaGVCbIhH09RpBkpOsurXqjODZxee648mcHgAOSsjBoEGQrEVoZDyTbekLAq57Tu/ZHmh
z7TMNKayC567kAIh0GpqjNIUUNvm8bLmHffo1sF01shDXkN91DbtVDv6ZaKJuN+03kTZ0UmWpaGB
tEOkO9WJEY/9RzKbw1XiTMDnjXTeGqFKj1E6BM8hiF3hh7Y0bo1GtBsHiH9FvwthXFkCGTrjP1pK
Xq8tp3UkqoYorJ6tQ6Y5+q4yLHVgb8+hSWfVAA5SoDOeRWInDUl9Bf3zxcly048V2z+EqdW1UNhj
IDIcCARJkNiU6mCm0I3ixgqOViRoCuC0PLudpEewTGo+z9dXtraZUI4cAsdiZkNmMkYEO3/6/F8I
+gZX56TOXSkTbyeFmPfQ/6vXJifOaz0qky6Baw1Xw8y2R6PYZNYzFw6mBy4m5ktBTH1bbz8bxSTJ
M0YZkTPj9oBEkMcVGXVx5O00j4+YR0N6JKCo2Dm5aL6VccsXiBOOyDoyo8rrxmsRZ8ZT3un86kWq
85mHUR2UKMbrdGS/O5MbuZ/Tbj6P1TShJtb5XjZpZPeVoOyre9xW8NKTesdWjdq+6zKp/D4NhpQE
VboiNC9ZDEiUZL6Or7a0e1Ef0kDH+BExYtZOXhlWrzT/4p2eJnQU3fnCU6qBmZF5LS0ZfLwkFoRz
uW3TYbBPWd3qlwJByEWZzEzIZkHzKpiRFy/3nQaWfNsn/ALW3GaPJHPNNxFuK8okslb5fBHcGI3h
MU0RyqybrFuuSYaXB4nofMNvNV6Wsuey0aRcLwHZZ7MwCvxItOKarpjPktShK6Ajrl+W8bx1bO6A
1tY5ttcvB8RZdBeanrbxot4lOht9TytxRYyF1J/QL89bFAjqIIvlv5YtV8twRm5Yw5LTuedAaMmV
J/x60PSnyBA2yYlt6u3ihvs+0theGwQD80QuBT+5p8GP2bBpKiXcTdbMQYmqKl9pJRZEMxRm/9Ca
eFo9YwiOfRSUr0GkQwND64bhJeIRtq2O2eTQBscAXtZrKhtEYRg2LCi7faajGsgC45bigG9YIBFd
8lExwqxdtAs7CNbmibpFfWu95fLmZLAeu5LL1DeleTukLZzU5YE1mzT6ns959UpaC6ceu6Y/ktAa
HFparmRpuVrzOhNHEup05Nqav/MUebksvm+daPp1ZJDqXbXVe6G7HniaALROr4Kj3vLrtG3Awz7y
BAbd5NGxKDBjqL7dhKUznS1a4Ocq74Nn7E44mGdnNi6y0DSuCssJjiKz+OQtlY/wC5bDnY4Rs1kx
FnV9sdwFA/bxE/4FWgo430lVdxH3rQav4y6Rs/4W6kkFUcPVCISKsIFIfB+BX1KdogBkffRsrhTs
Re1+piD4IYOKL0z6APeg0glblqIKjojM8HW48A73muxcnzzOJl67TtR/uA51MpHAxvjUEMz7MvYu
U6iGDbmilVqFm4htBW9G0mFORtMXl9HQdvexPrjfq94OfsTliHpYEPq0IjFvuLLjod5OQk4wkcDH
HBaL1XPiCFHgWIPrgg2SBrefVXE5/dF+/o8X+G+8wExpyMv4jX79/BoXH7+I1//4iz9FDg5shCUl
w7HMJc3yZyOwNMB28/5AiP4v9uC/2ArkYgqXRr/ETuFapo7U4k+Ng438QUhYDYyRPQYCyB/+AWvh
61CBaQIFM8dhFoV63fkyD5o8QOPttCgIApRcWCrOEEB+uhrXf3Trf560//UUiDzwLrN95COjpPh1
2sYIadkcevO+DywSiNwVibor1+GS/rdn4P/jLMun+EmpANJoHEXEWWTx0mgv5fjRin8mTmAo+esX
+TKelHFpU7pzim7GK3MzxX49v/3+WxiYE76MPFwXTavNkMfkzjCMr6KThvwTaIW12gutUO8l499h
w4JgbtjXznsRgDKHtMDqmXW8ohu9246NNW7AJxm7aeyHXVwp9WhGs2UQ+9UkvmrlDYF4vcD3Nw4n
T2H+KQOl+1Y7EoFB/t0dGjh2XzLvkvtpaaXJRCYXjdPTXi9pFrgVEGi3AWJu9PuOQEmkyREZhMyn
/VST0TmrqgkMdlfiDMLI56iO7YCeyQsdtwHzIVBXGC+n6KzXmsP6naGk1mmMRpqAGbxkG0CJJjEP
yXt36rx8fiCsKPOjCkNYIut3x8wls8acUHGt7v0GcuPONpuTnZrtw1hM9s0A2QMnusw2paUStjm4
MrPOsLdN6qJ/Gyvj7FLhbxLLHlcjddytJVsOwgvhJOcEHyi+tIl+Z2OcA/j1+5LmwDosu+gmSPrh
3WshNPezRfC8E4yYwXucAXiCPxZw5VNUoeTwc4YFDwwnhQUw2fhQatSyNWO09odW26SxjknWPnpm
7EbIMFr7pkfYTpQ8FxgVx7mkTG9XzGVgtk/CQRYctGTI0edACwzNPgCdAzaO7HRaNq1EgZhol5hD
P9oGVeIwtd33ZB4f7Nn88EDxPY8m/Ci70+KnNgWppk80folSqbFXDfbHsiP2VtFQz/ukRumfMNwb
KRuIxOx0jpePfI5klOkx90TzGGvEqhGzLi9yt4t4Iw/BxhIKcwSKRJhTZnIIC6v3PVWpLapqfYec
faYp5Djh2vt/7J3JjqTIuq1f5erMuQIMDBjcibe4R99n5gRFdvR9azz9+Yhdusr0cEWozvgM9paq
VJnmgGGY/f9a3yLZfuuSYsZGPHPDo03R3ucwxQDmLNd1nWDiy93UT+xkeEjLuX/o4Cdx1sRQxjEo
tu+yEH0nrNL0SFsbmrFW9tuBzvGN63E7V7Uwgk1OLXdjsnZed6OXJIeENs2uymBzEFkXk7/aN+yG
kMOHNOdi/SEp+nTCeRvbN2ZmJPsoDPW9YTXB9wDwH3RAUwuuzdGjxpxGtLQWrTOBihT6blTUmBsV
KrkGp2gdVdXUl7W2HG7yeTjgkZe3gSa0PdJccesYeXg5WjZh8DX7I7TTCFDtQaf7QgHiUDcdguV+
AoAFhiD43tGBxMcxlt1KgFbYl7SDfltJ6v6mvNWtW6DRFw1Iy++RpxvbsK8tQPXQcLda23nUg73l
fgQAxzbGPP3M6NWQ0TNM2TaCxOobraH8nDSIS+LRrEfODvM2UC4UJ6HZxt51imZvYwz44prBgBTf
ju70vNZxPoJOW3ydbOudeKBQS5Xzh5FC+6tx4F2TuDi+NkIUV0UfejeI9cUjhwB6ShgatO1UG/bF
aIbqFmfnvEO07t4StFa8qsge7xqlptspibrrqa3lpTGxnW5rz75IK05hRm0Pa9hR8qFCRo5XUM3Q
4KnUrW3dZIAawGJEBCvRdc2sO8UKcnzqrAop7Q39/xLPz6j/tmLZ5asoK6OHGqzOT9AUrW8MLEKp
lrd7pgbNS6ItdpWq2n1XjpDv2ypuyR+OEEPrVn2RjRLNelTWQGrZ8YWrcEDpzEsTyU3iQQWipTgf
+bXho2mU8xE4Qn1B70CtMzuI63UiCx0Id554B5cdww7NsKQjGHoHu/U4I3GWALO1eI+iNMYTKwVz
giohx1xP77a6aprDf06VUe2qHRJcbesEfYAJRs+8NRGQ3IepnAGnc0q6LbKm/g5NrGMZG9K7rLQo
eCe6WnesAt8ImJy35eA4Pqzs4RcYoXlnojq5eDszjWUMboEYTw63aWl8x6JCwzFj7/679eiQK5ye
N4iGOPAuRyyzkDboS85GqEZyilG2s5yCUTSSLdltBzdlO8ocfsuXwGVuhEtnZhmS3h+VFaowA65W
k727yJbCWtq1L87UtRv2vvynViO0bYyX5OrtOG+2oXlPVZitrxWVz0Oc5/vO64s9J/JgG8+Gjr9t
QejVlDH1adnsl/0rjsDu4DrSTbFBJPbGDVLdR0yfsng2w7VH0ZnTagQCrzG8+IoMqYFDWkfiJd2y
yS+p7ZsAGgxxQHwPwo3SU34E1slZwCllh+s5mWe/Kyp+sD7J2fdiSgUGfp0vb53a2FoqM29yTrty
i70zSg4vc9UzLLy04DjNbrsy4DZQeqq1R2JgkXRpE4/eFUClSocySJ+J6OfbiTBdTqt5I+2LAAgm
h5QWGWMdIuivA83dsxttDqLS0ufRw+hUFDV1iHpxzZKaQA+EykL4Vj9aPnatRwdES6iljJJqjzA4
OpUe7ZiImtKtIOD31chrko8rJjiK+vQ4M6PXiLhgD1p68SvhG36g79s+tqmcn5lI4a2MtPCmS3qP
5F/aONJCPBo3VbF3GyG/dGxIu1UfmwHx5kWo/nPyMwNtuu26dL6bNX34NRSB9pQv2ahz1yXGxtXk
P88p7abgt9L5sZMlxp1uVcY19RDtMQRPd4sThM5CZkJvsqf4a9G37h1AaEKVsde9iF5ZL0OjWS+J
XalrvlRyF9WRtlFxrG2oLVBDJLT7ag615p6UymJrNgC2CH2Zrt/uemfTmS9b170xl3wDbO98+Nrk
AoiBQeg0tKmix6tTMhF3YCL0C4ceyrbwku6Qq05sKxI4KBfpZIXjdVLHnnP0TeAa4YGWP22Xt7k8
uwYqH81y2Ve41sUMcf4aK3iwpY0RgqfH2LPi3Jfe6HWSH4i/lV+8AH9WFyCtI4eAjyE2AB7/jGA5
bUsqDthUMFp5IofNxZneno2lLIHkIVXTNYuCOphVUNw4zTwDdbGh29PxVs/EddtEuc+QX2eoghTd
UnJQobMSyuIkN+QOYHIQFL8sYrouEB5giXRG6opNNd3UTsunm5RTMKx1SWlimnMn3YBDC0gpNYh0
5ds0HLDsz/QUrJYGWJeB5S6conzsUaLtehYc9kA0hC5w/HY3NWVDyp4SNlBEAUeNBF7iBx93yH2B
5tRpoT22us4JGwMSO2YLuHEGGmCthy2vZmdXCYbARZvpDjUV/2qgCmEU2bNOqXWbV1SmhBcb39/E
EFZOg9saR/07+REUUKa4FCsNf/8xomu8jVGH0uVC79OkjnOUo6W2bqcaWLEmpRKhBoQyuScxQ3QD
Sh5AB2K+0yXtEOwqGbWjgH94hERCiqFHZeey7zSgpvynt7AMCHMpZyAqLXkq+1gX8wEnityPdbxf
rujGiSZzTfEjujbm2GzXfZw/mFMKLMGlZTlXbzyCsiOj11bmN1UoN+HbUD+AqEQsl8baBR2z2x5z
74oQhAizi/bLrcHFGVbxRfS0wjIyhi+5jHST6SUrpx22zc51m3ELdMTcBwF9I0J/uwvEPw3ysFon
SKyHDEA3Fk50pG5NahHrtJX5D6fQflDzu5kgzO3MacyXfVt9wChECPwcP45lNK8bVwt9Vqs9N2JY
I0gtNiF9fPpg7hetQPUObK6kO9fWwcYdFya2oOGguzCNSLAlaMmpuF5MaRa7KlMSLlzRIqyCq6qI
wjVgjWIr4wxlZymGHtxcEn0L+8H2U8h84HX6adhO7lw+VOjiZwxqCKJWYOkvokRWt0WRVl+0MC1W
fNVzbEIVzbjBQSFmIJMBdlGlh35Q89GMvXRP+kvvaxG+400Z1haki2a+TULZPFRwXbcoABz6f1OT
b+Qs5RYeZ7AOmijaZ2QU7aDKcyTXs/iICVlRYO/q714z5xcGwCbqupntNZuxDMVIi6if0vSiLb6z
vTe+TrJwrwyv7/R1Y9rl3VAn4AbNsh9vgxl2R6eoMida1O46F0mEmedk16Y48DAsNTzFDUas70RX
1uN6AN18YxldclfYXbnrsUR8lQ37KyzDkXmtXK/7infZOabYFV8C5egBvKdePOvLF1IaeUXJ2438
qSj6iyh2rasob7sXbLa2D8F1PGZ2OFyMmkp/dFaC1CAyeLhl3wW3g1PlP/MWSDZRmtYrzZQSjx0W
6aMBLO+y6SinS/wCFDuHwuKs20LsU1pnPYnCybf09w3q2BjcrktN/UoHx/1ilk5BU39212GYzTvE
Wsk6GaC6sMebaaVEOR3bXptgTaqGlSzJEj+phmxVSQfSScbX9qg4VSAjFTMMQ3cTtqQA4il71DL6
UkVHxgGr/IrCjbspPPpWqVG9NCIRhAlT16Vr7NR4W9kZ70tP5o+AWMrLbs7MA+AWtlLbMEcfgVUv
rdxe80U7arnPcUlqv1SXoRgZYRUbvXSfO42sKs6d7p5TzLgytZgwT6F1l3wUs1u2isnrZIjyKanT
+kvVV5OzrzQsbas4qOMUu/GSnELaERwPrSvuYNmNxfqtRgnujZy2vhmT42D2vwCl0MOjvHM5eW5x
IdjZ/igqXcJAdNDWa+n1XA4YlVuhZfsOydGarlB5mQ4VTCW8a901XfzwGjaTXCVWlrRb17VrBD8S
fVoDiZn3/yfEY1yXfNO8VY8Jj25pNx/Je+lvU8wUoEGy6HlqWsGHC2KLUeTBXVuJ8rvQqm9W0o7f
UEU9zD16rh1pqsNGo+S6T+qZlb3SxJpXjVD6hSa1Rh/W3Ns6QLg1SKudjHp9Nw9DT304srCAltYe
PIpzaaaEX63SpgfnSFaMT25S+J0SNHnarIQrW2j47sPJeeSow/cEheK3ICdRqAq9F2uyxgu9Msw9
f4uJaL7uHqzY+ulkLpCaslO4WoJhN6SIX7hvKrnyvHncD43DHYOyvIc7MBG37nFTROC8OENkPcZD
iYm+J1rSbDxcmwV7Kjgw3s4mAL0TkXnLGeSZBTm9mapZHmskZqtu7OS2yorgtfRIF8kojPtaLZJr
SUwafkONU4zZsLsFFVGvw2Es7gvM8uxwtbs8z7tD56r8Log1eevUegj8QJrXRjSI30YIY69Mxmrb
9HF4DMDB3xT2FF1mdmo/WBXSJpSMM8T/r0mBUz5K233OcrsdKoEbuZv0uyDoJRxzVMVll5Z7hX31
oWPFXfUT/lgPsta+yfrHsCf1aHJ0eRRhqfbd2HyLvMLxkzDii8VG8MhCqvm58IZLtnIAyCxEG21Y
p+x/y+I3eZZDvMm66rtA/Pu1dbseFUCI0vR7qSeJfmFUfXDhjgt4TUNzZ4Wt+dib2qTWGlA/7zrO
mtBcl0VdTyvRlJW9q4tp5mgWNbTXVZMRXEIka24rbx/Fi5qfEtYjMshf04TIUAf5ST9aNEd9Hn84
NqcGOzNzuEo2h6QaRcFs0D7LYw92UWv4GsIUgoRdG+C4fM5R1KytgNABdoXZhnLHj9aM6eTqKkDm
wPeVIGO/n+SrwxFkSuZLu9Hv2ENJKmeUibTeNX5YXjZeWKUttrIWFFJS+P2kl/iDpwW/IynsW9C5
5l07eb/rySK3lFfvySRYONrYbVnTH2umYNO6xhJQaJd73Zt6yAt1sZFdSOgVouRPjArvq6AY+Bxb
4ubzDNc89fFIfPbFoLmNP8KHWg0axbi4KpmT9Z7zeP6J0vxdidpdRvMMRPwAZuSpycWZ7KnDid34
qgxp0qKThivkTFuSd7PNxxXec0NhNyM/zTbhcJwq2vVWVpQfDS4scsPHKbH4ZCSDcaV3JBF8PNSp
xYS8UZxt2PYA5CzAz5N6tZHausoEQxUNwcxp1qW+bBK2nEzeVR1O+R4Sufq3RXIGXZiigjocQJrT
Qe04gI1MFKCvUu6iiRZtJRtKdpxJrU+u79TGs1wfLzQtDAe7oCVPLGcpi/9cVVrj5yoSC4ROS1jc
3OSQmlQ0iQyrbytlUEHM5uiqz6bpk/FPjR9v4wviWHGiLj2ak8aGCq0q0tOw9d1cowBfcIGyHp8+
fojLRfzpgFgGESYTc/G1Yckw/+5rTAafi84zG7/rKN06Y8QuInREcJ2Z+uzPinyHoScuumzYJH88
9Ln5I0ysirpH88ZYumB/tlQ825qM0BTNUiRRaNBsWPbJUgh2NJ2UQrQ29kpFXbD9eNhzr76wdPbm
PFks8LS+/hxWtJ4snZhhiXvPjkY+PJF4MPuhZNZ6DvP34+HOvZAYhfHWEPTj4jX+e7iwqXUDPRDD
tZ39WJv1nsM/sAnyUT5ZZd6Zat6epYf1kxM4C41+ekPn+Z9nKed+/NG+zU0V9D+njrmpkaeKXwK9
i3Rn/TUKlmLSSCn+48s9N2mJ+5WOtAQe1HcvjSO6GS9Agy4/tO5seCBXVcgS+/Eo524qj3BpX+k0
Pk/dtRaelN7KWXreVoGB/EXUxWoiTCWpPnl+5y7IQjjgWoKqPCbFv59fOvUFHKeRBXWs4dKM5Tfp
lt8+vpzPxjhZSWMbWDcf6sZHRE1YcbO33Pwzx9vy8E9fdOYfACSmou28mxxe4o6N2TV+xd71Kux1
82jCtSeaeIy/QOVlShaDviQ6QKkRqP0w8H22or1/9QSmZFoovH/AoU97j5ZdIR8sPTKFDFJOOshK
axIj6stMA2CItrjY/Nv7yngkVnvso/Bin757NccqF85s7efFxAZFqjvgSM4nW4n3c1HQQ7dx8RNK
jVD25AX3QqMjijOrfbI4AFdVZbzGU3DpJPQyPr6cMyNxEa7tAPrA1+ScTBOvjeNZKbf0WdpQLWnt
BaHOj1WTPH88zpnHZDiWqWOYW3ZHb0Hcf/S6ZZWnwmuc0p9jfdtkr5qbrZO0WARXx49Hek+Qc8HV
/THUyTeWGpVcnBtYhQaPwn1hhXCynf8E+GLJGor5SRGdswfdFzSb2urcjU6OwVcyHlENzma3Tej+
7s2WMlreCArguYXgy3aTCgobWeHhGM1XQcY50KoL4MSLIJFzVbfNTBKlj86QTddj2VPBVvh215TZ
ADbJeP7kQkmoOH39+ILT19N5AUDGnn7sSALShFf03NM26l68vIB9O7j3Ssr4NZ97UkuyjP5phhIJ
r/vOIVyanrU8SHxBsU1n1ljgpmb/lAccjDoJ7bXM76sRfHJAYSkv03rbIhJf1TGhYkGTCHSYY4lG
ayAjCr50v56s0vLpbY+brsOjxzjJhhKec5mCxeYBA2GZWK83XjiuZyecNqQ7Zx53y1zovHOrf3cW
YdfHM+DMXDPx86Pg4JvFln/ZJPwx14J8qNl9KO5LQkbWAOv+wFOf/DBpEMkTcz76Hw/4fsMjBBZl
y8bBA8HjdMODJ2EYxiovfc/toH7FZb6tgcNcSlF1+8ANu8uI0usj9Lbw4uORz7y+7OYA8+N6xWt6
+vo2oRq0qJcF7kGlvgySvNiafs8jRvXk18dDnblIBB6sRtQ6+N/p1pG+KOdN1Rd+PjR0RTB0NJRr
SaTCatIcZJvG7rqlwU5ShknR/uPBz1wn+ypCB/W3tJdT67lDdjBlp6Lw26CM9/VYPIaL19tNVPOv
twHWskgZGHg5XkHI/XvyUANqQ4yjmY/l6EWpYtyY7kSsWSbEv56mbDcQTCGM4vTxzi9eQVHsw6HP
0BX042aWFF5FcjOOtgR0K3/+2xto6YILMw0LAoN9+tkK46wqrKzmsuxc+Nh5i5IeIj2dNhPpZ0SL
9y8gg7G1YWtg09A+/XzVaEMi2edcmWY9RkJ7wZ72M5nEI4LAT/Ygy7v89xaEoTiWSi6NNf/Njf3H
u05oX6wKDSEGtsStoFbqlTaR5tkwQ87DzbPwxz++k+dHhP+DjG156U4/L1bluBiSU782hmPqVa+l
Mh5Fk9aofaHfR715+fGA7+e+pbPxxlPOroMRT2akDW0F962T+lrfH1U2+JaVkoCofzLM+w3jMgxH
Q7EAJszTgsLg6lMc81f7g2YuhnDAZdXEF/Hji3m/ijCKobPZAOUg35n0cchMxAwaqd8IKlpUetCU
9r+dQt4ldUdD3Z3XQpWfrJJLtNS7WbIsHOjbyax4xzsgdA4HQEQxwbPxsY+ZRxmuqFJk5h5deujk
7apV8FhXGOaIJAcNWtH20p19N9XhIaOPvCOL8XFWdn2PEBe6QFWxOVi2BfViQkAWJ588E8gDjkD7
k19/9sEsoa40A/EMnT4YJAkRAR+8ulSni22ivOSoTdQ5P34wZ2cZukpKSqCJ3205c6vmMxKWmV90
DoS0cvD11Hh0ne6zXcu5R0G+OqpKwBOcYf9eX20nE0VVFyxEUyUQsgTRYZL6tPv4as6tQJItAPgF
DuXcu79HmRPdnMJeSxEP4WgZHD5TGADR1LfZd/T6/34XzZkRmSifjIWRdHpCxfsuoTryiqo0+Lnc
uyaWd3kTvHx8VedengWM7CDJ5WBwShiZWhJZ55KXB9y3e5sS97wyAvsnzZZy14S2+2PMIOxQLWw/
+VSdW/MQklrsq6mUvTv0UDrVI2ENqU84x01XaDgoiKVJnqtkfuBF/GS0cxOeY4/JZOdk+a5IBgwB
CSnWZb8Kq3SfS9sBj44r8+Ob+Y7XAv9I5yY6Jp8jgcz5ZF31enPqbUruvtuP+nNMHMKOqFf0aIkY
MnpzzviUGG657stuuKlVkV7bmSP2kYumc8bERmOZ8EOjxmOOPwM9Rt8nn51ujbN33uGEzZsJy+x0
49MErW6Pec7XZrJoE3T1q9F5hHkJtz3EjvtC9Gy1dsj2vMwKET+n49AeAq/8FqHomOXivhxz60AV
yVtJpVVgcbmOj2/kmXeNnjZbUMcRsAVOP4iZw2+IJ7bbYzH/rGaj2+kVYkriBLxSvX481pnbYbxp
jO2lUMuu++/32oQ+oROLxtY+MH7qFBw2ua2/topwSMcrlnhK2X2ywzjz0hkGHTt2NHyx3m2xhyZT
UxOWXF5if4niEBoHqh36GM28Ergzn+pmXBIQisH/99cKo4yAEHY2hjhdKS3S5OLGbUufs9o1Hr+G
qnR2RzWe5GzSeJRrh59sbc49SbZslAFMg9PvKRCNdwUTqFWXvqaH9RoWL6qEQnR3I9ADPyft6JPx
znxzuED2UOR5Ua99e0P/3LwFjRXFJbd2GkI6F1ZDfENd1huBIvZ/MpSH+92VbBjBdf09cSrHiru8
4IhmeGVxC3QZt6bTyYu4N4xPlq9zc1TwQi0+hKXSfzJHByRxxUxlwG/z/hGqxy/brh/JzWpWcVjf
uZja//XhiAUM04UJiIz2yekLaEz02sx2LvzZnNH4OeN90zebijrAJwOdWZgpqes2fCO2Iaa3PM8/
nlc149bTA46AWWi/hNO0J9nr8eNJv4Rznm7V/hrjdFXWyDq3LMZA0G+sILhWRxA19r3ZSyAyGVE/
cahjjRqbCtpYEj6VYwPn1qZX24NwpfjXo4YkRWRdWmTAagTeAWzADR2LrjmSXxzdmR65V4XCoRVU
erHPW8RZnG7VGhlscIhslyaFPmFWNBaaEVRb4372csRWhQFPo8xbop4Ggi/fgGM3gFvZHZaLORwu
+E00OdGe4Ex1yDCMXg8iyq8GrRl8N/Ue4zJt19xh4sSoFTWrCKGgjziRoMlxrrZBH9mIhdPxsrRE
DOUo6Xcf395zc5OvOEFUdA4XSunfTxD0Sd0pydxEJvxaT92rG1U3ltDI0Ssx1UIr/3i8c284e242
e5TvaQidjGdHqqhFqAofdPdSc7oezfQwdsUnm9f3bbWFeGoKCn/UCKR3MgzAkUg0k0eYuZ7eVVXc
oBl0iU96ogl9hSBl3dvmt7ApPjkyifPjUqXljnK4Pt2QeRUYrGq0qYkQnfYlmgg2dRtLu8Poomdb
NDOccWo7h0eQDvUmI5yC5nbBQl6bw8FG5W8no3YQeq/tjM4q1gHCUCZctaffSQfbS77bBkDycUIK
CJIm3HidIam9OPMmNIIHM8XH7852vcL5aKW4CrHnJfwe0A/VLzwfxm3yBrOesODh6OLf57O9jtou
2TqwC55rYX/2KM49cQmAFsotZQax5PL+uUbEemvnRUquPAAxRXdppUZ9nxrd8MnMOrcW/THO6cZo
qIY8K8Fe+a69kJOpN6yJ9th+PH3PfRAltD76CvTboJL+fTF6bVZlDbbJp+nkrtViWdThzKcQ+KNW
fWI6OzsY9UrOLCQTv9v2yobFqMh4V7RIEiYCOGGwqh0KULTUXfzJ7Tu3EEjK/nwtsOy92/xmSgmZ
oKLym6S5A4gm15BSXsqs+dXFaBYi+cmdNM7Ni6XnzQEWCQHhjX/fyrmtMu4v+7RkIq4unk3j6M7N
eDCpxW9KoUW+VdVLfpQn7mM9iHwVYmoIy5gY9SVGyyst9eRgCcKeEYQgqz5+0md/HgsiZSTqt7Sv
//554xS0WhqxzRnr6pfwwufIHB4ygY7kfzCO43JS5Pi7WOb+HqcdNBVV6PF8TqIV1ZzutVDauCn7
5pMP6blt64K2pcSy/J9z8h6K0cPBgfbS7/CMRC0S17G4a0obMLxxQ9L0Y555nxQqzk3gP4Y83bAm
s5Wh0dPzJbxtT2zDL8/KELfLY1MOn5w5xLn5u4C4qUWD26aW9Pd97JZwg3lycpYZU33rouo3TEC5
BoXjrinfhuuFD0AokF5s43rxGmjGosxsEP2BNnohETl6CWqoVr2JYwFXGz6jqGsewtkD/1tkGeEz
rbubnNF9dm1WTYBWLYIprZ2IvllKm6X5Wx9N7CzwEKZK/5aU/TVSnGoL7f9X7A7jKlci3va5Mh8q
RNd87E37k9l07i54i1OXEgfz9rQBm2VV2xJxxs6vmg9zNxurTrdeMI9fUDN96WI1fjLguUe8OLMQ
yjgUW09ve5UYoarZDPlxDXNgqPqm2r3RCUQIXGfVLpr0j1+YN+3ESYUXxYzJBfK6cMw8edKhpkjw
dbPcl/nsraOxlw9WZAzrgpDLi6jMsmd4aHAILJSTb3YBNwLFkPczcCokfXttBK33yW04c9/ZbCwW
aODwHCeWl++PjbAnlQsHRWQ+6EhrGzVKXhXE3PoqKduXBHg0MVnR909uxJkiJqoEqj7Lqu28O/uG
kz1XwcAb3c4BUlYRWjsEqWLXBg0heI4UK2YKykkbDCIJSWtFTwbnBdG7H/8QcWatXHzhyDFgZtNo
M/++eh1phMy7OMe3nIBRefM1xAL0Bdrqwr7gzjiHLkGNjMUKSllGEdnQcvqo8ESG21GM+k6pANzE
G1++m/UvbIuLfTQypXBMpTtEffYeSf4vhRibJXvYWjKJtmiFrU2jFZ0fydrZTlHvbNzwwixT8ZCK
YrrhtcWERgzh/BK5vXfMdOerDhTsk4P5ueunA4YH3Vk69KeFI8ptCbmrguvP0ukBTClaVDnFLzGR
o7uP7/W5oRBeozXAjc5n4+SrSdMJHvnyWQJCGm2q2l3cfFOVHr0oC18+HuvtuZ2+aUv1V3B65TN4
evwvNJn1Yx5zOBiA8ayIoSKCc54tYx+Q6ghjNTMujFIPbrvJHK9NUwvvzE6DWyKyal8V4FzeftD/
4hs+wTcgy3NZcf4/SmDz2r3+n19vCRfXr/mv//dfV6/gu16Ln38SHP75Q/8QHBx7yaJYGsM6x0mK
Ayzk/wQQOt7/ZfeB7ojW3FLnZ8r9Q3Agf5AOLzPbs5at+58EB0Le2UtwvKLYajl8DcW/ITicfkXI
uZCUyQm90JHRvNOuFjqG/DxKAR+Ehj1DMLeKS/q56iknhAmjg/0ZBmF5Tf6c2QzowGLmi8Uvf19R
BvsYkZgmlT9NbHd1bcDbJ8d4/8dDuP3P3/cnNeL0NMgoCPIX7arN0vju49jRqRtqO5p81eF2Gs2p
vkvLhigIx6q2ujZmK6OlxGXViXbfjs709PHwZEC8u0zKlCYuRAIeecanx2CQ0dBulNP5ROBkE/zT
aN5lToQVGqHE5WRGzXFCpd/u8UFAMa2AZC4QypidUkuX9QGOpxGuSmh7HJqjGNqVgSXJncd0p8yU
/xb3V56vRabNw2qqMAfjJG5h3CC5V7+pLKT3InEBuWJH8iMLD3TgyBripl1/wU2s9gv9mbjj0FBU
PGrWthUF19nX68l4RJNXXTcQDB9BHeCoFLAiRtlWr26exzo+j0H9jlquaCiy4TnrCaBrk6m4DAie
XuPMc431WJrFZRTolL9jVX0lbIQ/OE6xd9mC69myIw/uvQEo8WZoK708cKuKnHwrnT8bsPiKvQl7
GxiP08KuwJ72qEoFHGcqoxsbZwZlGQ+RGS4y/DVO3NyV2UBk0rCYNJLOgYcnUQbNYoopROTjhlyO
5pj2Zn0Hbis4IsmZ9rI2skONzGhriG54TuDoPdfJLB94OuYWRQwIaxNeby+n+ocqSRIJHXY78Vio
J4Sr5Vdi/ngyNeutLxe8hjPCJRJd4V1KIhH9uo7U7xF/3JPe8EeU3rQvEoPGZTCF1gHPnvHYwxh9
SbqxuJzK0rvMczYzGy+prWRl5bh3VrKfdSTIWbVtqyBbj8VgbiGipveVjHC7QLkGg1A2P6yAfwxT
BILEUlN79GGHYjax+poIMV5ncnjVXsZ9dihdHq5yqpFgowTAWysQeJN0Ra5IhSmVygX8Xwf26F4z
gvQ+RMIHazWqrwnNsEEah8OvVCdMqcBoS+1M11k0jPJbPNXDM+2O+cqrB/4qEal9RWrkypi4Ym/U
qusgXV52rbZvtFAfkHRyLdJKvFXnRfl6wE6Ur4aoGH4RbqD2Kjatm9DiSQSIx1ZWUalNDv0vh0/U
c19T6GFO5tlr4qQSWLsTBDCsVUFwL/Wg/kHzeb4qxkg9mXxI94BxMSE2dboDpdr91BNpPBKSN25I
ygE1p3Fv25DnmPTLrV6maFaApFNEXe5mfE4hbEeehCXxkFgG85+IquprFjrBMWvTr6PW9nDgm/wm
dH/DTYSeFWu5jDgg5+Yhau1vwAbqJaSzfw5N5iaWqzTem7giNxah0gQGD6BfnYooBZtJuRCtpogH
haG62wW1Vd1U8J1vvG60b3oVGI9F3FZfe1uW3zCtMVsd7PGNGZTfBE6SiwQew8PkLvxmLQGb5RZj
+RpClkLmJ5SGI8NLN28X50a8BG3ZaveTqopuM8XJfEWVtn2pOIbfq7IzQFpzpADZa+Ayz5J8LUc9
9rvSdPAhB1O8xyVNtkMmiaInSbp3FgZ5TVg0Rl+IAQ6+EVPU153E2G2+UHw1Uvl1KIux+xE3vfU1
xpGVhj6xzYWFzHLWii1Cu7G/UvUY2McxFL11jycbd641qScDKMC6lH1UrAx7QjZYz3LHPLQhXlKU
Bx49dSxNfXHdl2CecQZ6R0tLbzu91e5KPbvX7P7ayqt8h3fMvpth3q1sB3RvY4cggINreJdQw6nx
+aE5R4fcTJ9aGpdbUtv6bW+p77ELUN4a+p9pZOYHrQh/kDARHaKZflBh9NVlSUzcNrOHCTJu2P00
8Jtuw7i9mLo62KE2NnDrp97GUOSDZ44dImII42trhp8OEndQ6wYbsUzco5YS6R1ndTGvKi+oD+hu
UClrEzhTHW9EHqfUJPMs+x1WM+hxaoigl1tLrT2ruFeFE2/NXPMuEugdV5ToRxxrvLBYvo2LWKFT
7z03JC+FB2kaA+HkEJj93MFYXHXC3ZajZq6hx/JaFgviREeoaGq5fjHaseeTJf4g8sDbUVxpL43C
E9nW5N7/aKtxlGubYynKRWJVAw4e3eBj5SVIwxjh7QfgNFtAq4Wp92g4PYMqqSfxBweSMPag/SHK
sd+Hdsg3jw+4u8NJOqwiE2FnUsj6nvasgaU1bXeotiKi4lINbJw7fXNJZFmNIp0uimmxFmVp+hWX
Uums5STVHtY7mFA62u6GCAvUJYMl2CEKekGGCXW2t4VzoM5o6hvFIgIMIa3MdlXxXl1ZWVtdgMWH
e2Hq5gHNRLsRUcRb1W7h4tWrgoLLChiwfaxkMz3No0jWzcIuoAnlj9lGDFoJx1fOr1Wm21Tb8vmx
SqoSO37r+dNse4e8D9RtnIp5MwR9fUzzylpLM8PtJdNhlY0EJraWsO6clhJzGSyqg7DBCa1X7q7W
BnosS+LAaAtykD2RfHFkiE1eVyPhtwpXpjdoOzJrS4Sy+V1maHzLgUMd4ljAJEY5uQm10HuGsmPs
s/9m77y24zayNfwq5wXghVBIt43O3STFHG6wSEkEUEiFHJ7+fKDHs2TRxzqe67mZWTOyjEaoqr3/
/YeEL96xyvjg9SNRfkMoLkqQP7yvB+2GrAjv0qjm6bhkfGWEHPj4nFROnX8XUXWJ/MA9+yO890AM
A469GbwxSDpxeqGa2Tgopi3Ez8dOfcrm0HrupDuJlWsP0HPNgRjKeMKUPZCG1L8rlIQZsc6FM651
qfeHuar8QOVaveuMzH4esi4h7yBN5Fm0UfM1t6RDgkAjeiZwRkF45zNaQB3FVNogoS0LWCjaWKRb
N7b7t1IaZdBmw1IXqOoayV22hqxflBv8OZITOb3wdlEmS5fPL48P8Ofrs181pYBhC3BI/KudIFAm
fDqQSWlfTWZI0nxcqDdTYW0Y1ERJLO8G376lRJLS4hxaQiak3RRn3wxtNmfVfvPwgFfMSmiht3ra
cODA/p3e6aNxi5y08EYxdWANkJ5xdkNdhevIXtwC4yTHY1vZVzP2EzdaqRS3m1jxtiMPEYkxk6Ag
p8iLydMe1duoOqZbMWQLRP+cztCiSX39KL6qxDTuEIs33xQGXt7atGPuz8gXNGmcJnNDGercjmQ4
Nkjvqwpji16kaxmb2QHgvjhnOD/shd4QJVIObMa1jOQqV7her2O74XD381K7KSK/e0hMK7qKciqN
wnbUZTR//Aq/erIImk1WYVUtmzK5FO8t3mFkIriUJ35VGV/YBotvlnLogjXiiDi1iWhxIjaiVV7z
cxbPiV1saN1DnOBJuTIqzSuwSK6nXZQ700nviQGJu35YR4setKTYeoZnmgfNtJS/qIee3XbMsCPh
FgB2IF7l4/SO0CDZjXNYkmqS+PjVDjjaTHaok3WgrAzRmF/9gu1g/FUPseQ70S8xl//EA6tN3Luj
SGv3kWZWxxAIdymH3SKoZFXjyLOU91blrXtezEsz1YjGh4KH3bX2rxoa42cMewHJl19C3gZ+pJ/U
gF1plTk2k+1eJFT+ARIk+8p1WnMTtXjPTIKCMPZ5sm2kj1/cCNq1bGyMBtryJQoLPsyCdOHG6qdT
MajqqeuEuMIVarwfqLh/gdR8wimXH7tosZj5w876pCIEvUndXrOavZYsKRQNJrqTYqHphiRBuOOr
4yjiAzN6vnjMglAdcE4tQQjlq1TUzS5mPL9I7PrAY//c+BKdi2Zq+VEQ1H8mpkXIhk0/Qe+X5xZm
8HAWFk1sV53nQet3dd3Fa7bmeTMBNBGa0FFBSUXz6sbLMoXxdSMHUR2RVGAhGNrlNyJa3WvPiRA7
txixhVpdVquqtX/FzgJL/dTMwjPzFt4rLkfL8PjPKKPdaVB6J0RSI+LvgBxgJTdV7k/bkvQRniXM
bD+23HdCtPo9plnRVjPMV0Qaj3jzWAybKZc0e4jWHcz8i742xXOvMNZIZis96XpuvZhwPUekZKro
T3hYeDgoG+maTFY8nvAf3uVsJfvIx2xNN2JE42NOvZrl/pkCEvfp0ZpO8FcGki3hb5fLDmNiXnfT
R7Vzq2F4SlZSpCMoLYQgab5hj0URSt07lKQpdmxgGORSs9Ms05dEKf/QTKRnsarxo0LjvtTqYzFX
1wW8bfYUZPZrgT/Xk4+98kroCUA4Vs4bcwzVZQrF5iw7XLF70pOQxcf9Q0Q2GyoL28xeaqtLnWOb
zS6huuEQ8ZAScj20sWnHjR2lsR50ygoz/Bss2WFZgrGf1og1N1SYD2WIYVtTWViFuM6cRQfCkZN1
OC//R0hBH671hmFNECYQPnt4cZ55YsLZ4B5gjYrTmJq+1mNZEDkRc8dR4RNLziaMB9pIKe+O2F9p
E0U+7bSOqpFGpPFE86hjPRLgMWEHjU12T5D7OCSPNY2bFwv1Nsku3dZJm+y6nupKTwe+SAyo23Vc
ON1Dm2Qvbk3/SC6RevaGzErW9bTEpSzPzl+sDI7zzMPn0NFu8HWwDgYHx3Vq9ckuhM9ZBESeZ4eW
sIzXccLnWEwGtaGZmeaKZZturdarv9CJeuep0jFvGWj6naxoHgvCjR5JGLYO+shu1C69XRH7WRAT
kzIEYs5GTOKzodsac5QfcGKiaylca0Xt5F7nVt096AaJVFgql692U2NXLeiwlEH3vK6LmROgLY3m
0ZQASlWVqUvc1rFiCAW7SRsW3tryWjqjUAgE9aU9s0YaEioMTFD4w1afq69lMfJU8pkMKLrDlZ2I
ec8cvTpWqgKVMxmorUZ/OULjnO3SnlwAoNysnqBCe2djAGbBLNA/R4aqj8nkFmcn4sExc5x2hW7a
QekV/QOjUNr7YUp23oIAMalUl3kKPuQmtMkMJed3j1U6bxJvVs+pk3/pR1e9YR9Pu63bEQGzAjub
IWZCLfiXFtpSOC+/ehRLFI8HgawOSuZ+58kaCA5dluq47O96mg5rwifUi12NWI7WucTOg5ndpusT
kJGleU1GnQY+HkV1rRc1b6aUlCIfZ7EqogKFdmRO5JPjjLwUveA6FhYVAKvcXeZOpznC4G3sQdc+
PkNU8hQSUYH74Nhp04WIQDysZqquPxCfwuLzQYuWBQ4uUsQ70QVjHJXsM0FBlTHnPHehA0FjgQe0
SOMxQMt2AwBHHv0C5M0JLnqpAhAa4vi99ogqmlluRTBOEcXIsNh3ehHola7G9KZSUKDwlk/9xW7R
hsmKXVrV4TCFtxWvOBr0jFQv7oi5vQmIM7MEIVUAwYXExAHt6GRGdeQ4kLoNnAFwN2wK/CIDlPhY
UKZY6FHw6DXAF0NVZj4gghh4VU+zJQDK7HaovmIVQLKa3k73BdY3q9Css4O2gCso2tjW6Ogxtl+Q
miXhYOVRahA3Myf8m3ITsKea2eIsg8t/4Dcfh+SYgt0WZSzIpdK+6/q8lMuuxuvLcoqlqoFg9fun
SSLKVgmgoaI0whvdyIqzKs10jUTFO3ttUz2VBhga6QVgatB3i/OApOSqF3RamIO3bO6a2XxDs1a+
jBHFTq1X/nlw2WfLIeYRxjYJkzo+oth6pJ2BXi4HynEoz1ss0s/L91zVyzaMcKkh9jADkfQTl5o3
rfnrHKLTKYFOcxcvqDd1yXIK0KC9GB6fhJi75ltX4aMeG2F05ZIfuDXq5fvBvAg3InDIzOF2wgX9
+ihvPR+EFLen9CYfelAkUqXWDnSwu4+zwWiBgDsviq9ctnxwJ0DUXrPFlRtpNkfF4HvnyqcMqabU
vBtq7ML9HJ9Dh7TIg6AdDmJHGnfKwZ8s6XiRSPCJEMr04ozPbHG2TYrYfHkHMeXhcwPpUW3ruaQ4
Hwx2M2J/HqaBMlml4HN6mZl3JDGy2bKPPeFOp56R0OCyz4Ax+IAE+xbQ0sPi7RgV8YDZPOVnw26i
AtqcdLvkVm6rcqQ4aWl2chY2vjIWKGiZsSgmvS9fyLMHoB7AjK0kpFVoKZwtTA/WJuDyhsOej+dj
mx1dngbIETF9pYge6eonop/MfOknSCw8jrU1fqkBbe6VS9WuzQOQRd/0PEyd7S3uWUcpiUKPutMr
ejyLb03Tw5txAC8zszFPDoWwq+OgMkDEZatEsGVu6tRKr3DyxfzXSWxQL/w9rcrnfIiBTFiTNeg0
oowlpMhAaVS53Xd3iZ5r+emkLKYs3MSnCcH8X71hF0fJUTVzdpAFiyxRSXyFyedL39s8NfJJrYPp
xSyVPuUZtJlON9QP1RNViRSrbsSrf4VbkE/d0tnJJbEAbLIDmSAPZRlSQU79tO47XvjkoZ9JTSD1
j//5sTCnXHLEaER2fbUHzlTFoXIo5nb8gjPttM1jmZBOUrKgE6rKyLXZZJg1RleIqqBYzHYyXyhn
piMb3AmT6PS9E3PpEJRCA/sBFLskQQlcbm+GpQqYxoqWjIy5bgeQwB0P5G1KvGU88UzsS4xpD8Vs
C6Cy6Wzc8lcpkTrHNmz/xXP876jyl6NKvAh/GFP9xaiyaV6/xh15P23z53nlx9/8w3He/w0mBfnQ
KLQsuJQ+E7w/5pXWbzaGDBD+PcZqBFfSKPxhOW9+TCWxIMBbXkAmpEf4w3Le+M20Fh4dTayzGIE4
/2Rg+XkMv+hBEWAYnAv8up8YD741YRqmNLX3kuw9ptTf4boVrhIPJvIPT+cvZoh/dSUTDQNyDwZe
nwi6WYFefSlX956JuSQudy+qKMfVEMbdL8jcf3UlroGwBLo/RiLLn//AYYlaLZxrRbBiO6QdSRb6
VdPnEmrq/PCPbwkgAVeNhSuhc60/X6iHNuCX9UyCI+s5zdL3UEveJf/9n1zGJjkeDvDn4SfydWTw
9qjoSQd/43sMF8ktyoJ0TP6DR8e3CkECgTAj9J91C5HSc4HxoyIeIK/PI9GamFib1ICF/MVNOT81
wTjrew7zA+inFvqrnwmobk8aausPah8PRNw43XQzReMDnqEPqid85e+f4M9wy8fFLFR5KMkBMH6W
PpOQVbI2S7UHagTk4yjZS0KVVqWWvOoeaFWCqfHKmLD0/vsL/8WniCxj8UL5YHj9vLycuqQbBr3c
Az2Utx3GYyvbxwYYCw/rF+vrZybAxz0CibArQJdjVf/5Y5w72U3o8xViWvIKCLScNtLUw9v/4IZ+
uMqCbfywthaGRa8x1Ntr/og9dT0+9PlQHIv6P3t0P1zpp51pSPO4ZCDOB5J109oZ5etM8m3w/1he
+ue3hBjP8/gyXF9gq7B8qz/cVBnmtpeXKoceZJZrpfcaccWKs30W+bTxGbuvDb82trig23u9Hsu1
zCyfWkYUR3gRqFEG+g9c9bE0qRnEff2AkV0ZWoclhWPbuen7hGXOIZqN/kK5pJESkNk4K9MHYyoV
/8gUh/mGNt9kPI4dpztW+fVU++Zj6prlwQ5l+NLnFChDPtr70MXNv5wI5xkk33Pqjhj7N1PHgBvQ
DQSzorZsWzS1XZoVG1hrxS1OtuKI3ebwtQrZ5Y3W4bfjCXo9SVGeSEHtZRC7XlxuJpHpbxIfYZSC
/B4NPtVrHnLTKYmY29KP1BWDvHLdYlIBL9UKQ7kyuszHxsxqSQfEaXhb6UzDZAWirpEaHuQ6dzfn
bFyk37YB+LgJgYLNJY4SLGDxfcRieDS2sF1LcidReBxFThmJEq08GTophF5OueP55GS7GUT1KO7t
0xgZ8iXyyuzBGUCUqsZSz5WTm48h965W7gA2onLRzfymPkTA7iq/DSxrYq2PjqCf1ejlHpoBo3WK
7vya5KX2JeTRYDBbqSunk++6wTvtMFp8zL3kfWyG8LZ15vIwLFtj3DTlacqWGUNNuUmcnu9nMV76
zniDoY04sKO3AdSQZNdHmbWiDEgWc/yuIKYI35+V6JhTRpbyyWmLineHEI9LwoB5iF2G1sHUBtD6
j88+a4g2wEvfOxNFXGzShIeAqIZcBkG0YF6p6M6b8R3FjixJX3xckMklHEhCtWPJiB+/4xkL7NrJ
dglTQnVhgCv5aycO+6c4VJq/YWDZeNikEAC9ckAMzvjGzY8eDoN3THfyd9MlxZl7nDYYq4YrCEPV
XpAD91DiGnZnkcUiA8wOyairocekyDHjHo/aEVCxRg+N5MPkFbThmBIjbKqoXGHdqyE2dPyHpqpZ
doIUs6AXHHEz9s50O2oxAsWSMn5AmBv1u84r5KsPM3nrF6wjjHDg9CR+n5FgFY7UzX7/NNdzusM5
qUW5pNVmspXKsufNDHmnWtVNNHQrgvmMN3TwzTdzZm0JjcHfOhvs5r53W/UcSVLA3CljDwUIsyGB
atYRMlrCEHAg6ddIeRN2HKUvVWQWxzHExJjZlRkQzfhOA+LD2yErnR9CdiAOsmttauhHYugLl5i8
MySOssXxlzfUWRx9mDwBnnl04CTmhLeyr7EBjtUYfy+Ub++L1AFPc2LSDoXRPalm6ndImvDO9js+
hHnwCjw2EwIHEd1UGjbDjZHtcPD+3na1u46b8ZaoaegF/VsXT8kxLxxgopCkSo5C9zruWJQMm8cN
EEJ/0be1v4lS1jla1HBlKjd99AhvO2EyuSW2N6NrG1Ub5EPapHhWy2RltRkfNbvi+CXOIJUUnfSv
LIpKxnSs+rTLaKt6FYITk+wy1+xuJHL2O2M5d5Xgvs1cviaN5l15CFFfsxF/eKtvDTjnA2iCCK3j
2PFFYTYUvnQ+1Ak9m8p1jxJuYzczyygnchLxdoeNm1YTtYgRsBbExMlcG05dAShnr7bNRlnX7B84
4bvXc0JQgFnX0zp0STvHQbbzrjH6rkH/MPDDIJHPkNjaiujivFvLSbKJmV25dgYuXQPM7RO8Sxnz
G8PXGKmRKrICu+EGg2S8UTZ1kl1ZCpPmeLA8XkKurppqqatLszxlhuJjovPsCHozBPonnk4S+mAJ
DkDLx64LSe25TT3juz6wW/XLN2Lrs3GZhm1yKe0x2vYTWh2c3ZcUSq21SZ+xtw2DlgBrWjOwrZkd
sS3HoJ+d8h46kX81u2GxHnW3DgS5JThStOzcmV7XeDs4xV2vopCgtKI4hnOXXzcde48WsXsMPos+
7XOeuV92W0siy4qKPrm0QlN/842uPQG1UI+W3ZWXNtm+cfR+J2PECbkfaRdtnVxZidU/aVI2V9MY
txehnB+xUB+gr0BD8yasb8Rs2PvZT2bg5Cq/wkoy/JKlz26FJTcD2PcyWnzr2uSe9fxQ9zqptLiV
EKSSE0WsW4j9JjgQHIvRjs39TbNLIuVdDr2FyX7Qkjh7wAy7ONYFO46eexCWdIPQxZlXqn7fZElF
gPTPO9jSe5H+65AtxLldBHjajd0elYOod4DdKxModli1jS/J380yNjNJk1fxiUg/D2DnpYdiqHTy
aCHToZ7EDpKM+2quV5mykpxBaNXq0DOGasmgMO+b3MyPQ2Xlx9JtdQW+DF3Byppu3RmoLDJgsBHn
gNM0mIRJcvhkNftf7g7hTQWajbg4ldjLi6TP4+MgfQuLe0JReu8IraYsVqHTWa4VUItDaV/N2JW9
N5OMCRXp0/y7siHaGEnkHkYwbMiGk18vSI2tAziO7OuTtxCmiSpp2y+F4+JMLgVBAEwyIokUIa4F
k9PO6Jn6Gs2Ll+opjKIxux2kNcInNByAJopryA7Knfpjkcl0TcLmm/A60uAlBILJAs21IZmbDuuL
jaO/tm2pXRhWoUFGc3MsGYU57VinprUqJdPiLvPavVlhfTFW4Wsa2ymhXGZK/ArTJDI7SONszfGy
44xmNhARsVUIs9MCAu7nS5Zr9DXKXBgfqdFoQNCjT2mpaYdktHVv60Y5+5tw2L5FRHVCtySG1YB1
r71W3PA+ZSLCrGay+19QbT9z1ReyrUcJ79uMXDE1+nMx2syEGHWNnu1BpthvzKG/wCqPJFWvpk4g
sSi5nBCVQXmbqStSn4gvFrx9grYPO8Xwf9Wowc9WPw5avd/Jv4vzHL5Hn9xz3IigIPwmsn2dGw+d
DoaYsqcObvJaZN1NOHHM/X2L8akz9BfBqcmVDOpxNAI/PQDR23kElEhOMEVYQaYOBxTHcVHE5UkT
eOb//fU+C/iWC7r2ov7BeOGTHUFRU+AIJ8W4xSPKaLHML9dJU/QErdX5a4sH4yZtUBM7tjd8+Th2
BtJEnF1sDsYWvp8WkANnvxIO0e9Gsnh+0dh9VqXw+xDAw8JaeO+fmnKF7Rp+vV26j/NcHLu+yd9L
C1fy1dAODXHekaDYzghMRUEhjfayd6g1jZRfrAwKbWiUr5QyxdEzYTdMJp1nkyjowdnU2SdBOsK5
qGUNot/4pN5XzAtaJuL7aDEks0jrKjfCzcNbbCrFq+UgbVn5/MfO0wz3Gu4kB3A4jYjIk0S+fJyK
RYGJbTDMqfkreZKxdLE/fY1IVvHEQgBgQyr76eOIOtipnF7pvkUhj2V6U65I9o6CwRJPFeHIOI0p
iGqwaLY26a8BZnX/1ObHJ5vRMyG88kr4TH/6BYjMBwfVW7L36bd3thaVJyWGX20DnxALrgJQgTMc
ho9osH9qSbuk60OnKJO9IyieHRx/sHVy2qCCxUKWQ0rwySRpHpiA9U9/vx7Mz8+YEgV2hbc4dHx2
zpyMVPR1NqBbbYYoZIQHR0oLQ/8l7yiNSSq3pytfs/2HQkwPqT9V75qyh0079YTctWURJ8t+W7er
igR1C0qLopwUab2n/mYYDGXsWxUukdtaiOXH74jLf/HqX+HVuHwDkfzf0prL78P/XHwfk6/ln8Dq
3//av8BqAjp+A6JFIwN4ior3B3EN2DBRpxaNDsIaNHcLhvaHusblL0FlInMHAwYXlci/wWrL+A03
OehDyOXdxaLP+0dg9U8YF5oaLm97AAt4bPmffEGZIWb4JRfyXJvYQr5i0cn4uBBuKzZ67GuFv7IG
ojImLDHKJtcOpQmVr15O72JfDgluzlozfautqMsDTVeQ3eXUz6eRouZ7VWfuOsGquZ4rrMIiJwWg
SbNhErca4gyPAKa+M03axoxBLtyxCQK4vUmX1Br/Sk+01r3uy643iJRyWniKtygBQMWcoW/154wJ
fkK4gNBMMKK41Iv8mHga4YOeSxxMD8scTCdCLEBqg9MXlfJuYxQk5UBUkoer3cbIRUsBKYk0a+4a
UEBj40kEavpjUrktc6JC9R5JBpwIhX5ig0q7zaxXX2ONkCC3UtMX6DKFG8zTIPmreCbNIPC6m/zO
zPrvAvzVAqRU+9sFeJEUxfembF//tP5+/1v/Wn8eCjZvIQXit7qg4j+sP9/9GPsgL8OviWmNw7X+
GBb5vyH9YsPG4x+fKjbuf68/YSGJ8zFVW9IUbHIH7H+y/vBn4io/nr8YUSM2w0XPxUlg8dz8CWW2
OG9y/Dz0U6FrZVx1UFccbQ31JkRqYIxqkxJhXK4mqyd7lPBzVoMD+Z3wjQySTT4nxQq5SXPBNFb4
JYghjeA4Z0I8GBTm6XpojDdIVtF9PkIPSSLHfuxh+lzAz2+/zOhow21SSvyhStr4i2jgD4PeGX21
02SM92IrixNm0jPgDUGldWu9aQNk7ZOOCAU5hWO2517C5r+30rBzzw15bBDEMmfoaEBya4ltxXi1
MJuRRJpSX0HC3M4THNw5baa1VesWKKnVPYNUDDDlO2RfF6mVQHigT3XVNuXd3iLvyJ3AMkHTUC2H
yb0RT7TMMZSgoE5k7xzYgiHjwDC8dURnHhq3jXfmKEkIpdcm03ORrVUJ/n69ae6kmdxNzNK/ONIN
5Z5/xLqAQh3mqHRgBLQYWdUrUDdr0xra65gSquvpMh8gX7laMKMk2GAb7AMFMB5fz7Fb2Rs2oubG
0DP7ovftcWO0nWscOt+vylM7++HDnHvurXLt8K5uJ9M7sJNZ2lo2ys7geoimCgjIkk89w+qNhoVw
kFK88gwovioSY46OX2anVrk8yy4fkhWUhBDl1TQNJwhQkRdokYo3buLMN1URCbbmkBjKfWogW2hr
1P1mOyA6H+Zi7XpTH5O6UsmtN4XhXpS5+aRmC/rW3GjznZ+5mVi1ES3JXmi6lz0kNV5U92zP1NOb
jrZv1DaEsPhNszM7OenNAU5Kgfu1zOzEeI0aJuq8ORLWbJxtNnkjAhOG0SW5isNm1EMgahDHQ9LP
5COFzgZyPmhHuuzNiQ0dX5RVDn/EbwELob+uFvtqsoRsE9UK2UJQ2z1cNzX3Lh2h7dvmIerqC3vJ
f5uHeUWU9aWo5gorH2LKRtKk3bTYFpw/95oWX490Zquay2yB3sgk7qdnQx+IIXWTcBv2061OjBPB
tVjEQPuW5yrX9IOyRbptw8o8ciq2q5S+fNNoAEa5GJOj6LJyO3glhPxsmg96xdI0ncy8J1TzpWg9
5DBG5K7IgNVAXGS/LQu3bY8oa+WhSYa3uqyzY00Q8qly3G49zznO59BKSeUMGqG6rZgVz0dDa5Nr
RRBVmq8BA8iYkMD4uw0LArAfhUlYKqayOmQhUaNPYBAO87WbojPZRRjSoHTcQXe7bRONKM4yMVa9
aYeBqKXxhV8vT9KetHoVjq06EIHSfYd+Mq094sDo3+NhT5ggsxHK5yKaUY5WFaCMfVtZ2Q0xxufZ
CIFJO33JPb5LHDLA9MY/utFw0/jwWebcXCP12ERIFYjHigOvF/dNVe28abyQaIagn3bjtlYZkarh
jBtAKB4cULclDKpZG3n2PRPwx8xiIJCW8LnbRMPwpTKMwG/h08AsZhNMvAuhwHJlTugEdGFjhYmO
uCb8tNjkY10Ert8PfFsK/wneh7Mzm7wJtNjv9l6dfZ1ddOzIa/wjIYa4otckr+ACLi9jv5VwRVDW
syqM6yiurnvCvjSPm5rL4nL0hHzNlt0s7UJX0TA12kkpU9wkZuUcS9XGAS+s3ipsa8Dg4icSwpHM
mON73ObGPnIb4J+kylbwYrEX00L/SDtkbRq29euWGDxqGcc/pNK9CZ36eqmBtmwT3qmU2uAGBJO2
j+wr3drs3bBfKauVl9Ls+qBq03an86K2ell1l3ZkxzfWOPoX9ajfzLXWkuxK2F9kEkbud6CJ+ZYs
KKJ2pXIxRm5uGrJfeEIL51uXW/QhFj+vFK+xSOASx5wOFdbtqYHTt2zvMvD1rZnP4e2QDhdKq+pg
JGHv3tXkvQ1DepVp/Wsz+09OhEgJgSDfcacQambIpMxhCw/sUDpy55sy5ClW4tI0omo3ePXXgoCy
jV3PzR4nlzuFzzEfcAo4lcdZf7KrQb+MDeum89U5a+IHJyXi0ISxrpdiWrHTbhgHvQh/aAJL2EG6
7KVK8754jbVrEjnejLw64MMeQ0O2Ue8lDSPjKbM9Z11bLktNEwD4bn8B5LYhv/DIbLzd2n1lnmq0
cKuqV8QgIzGNg3TKvB0I53yIy3bfKrLmkjDdQaFKgsjHWzNB6MRhlgVz6ANEgYOhciZU5CtZme3C
dNS8y2nWxXWcLyw/t64ukBFpwTT0pChLO37DcFkEg9mdx6TiTBiye0P0+wIhmN/PHKzSZwRVt7dk
vl/Sx+df+7HAdH56km6abXruh7FNmQa4tySnfoLPDBy1FZD5zSAiafhyhHMJQTus1LqbY+NkJ3a0
nTRrWjVdZD2HZaduYKWRFqnVLYlmXsrO1OdW8SXSerC+soaH23KuKQTJRE+RSGoYhtoWnerOJoTZ
IKH4p+nX0dNY2n2sDcvxDAu/dPyV5tmXAwyRB405wJUeqX5ciykTIHLTLLubQmrewW/S+Tj21r0Y
dfWGcx7hmmFO8PmWhGZrSVs2sFIUooTSzDlrbvrW/5pr/RcjdkFfxdDeNHbxZSg0LahSMuGmuLuC
BPLY1FbNqM0pj2g3H70Gc6IxIQ1aM9qNwe2tTYj2L2yvYj+Aw77K2ag3AyZKB0IfzI0s+3jnwNFb
eWRmBnkquNmmf/YjHLoK3dMuyKJLHxieDisshrx3B3fZdWcrc2XHVvZaeu50yySCdqnznq3UVgHC
a/cBLmGy1kJHDxgeyjtYx/pqHPTF0gXLFMtipDyKZRHxwuQKzRyMRw8WqfT5eVHd5JtcflN1+jbp
mnvj+0X/aDU9mZFdfMm41QZS58h2pTJAYhMcN4NZ1WKl9Do7AaOWsEA7QY1QRBeGme3bNEwD1Asw
5jq/vPEgfKNF8OLuGoGqt59dp3rUZn9PxtN41zNv3ZI87SeBjxjujDz7W5V6X9mdM3gAjr8mwL67
T6RxcgrL3ymfWZI9aMmG0RoHBJZNa3x0oJXapl4EWinNywL+ZoCpdnWWRkOcadtM55x5534ojRHp
WfU1i/CtJ30+QZileuOWDbIZN1Znkf/ttEOc7UQRNVuRi5TDq9GK58r1rRNUbXubUQs+LNOiifFB
5i2A+WTd5rFlvBWZ7byRCYoAc14itMOYmZGRUTB0PHOTUS0ERaY9zNyPbjdrMGBByy3zKqRRsVi3
RY1lAST/dU7lwbAy6aM4yEMD8vqp7gZ3m+Z9dEsUalsbFxRaQQ4/vvbnA/D1tzJ0nF0FDXKdt4rx
JxTYQ1iQHzqPtr/ikNzx1o62FITuJoCuWVlKKPDdS98KJmyz6kiQDS2COhmg1WHF+ZeWmDAUcFhD
1a6UZ2R7q8UOP64l0wV9IOzYupSxtO4TQT5QphzvlMR5eZIt1MrU9W+nOd5mPeGT+PaInW68dVlM
wSTh98o8vDeiOl9llbkONWExJVc4cto10xIZHmtnKjZuhU9WwXeXM/pd4XJjBKVWKHhE/drLxort
BMYriU896hLwyDmNXwaf3AwK/K3u8YgRfNwDypYb6HkKiUJ+GhymgtLw8jWtCoO5VkOhFrmKMzEr
D2Upbnwcj3eI875mRXdfqgnlvzNftzl9itna0EqHAh2latdKTIRVAn1caPXYw1PWzAd00kRQZnl+
P7bkbZJryFE3EWklDQJprRJqDXHrTEVlSWBoPt9DKhi3KNn9ICnD5FtaG2tjdAkDx1VjM2bOatKx
93RGL7x3jezMOFNc1gKGRVcV7xS/cIbjZmPIuQxiLTV5pf3ViNoNW60uv6+FJAcSAsQWFo2/EXgR
UnR7hJhpMrvAjWDxV0zzLYYv1aXjhW96U+MSScrLLh7S8bqaXHgAjWMEU+ZS9RgMR3QlL4tx6i6Z
AQV5SWTu3NTQNIQ+XTKZO2qYtjPvKy2Uyn2/cn13OHuW+62k30C++2x682uknJ1rNN2ZNnfiYaTb
IZsPoZf2m1nTdln8rnkV7uROo5+NRqp9ldZfiJFBIR2zPcaVF8DV1rdK0d72Zm3tMMPYmaVtrCwp
T+jsOEClDpXCu4e4i7VVMr+Obvc17KK3skz5fkrr+n/ZO7PmuJEsS/+XeUca3LGbzcxD7BGM4CaK
FPUCIykSi2Nz7MCvnw+qzCpJtWSXWfdDj/VTpYpSBAMBuF+/95zvdO3FK8PPZT8Tyz4W0VfDwDnU
IUlHGz2vI8s7z4H/xa8YRgdBuVdsjit4AFAhUJyTC2mKs21Xdymm17XRpOa67YjZXil8W8yQy4Hy
zLjFrNr7K5WPM1tCGvJx2Qn0yjSqeAfhsjnW3MFfpzp+txSDESscplVsyaZmEoakBItA/pyVKYDV
JBE5EHEJvXAsrYwCr0R8APijuBta2ZK8MOpF66H2aWJE9bqSuKbWJUKDZ4YoCdCJHqWFU+nPQ+dn
xx6T15GqWqGfiou9HRT2rprm6ArZjbsjQPFhqrEjg7+7CfwuvS0SQ3w4SdNdzXHinvDY1weZTerU
4ereOYNdP9gFg0W/li+c4dOLKmwO+JF5w7StR+peRmdrZELa0fy8MJ3CfD1DAbZK1FQpgbq7HoTH
rg08RAS4y0KrKPZ9YdmbaMQqny/DmKRpl7BRaBCFRTKYTQCEW6XWVsZZeOMiKgKqNb2COgiwf3jI
5DOuGEXtpehgRxIFeXRqsj3qob8WeUlZ0cQee3HwlflcstG+Z23SPO5X9NoLyqB63gyKl28CJvk8
OxEhstyuOd50iR0NkBUj2DHd0WoEH0L14eVFus6yvN8tUK4tqzmByLlTbDO0UynDIg5T/n2XGvae
ozAdF2tMn3sVEG8b2qa6sFWzCw2cFq6nJriCGeivKojGGxl6DuHzdFTRgq1KITXymcZkaJElh0aR
Bl3XpLxjDDWvWqXbU1NaH3qGRxGg1VjOFnJOrgWr+3bEMnab1nyNpcLRFCjanlk2rI3BECu3TNqN
0r5xNdjpbSJzieg9v0Su91j6QbOnvtZQNrn9m3HcFcLcE2fVo31yOMvA610s3LyU38lVkrTvc1nd
uWV7maopXdVTuJnxVtJlWOLErWKdY99gwBbz8TCIYAtZm/HIquyY4SGGJrrFveNQtEyngSd13S22
brNrWSMdUQOg6F97L33FF3v0bX2LVW48Js0kNxwhr1iiHwHeFRASxi1HLe5kQZJj2zfMmEViXpOb
I/f+ONBGmdl07dY61pW4R4Vy9FPaur2r1ri3i4CDzlw8adugbTIMg7+TmXhg7byXUzTxifp2q9yB
k5c/MArjONgaJuAzHEF0BDYiTIZTjFOavOXitWjL4C6NDL5I39lr9CmoLq35sy/sW3JDYJlUQuL5
MndtA8XcJtUaWF+JQdbFMAZzyUsf8jB+94W+bmZ5pXz3xRJyV2Uvrcj3Xet/1IvxxPQT9CQENa+b
PNjotFiLtEo3TE8/qhbOdWaor7E24q1mXr9epDxKkkOezT69kjkNok1R0AuIxUzZgiQoLdPbOmaB
Xjdd7Y7rCln4DYYZeTKo6StmUcSfDD2H8l5PNX+JnbxC97AKzEpvi2Ys6k3celhB3KsKkgcitrWb
jjmFmMq6HV2ciLSdjoDuWXiaHXrSHeq4ud7bCE6CFTTB+phkOrz1WdXaVdmI2skpjTUCi5GKvH0w
UBI0u9xvsIrUhhrqtSViWm0uZ4SJ5YNpxi61A6FxX3KNnLCi54DNzjx3oPNeGzV6qkVXFjR0LFbf
p0D/2f36/Xu5INqa/7288BvFBetc3P7fn//Y/OXP0Xu52CV++gOywKSd7rr3erp/b7qMf8oL/f43
/6M//J0V96edeKbl/2oUdkkQfXR18nMj/vs/+lsjHv1FgH+AQZdEL/y7ZSNwfsOtD7KT0c7f+u/m
by5nQXfpiy9sueXNfzdrWO4yT5NYHgSsLStA5v7H5/7dMsEl+8t1+P3PP2LY0Fv82n6Hq4vlw6Ea
R7CDEoWf/6BUrgk/052O4tPsmFSZSI/cvl3ZaSh5AF27fzaj3Ls2HKe8T0jCul465ivt5yZGq6BL
t8JLzE9pq+ZpW8tR3cR+m6K+Nwq6cV69H4PEOiGkE7QZE1A5jj8y3S9hJbAJKOr8KXbiqz4byrMZ
MSpYlTI7I4dRt15p+fvcDOJ96IXe3lYZtXuUG5jy8Wfv5ySuj4wG3EvXLEsthgZjbXUTjet8wFON
iNZ9SjpZdmsPEdV69BB7WXAlEEou5QOMm/tS22hwEhC8x858VWouX+gNEOmnrNBa0WNtqSKHaDsw
D9ipcHRvhnD0I+BoARztxZF+XERIB1VL420oa/3hVUlwY6WFf0QCXr9Howw1PuZK3CZx1aFAtep7
u7GHU6o8k4G7SicYcal8T82SY6qTghFC0MVhaorc68gsoqummo23wkV2sEJcJq+NWRfHKdFf+mDU
IAeku1ex33+Oq7b9FAQtLlaYc/UrxKroC0uDCmgDU3i6aKY6+lnBvEL2euS4i5BMmkkNxT9QHuW7
qF/0NA7dWtrDE3BVtpauyF6zpG0PwZy0O0HEwNtsdtk5MesbY46ck6rb6lQTZnsF/QzQrOM1Ow+y
mdzUHD5QcU6drPlSI/WFoy9dNa5Sx6sBB97JxsquJuGFSNxzlw86Buy0IuzOInEM+CtmvEeJlT2U
hR0/qTaJiSwoKpIVJ2BsW1B5qaAb4JgVjbMlmQ1chaJvbXeXziYwEQ+vaaG7F324i2eUzFlEp349
NEW8yWYLqa8TjMNHQpeQ+nG0CoR1WTPvqzQubhPXGVc2Z4JzVJfzBlc44r/azy8VuvezZA41rVU+
0JyiucZm5ZRV9IiMXrrIaCP7VY+DjYcOJdzeyzgOocnPF/Rw5G2o/CjG/EJcz7kT3EXhRNA9uZhA
dzjdT/3GrR1S6YP+DZe7OkKl0+shpXO/6ZsOulkRj1dkDbvNLg3a4nNQpuEXWGaRcaI9r9NtUHji
G83AplvFULrue9yX4baflHhugyyksit0dye6Qn+tJ1Oug2oQL4qOD3Xr1E738BYz/wAvgQCJ2g8I
VZFTAxvGGsn5bnGrrrpQWI9Wb8ZX2oztV6p+aP7C5qZde/VM+lZU+F9T2JgX5YyTeRwDAh1mWpU0
8Jg4LT7rrM82VdSUML6K/MWJ4uAz/f9XwxyqjVvVFnpyd3p3qpo5VyNEWWxDPyy+pBF1xjqrQQjy
ZRX1c+txzlsxvKpIzC1bCHQ9g7eWbLPzgqPaUADciQaTCcmcPM9sxaS1+LW99bNqRl7poV7sl8gr
u0o2Nm1wBNAtqJFSeCfHbJhuWzG9TTLO033ZdSxr9EO8NRQwc9/jRb+XKFX3ZWKqcWMEbWgjbarN
ZwkgnZEYK2qPOB7cV5En6R41eHaMJlhrdMS6bAWptr2v/cTmwnp5+oT8WQNRE7S7WdHC7hhGkIvw
7w7V196bqppxFBxudKARCmNzam7spjbeSsej49+ItL+d9GSwuMxISksjDdB023ZPVlOsv6JKHd51
Fg/Pk12Ii9UkiKnRe/nTynKmOlwHoaVv4ikI1QYbcU6XYiDiA8uAXAuz+hSpptr4Khjo9tbwwjOl
N27hnexqAhIJjv8ugEe06aMkPKaKZbMUtt6PZv4QFU63b2o4Y4t9mwZGndTeylBTweSid7faHOdv
MxLTfNsLAGOl1WFdKeNeIib205txUZJ3V2QyugTC2PVQJU/wOjjkTJ5dKPOLPyma3XRrLNG2sGum
Jr0JxxAZRJC6NyIdwt0ssvreBYd47wovumVZHPdgaOZjHw2PFKvFvUbOd9+JJpQrM0nDxwGHPrgj
Jn+rwisoa0FePfqI3Vmk4GTf+0jebk38CLcIVfQORBHe6UTZ1wFSzzUHbfqgDNlYttny1mM+Jded
DDo6kp5OqXrz/DoNTH5dVxFp0WScxJrMqHjUAzpPxKK4Zy349ZnRyYvjFCFHubkNP9l+7R7TRA0P
FHS+XsU9JbI1G9MNnoYu37eGLs+TOYXXAbCpT4ydvGPEB3+jO4/Sd6qdPZg7IA+hnr8q6O4olrUx
EwqdTdSME30Vhrdb3QLTUzSB+k2XiPlKtrN3jBOysvIhvUWIVa8cLa2bsGR6yyKr8BnP4TK6kExW
yqiETGAvaueuvI1mD8gr1/OhLkdxxjVP1rZteHs4ScaNAjvJqVYOzNeDOf4Wthj2k5Ej2qrWY8X7
QEQ4TYym7qSqh30wBcGxF13zWIclDAzh9AeeJ3diMlzWdKk8hgkIzXqIzNNkbpjgxxxprUDfDZaZ
M0dNLYiLEKvhbCVY+3Vm33DcDC+zF4zHho0RXTHYZkzhb2aZBG+isWS5chrYrBA646/mECqYjEa1
L6zYwDnes9Rw+8Vs0nZmOWvwiN4u6VN1yzhk+IoJftgo8kieZZn4N3IqePLiZdEkekAm+5kk03lb
11KWn4op+JLIImLFjkmcwVShO7E2C1/GTBeG4DkxQvXJoXLXt27dJM0BHZVmRuK6CpJYKrR5li5N
HTrIojA1xDv4AsvQnitfynn6VOtoQ5gjdAwrdr1dFbjeOi4KN1yn0XA3C8kgtK2zJocUYMRfnMpy
kheJhAhKgFSms60Hxtv05sGuzu5FiHHsGXZGWIi6E7esrBkN9QXKqBcdzs/UvuMTs9viLe1H+Rgg
DHgQOqpOWicPuvCmLbyl/OjphnS2Dsm3V473bjY/swB+QLN6SVv32euG7hUJFhWEDQZy1TjdsxcY
6cH1/OwWTux2sHPjzJcjF1kzannV6g9rdvpi1VZacZilJZ/Qh07QHZdTe2c5g5rW9PPpT1U1k4kH
3+3qbU4w1F08U+8whBqc3PivORxdkre6bMqP9ufj0PfS/m9npf9WRyjPBwL9z9WEl7IgwOMXKdP3
f/NXKaH9GypSl2bSYkdFzP7XQxRHJRjetK1QEyK8xnH5t6MUIkOU76YpwXo5UL1+kDLZvyEuRnrI
EcvBU4kw/pej0786StmLuf4nJZPjoqVGJUfaAfb6vzMgV7SY4MdOMC5o1VKkGDmdvCEGxONoV00H
D/h+Qc8oAu3ATlhdYCMb64xT8bcmZIi+wiMgoXWYsR5hlWraRWXjuW9zLZGQFIlvM0+ppnNJgzh7
SmZbn8tmNr+lVjRCvOsU2csmac0LhpcVdZ8Y+HSQWXjIgXTQ9yfmOfVwqSu32BLwiiACIwgtu8mF
+oiFey26sF3RtDubHTQ9HKU+6Mu0mOWGNsfXnkqeVTqmedWP5kQlh5nIdUz6GN8DFgI/jGEBDwXd
MduNkwsJJ8OxyzrvYNRdfezLPKULkRTjXa+NvUw7uSllAIJsJCnSyFpmH1G5/FYMOJ9Gh+WAORXD
12k8x4FIcFgzZRSCLiVS301XZimTEs+qHbbYYqGA0URr1jPL40xrHHAxNMm54+glE+eEj6m5BXya
ulcDiIQ3rgiwIvw2Yf1A+ON8bGu7Mewrr45GtU1rkN/2AJBxX/tVDDd1lMMF6gfUzWxpu3I4L3bM
yPMed4sdx611INgxLjVEWYXN0Lua6bIzsFoLqlc5bqFbdilbPHETsIOPIkcv0F9lA8GFbsuOS/6v
Oka+4XnVpsIW9NyDPLhvmmm8ZcJjjN+o6qv0I2DQ90EghBysa1mQHyU+oaQXOxZ8rwSEylH5SwVx
k3I3D/ozQFJ1cpk4c6FqFRJ0kXXpMaH9bW3rTN1RWNdbM6F6DGM13DREJlP8JHjTMvr/m6lSpMNg
STv5qSqhqJrzDoyl2iso3yKpxvvW7WzwZkYmN0lQx8U602108n3K8rVtcbXXMvXDg1mYNA4za3KO
5MzUO9bX5qWUVfYmWy2sXYA0lna9pgHX+qHPlApAEjKbJhBACZkS21aUnVJqaHGwi+5rnNp9u55R
694u0Y8Oh7AqIrXMNq9wW+Y7tHrGvrdstF683SUjXX4vZjHeFeCSl3EPVaUtQo9OmY+BU0lTXS0y
C7qlsmFgotzi2A8mxzAcbRREbWafXT+dT1RhtDuBJm9Ux85UW0jITHQDXRZduzGdiU1nu2fT85ov
8ajCr9QEwa4EA8Wp0rK3Sqvi1Amv+pw28zUwYOduubNvQtGYGzoC6MK0uMzQVlds2u3aZ+S2o9Dk
DG1blflREup5Uzoq+hJVyXxVa5v8ux6jSZPRl5wSN9qnaa/2YYIjHOUCjlR8lfvKrYNPkW2QzIMh
5wx98XGW5k1hpajumKef1dw7Z+pDTt1pMzw5GmLTKlXjgLrCks9oiVETddNcRiRCm9a9C+xuK4rG
+jBweOfrlquxU3PaHvHJvrmAzJAlhhgkjW7SwUr1rv2psoYxZnDfl2+2P0UPzGcjc4VD0nll4Aik
CjUdr1EZx8zP5NqyKhpNHbCmwUSHoPCvk2GfptDG03FnFZF/GB1yDgeQhP4KBHy6a51IcKN3bXIl
grh7gOBE85fr89CQL8BtzYxeTrDOaRU5KgwOBpwbLGtwgk5+bcBwA+HpfxvdIr4NMj+BWVEW32hw
BZvMpPTBWYeLZDuVNhxhU8BATO/bvPaPiFPHjeLu/iQAvOYrMUwSYYcVroeWdrdJn2IaHQRwnqcx
W2YUJWVnWl/LLMJVHXfoXQdhp1gpXecZT1CwsbDI3pd0z9YcJ4cn5p7gVq20vMisotPRe+MbjFxk
ONJqPyJmaWsFdX9bZnGzH21pfZHozW5mQTuqB5p4OxVOuRMZklfJ7OQKN6r5yRNYm9dYpZXelWUT
bZtSmy8+QUUbe+zKe2wxeOenIUahmnbGyhZt9MFAxTwUfeE9W5wIjM3MrbWdWXLWMXYNdwUwa9gU
JSu/P9D28PzevUg9R2ueSGtnR0J+jnRQXfmDE5/KoK4o3piptNrkIDgF8fSeTKh2iJfU6VrLEP69
OWWccgQj5nDU7kqIXh7nepq6tS31O4kH1laMJUp9R5YXVFvp2rB0fZ6LcrjLPGNLqk1w0Sj9khXq
tjgEaWWoS2wKvWG0lH7Nmh7mFxljF6/yUT8OokHrAL7/3gaRfOj9djyWY5jY9C1tYFBg3G7qvlJP
ObCFp8gv6lsmbuFjpcLkqhs1Oq7Bnz+L2p62JCWn+4kO/DacWgahJGPFG5tPW6451pntscjmHmmb
1322SSeZVondFBsjYSLnOjZ8NjM2b3XjMUny6G+cisGgDZqrYbpy6B0qvFhwsfzStriO7fDFHhmd
OT26PnRsiFyRps0nkQj3TfL6xroMi+Q2ajkPuakZPE2zg5jMntnofaJGFrxhk+zcRLlnIKLVA9R7
1KiGUzMNikIaFRt/GM+dLutdU8G7/B+rzfv3KcWfzRcsc/Ho/fPi+Pq9f/n2c238l3/yR20sqI2x
yZBeA3TkO8LpjwGDWNxYf+j6JcXwQitmfXYASC2Jk3/MFRx+5Lg+VlHKZx83zL9TDGNc+6UYpouy
vA2ifsxt0lvMPT/OFeLWHnvi1qyLFzYeIDvbYZUUBof5OQPeHoPuYPxXnlwRaMGMVyPDmlGHDeSX
7TvZ6DPs5k5+ceJZXZe0UOk1onRDR11pNM8dDxcdSLv/0iqs0G00wResJjmug97vYXO3KeNFNy6A
PAyTuO+spnwu+rC/mesgHGmpFcu+P9ceOvuwHnYJCqiDBw6e2bcCE+HR1dq7Ab/iqorTURG1U7JC
4yseb+1p8sgwH/0hOgS2mLvNqFIIJ12GixiRgPqmPUPfJJHT5wxR8/EmhGjITBYZv7kh2GCJykVP
5x3LqbYpqURHocksl59aDSq4hTs43WqAidMxApiRbvJ8Go2Tzy9YXtnhDJcFhXhu3UkEG3eBnUb3
c6r6G50NK+DgWbsZYoi665AomH061N4hD7JCryGzkJqQjC10Pr9TrDR2jdj5Yin5GVNd683VZoBO
0+pDKJyk2+ehRBqy951CRTuvTszZ3IxpXhfmWhX+eG15c05SK0u/cbQbUcIwqSKN8DF1bb8oFKjS
zMjGp6bK7Ma676Et0kB1BQJhJwn78Vrp3g5CsteSOljB2q/zXeVz8IBiwXAnQmkbpyH10WTs2I0F
lAGHPDGqfUoDrz03BBTFm0ibsDsOkM1FCEIIfcRG202/3DjQB+cxdWCEjilsDJW74A1Pbdt1lXkN
dj1tLawOTdMPM6ybQWIX+RJxkJHz85iQMFp/A8zZ5kxf8WVl4d33p/g/e1T6/103gGPysiL88wXv
8DK8JD+NU3//J38seI79m79kazGz/MO89PtElbHpb9LmNG8Lf4le/AGCJyWWJ4HTyKFJgDVn6Uj8
vv4J/zdAaA5WJLhrgp/8W80A5+exKpxeC08hWDAiCH3SkH4lxsGIzWZMRfJT01TIDas5Z2noBev0
el6w2JUd1XdxkhHL4oEPjWNl3EOohwbMFKWiKQCCNmuoRFcmQd4bA1Vai25664w9rFDT5HVcAyP9
yujLBIHLWKlFx2MdS44du44lfovaPmBQBe49DiCbJqnCTyHJnZpTaz4ECO4pqozuvZgZFyJpG+wb
Y0zim7HIEtBGTTu8QGaaXjwLyssmirls0HZ75mj49TFEZKY+0SyoXjsZpy+4ZaZbWvpiI/10ekZN
hUuyihgsWoQMvlNG4ERgEThG0lzsA+6daA36rHSP5efOIm7lTwhti1f1h3bM96/AZarOt0r/Bzbc
0q75YbKdk1+eLn7gT3NtBUfH6gh8lGPNfK4cUSVaUjNDQvQT3JZeJc8FGCDavq5fOutEgRtBQjxt
Pc8pj8Hc9ZcZ8NG17OyStBhlPBXaae7jyQAJnqTppXNaEa/8uM0esyz091EMs6prrPLG9+vPLT3h
g1MNZ8wg8kHGcu/FwbdUu/r1h4fkH8zzg5/ZCnxoQp6WGxjygAkA8tdcwgouckT4RPEJT1P4LJZv
PypL8UVIe7w1PHIHu9Sqj3k6MNtm8iaJaSWMp8E1dxm70Xyt1IJlDpxhvIkKW52GkrCzcOK/tCXl
OyHP4oq4g+Em7lxxBjsy3jp++BjZo9wHSZI9qoIcLtgH5iEh7YDGTm3sVW+5m6msW/yjOfe01Zr9
lTlb30CPn4daisN3PgBzuYYGOsrcZJzUdnTgT5tVEO+c5DmrgvSEkn14YwRhoWW1hreqhof2HaxU
t4yVQgBRa3ovuzYZxnseSnVNygAPU6OSg7K+0fpPyRMPa7fZqHQG0WUDDEpCf+w2SdLoVekByjJp
t61lskR3FAWeiIJvadUWSXpB+axBuWbyaULv/+5nmr5JgQjWxeUVaBJiPLErQHgdKBuSq6xtzUsY
08Bh1NtfHKX5cNLqsnyr4zk9oIJMA2hbkbyHEjbeNK3ggsok2iUIkw6DszybhprvyCpqnuy40a9B
pCJUmHWwNqNx/JOc4F/WLIfKj1Y8hm0slAHfZbCUdD88MEueWxj1nnEfwzy/a4OuIGGsyR7RBCBS
9DrSK4Pl3mEe/jagbF03LVkeIOun+BsxOeN15cKnhkOjnzxtI7uOM3Ov/erLuCB3defmKIB5FdXX
TrZKe6vYZ3z35xLS/cps4Zo3TjRup7yU93RtFIEzEx8VCt10wZeRrFmupl1vO3JZUEt1Qt7Ziq3T
4jhg9IB1KCUN77pW5Xz3/bYlDwOpcQJ2vNaOOCOfCD+AHTMvNPLmaWmlPRXIKa6TJqmXIJSYEBYL
GcBrYao9ZxyEa92IN2BldZ27t/FTe1vlx2ClTF1O23/96P4KSeDyo/MB0+K76INIMF0e7R8u/6DB
xkAwDu8lHVpj01K+r6ZaG5/SOeATMFcx165ujId0Svp45eCjqgD8owbY+2bC9mLxDCJSQDd2QrtW
vdB1qadVoIcqWleiDp+pmfkwJoq+o046Y/fvfwA6C/xaLpIlTy79+R8/QIGhtRZx5N2TgAFDJxXj
NRQ55NhuiCyzKVhnQj2wXkiXJaaIHWPrEq3zYoamcyUGN/zg2UO+LKfyBe2sOLvDqE6xrLpwpzM/
fMg8Dbg9LiJko//6d/++H/9AAVkuvk1aJ61YiRoLZ+vPv/uQM5Ke7cG5LztGrauhacIP7ubQBzEB
0U/M0JZpN483GZOtfQtqFPEMM7OjXyX9qQTltx4CWR8zZ7Fvedp4aN082AcDfKl1rbsCbHWTnD3J
5x+oxckkaIbmo2eb4CtC+NCEQ3c059nv1wql8G1nD6rYez1sLexOiKAljByq1vBJxiI9GL7hn7DL
0XD3OYtkDZkeVRaPzwxZ53099OER+Q2aUkbX/rqVcnwXUcN6JfFToWuspNiSSRHsrFK9CnyyTWwV
ekVGRnXM7D58RnpSH6kJOO0sj14YGNG3OjTifgtPnV+vUIQ0jrW8zyScyE2e4kwJpI6/mQRI7VIz
Dp+58/p3O8uXFWS5NCg/ThDm5svC5UuYZbDyVUlNL03m6sEETY3xVbvJF6QQBIzlJRGM8XikKCel
qUatjn1BnuNxaDaOl43XqZjZS/71jUCRyDf9050QWEseqGBa9L0c/KVsYK3Ou0b1+j7ORMv82uQB
W31fm7Nh1MSBamLJYri8q3iOox2lWPWCCRwXg2BN2jL7P8aGhpOXpdlJJxkK3Ck3E7XujTQBrRMV
OyDby+MKcfV1GszsM8t/+yoHu3/vyD81NoHr5N6mifHT7gvKsUtPBME290wOuaNdWJDsrSzMdplA
grZCTIV3MzLGzTRXELds/Bj4f7AkxPTzad8n+0C7xp3FgzUg6TK7b5rDzB33Vwx4TpeHUczN3l5y
a7xsCRMwl++1GpL2qRnVAQsHmNBRwlED7vwkCIbZWCUqPn6fmEF7ygMBEI2bNZX4nJnAeW8waPJN
3ffqRMA8UQxIww16z7Pez1rGdDFHXJ3rqlPxI/tA8thg0chWtBEtf1UmKGGINEGohsTEjQ748s1x
ndM+VmCKq/ibwej+ngiDpcBBanAy/ZGtqsnxKSIyilbI/Ag0H+Pc5OPSmSaLteFC4azkv8O24zGY
YjkvbLrGttGCieIhitrmGJo2u84sUus1JpB0Iu/UrdSVQZIm5U8w3UUt5KTtzHnzNQchD5xGk6c+
sbKba6OYxTliqoxUoVQ+iRHld7oUigmHmeEXUZJIwf3UzXdpEYQ4PsAK3NfUlocW0AgzbSxmH9JV
/tHHMrXF04Jk3XdDhGpmPQ9bsO3IFhqIn2u3ZnZBf5W7MNFUmQseZ9MGjjJWThWa4O3m7APRwX1b
6ixZO5StdMoVKS0ZFphrz8vjWwntbc1mEHBlgmn+n5Ptf7SVtxTl//xku1BzDi951ZA2+v6TXtgC
m87/8dK0/+d/cUsvEmCSgEB2/CAX9uRvjuPRoONYaTEdN/8GzbGd30DsCIiwhE9T+y/n3t8Pt7b8
DbgNfx0SCLQbtud/p7n3CzMHlDcWQObwJJ/zW8AP+XmvxBowRoiY5oNaRr3WzBBGutHjDxflH5xk
aH/+uAz/5U0CmpkL5J7/WU53P1RD0EWNKgiogzsl9Wr0mnkTsxuuK2W3f1J5cej/u7daIEAe+B/P
hJH381txUBp1GnEmHvukXSVZwixQYjwB742WNkraQ46hjXA5xyYbZir/5O3/7nJih+CgxpolBF/a
r51SDNq+M7hSH4hkeOChfPKT5k/OwtwUP3/C5S0cdBMBCgmA5b8wVuramDozFPrgiOFhdKxH5qrl
upPorUk34i796+38D745awlg//XtUKjTAHFtzASB+csWyqHQBqDCOcgeCJWLVC4AUAZGflJOmJ8y
sAf2d1AlSZQt0EoLwxdkr4AuRK4WsGWDO3DlyUgE4OcYi+MHBYLZl32AHec7HLP5DsqUWgDNzNE6
1mjmjniVrFeZDvuob9qPwl5qtLo15SPuomptTEGXb5AhWdcxpxCiQZW16cxpfJzQAJwZnQ7sHNKr
mc/oIH9wnSx6IqqpRPlaW3dhRHak0xIW4zrIOnobP2cXtdF1R/TqKsqDEElvp9GqOXrXd/N8xBl3
wfzU76w8/7C97L5M7DckA3ctcmdEA35+qszxawSgmLdIXRLYeE3SMeeNqtgplV7Qx4XYOE06vDNH
1kePeLyKfAVm7cztbUls21AO7vWI03kdGG54olv76JELfUrjBLZb4y1W+/6diVcAdblJNpNI0+s5
0BEFKsyRzldrM+ijjQcNFS912JOblIXb1BzjC/qCdRfjQgp9KCtOZLpqy6bTsi8OUxQcW6xDI/Qc
L3jQHoj9mLHCWvqJd67MNIXoUwmkCcVY1+5nu/CMp5ij3w3xQryOP47yoRQKDUSddAfmI+i367rN
V5Jc+Ksw1/WlJIaVWC8yodG9cYvkGuFhSZJMOhQCQXMnd32SmY822y3WbbQXRpzI7rlLTHAja3MS
Z2P2oockZjRaJFA7Qze3N7F2secPiQiOM0zYM8fP+q6aGePldXMOgeE869lvH2y8zAdsQ+IiRss9
5AX3AoK3ZNe1xbgvcus5ZniNgCbBc5p61gjeLgnuTIT2e6CB9WWOjPJ2oRVLdNuXaCwrTU8sM3cQ
xfRz6ToRtGm3ApU6Osm+DuzuipBRAhLm2L1NUNKHIWUwFQsnwUBEX4lwixFYOk9jH4EzD5cJynBH
fulnjrJLKzCF2IpR+qptmNclcc+guEPSZ4SD2EsLqSM63uwwYUQ9OlWjr6by/7F3JsuRG1m6fpVr
vYcMDse4uBvEHCSDzGCQSWoDo4pKzPPgAJ6+P0Qq+2ZSqtSV9bYWkqzKSAYCcLif859/AF30CSou
7/OJc4MVDY3K19AxfpJBPb21GrKEjJfmdggT7QYPMwMDRw8dV6ZhJ57kxLSmAdVurdd8WphKdFWe
pslVSYm3DapoOo6aG7y6aVeQG49PfBgE6mZkkA/Pr2cM6WnRrh100kFTyHZEY9AEBD31nkUUl7Qz
dZzpeG4XwuI2SGyPbJ0yYQJKFpntRG8oNT57AvVJCNxyBjfS98Ygf8VL6FZzs/AxLXXItA53Glns
sTPRgwxB2vjYFXXrgNwnhJBiyctM7rS2Rt+K4GBd1PN7HLoY70R6OvkusMghgFy7AVD7hBx420Fw
3Sdan/gl7PndjFHxKiQb+akRmkNN3CptXeFBvkWAIt/agdykMqrsTTtuaYnlxbIqb1WItCkOhTO0
D71WSSiWunuIcyWRj0fZahygU0UROkDEdNV8CrK0M5DMVtNTKdzslg1pPojRY+JjWK9NCVvf8FzN
V8yJV1kVIN/Qo1vG07uIAwD9DRQc2g866CwXxanN3UM2GE+kIiD2DgSyALc54p7NTB8O1TpINfcu
DNLfA2QZq7luN05vmG+9Tphg0svhvjJR2/lWxrvHlmDfx1My3gIwZQcc85s9bMt0XapZvZSjktBZ
Gj5Z95JpWmU2LxCS4nHhM2nZZ6FqnVHzbH6Sc2KvZQZ7TmR50vqllUn0E1G3sQvWlxjt8Z1RGJzh
umBYTVp62jjJs4Vh9n7yYiTnmO4tFmIEcCeonjaZWzNOnB3zlkRDRYNbzcN93rraHuW2jeTR+Zcj
JCTtARvwdR1YCXpI17mAvYtdgYh+0xikdTvDFO+NlBx3iFrRvidI76Yce0BdlAb3diywUtXCkHjr
DZ650y6jv1gTdzU+CXautQFwu+UmZRdJdPPKwiY687UuNR7pdzc2xr+fuyk1fx0HLN1tEqg/t4Vc
45yPz1VSNc2pF1WHJULCykPqsEcMhfGzzSLj8PxSpK0B2achMzMM2gPm0eowJJI946vHM1rJxfHZ
WNyfr0f9f8ZXl6n6/f/+19t7zi6CzLqJ/9X9WKozPP+uKvpTlNNS5B9/b9rfp7/4tW8VvmTiZNgE
hJgwRq9Oet9m9o5Flc+G5qDzY3611P/fJvgCziqj9cUuFhfXH5wxmWDx55jiewamlvo/m+DTGXyo
4vBBwMMYy1bCohxmaR+KRqNuOOKQtu4JJY/lqmhkt5nCsklvyHggK0Nv6uExtNrgWOpx1B+GuOg+
RRUp57sUSWsKZjPgyoK/X7xygh5P3x6U1ajGkFk61t2fcH7R0VgXEpt7yD4zjH/yDEQk16jqgsto
FNYLr/1bhtQq5E9dBt7Px26Bd9vGu9B+Iz8vaAj8kiQ8oiYFIy0YefNdD92gwBTBhUGJOQMM8E5/
8VLUFDjbx8a5KOjS2wZK4hW5syt+UdlQhZgnjiesjVEya0Kcg9nQMG/TvC+t0YAgVKXEjHnI5+YQ
DkzBfXNMqzc54Iozq3YB88kuv96odMYZuXGi33j+8UrDVVj3lRiag8XszN1Rr3vlKsn7w4zgfYX/
H7/YWgrdnFEs8nHAw9z7PCRzHa6KBbJ28m6+sysQAMsghTFHMkMaVQutVgPsmIWrlI8n0LRt485b
qRgNjR91XoNnSBxDXVMtDU6TuNTAZGVor33PXAetJpNtu5fitnFbT98pS4DWpRmuBEPYi5fmCnSm
o85fy/JovHerTPsyR8pbjRKcmVBg4Bg2y1OFwHR3vT5wzebAygZ7BrJuDgZ6+cK/RmE6NkKard4w
WUCkM2ArQ0hjXHKTUSF1mwIlVuQ7XWxwbKH/ivy+I5j0FiA2ivZBJtJ5b/O2ym1kOXgMyHkpNxLo
EHjhMQ+YzfIwNCanJBZzyxgoNF6IFXTtragmF1eYlNjWvstZC9gSHZO+bdd8OoY8bWvFCLdwWoSr
mT03msweo6qZXuoqam9d/HguyTy4W7wqGntNISqPaJrCm6BGmZhMOMJl3mTd0LLGgEoJuA3KmZiW
hS/JpEnbWLPRFjuLMDcfoh6EVrz97MViDJlDoaada7beLssM+UXZeJ2tgibPS1/IeYTdYKD22XqJ
3kWnNCv5Wx55SVu7xAvHgGU78IT9oWF6Rbp32p4Dkp+JblbpCnA3Xs+dHtzldh5j1xgqdyc6T5Au
E8lnzJTTXe6OWomWYzHjGbs4d3ep0NvHrjRfrC7DtcTSP8P0mDDtH+qFFQo2NW/gnN7lIQHCq1bY
9pZAWmz0HNjrvQ7DFaqYiSdC7zbYYWTlQ2vPxD9o0t6qacofSDoUxz7EXBf+XQiwaZuLWVK3MbAB
P0ZmnWZQcpVcqcyST3CjaRLzCQOiZXTnKySqvtnCTC6MIh5WZBak26Ibxo1RdksEO1EQq161GhZB
sr1D94OCzCXIutCU9QBHFBusaOiuWe16T+uWEVrhah4lgsdYZK1G3XkZQKjvAiHCf01NkoAMlYdm
4tHPlUcIpC1thctNicnUlEib+Hp+522uPV56jWF8sSdgvX6s8QNIUA+LaNNHwJxI3or5abQmnfiY
OjoNNAnHWa/KZ822pp1RO7jySsKTsX0kOE3bFHjhk/qYdXhiRAUJCn2B64tioxB+nyl9Pdj2dKMC
OEDRODPS4vvLA/ygMTmQ5O20a3sOm2MfYJSoTXY/w3ChEvdzKhu+f933K8w7S7FyiqpZNZkRXWwH
kjddNsxZo8mTmwE5N9GdzZLIkhg4ekm7Ao73hnEX6WGxUlOOT71eE1AyGaiea+dUMrG7pCnOID7U
gHnrqTEBjS6yDhmSOzdQj2ClO9B2qQ/ZzJEWsSu1dh+8XneWOu2CL96Yp0dw23ZtQNxGG728RZXN
pjUi5XtuFLirraGaRmCJxwyjQk6YprSL3cgQbUlPMUxeB2WckYfxQXCBxzUurFxJNpDGqXQF7zJS
mlecpBDTCV+fclqXJaMrZM/zHVGi1s1/yqX/P3qjsMGA/gdE+sty6ZXK4UOxtPzSt2JJ/AJ4wHh0
ySz8wyzhD76P4/3i4JQAncf5KvEB3/tWLUFqBNhjtE1ur3RtB2jvGySq/298jCnIfkS8LJv5IXal
wDuAlh8BNjHY9aDrIcePSxQ91LjQupfoVE9zxuz8u1vzF/jan8A8Pgt6ks69gFwI04Nr+Q4ZpWhi
Zu2K4uBIhYR8mMSJfsx7nrgDt3U9e3+DT/5IZQKZtMCgIQwh1zYhBXysAzkLDXjROp+Xk1TlK72i
kcMQWZy60ZSHogtsuZGjKy74jRmXn3/Zj0UoH04VatMf8fTwhfnwZWtNb6nGaJNnomLe8yyHbJGJ
wb2dxAw5I5i9ZyKD/u4r/8UtZiTDSNhekhlwyPjxFnct6hPlOoTN52J8SOk/3wcE3NjKxg2EGn36
xx8Ibg9hh0VEHCf5rcsFffdME13DZoiili4yKG8cCJBQZDtUX67UfpXBYL/+/LYu3cqPC5YU2AUK
ZlrAzUWt9uMHTq2AbRuMw74vx5rIMDtoDc5qWPiLGSdRHhOi35NLxioEm1Sc68EqnouqYmQU2elM
MpXTOmeMnGEcNIPVY7i6VErAEeMLLqx/swqsK/nhu6ks4wD4ygbvPsAyXZP54XqL3CMZKO/6veXI
0CQJG9/emzaEg7YNS05dDLOEOnIiTxmDtM4SF97B6axhCLU39Mi2j+SIyEM+VdZbKFtYYOSdspZQ
e5c3+eyKE9Q3oo4GBmL5BsscccqxWcyxxbRmsYaQjCGX1sT4/kzG7G4raxQnrXG0ZtM7OoEd2jSe
RWePD0EMkuDPzVBav7mc8CRNNvM4bIiLM5KbRlrjg80uYa9jopK8faIP2mfcfD2ClxpOXHyxk1oW
vtNOBIEQyRMJ8TurdMQkTCBhGe860xvMT2MxqdtCj5ju4YNBU0KbaVCcsRE06AJCfxxaGF+qGx+8
tG7cFXLv6rVPjOp1bnR5sAcEsmBM0AndXA4POgY3+cojQh7vND3xNpj4WW9uo49nvJkxdMqHoHqV
UTeetVoTF6uDIRXPsfXGGN0Axpq88dUuOwyWoGYiRWsDazz3ZsM3pe4Gps9aPtAr4uAZD7y0WfdI
QN6ynvvozgP3rTHFpfd4aLNbe8+qnq03m1HTOQ5JkamlsuSWVK/OXXmjRhjjNaHv61qNmN70qwiA
p7+L05E8hYQcVh+iEGZw01C1u1YN2bzSmimNjp4TxPkhrbU673wbyKzfdKYRfY4G5T27FfvpGjkT
6Zv5ZLJOEDKbb+U1bz2sePnR1d168JKeKxAqsMoiZmXQBmJsDcKL19PE45fQoR5ocSpFiWZwS3m7
q9cR5jQp5SXNISOChofkRUIeCF0kIUfh8nmOFYFQaGhIg7vef3PsEJMT0b2JUsdZA+9F7aouPP10
/ZkuwM0jn/SEfWOO9hrf9VPkdMNahZ637euWBYwmkUqpS1W1b9skCG4EaGuFQ53q8T4bXQ8TW5RA
NMmEQvT4OSJXOnVA5JXlu3lqjI/oRXVUIAEamGGboX1b7Gr5BXiiQj8oWBKEg+HMU0THtsVae8eM
O1HrOtSm4AxbALJXVIJ4Qvnpu+DWgM70ysBPvQ+TVg/4HbRz/KAmSIXQxAmh27UFtP2Wilf5s44N
oeYOKFf0lALaGizuc3upZBBtxsVhJii8aetJkL8I2SwDJ4z93ESeLHeBege1B9AfQa7L8WLnPc6R
FcMl29Cmk2ml9qp1IvHS6ka9Bqu2/W4aBR6YUXdWUQ2m3gF1/NqZKerYSLa0JDg4jzeDow170y1D
Klwd2amvl/PJbfrwvW7ZNum1nGMRR/ap0pn0+/1sTreiUDkPfFwChmaCdnZFNXfvHrMJSBkasZ1r
Frd3NINuLNaeObR0R44TPMui7QrgCPMJWzcSVJv6rYA5gIpMt8x9jaPBwA9KFl2jL+SHKSUIIBL8
D599eTxzzLGWjYAQnb2tBZzScxPvprarXi1awefF85fYv9DNF+HQMJ5pOYNnrCfFqTJF9UoSNZFr
Q6rextINnxPLZsMsjfSSaHryOcHuZSbpHuZxoLfxLnakhBPl6ZHveYQDcoyWjNLIao3xEGz5GuFW
yNy1jlY2I0Ca20r8mkNkmA9zZPbuQebNLNVKVEDlshFYCdiGlL9hPGfZm6agJ/Cq4FZpVfjQtEl0
CF3v4kRR/Zx1zduUj8vuH4tnoGlCFnvuE+j1QtCsRHzED8P4tdcCxg7YoOh3laecRwYeKTEtgzpA
EcbZWELEW/FeOugsysYlGdQo7sfeGPvtbBrPeeRW63Js8aUkGk+t8cuo8TLJTGtgdhcUJ+Zc5m+Z
kPx8xYnVPFkRQaW/ea6KG7+uq6DczhB7Msw1056oxjbVblE/9Ny6HJe2mQb1ZXJcXHfMwr3Hz1Mn
JKGLsRDFuBgDhqB9LUeXWqTqLPdWKkyxUzHwWGvPazbwjUw2CzMLmxOQzoToJnFP2jhxLOTMWdda
ZrfvGPx76GuQddH4zywaOsHx3Ia6u9hPLkuJ7hzgISrFSRoee2ltG+zpCdYbz4PB1dgdsaSt4tHg
AOmxD+Z9wjU5DAr9uEKPAu6H5tcfJQFNdlbFOTBGyn7fDM1+igb2QbKdiE+AQ+/eMhTTVgkx8VA4
OUywxHLc8aGSfLxtKRD8K8kX/jCYTzCbbzNdd7+6boEOA5Jm4xD9ytKHTBU9dKpwC7+vlHmr+h6E
MbMIGGs6rX0vJBlmoCoNK8KYa+sNpcz40MZQs0lRiDMyFWsklIvDo0PFgGDJ3n29LFFYTbaro4RK
ItA0ji8H5tFNnZF1ySByfOgGat8c6eZGzFkxHYFm0PqhmSUf4Y68QkOu9MYrXxU5ENG9YQ1cdZxX
fFc1zHxkQf/snM26ylpOC5tBFdyDKFygEOXqg+OswtG0j33aotmNa2t6DLTSerUjwcY6NXhSqaoZ
Y/KF+gR/916EF0XYD9bNembfmrN0W/ZFRzxmpaYfqz7SvnRN7e2iXpFOyjVT5cSa4z0bI0Ytvgsz
t1/VXicuslkC3MIl027bOGaKWewYL3e0Js8X+0p0jau+csn8YHzaFY/B8kQT1M5vhH4uUcHEJZ40
sVA3O2PWiU1E2o/hb+ai8HqG0guNnftEafloy1jrHwd7RM28ilUURu6Z+ZJnc1RVHnxFjsZ6irdT
iuereEpcqmXCOVVn+fBexnOmlxZUYBNbbgJT4nWn8NBU9mTscvAdBacg0o+p2UQnmXfDKtaiacM/
zFGxiThmyVwxc47qc0nc2yEdIu1l1Lz4qHXMxoc24uiZ3HzPjBRm7ohbcNar64jJXhf6wmF2vBsy
Q4NVjTIrdNnSJaaLW6GHAmaayP1mHOtDOXQh+vZMnAuTLYaxNp51hPQStZhSkcAbTb9osYnueygD
rNLKHCuSmuRG3kCFH3TxpcBpjpyNe2801YF1TWHQ1/q911X6PUDZsB70fGW3U75nRFVvqI2Dx9Hu
cffhEF2DPJFBYpr3pt6Zd1CGi088bc7lYsyOnHw5M2R4ZI4m0Z/n9ib0srs+NXGT51bd61MVPlWa
3TNxNOSpHPKkXMlQp4CEHZmhMlvbw4PMxZnKr9jgHqV/QaZtHeVXnDLHkgnfm8IhRMfda8n8O+YY
PBCz5xXeQgZS0Trv9ayk0NYGaBucwK0/4YDMDhIt42rOK3bDDiFcXxvawZZTXd21acYizSN2m9hu
WJEz+dxI4EcE0Q9TqhLAWMru9c/bqKXr+KErgctIw2EBLABC/olXMw9G4nHiVZjrX4t+fDEMDMVZ
iT//nD91a67rCkGYgEXbb9K4/diteUHU9UnZVfsMVx3s1xxHXOq20TIGEGIx/Vxal+t2+PPP/VPr
z+cuAyXbpjM16RR//Fxa8gzN+VjtxySzya2EJ5y3YzZuFQzYhuFJMZ3JWmcvRl5NlfvzT/8TL4tP
X0ZZOL7YXATzrB+aYky8QE+EXSKFCGhAZrcxLu6y6yYO6C/5PLhT+HrV0JYslbdhYpfkXy/hPwPO
vx1wQj787mn9GbHjsI3+z+qtKbP4g2kP88nvcDvrF9os28HWe6EtXlV/f+B2LvY7vDao2kn0wi1n
sSb9A7fD5JRxEQgMejyUKIbNo/8Dt5PyF35UsDAkKr6rC9A/MO2B3vfhFUYsTZHiIVA2XLQvzgfi
v7P4SuB1lezHblk+wksjZz23IVW5MTSkmHdDpZfEXzkRIQOYIJsHCkLCSO0ZmHhlKIx9t4xp8nRT
WmVY77WsFIRuVABGuq/TNLznMYXaFETmocJ95ASnwTx0Zs+Sngx4QIQJSIangq1NERjM6CNjyJjj
xn7r4TH6Wiy9Z6XPvHAk7iydYiHcWxFBxviKU3hLJFJZhLbt9yWC4J2ROVD/KSyXX5EBtVaaxNMD
gjfvmVkfH6yYLnCqtO54DslMeM5jARUZm+pDkOYc1LIaneY+NIq0PJZWU7pH23Pa99bVBQE3C7wg
ooLkeqQYVCsmGifyrNkG0iVN3a+8pXE2jLDZ60KKyxLB+OYY5LmXpdbv5RDJp1lR4RWSRreVOqUl
dsbiFBo1379ywuA5sTP+NBZhFY4elPCYmOAZ8540MXegMEvjEuPY8ApL6VplNvzYdS/M6TTfpnAp
WfqQC7CE4moV8RUPugzxeQgicI5e2tHMDG7kW5spn+mmsnqlt+W7k8hMddMrXZ5skxSFInKoF1Iq
LHcIhN+oeLxLgng4yNLDZ2wp2zksl/uJYfpSCY85mAfrmv/n6wPN9JCCEV9Eqqt+ecLXipFH2rYv
pFPjb6SqANhhTKEwrvUW//RPIFx8hXJK+CsVlQhRKm1Gq2VlPfcFO1CuMRq1pb6ZMHbBxsWhp0Sp
bBH1snB6PjMrM+U2y2fGe6ibv0QB1lO+PhRAxZk6d3NrbaciIkWHQDny2ZiNfHIGkwklcRPaigwU
41JQoLxee8HSylnoKSkawZYSgL80Bwb//kMKsSyiTkcbH8FKgbzZDawGo2l5sp7sHLm5toiA+715
lzkOBzTmnyw+zaD2DQZSNUmer7p3h3iicKN3lThFquYlxJGPB1wCQGPs5oUU7mlSUV8XeLkDtHtM
mTZAbaw3wWt5W+JmZ+6JspMHLcEcBfsSyXXHc0+tmuPhC9pB9A6yvZwVE4i+fR+pokJmzxrPbljW
CUgWSNlS1LuyAzO0ejAy0fLHulpHTMEAfuOA++ymYfA21yYZO/rg+bqErzX0lLbwg5aXfbEVeQ1s
2mole26JIvv6YUS894DRHFL+KKGqNoBon7/2WV1Z0VJVmbsAZAuw+PXEv74SDH1pvOKl3r7WQLXO
xkEsZ/06O7QhtVWhX7ORZV5MDF+ftQVa9CuaZGbkNUrHrHF4Oe0S9HqGpUnyhKUGeJA5X0ePTdzk
Rx5ofQWwoH6zwDTC0vGzIpOIABTguWvrN+lYBPrgtGgvI4J8VZl5t3NNponfxRN/oUR5TGOguaCO
vYOw6CGpB3xvtQY3K2Zys7fWs8rZ21ajb7+2ovWo0XijFfXHMmX9yLEJ1XZGWRRtCMLiDQMa5YJo
Y8ZzbuBOdJ7aEQe1pPc28VTTF+JQdE7RoRzcItVAzknRBgKE73nAX5LMhY4tQ4cEfemsqucO0ped
KxY6Oq4orV9TPaj3HjTKHRa3xuU6W0HFinOoGwFyPLZkK5vU02yRaCu82zFNWVGahyPlOjMARAPE
W9UxLB0aIVnkWXTMg4QcBH2Od+ixaZsGxVPK4sB8a2ODrVkEE2uKUTkLfEIyV6+altRvHU9IMNhC
UOP1k7gk1qSwm2pIlvJzvWS9iJbRQFmwShUcGtvPMY06xaUnLjkjmgZaZrXYR3pLrUiQSjnhfrbU
xAb0sPcwRVUURxarm7DmCz5pQAOxJZIbE+efPeZUYOrXNW8aGNWs9I7vTJDKsv57XMlPfTx4z8Tp
giphc8lHDErUHZ5uJM1uESKyv9EHusg/5bIeval1V1Xtes+anHmQX7e0pBUU9PR8LCUrADo7JG6L
iyVuEKrZVLBvHkybtyvLUtiHveL2SurO6xuXD675rIpuFKuxtppoe91ZyzKiW1eRWz+LmDSNZxWG
U/rZUpJ9IjMXwZYYVLwzo8568zBe2yR9nX8SUW+AJBTvyLy8Q1NVy2FQ68vhHITswOj4xUnNFhtZ
Rv0A6gBpRfhjFBWCPn6Kpj3bj8zVWoQEEkR+SASPWNnl7N3kQHcRiWkBqBROnV72aU4yrL5j+DUr
0njCZ45SYug7mrajWei8NemChxMsDAuePKIY7FMZVrLCz8h+L4v8uQxFc8TApNeRleHFQx0imwul
76H0loOIrLrsEk9hRaRZ7z6IwtED3t1BbpsaAkItSHNnMlTeYKgfEt8ZRk+xU4PQTkXwa90ZG80o
a1w1CDpvUL/pTsI74Pe5yDW177rp0EZ9ReKdB5vzAe/ncoXlOGJ4wC4IxVsNutNDZQ5+kjvnwDDh
jkygPxrnBBbfwQG/uZxdFWc+JmGwKUCcjXXFRHFt2MZMOCGjG8LIazNZ4XWe7wVGoRGeSBUBfGYq
t2lhDB75lvNW7wmzsEhoJYHLUdOAGhMAdzvZhPfsPZZlswrbHg9vksK8m06a8707ds6xTTyOuXis
F4fZCiqEEk+mGMo7DW+m+3hO3aNjBKxeQcdrI8HbhG5S0dtXI+OV1OlvyD/S75hC4d/eatb4Rpp5
8jQ5+ZOZEOJ0m9Wt+alOiVvUkHi6KxPDGVp5OXxpmRr8FrkwT1q0okDbODfVpM+tXaglJMsl3l4f
6mE9jR1BZW6FWxoWBgznZJvcuajFpzvul/2edG6xncmt5xyP9U0YqydvSZVNYwz3nUD9OmBwgyuB
8xvq/OkcWRP4MdlTW5k6EPA6q/nU6txWIkhtDCXy8V9Jb1w05JkYl7XtnRtHiM7nyVqVTp9vSyKd
doE3wOpHqLoJ6/ZSez0aiMamMtq0eV3edXPAFkXG08pSUbXBOQCpZ96II0NNbW95ZXtIvd68LSXh
uNy0AgJRDZXDhr811rW70chEA160NVQ3efpg4pDsUHVqcyruOQSw9jVJN8Ef0T5kGHB/ColckoUs
9obWNjt3OSHkRDrnGBJkaaU8MMI+tdcWac8aBq2Hp571qY+J4OyKQj+nMOFuyynrnozR0G6nvMJi
THMdfk9Ru/7WDRkk9wAXmCNwfE3GUFe+oHEHucl7kgxY3yDgRgOE4SipnXS7JvQX4uY6dc1t7xCd
lZRpjnWd47xpaQ6OtCB5gpg6uDRNu9VImCXU2FGoX+eu3+lBGq0sZoQrNv9wPSM+Ib826g5DYb1X
UWhujE4ssLieLbuVOEx4D74FjU6mAt5C4wsV8YbquqESjPViPaV6uunQ4VyCmh2Fnb/JNyggGKHE
hoNTDp6bpEZO69aAkG0pggJv8aFDaFDJPvF6NhJa7XrdWfqZqL5MbEIra7CBdxAnJ+c4EJiNiiRf
3DDndgjf2fzDbZQwR2GYWuEIORBeFkYBop4ylMGusyONjamJ7b2b9upZg7TscuwFhg1RTKBErTo6
kKjeOHZTkrfBexHj/PiMI0d2mG0mPR7juy3G9zNsqmW+kDhYleGZ9KTC0WWJy7w0tWOMPAfj8LTP
MW4myTq8ZWR3gvDVfl5STm/w67uz0wKMlGrgMe8N2ICqtRufDL+gO6Y1AOPn1q56/YD+0uuOWi1m
A4WtTFBLe7KvFbNRjcqJYC+JNVHnKapZ1Ek+Ko7SfQ3qjE09SBKFtFtTk84EyMJqDyJ7kpSztTIy
QoX9sMXrHiosBqryFQ9FTt0lStheubGLmBtWm5Xf1MCl9RYNA+isbuUMP4fGAOa3empQvCWptgrV
UojYg8nZFAMfT0d9oUZMhhIX8NxslS+ae7Lsv4Ej/zY85CM6ROts0dgbNNCGQxv9gZuBMgjMrYuT
fVB6QOd5CTv282zOffuCVwIzTjP3qEZKBoAQIlXK4fsd5PAXTBix8DC+x9+4AqS1Jv9ZclKk8QGf
UpGNqNbowr01wg9gFNiCufaeCIyT0NoopNgMql0s4ygkOjqYCxhkbXAKi05cXL0XJ5RDVJU/v6q/
uC2wZGACUbYjgPtIHilkH0AMNMM93hJ0ZCOnP5NKkoypyIJsBbuVyqfPZ4ojbQirv2N2LKjYh3vC
x9vLP5TgWMH9iJoVk5P2xYDLlzVltEL4gU+IDVoiWxIeSDRZWIVL5cpL6gTaQSyToMLMTJh+DB+M
e9OeoMf5etqF0b5bOuiqDovky3WcrwrJRvvz2/UXDxG6hwBGBetj0vzxfg1eGGsSrQ7ZrQOUaqa1
fbuQTNBFNXAL6lVR5fiijm39hkfbdK47sIo6opePy7E559ia/c0VLZjPj7cQ0pE05cLpQrl9veLv
2DiahR1+T90AX3pRWF9ZCB2Q1HMLxEM443XYpAyjfYewIg/VQH9RKGgSO9FwJK/wfFp6MO7szy9M
/tWFLY7V+BqBN/8JEXUY3KOPrKN9ZYdUqAg9yqz3PYXB20hVJNviEbNi1zxM5TLPGTFMT4+DaQwQ
MQYPv6eF4oDLJN0y0kzqYtHRxmoxTVRozpTv8cK1yIJyqeEXrAemAW+2RggXpSkTLyLWAAbfvzal
SJVgeMwLClBM1XjGJwIqBJz18WGp497iImVtzS1sT5+QVDqgn98O4yMs7gmAd8e08fkCQvQ+ksOw
g6njiVn8TkYWe6BRzlAQ3H5pdYqRq79yNWAjDdpjYSxz6jGPuKwp7ufH0bO5W6EkG2RlzRpZlRjU
sb2aBv8ecXgOiWinpZTGgjIr0vTwvVSM6fclwRPYBjnkJG/CoW7287RQwywjBbzB55txhUtD8H79
sv9Bov8OieZ0YQv799zR+yguf+CNfv2FP3ijrv6LxQGh6yhprAUtBpr+f/izi1kNO48rv3lmfuON
il9AhA02UeHY/Gexg/mGP7u/gBbrLDnJmM9Z6Jf/AH8WH+Fnx8NpBG32Qk+F3/aRhxcoLRyiwrIO
jI6qYG0kc4rxSBUcLXJbsE6zIHXLZN5WDT2PUCPWPtCoX71WH5+sAmDYtJP2M8bR7eeQ4dM/pH5y
dYbO1+cCDWnbHzdCDwJ/gIDNPCSDWb5ZkTk+YEhb3BbWyL6Iucm08yp9sZMpUeF89xT/4nDn/P6w
DbuLkT4vNr76OABc5wPfkyIxYQQa7+OaFJzgJa8D8AfVx95d6sHzXtuV5dyiQi9sbpPt3IymFz8J
8OFfx7mY352+pZWq5kkewwxf0dTus12XNX26YXBtf3LgcUwrMu6tQ6DyDnMoWW1NvcL+g2hi+K05
IkRYOPl9ZEzwpRw4FivdpTpExwMVq+/nHGUoc3REhfD+2Pds4xW1JUpPIDefbQ8iJzSRDSOU/gx7
v6CTMgtAtU666TaErhERuRPR3Mem/llDowlH0Ln049xkdI01245jVwUJuBQQWrRUnE0ph/3EdrxK
tVn6CZ3D5M+OGmrceW1CKaOCFGVjnF6KZOHzaOj8by2VBHAQp+6zS9YmKmsd5YCPxHQcsEx2qcdl
Om2JgrZJa0MMo5mGanEqNurz0uZ9gtYTi3WC5wnRrLpNPefozdoFLtmoXjbxdoD8i3ExrxKEXDdE
plHXNhRIkJaL6MtoU3QO5kae62UkLRpFdx6RhkQrIRUu5bEt9C2wVeD6RdABw/uWDf6zMcN5icBt
ADrCMDYU2b+0JUBxBCJXZIrurcEwNNKeKd2VZb04yeSS52IXD2nRjMTx1Jim99jH+mZDAowf6qPY
Iktvtk2HDmQCtNsBg0LZioxhm+rxliyiYc2b6h2gmufnGeogrLiyT45z4iZr1+qcN9h11X7Odbxw
sqrbTzFmaNuOEhTuS2JQvQNgjd1qqIt2h7pK4LTtjkfsCSFyJUsXoSJV+ZljRb+bSh/uBUHdlh8X
Tv47J90SuTvX0kf5X5AmiSE9ae/DbEnfdho7WfPuPUICg91G8mgP8SMJ8DN9JLk+Hiu/dopyWAWM
RMJVMgbYErhVl74XCQez63dNsjP0Ur0Dh+YCQhdpY5FfFRVoBmEITfz23+ydR3Pb2Lq1/8qtbw4X
chjcCQlmkYqWZU9Qsmwh742cfv33bLpdt9unwznz04N2V9syJRLAfsNaz8JLX5BHLzgDb9u2ge/U
LxZBcVY2vCj9aXAzQ9h+XRAG9ACh+qnhrqi17k1EfVaETdCBRnIxDqWbrm+EtpFwA87oKcW8bnUP
VFs/UBI/zpac5z1uIhQmWiTUTFA0ZRxC54mrLywAGnZgUG8FtaAjmOOMOQghBkEcBZ24aZIxrcKa
IdZrKym/VM3FpT7p8sDcPX8g3UE9DJnPwfdNxW229B7gRgkLTjMDXq1RP9uc4CUkuM4YmcG0kaqN
7PZTl7qZTUbFwHc/xSBOaonPLpUj0M3IQb0zmJRRgTMwakhGbuRNyyBKQwU49V/1rOl1gtobR78E
EfN+VJ+VfGWoGzghc0WcMOpRHvCTM9lh5rLpMsWoyLVuQH5sLs9gvLRUrvPRgqW2myKSYomes21j
fnX6nmb/6JMEzS85+k7i5cihiG086MYyDi8inoq0xeDoiFdyEEsunWZpT7JZ3EvdGnzH9KhS247w
8bOVrTXVrvbN4pYdEPpNsnDJ1yZDbGJMEtMHSMmNBRyxuIXWB3uf/aJ0Qp8J7GGSXkdI1kD2+U2J
CJqUE74Drt2yYjuKZWG42HVDtu1iOVEfirbxvjAPGDEEpg15hEVM0jm4DHfWV8x2fOijtTd+lsDz
L4k7B2WIh06uIl9XuNDJ3ORjK7+2RvcR+6V7GJh2OcrGNt73LiSsUCP9adgB5qux+vtpyTBQBvjR
nCzaGhjSzok1RMx3tFncJKSWP5mMWV1WV73zRkCQS9FKeupWjgR/mFJb1gViohsbFfEpSoaEyNSl
Iem8ZhAxwTN0gFc0xskisuQQMCLySIaKcDxxziz8yMEc2gEB6yskT56JOruFI8BiltywufPEvBOj
ReIfnpGsCXmOwziOHZs4Lh74bWm1n/5bOP47piPL0k2qrb8uHJ++C/G9bb9//331+NtX/awejQ/I
FphtUO15/GW/VY6B/gFOj0VpSAFJYIZPUfl/ygV6M5hI7L+UB1s5OX5WjvYHsMAueKYAXcN/mtxK
J/preWTi3SCWhxW6q4NC+mX8AhsTQdboiIM25Nzeu4GE02zYEO0wYoAtdd8gU94zx5tOjfjKtp5D
gg2YQsWRt69LO11FTtSWG5Mj79KqUeGkhoauGh/GsQv7ZWwscAbu9FKiW6vD2XIskMAMH001huyB
xCK6ZjRJ6My3XlQMKy32Z5xdcYiotl4baqjJwK5nU6rrrPEtZp5LMLVbJ+GJUgifmWg2yxeb/RBi
hrY89Lj3WCK5276lyNK7QV8PWRrfgq/092JOC+i5FvPXobWZxVKiy5fE6OudyclyhLPB1BZ5nvsV
KiKz3Ok61y2bOD5LCqCPOaPzmylb9Ice6mwoCu9+6I3grGdWHfolAAfkYkwWrRwMDllkYZ7WiMgy
vdmxOxX7MUWwq8bPspLeoaGW2RIlQQnWD8at8IJjLPLQkVN+B/MECR0b8pUxj/6GClSSaM7Iu6FW
34y1ra/1xbaJwpvaQ98u2j7SFuNo54l2LFpRbaBeLesEfVzYZro8s15l1k5UuYqUGvsnwncYCdPb
3MRR6exstvVbsyZ5DlHBcl8NZnv2CIpjDGo+uWrEP+e9u2lHKtPIy9v7Jcf0OrKb2bo4gEKtYlFg
q5VBz+6A/foXYLntjqI42/dDDPTFDKLnwU/lNssi95uf0uiee/Qr59gp81Vx3VZManHhl8UQponv
7xmqNsA/TaBDatUBcJGRhVp/sO4IvvqNGN/hCAXbRRfsseqIKQ/3jX1vz2Nb3MxZ9THpjeyjP8n5
FQA2+xaxOPoZp/dw8jX0ALLU+ZDTgI1DBa0FVT+LG/IC/GOkljmWWuugIPuIToJNj2bZ9d7vZX4/
yRqWvoBhYpYNks06pX6HTZ0169TQSm/fa31KrnarhoOsLdgxLWrd5NKDZdcNFORLTOhqLWVeN1S1
WlaxcMsIPQzYYJl2r8PaM/G1WiMyQUSXLMBbg0N5MpfyjkN6z2grXyWksJ4b13yVRe1FNzVLzuRU
GcUnl4jMB8QsOwpIQzu0aW9H5g7sMTuo1RCMInjDVVCnG+Jjl9tlmNq7tjf98i0QSKRvCElaCb/r
PzoE22K47ZOm3xS0F3bUkhDb9Az0CxGAd/ZMKs2oZRVQJW7FSlwDDr1mrhLvK9vLm49mMdqEmzoY
uwmvF4D2MTe0jt9qaKYzU7/lQcn7Xg54+UnEES7CQBjUeHnrsVvrLP8uxOjCNdMhDNXokpzZuBdw
daNvWVS3bKqWYMUTbpUQCWlv9F4+cuU6OXKPsgeNhfAgx6ik9J16F2RfCSyatb0vBgo+RxakRALe
Injph6MmmhIkJiNALpwNmL1yeniuFFhQ8cEAbDysRM08nJbE/jbbVpfvTGxw1d6bKZ/DgRCgfNUZ
URRshJPzkgtKejbsapxkxWhxEewXTLl0Mkh3PPs4s7s8QlZBXchAF/hLZq2GNBDyFi28Kcmz7+vE
6k6sUR0dezGSjNibPDQuiXBvAb5MW0fpT3S9GFipObzHaxdlwBPGUZOkVdZbq1w2rJeWMhh3GVPL
swjs+pCnAff95EShc43GNntyGhCVJTuIQv5OqgxtYRY3SxyAeWsMR95MKms7wsRHqdMRwF1gu+Om
ugZz9yqju6OHVSETO0fld3Ovsn00YjfdNOzbtK2usr69Ak+7a7aLscaTBdVTE+JCKUW20uC5l86t
h88UXsSHo+A7zUzKV0XdGCHSoXjXNciOVsvSF/qqbJf5rZ7rr5xRzUVZI5GVRjhcKHH9lanX+mO8
GNEWN5r/0cH0c2/bWsThIAoYN157KzsfCTaZ9scB+fXbgvrwbo6MsPXcGAZrFu3Z1OkvuWekIX4Q
//Ng1JPE0mNWhEvX08lbPGC0DnsoFqV5WI1z9iWBcHwk/4oSNp62gDnt1QQOO1t3VoIXH1qpvcnm
aLlzA7KogJvsWhgkHxdPdocZIzsjYAC8BH84NYSAcVwvLbzdsSAwDW0TSR7NZPonBAoVwhaLvqBB
1jHy+kwkbWdlGhjtY3gXd9UckzW0JPnGzoJ45/IDbCu0OGwRCZzj0bjYLxa6AM5CJ6heB9/szoa3
GN8HmFNbp1usDTl5xt5ta+sTWVEVdAUZhxUSly1+swozTVdccn2sn3vuwzNj0+YOWUdwg0tAwAUQ
2Q14DzYYVjJccmBTkEcKd09e0Zfat9Obmdi7TxE5VpcoMhAWYrOhEgCfsep9qGGytPRLC4S1W6fc
+XdO5k07ADbNqw+GtIZQFkL97+6blhX0yi5991AGbXAPiWI5GcTNfR3p4VfVVOqbHFDZAdzAp6hh
3GOgrKR48LDdEMeygW7S+MwzEOuLSN+MGN7OE6YwCvQWmw2nP/p+eGyhbSQ0SxNthGYi1Qh7wo5Q
DaJjCTS6l3aY3GBdY0deo72cIVTHJgi9EjqOyz7ENWL+Np1kJwuKaw88JgRT6Lyak09NgZCLCYCe
8SRoaHFK7ipWlt6jxaIZrT/2OGIen1qXXMX7/9b3/059b6LYpST+6/r+jvpeBRa+ivT19yX+b1/4
Eyxgg0ZVdbyKioB0pGr5nwNiNTtGA8VFeZ0Bq/HnzwGx+YH/pdKSeBwAQ3XQrv8s84MPbLOQPBu+
gS9XjXT/gwHxDw/B75dRvqf4UJ6hmwpPTmPxx31eQUe4lJU+43wW+Rz2hmQa5xQj+Y8RqWdKHgfr
mRQ0knNGnr7BCs0F6G5fMldbalCDazj8Gld22xVOmGC40lbo53sGNm/V0EW3owtEpJwNPbRT5Eer
BXueQS5E27Lonu1wcQuzonzCvbfxlplSykwQ5G/Y1i87jbjgZ4R9zXFWSBPm5jpurGX5GJkagiMb
KfKmCRQHBd1tTYi4oqPoV1KKMSloypWfkl9ZKvLKVdErECtlP0Vhn4h96i3pd1hM8duokCwTX/Pi
zDLrw0AhW5IrvcXwGMMQBRq0PHwU4EUq1Asr4eI0KPxLKpPuPIwgYQwFh4n0yC5WsgMZw0g0h91I
47R2FFJmUnAZDeksuKMSYxRmQwgjCkPjN7zN0P1oWaCa6EfhwgMUCl1jKogN4S0BqCXANuMSlHed
gt10CnujKwBOxiT9NrlScQYFyEErX2F4A5qTj4m3NRnDd+vGL8/CM2J9Q7wUpJ0GDCgFJRoqBs7d
TS/tFwISukcD7h0IqSaC2GOiWsX3okA+oumt56nIzS0ucH+HBjCD+LNE0ZktNzW4pefrUkI2cZyh
ffBcTE4b9+rMUR6dVrl1bGw73nCnsqLCdiS9nYTGO7sHd7dulduHpXr/2VAOINSI0+3QZs46wCKk
tX63pg+g5UnwD1nKSYQkIMLYl4l7R8dnBDvvE+5mN0TMkIezciMJ5UuaexxKruaU+xHTki6Nbp3n
WfYQKUdTr+FtipTLieETVDHmbaXNmZr0ugyjqzMqUCapLIicLfkS+Tu70DcDWP1WXr1V5LEYD1zk
TFaU9YqipaSiCwgMhLkb5igKiLB37iVX2xruyAkeZrIq/doNMVq/LCj3V4syeiXsglaOMn+NygYW
9xjCjB5LaaFMYogA4gP0/frBKarqPCszmYecMcxwTG0aYxoQICrT2VBz3VydaJMypVUMIVc9xtww
u3rW2HYwW1JGtllZ2oY4tbG3uXY5x8ZHPyqmdMtAf1QjcmOxMcVl49UiN/4wzM0aXvZHE5vl+Oi0
7I/tFS1GYjwbhKNmG93J0pPb6N49MsUo+TTZC3YzOqzC2opAGeYLxMW8/pBeOP9MFk8VeJ0CI/qw
JmkFSwHGfs0hzsMS2WGUSrRdyAX4wITKFQB8g/5oeBzS1B7BtF0H1PF1Wp1b+pB9zvOuWUQIol14
pLU5rbmeKzdYwqFlZcFGJY3jz6WRxixjEyPl89FkiXFslACTJlBIaNaMdFIuwHH24rDIhO9v8Np1
ebyfO9/+3Esxdm9eHhi5i7sZTtawKvpOHpkbA15gwZB3Fr+4xLfTVVPlrhIdT/qToDue1zoRNwTW
do3JJk4zph/btP+ucP9pheuRrf13J/VDIr99/59DW7wKtuLAtFKEpN/+9/9RWKkv/HlSGx/IMsQx
xAxNRXcp9PlvJ7VnfICFY5Pa8JMN9H/nNF/B/E4JJn4jqf92Ttv8dehPrzthBoX/wRmNMOzXURxO
NUu3Lb4Hvi+yT/54Rte4PJsyCCSBsq1gopXIxyDHJo12NEB2ZzovYzkM50IjVTvrq5cidrSDPrKW
kH3BU5kqP6xauwSJWIq7otefscbGGD+KOuNJBkJo6TXr0KAfxIKqeVvUCCOGEO9SAbNamZNxl2Hb
fQ2s8ky+3dnSRmTs7JM7FDRsTVkFFkPvrzCZvvd6n15K3sd17VX4pIWsV7rmkyzhsGRL9eUkA/3O
NVqL1nt8Bd46kX3XbGab1EIc2O9tkXE+WzHhWNK/eNa0GxFD4OcQ70EuzlAOH6LJSTgM+y26d6ZE
y52dzSc95k+hqEE7nb5SRchQ1subQ7RCMRhv0nNf6rndSoIt1g1RS5+i2t6njY9yTEeUIttogfLn
X4zOeqELevXQxG31eHwgKeis3oGOUzCEjPqOPwTXAgnSW6uYZWiVIJX72EsQqg9PsTU++GJCZgez
/tAUwRsVQLCjNdijFz8xL5OHRVmPtLHljdF11gjp0VQq8SkHIZHMD2NlvyRWfmTf8trUGfgzhwbY
Ykzg2u3G5gca7fRddvOdXfBZzVa3rYOK/QMhWgv+GRpKcjNILEeMK3mjzKRhyOg03YoyINmkedCt
IRFIJGs8j2NNvZdJ+dozSVzphBCtOp6Ia/Valc0f0Orlbmz1u84cd73qnXy8HtqgnypPamv2fO9W
wR9zjPSc59OJqtHZ+zJwWcbwE0p7fl6iDihw5xZwxS0tJJwEnkzKyjOBx3fTONlRzstzYzMLxTfw
VOpOOM1iXIukgaEs01eBrmhTmNObL5fTYMYpD/AmJdvRe0nJFPNr6zaAt712R2M7m91+cXAa1NPw
tNTOHkNXx4Vq7eOSz0jT/WKdd6CK2bCfMKskm3Hk80SqYYFu4UqgaexWtVlaeFv0ZxEbb4E1IuQm
CglPaHE0vOGpbvoneyreSz3jsQ6WBsHd9GRFZLTlaVdtCxZEm8XVWMMA1SG4hvfdEO6FrdqLrEW2
RYUF0tL2tp36On5OzFa0gaPlvqReM++xeuH+IOGoMrXqSxZRXwNnn8NGi4Z7C1NXWExxtJ5r21nP
LJb3tTcPx1o6w4GcEv8wDRoQY2hFm3qpyluhVfMWmM9wLMGOrE2tsN46o/0yD417Y/ho4bhqZFrb
YQPBIAsDCJShly/ja+SRU4UUldac4VAtyF+LnssJg3a42G2QrvCRrSF6XGyRf2F0TbzQVGwm1mzr
xUrDqpubTW1PCQ51XMDZKsV5c/RlB4LUqy+FltwJSQ4xscPPUgOqjqbe2Qy98wqAqHkTAv6T0LJk
U5CS5nuQS6slcLdlWvYhOU7RndE5UKcFl/+SmW+STAW0iCXkPSb77mQaW8uTfG4zt0C/cBnWEX3I
hFIGe7rX7yaTi27OvRdPcy+9WY+HaGjetbE52W5+/N2h8yeKk1+Vk8ptTA9Iy0b3xtJD/f7vZH8p
kaVwa3K5tweVD9jXHeac6ZI6NeF/hvsP+hbWR38QGapXCzjQLFInbMP/FRkHjqAX7uyBiuRWD2GB
H83CQpRv8UD/+5/rV0Eqr6SUNMw5aVfRLv2iCB09b7IyGJF7s8tfWUznK/U4Zjg1ry1WvvLAf+nb
v3/Nf/Vu85pqMoKsKVC//vG9jC0RJH7LymTunGTjtMMT0BLCiCx7P2pOodjnR+yMJ6Y/yT/8uP+i
krz+vGQkoa3HMI9C+Y+vjV5vXBCDiH1bNlaYgfhlLAhMlsfFKZNZvteD6W1sJ1Qf4zAcs6HlvmVs
vmqS+S0hzSQWy6mPEXWyv94H2GvXWd9sTH88jUAqieSheWPlvKpldmbcjVtqeJjK+Fl3EhSAk33p
Cb1dT1IGO8eR1ecY4Nva9nk8/P2b/CeXkMWS0UQIauiOaf7ywZpFGkDiscU+MdutLfU7PVjwFRIU
9g+v8y+rRq4gmzUjtAM2oViz//iOBqPhT/wm12qAd5lW6m42sILoDCcopoMsbP383MVGeV8M853X
6eV9opzB9hK/1wPPZVWqwBFlmmxOxEci+wlYYmmBe7GaYZf4PO4dGDGAoUkurydzeokdc96REFYp
yhOx6nrTPoh8ep4AaWx7M7WPXeqXmxG9yQmj1DujOHcl8oJPcfLlbtKy90guzz78jaWj05gqa4/4
eY9vK13H5XL1OJ9yD+Wn2S93jP8tHMv83TC2vjQOzFPPoMb6+zfyT54wSIpV1Av0RhNz+x/fx8XT
ZG1jqtwvI941yomJJ5tTmWCpR2v/969Fofzr8wUNOucUCAcvcH7VxjfmnOIxmQVumOGBYIpjCSH5
H17iT54sOP5M21b/ZoqmvoffPzETUK2Frou9DIYK8vQEjjha3tSTPl2smXE/iGjT3geaeRmjINkA
gT1qU/SpzbKvvjsIJCNDA2wms/YDkaSrJODpVM3lmYHP++KOpN5Hab4vLHeBDGThRGO/eUNI2Wbw
q48+A5aV2/rxwZ5TYgUwSq7AaDC0DepqazYmyY1Bbe76iZmVbqbvjuASrNP8PBAsmDvxrGDNFKgG
LaxDSI2gF18PevcghZlsbGv5AYD9S8eE/Sd3LJ8FSmWinlQ+q/nHN0yYFckRcyn2Bkve1ZCU6Trt
yMw28QidDRRFZKCwIyhm/1IigyO/m3g8hha3Xca1HOWYylzRb8doGQHFGJIRmf4yZpUV+jo9NYmP
lwiT5rqPnEvCZDCEWoSVG514iD7uWTfHt6XVV6mXPiIOp6qq+YEbbdrlif48U4itqiipdlYxIuwc
H2LHVZI7rk+8ocpcOLCP04hBL6Mi2JnO8hxUzXD++6vqT24Szgz1D/NTurdf3iN2IV7RjQPbdkw9
lDgo20e+HZsJX1TF//CJkLH0r/eJzynMYw3wAcKMX+7J2rZmxkC92DcQujeG28rQj7JjxEkVsK9d
L8iCVstMgzSYPKayjAowLrAQUQD2MnIRr5EuhOio3gTM+8iPIuZVzP7XNjdutMG/LYISP0NAtT8J
aYVW1b6V2fIwFQxdPXUYc5nFVv4ajapKheiNPuFMYmSYTdJcU65uYDD7246P9NpeLvZEQK7DHwwU
HU3r+IpqHLZV1HerYumSw4SJ/doERWKS4Qgx/yiw0KYdjaTP5Jc0D1o9Zxmfmi7GgGYHSB4GVFHG
HX5oSD1Ua4ZHKK4aOKv/0Er+DxRSLsiqH7aG3bQbdRu1k0PE+vjkxqqBIH2O+wkQYlFTLYHhPoMW
JUa34k83zI3qzOEW66L6JnCmN3iu4YhJC+F9ek4tepZgohTHivKSJQN2eRthr3T2gyiPJNscl7Ku
wWJzA3ddcaQp3pVsg1YpqbUrSDHP7tid0W19SdpRHHPDuQwtMDezmdeqMUJUm+5GEllOPpU9QO0X
E+DWP5zH7p/c3tQ6RDeAzOGK0n85JwtgazWm13LfevObaIcHZI8X6gvePIfbWtVf11ZbdiDYu4BK
73rPi6TbonkYV3XGlzHQCknLYUufB6E/NJYHjyzGvW36YhNM/bwvjFajQctLZL+ILYlCid8AZwTn
qkH/soDy23QLfDbBnmG9eGwKNJ4xWTc/Dxbllt5Y1drV0349xZ3SblBZxzSG1XRKLMkHElNme1n/
1MFlWDUmvjyflhTo/Hno+wfbgb8kC3faIOazwnpcToDwAGtA5C4NDSeEnN/cdqm2DZY+j+5gn6fu
ZeAQocnsnywgqaqa77yf5+t/J2z/MGHD5mXw3PrrXdij7P8C1/Pbl/6csfkfHP4q5m6u0q4xF/s5
YvOtD3CuKCgoYFDkq9/5KXlzPph4kRBvWJZroxbjqv+5CzM/6Jx1DrcEgGMThtR/MmdzrqF/v9+F
YcrQHd2mpOf7gIf1y7O6Z9UrmiwlsXTwEO4GRLgxhRBpsEsEJ74reJAjVM38+4AETGSgqUgvTMdl
OBQoksIGLh4Xamp9cttkviNAQTwOrRt9AbQNb3CxgKR6mP33bOURCge8R6dUtWeklMhpPU65W4ad
NmXIhS3kbDfU+WQyMBXnNrId69gvdVFv6iBFCdrMM1Ueg+VkYuadife27BGUeMFsb3OttW/J8QUu
nUT2WpPMAzZ6rVnHJpqRfvMRiCzUrMRMDkh7yACQs3s2SSureJwBN+lLy2LT5FsHnpq62ExFPXzW
S74p0imi7juvYuAXsAUuhqgXDPP8qkZa4LnF/IPFgkDcbdY59XO+SVmX7VFdBN4Gg3b5nvKB7+FD
gioWDuIU4o+jb4vr8ATOsYh/qhacwuuI7+yTXaG2FqOePwQ5YfMRGOXbsY/EU4UB4rZrm2E+TfUU
O6GN1Rb1WcJmhOUa2bVr3ahZMCxJ5d9POd9XzeHBcwr1TbnSrTSaaFQn757s5eqLEfv+XVRQyax4
lutGGAUwWEJADnLr+SXpLwvZt1VZ3eZGHdw5xG8mNxmKi33L+7cdkH/fsN8ggDZJlNU5MLfTFUOZ
OkI+whnw7zX6CLqUhJNo9p19aXAmccaA9sDdcsBObh21Ak4KphF5mzc1trKF3czG9TKUey17KZy/
vc3ZbDrtftHKjp/ZsLYkitdfR86vzw0y4E/scm1rHTD6cpXyt/2G5MzfgNsiEITFRnA/VSw6Zk7l
R86o+H6CLhXz4G+YMTlEmzHAQ7bAledgZscW8uqjeEOWhHKjqiwv3vazHh/tKRPpPvLqbjkAIqaZ
SqNeuzExZo9QaLwSeAeuaXzyLEi7Q+KwNSKytuofMEA4+U1iTZAcfM2wVgaToY+CTfA5+eFZtq4G
Zv+Hm9m9WptjgtfwOWu/uZ6vFuj5aoeGXKg8L8okTQIahun8ap4mSl45qX3P97dxc3VYg1vVumN3
tV4XVxu2WbUYsB3+aVZCObWRuGqP89gwIsujs1eWwylVzu4Ei3ekvN7F1fad/fCAmz8c4XGpI+3y
lFPcsfB5pAtmcl35yCPlKNeVt7yz9OJQL/H4nHYIFrUgkWdsPPWm5QzLlD89LVSfhsnD8LGiJOMz
u9PY3XN7a09COdxl02B277H+VRiF8MCnyg3vKl88NVqLRV7wPexnPcU6j0inD+dumk4avOUDKhon
nAPxIBf/psvaCMeV0a4DX07HMc36jTelBaPlJGHowMBds7VvzsKTpogalJPLbvKNbDenJmDKqvMu
gHYeUVoR6xiPyofiPBuNyuPp+55atpe3MEUfDBKhWQnQCuMTQjdr1wqABIPWx166xUy9Zr8rTrqo
2u/Z7F30xYw+EzM27ieYrI/CpbjNBtmuiS7DZVO0w53RR9a2VvbRMU3mne0ul7T2511hs99OkrbY
zkYOPUXjqwzmAeCMG1kBTVg+y8hjVFp4t0vVnLsxj3BPJEwrQYTt6kg024y4j3PTROOt2xIAn2IJ
QGZf70Rq+Js0mqMt1lT25ZHTrqVBnuoiKWaKYdCOGXyz01xACem9+ItyOoSxQeeTe6AxzKCXFCay
+UQq47jXy7j7yLyn48IYtV3cTO994xa7Gf7Gpmtw1Q+GGX2xckcrV5OiumEZKYHD02UcepduYW+V
tnMSIMi2IHnZq1YxyB3Cru0jqmCC/TTNu++rJNilC0dTVsJN7hy75KpwF+8yt7WgN8S7km38Ou0e
graOnoMaiLLllNGGszchwdOvvwqZS3qTKc1fKsgSeB1opqPU9LclhKCdXIbqczVG+qegibVNN8Cr
k6NYLsIHPTXXIzRHUMz3Fr9xbt1Ju6WVfvZwzeprIwDpErdYR1iGGtOqn7ocXdyUxTdBXvoBMzKc
2UWX9t46N6kaIQSnS2iPmOIc4LXrwTSsi0W0JnKSZGpWWoXT2MMRtPMqLz9qTYxjqIr7Va312nNX
6e0nrjhRh2k/Vifdah7cKJP3DPv1C5pXEfqEVuLh4zKwiZCayISf1NLGBMKh1OAa4Hwv+26xRfsO
eYQ5HPghmEtdNDqcgy7EMMYk1jqbayd0ndT4KJN+eEiC3P82+X28qYKa+IzI/KIF/XuKhv0FVRAp
hbPQ163tfBS2o8E5acnFQR6+GoiU4laqo49xY+8YsH6J3P4NgauzW6TdQUdb8G+m88s8zEHYFdIM
Pa95rUuiIAdLPyCtw4lomNV35PgDUDMNwCuMif0AkFWuzWW2WVBExh0pBc0mb8f8XhjuRcQ4oBjx
9ZuyMyGxmzGZxesxacZqg7x4ucRzF22qsv3WZ8kTawhKKeoLpjHkBlkDtA7YXCHbRUKVUdvBu3Bq
VczU/rqjq1tNnHKbRETpq5nnTxr6egTMtY4s0sP5nPre98ZoHvrBeCehdeU3KcASzfssYCOFtQOf
GQ+BdwwQSJIB29tocgg6jekF2MUfR5GjSE/QHg6EuoZ+PFj7bJrLgzVUB1KRAOy4xsd0nPObgmt+
JfAGbo2mZdSQIYslVHbXDEV1lN30aC9JuzVQKbLZVCm12fINyI+NTBP9MGN76L7twnsdldbMPEUM
G8DlHZijttxOPXDlRvPfoth8Qb8dfdZrx7rF9wstw3fua6PjunLeSrM0DqDjWLQlaXWqBDu5vja/
e+VIQJcBDjGvk7DnW0KT2I57v0JU39oo81NI0avBd5MdFYv3AOQ4DnEeZVud6vHWFF5010Ty2PCh
y6IBx6Vfkrm119jkuUTZ4BH/MZlhY2TGxaqyj+QLuGxVk35XjamD1MkU8qFHdLvOaAW9AY6PS1qE
zZF+o6GtDEnceu7Aj6liszbELY6teG2PAV2efHfSeM8CDSy/pt9GY3u7FIg/ko5cp9ZbZVX5hb2o
wMI6PY1tf1cZ3S1C2DPVGmwDd2HS1uESmOcezDIBs2sClJOV4xcJ9kkrdVhVebZzgwXVv3HLWgBz
aFbmjC2PAKxyuTMbkf83WemHDOLfaPxot/6p8Qtfc9n9QQSp2j6+8Le2L3A/oFwwXIc5v+PYrhrw
/yatMHT7A1NkfBeMLT0k1IzrfoornA8BLnhMTcrMdDVI/dRWmB9sX2kgXQtGw9UF9R/oK66G/9/P
skl8oXuEE8ueg1UsO50/jk0DvWVsFNXaCSvkcE/wOHkCduMcymLJN17VtyG0QvPBKlxsgBLPtcFD
9+AbPlVNLsenmb7tZLVmuYZU5zOO0AcHW08m1rDaCCJ2RbIBePIQsySwWT6vIlt5sG0gcn1+N8LB
IzgthkGWMxAxIL4ymFVDs1KF0No5kcW1XZiPnajZMlUmAmLmWRd7HNonYQXU2B4JbmiGi2+61sNt
sz6yh3q3qq7GI9Tfz8FMkUmw864eHVusrKwvH1J8q0dZ+aQ0ewmDx6ku891gLYjFCjHdzORVHsp4
KjcZNvCjjRpw27U9Tw/yMV1MULp+wT1gTgCt5igcJnqjlTch5l7Nupj3C2ShDXZ3yiyndm70xt8T
P/hQ6ZgFLMZT5zI3TiKaSsaQ+K5jHzZcnuB1gtYVbTuQbWsuGLnxhUGsQZwjHaHCJwC6WfNhlaeF
0Iyt52jesWRkuo4kPV1ve9V2MmMUoJPAYYfkks4mL5bH2uHkH+fkmbbV/IhexT1Mtjd8FoY0Vwn2
5FDHNRxdqmY29Q1i+rRB0Eo0t34aRGQtj4Ru5nm/SUfpa28AdFHCr/DdawuywDajLBeyXda6I2HT
aXZXw1l3MlgylvAvQQwvbjOiUpho2oeaySIS2j2DvmnnlYJiLAVAdDuVONc1llucIqlWJt3KX1pr
QHOQOjcYZcioMyjFNlq+0MV2Q8ADNsM8dNHm1Ko0hqgT5radrGgTmrNk7KklGJ0l+xuHLmxovQCM
1CQWccRr1rnNZ2lGzkOz8MjPOaz/P3vntR25kW3bL4JGIOBfE0hLb4os8gWDZQgPBFzAfP2ZKI3u
q5b6qG+/n7dSlcjMRAIRO/Zea64mM7BjdBSq+fSAU7461m3jewn+m5WckwMsATGuR5v6easZOfK5
XyYx9uLJ0IvrwxAI8rIKoEAirpUHNPk+hwoCIBpHzDdTBsOlPbTMbMlPLoX5Cudwfpjmlp72ktfg
42RmwnovjGSOMhPgeWiMPXoMrELGS1o4xD3jhaX+g2A/3xAiiYujDlrOKUm7ovWR8WNdpoYi3MFp
cVIAaXuJnbqobo18kWZYqUVgZJpcQmZA+sUhxhmkASBqarTFZnpq6tLYZ/Qzk3DyxwX3durhATS6
+bXIygDITOta721qy6hMquSuhex/57aZT+mr6HimRLAceQPiZhX9FtTcIiusS/zdS63uXVLGXgJa
FeyurbkdaBbgrTsE4kSYYno7pz4AQ195Bq3zfvAKGP6zE0GqHMAlAVrkK1+LahtTDQuoyS28W/QD
tZJX3+MaTo4e9uTU1M5dkOvkOS7ptyoOlQ4lcLL+joH6v07of9oQwW4xMPrfN8SXn+Sc1MMfZYYb
qouf+UcL1PwNry3KfXD7v8v+/7kXetZvNu1P2qP277saP/X/9sJtj5L+RkL7y2boofRgi3TAmaC6
9f6bJuifxroy2Cw4gcc7ZMdF8vinkSvq3HGFMoeEy2fOVKWpv6Nfb+3+cE3+jRSG/f6PGy56SZOB
P+hXfMq0Wv88yIhH4AwWLr7TmNdwFLQI/J0/x837lrN6X7lgF0oIJcDd1uE/Ecy2a/+XF4f5woyU
y+Zxsf91tyeYDZY4qR+nxA4aNpGuJ0VrpkFLFG3xmGM4+EiCSgW7vs6sCBdZ9nM2WCX2budaUUkz
ibwIat9BozixWqMlNQX7Ve/n6MjyMnZC5EYcl5KEpOjeix8rt5yiv7+A//ZDEFYXsBBSsEh3u8J/
GI2LzlYWkc3BCV6iJG4DTEhlACPOgJV+adFDh7FZwMU2yOsITTFvLF/0iyDk4W4OWbC1XiXA9N7H
26QByYGLWQ8ax/R5ZnB08KHuPlfZyOSoXlFrGRXn67//DH+ZZnET+B5oJNStNP3/LC/pIQqOECqD
E9vXFHUYGQiV6xZO8fnn37/SX0a+2yv5mxSKASwBmn+6WA69rkqZvJIGq4pkCJ7z4PrtpRus9kE4
9GH//vX+9BD9ur0DoEI2iD5uMmu7A//w5Uizr+uKgdkJiX33wOqAJ3GEb/L3r/Jvrh/mfAbLAKYY
jvyZxBd0LBfYU30my6APfa6asoLsVPT+89+/0C/S4h/nIjyujmRDJT+bdeEvi0IODC6YuAdPCFiA
ZXo9e0/APbMsfHFLZQFUMVM8LSDJi8dFE0egSvx3Nq32RxzIDPAcp33olg0Y7WrOaaRlia3HQWZ4
stGoGiKNjhn35hdA3uBcmBLYqA7ziY6nnfAis7IlpgqZnXrp9q+Tu2anv/+QvweN/sunxG6FfANv
DDgocNt/OgVsNBT0rd18mnK6GRX0uzMsg/5s0JM8NEUvEc81n0QXG5sllppv8fITIX3jgWbNcChU
192qIpsIPqiZW7o1xhpSS24dDsnv3lRVrxQQ9GQm+WQisMTJBxY17Ny4fJaiCA4pNJlo0On8JU1q
6AFJthwL4szYzd9ZzoqTOzjOXTJKhtZZQyCJG6SnSsVkOuOhPRl4EsPGyao90Q3msbca/7mLnfyc
G4DjarOloqQX8T1lMAeuoUDVolZ9p0Cztju9evY1xpTyqGPX2SstbRTAirBFWo5AJc2kORVdU7wM
Pb5zJsK7ulqMO5yhy49lgdvK6XzYJ9gfjk5sM7/K3VSGK22FyPBW+8FJLfHMQap69ZK0+FRm2sy7
QgSQI4KOftBuaoSF1CGdv3owriKvkh1c36A850s+g38P3DuXqKZo8DNyva0qm+5GzkPf6nxDmrf9
3pgBeadx8dMoDP/GoJaL7CSjKvW6S1WRoV26Zgv2INi0sfVtEyug7zN+DqKnULgaXn3ERXa9XU96
JjllJEot1IuwqszKenNSIrnRsYpzQoLFtR2r5YtRFnBqTGhNt+a4xZotW1Um2F/CvJqsIyJg/zyu
tvXRxW5/n3Od6vMgRo4WXg8g0z7UjCz29JwQkLeW9dEgIDgUqQRWr2a/2jWy7r7USz+GTTFPfDUw
b8irTU7TMh7S1HqQcTVCSFb6TAdw2S0GKSPIDOUPfKEViltTPSxdeZPFDgHdk8bEnpRjNMYFSBzS
TsNOkNUlCSYQiW3DR56TpzpPbhg8vKdMXE7pMIjH2FyXfd65rwv6AsmBJWJAkodG7gYvA3D1g9V1
5rU3jxOh9UWwa/Q6hxVpGLsxB7kOY4MAC/iwLFEk45lVnUMnarbJRBIci36uwwWcxZsBX5s3M8e4
oQriEOnMNzvwtBvvUE9exDZUAJD0XZQrUwaHNXHlset748qhE389GJiCu9lZPnLU6kCGeo/zwcJY
GWlWru5WvFcsU73JgXcx7XOKiexkWpk4eQ2Pi2vgAeYY1MqVcx7paukOIgaq4iGNt8DS+nun7eRr
TqTDD9frl6+W7qZL5fuaIK9gwEyl7OtOGECPMOyHdED1eTR5voylICqkXJbE2onc600iPQJvbSOz
dcFwCzIeZ2Odv9ha1AeYM+lZFIna22Vj00xGFcUgKzuabltfZzN00FrgqnIQkV/n9VgwBXLn9gIl
r4jcZlyOhsv4s+1FcYhzvXxqJgrNrVjohscbSW/VMJE64hUjJdFTZAk7h7nCRpNiVHuhJ7nnE3cX
z+U8PjG+IhheLJy26Z+vwWTfSR7U2yUTLZFpMdDlnVCN/gkXb2JWKtbTAgHte+oxlIL45L38ImrV
iKGfDUF9UTaE0xXIYmnsUfI1DaQ4N+HcGOE+Y/o7okbdz8ItHkvGRV/z3CqiQqwT0XHUhYajGPUU
RJpOdlscFCzul2boGaxljDlXIxWnMgernnd8yFZRfrllA2YMl8FpWSx1a6VrfPH6LZ9ywhIL294h
r6zZvPKd5pMXDJcDAWvfGS3Y6cMq9zZkgLvVUxC8mELxMzIowX+5Lk3hjizKiUgacdSauLcYiAi4
Bo7LSTgUubOnNePcmSwM4Vozg1HE050EwTNh4I3xhVrFCVXsBjRyy+6iXe5X00qXT2pg/ZIBYt5b
jWwvOR5kEl8dWx5NUbXHuDacqwEv3OPCCwD5JXGRcYBHmImzpM47YOctTdUlY1R4QG7hPo2PnWBW
2G1ZpMJ3rpCO5UdPt82xzyVSP+pF68qZxZHGBadzjJ632tqCTtN2hlKNaU2XOQCrLRS1qaHDxIYM
p2HIcO6QUAe2gXZzHTBmSBN97H6FrHL5veJ7Z/ttet31FUGs+YJUH9w5TMGhIqavQz2FhRO+jGJl
XUhDZXBkp7fzJOdqPf/a3v/vwPqfDqx0Yikc//cD6/PP+aP/l+Pq7z/xj9at9ZvDQYk+a+B6HAu3
ZOx/tm7d31ziszymzXRp8bb/87hKwBZxbvwTBTDlIq6Af2p2pPMb8GoqcZsGDVplbHb/Re+WcvdP
xzlUldz6SEcoajhK8lr/Wmwz8TC4kwE4TK3sXrVheztoM9/9WZa3q2m0+9QwGTwhT370Jv8GeDK4
QZ23T6oxngCg95dxYR1r/Q3W0YzGeYktNz7qJk/voecYH8ThNbvAbUR7sv0YDxGgoaS/rz1nsWCG
ZAWEG+oN0zuvZufLW5Yb0XzpSUQg+JZuXWMdVTFg3PVVR+BFyCq7zlQ/gR4qexfHRW6DnU8EYzo1
dV37pfSJ7ECWSsqLeUmD2ZU7ulvBsPdSYfeHtLSlugxUNyUTrbqgrIX6sxC7kyH8NC9es8gXe0l6
+D8rjhjOe3Y84+iW3uKcMVs7bMgF8u38GdKNgYfV9ArdRoQoNx95Hfs/EjcHJ0RiE1DsfZc2QuNn
g5gvntDG5ApZCDDjY4F+9IpT19qHI6XoVZyz37EsMIg5aEiYer82+CQiTiYnqmnyqetsIHW0toZT
bsz+fmIteuO4YO8g0qenrM+eEhCRfFljftMygjrlcnrJm8w65sOUU2kFyYlGOczNtkrS12zOEA8t
OjsT53rT2N1VOo3ja59UdTiW/b1VzSmLig7QNyXu92GOJ5JnpzeyGhB4wGssZuuczMXLrId6twRm
fuGk+i3Jmm5vxcX4tPojGy5KmyMKF/Jl6mbHBG06EursHXxZH0GoPXJ4foFg8EmS3XC1UjDugiK5
hU7khdU4vDVVf6l0U5+KAawkEO1oXiu567EmXyklzEOHvy5NqmZXyOJFkSwSjczt9kWlf7pZ7d5U
7hrfT0FDmLwABRmMm1LaiqOC+djR1jZyB8oMCecg0lrPYULSG6M4uILxWHY3/sCe7mESOntNlh3q
eXV2ZGECToPZ/i0bpT5W2sm++az1lxlR2V61jsGoYrF31II/4X02d44xPDF9nZ+o+kvqZDhTdaay
U124hMJlwt3B3ATWUzvjYWB+cmZdSA9dJ4NDUjnMHVMjOGp3+tk4pFYgRcJez9qxY2vK6hBR17cG
dhuRvXW1hwlPjrWoemhGVkUTZiBAYjXIWBa63IMIIKpMzs+mU1PJlMULGWXndSXLu+pVizjAeHUW
oApWMeeXtMWfamBj/LRGp3sfV48mOiLrAuQUQJbW3ZJhRXFd6WK8cgkdJlS989vIslcDh6WLaUcT
JOjsGs8XEERzzXSSFGjjJAsxPqKBm7yn0i5o7woqY9xl2BIV/q8DkgV/H0OuQ4hCZC5oFkA1A9EJ
yTHLG4lgOumqEO8mr8aNBRIfffb3sWzJ8Y21vscoZoZac1skgS5Brc7z8qNVLKr7xLOXyzhkhJMM
0zIFx4Fbaw6NxRVz2PJuN0TwNHya5JtlaK5ilIvzOKafNJxJXyNDuKX7LFo13SJY7996AFEkWqQ2
BZqpK3GV1kGF6dZXYdoa8kgCOZ+s4DS85O6RTC5WCfbosBGoPhzUHTtLrVtSZmvt42AlxjghAl36
69cZdPaLl6n5tsyNDx6pV7lmgmD3oiE1Fi2W0dq3uaAa7UqZX9VG9iPu/S7KpMpeqi4HcgmGObtB
Za05kY+rFa1mhYq8ir+0pSx8QsAtZGkUyxczGPD6Wfpao4J8xEttPBEq63FgcTKmdAGRrVXQ5Th1
Ux7jaZZyH5NxdUC2I27ceGn2Qzyg2xmG4bbs0wYTYgZS2RALbD6eWgxZLqk1JB3FLRFcRlumRD/r
+zJFIp0t/WkyRSp3Mcpo9pKV7JHYrR9Acb7VIzJzW1fB9072D95spxOAFEjLlj98dZccTb9gQCQt
fbZL048KRH2AgekpYDEibTs3BuMKjkVKU240iQJeSYVryGJeEh8dlW2yHvjLbTb5xd1qCH2zZEHO
0Wckdrye5W7uGatoT477wZbJEdPtvBOT9EMIU+NOmd1xMRJcMtZwE4ysWjhrFqzCiFkE1dp5KOBG
uVPn7BJzehz9lfATH1FnQ4wvqrmGFuQ8H42lJd5K6Bht1AyL0Q2q7wtHg70A5xuOpmFE0KVAVlQ4
sHdY+vrnIMuDyPLxADDdDKJ+aM8wV0hlMNTn3HpfSLlv9hw6xoPoFZmES7ACj2YmyNEtPYw4bi9G
0f5AyXSDYGC8MucSKvS06YakV99hKxLXgB+afS2W/DBlgzivCIlPhuMFHA8gaWu0vaGfgFwxfD7z
WOSA1qqC9a5139cV/UuN7REK1/Aum6K4clQMl2Oh+xFb0GYVY6Nr7oH+2Gd2Gk5F8QkwNjjMan1P
FL+1WFFG4dd34pu4ITUEiDdLPyly37Z2ZCjIlL+PCxmHKR3K28n2NZs7LBxXJNBqnU80Qz/tISsP
pUPBoGf7tepGCNxFTx69z69aO5soUMRTn91o49Posc7bLKI7r5/Se5JA84dANuosfLle6wLL+uQV
72MVi4jFtGHVzvSrT5pDaA/WU5bRJtEJE6p8xhc/uln5Tdb4PyqstufRrtxDrr0lrAOjPuCJqK5x
10z7YVntUFvLtz6NF1wsrrebAt7DRHjWXiB7eumFXO8Lq6dFsfELXY7WI8f+qVC8fc1Z6Y3HvhiQ
5dX+c+s5/KwlGMCN8dklrDSklZo8jH053TtDnL95ufvkuO4UNmVya8umP1mjn1jYkHOFFzTmQqPO
tb+gM53C2UEdsgz+3l5jV0Ip8hK+aU3k3doyTMxIgTPDpJHIJ+cakSTf804qs7nT5jqcBHiWkzc7
/vtU9OJtFIRZqXi4W4Vl5HutU33K1WARi+1qZMz5XLOyKib8TkpnS2qG81gzuCNE9dj6gfM4LaIX
IaumQYkhlQwduy8/+87yAcH1ecJ3isN2i27q3KNSpsMjUyOiPiFTWsdwhKMf0Up4wro/hgyLr+l7
5197NxDf6qS9lBORSBxp0yRsE+sHR0MHIWUmv5tJblThSsxFsSOQYz6rCerfLitSUEd0TebvovTL
SDVj/7ROHVB8Fs8bnRrlkRiv+9Wtr2JEPl6k2Q7mEz6MnNvZ1d6POPGqMJW9dxcMTvbqqM6+McfM
ibpqKvcOzX0MYmpFjteiCm4Gq3nsLLvLEPiI/nYuJKF2Im6IWB/USDRV5w8V85h+uav9rDwmZpcf
Ym8aDiYO5L3ifR0HlAfHHApgdcTMlb2ymhWvbHHj13KaxRMY1piDtpedhTNR8cate2lrDdo0wxpa
7BYYFi+JzHApa2MBT7nS8cBDyAORCiDNimnvBZSkDtNqNovdbNcqcjXgJAa73cOwzsOr8Nfxh4Mv
6uT3DWCfPB/u7CTtvjSW0xU8f00+RBagn6Jy4NhQXWFm64aqyTk+9NNzghIFvbVjj0G0BsrCAleq
Re+znOfhimFfBeo0Lhmxx/7qfk1IrQRkw4yM6me0Ax7EbkYo0LkoHOzCdgEcFumb9iboW8SqPZVr
TeJrT4ruDXKO7I1Tdn0AclvZUbXOJZrtWkRg5xN/Z9t0THd9NVWvIp7jB9iCCCgqllegI0+EF9QU
Ye34ra7qBm6RB71gWJOrrqYkLWu9aR0qXT1jNcIPKTx5nPyquM4b8vqWCqQnqcVlqIy1RETfKecw
MSd/wM7QdZGzItvIsRoRPWyO11W9jjtb5vVppIN0L5UVL4++l3fN3ZykTMODZBatW4SMlSTFQoXI
lfhHUA4SKfcPys0MqSVJMu1kPxGm5hakV44LKoauB+KUVgGJuQDvr8rZNkKEG+a+XFXdRVafso7i
IJ8pnVzrNKSu80qGKZSBdUrIEoWVpcxvgevHkYD8mFxnWmctKnrR5Ti3kyly5UicfIGygNWH9sy1
Hgx1GgEqPc4tUYcVKPvj6rhppIfFuKCOVeeOezIaByu7VrmThbEcvc+qa+zvot4kz12G4Pg4V+q5
L4I4ezNNewwrAPboRN3N9LyuaE2Z4P1ES5Gc3LGiBDfR7Idt1nkvkJPEPnNZnfeAy4pDD1TzQ1BY
X02QS3cl5+PGU+LY8Gsvq2yHB6Uy9TWd7epxmkznsqpsCmVlq8hJTbBIZlpZ9PiZC9NLpTpoN4h8
QW5F1+XNrW230Gh5j196qsg92vOAvpeZ7xP2OorzdtnPshv2Y+mdUevqqOHg/oi6JTh0hZAfjj3b
J/IqFR0rViZahf7Og6x2zBJLR13DVMnKKpevt0+nb2Vg6GMp7TtrToMfou7uNO8E+YqQoZJyObVm
2VJKjck1xAp/Rmhhb3YAtz2oYHb2LaJyyBIroFAzz9L9FFdEwZZs4/FsFO+orkhHDrzqZGSxFRmk
i4X15NaMqUt0jMQxLzSxLevQxDaslcAz7gZrXR7VlJ5GzCY3MylZ2C9qq6MCN8p9uaTpT6Vc+yaO
s4yFtk3INSOGouhZ+EeVo01PaRR25A13SMTYdKblAaBscKvnBHA8YtVT4WbOHp8BC2bfQJ0S5r3v
g6Pve6YC4aiSj97D11M3dOop7Fr/tmB4RSwR3G2zjOnwwyZ7+wVstaaelKEqSysa7/1bayE4SeG6
2s5sCiJ29Q9Bt/nkA+w5LySYc/0AaMECHUZ8piC0FuhmO8h2JKWs5YcTWOmeqRS0mXr+SpryVZr4
0bK2xEOUX/scPRy0YtHsGdqQQjFb1h76odyBGIgvgGIA6fZzzNBNuCE1s0mKYz3n5b4jw2FM7Lm9
bkD/crf0Hl3QwgtlByK0TJLinv6DENFoz6O/1/S4b/uBeptwYhm1W/tn9nt1Dtq23JNiwLwx98XP
qeaIlg+5PlX2MEaT0cqHfEAgxRDv+5DOw8WrCDFg6EaiZzNGabootDluywZsQNLwKg3iOk2Ihm2/
cV6jFFtq/J72mlfnelS6CBOwD6/Iw4k60dONhd/rhVLqOTPaNvS6wbtKXcxl7bxSODYpITHrJpQe
jS6q9fgemC2ko8XaEXn4Uhssebm2aci6ZB5PjuW/pjOoOfCsWJSEr2EMxM7z2hQOPqVCXtVLep0Z
9dugvP609OkTo6BPhvHUfwvVUZ0ogj4a+QZztkQdXds/euIXI5EAtFBG9TIzcv5UqkLfltS+O+zo
elB8z2pEb+9Wj/4yIEpsktyMBuXH71qMaNZnrZmkBcv0SA7siunBj9Hj04CYDk6PhZ7iH8GzXc7O
sRit4LFmwcIRbjlgjHMdeyOC73QweBKqvSuK7oKQeTetGZEvSxJHfFXKu6Gxru60a1NYmwDcCDQp
MnNHumtJ6KePdXU/ilTdwvnyz/yBfypq/1Mm8pGhE4sH6aO/xiWXxWFzJSPme1woCO+FUZCj526a
co/ZmVPOlzXzSH8V5kvHlkRow8AgR269QFUjSg5Gb+eZLmNshxTeGMna5li3w6SXLAnu3OnplDfj
iT77e+KvFwgXYGUzhTY/MW7iAPfMWgInzFvvokw9HEhM8/Ze4ZYX5dD+a5GlhjWlfkhlKsPYbq+7
RD+QVf9DVBl3fLw42Lbqh9ZWdURjxjvXdiHJih/SI2cXGohrZdyhLn1FX9hfDbGhmNy54ClKqz6m
QiX7rKnM00wKXdQ5Y3+usWvTuRgaeLTEgoJUeBgNQRsunrIwbZb3IsE1JIfFOiBIhDU2WN9i1BVP
k88gxZ1xToEyaaafTu/pJ9Y+RuauQ4wL46JL19KMEshhmR4Q0t75Bn2WLIPzKYriFLj1jT2UfRiv
lg3bJ0OusvdAfiAYF2lxIbIG08jKeDRb1EdvNs3bxhKptoSL9Tu6WRTj5lIYH41bdXeeKI1TzobX
7SzwNESC5h0aSo5IAHryNCJtBnG8neytalm+UWfxaCWq+sjQxt81kxXfMAUbvxuZ+4l5bCGmOTX6
S0sb+mGd0bQ6yGzqUGViAh/vjPdSpvZ6u5FB1G7yquZIF7QC9D+ABV43YNFGVfUwa2VzpHCNAoIH
dHrIFGNGW8TGrQmXAUQom8Epi/XzkjhfqBCcpzZOGrKcluHEc4AVsOvxWQT+y+S7rPBpLZ8Sss5D
QtDvfLOPP6p50yBVsQ9uUmI0KzmkG1eTpKi5hiPNaBCBwRU1xDAfEoJQAaZl7kg4NOvPzh2YgB+T
GCQCTaKSrFp6YdQ0FXDKmsMN5d3UKBJg3aZ76ZTdXiHW9fUubbyApBUgsMeFoPpwYV14cxs4jre4
CcSz5he4kd+O6+sI0GPHYxzTNKJBDYua8faNNarx2uPuIQ5cTQNG+jq7XpVSZJ/T4NkN3ZhQMUGt
3JlyYP7ZDVslxCrzRoaq9w78knjOYsyHk/KJo2+NuaVo9W2fXCaj1MBxrPnJGdVA80kgSiCaQPh8
E0bwUv6yzqVJTnZUEqM9pae2PC4FCI/Q4kHbr4Qck3Pec/CeJVs0JWilIm2pT1id9Z4RwcNiUNav
vcswHcNr5KhxOhIa3j7MiZav+SaojvBFwwbtHPO+b7ecXAy1/mPvdOynrGXNfbka+tWws/FipS19
mQoL1k23GMNroQxxy1RyOUoF2YLDa2899ACZHgNQ9ThNAJJeGUYqvxEOWVyG3tdQOjfIwixHntKm
ZlndVY5fS2pGJoZMS4ki8CbobtEIlLzfWR38iFs6/AP7SdBZJfgmuTgQZieHb7rK9/HQJXk0F/39
mvRgriFNM5+kDfUsVi+55KD8Q+S3y2epKvMtNnsKtdWFgk2no4MVgmUZPU/Wvo6u0xwmg103aWw2
M26piMNOthdJnx+VgXMQRUZ11cWzd9aTGPYKlve1MqExU9mb4roBmfGFyK2BVKGZrFM8qohVOjtm
ORmMB1W06hZUi3+qUjPZ93pVRxQBdmipgrvE6AA5+JCFvtK9JTic7KVnQX133TXtdBgHqn/amR5d
GiN9xJSnQz9ICH5mlhEmqq9uxiH4bmiTgAOzik9u6gyRATz0JtA8GlYO2CVrrTNp8f49HMD5PC2O
vrioYKYdUp/IJrWLmybwQvrN3aVPg/GGjKPiGk3St9qfzb2OwWXl/vKRLFUaSpsczdjPaSuacUWv
rFtejMyK0S2a6V5JOOwGN/ox1aoPkc/Jc9E39Gyaol4kjbY1Sq3ZjCA8oSB2AIQYYu3eMtA9IUcF
BuPdDOXGMzHi+F5DH9gMyjKqHanLx9mBHbukbDa5s1kByasorg0PKb3D+IYeKxL+pUkPJgbLXdCs
t06x8vcifuitebmbSP/cSV28BL38aiUs1hBR9xlAkohOyUdQd+4uSBh4THBmo94oRVSDMDpIswDj
ZVfggfPH1SdZqkH7CiBCrGS1rXdWmgH9z9tX1bf5PZxkwk3kicJqOGri296NmTGItIyvSHDFQaxU
yDPgkaMiUWqHGe+jCvL2YRrbB/zS5bITjc/Wbm4HwbQ07tCsLjCcUWK0tZDX0Np+2IY33mxqnF3H
+g/EbgUNYgPzGybcUkk1X2ulZnCP7ev/ja3/f+jrRP38PdP1JesS6Ar/ajr6/Yf+IbSGG2G7/BXz
4V/gdQbH/yCvW78xzIbzEECOQBBq/WFyHfzGvcQoWQjLdaUpGCf/gzbh/sZvQzeIDNKXUrr/1eTa
M/9CPePlqT74lbwLhuGbivQPKlFfk07fgF5Gak1LGSRm4yPIChxOzUt7nQGnInDgfal9Z4s8SNIv
SHQw2RFMd0Xg9HhrNW4GQ5WJhOPFZrzvoKvdp0uirjq3Lp+bekFXh5r83MbDc4x4bMsVaD8E62CX
RTQXki99Z9QvcoCYoqoJeZQGAfHDievmig5icG0vs/NRi3aLtpWc0SzFCrbbRK8vg9sYP4vZm7+g
06rmn6RSBV5+yXp7uqUe2HdAichqzK8ERgz/6GqQDTB3oKayI48g7AZpmoiLGuPZsB3AUFgt9V7R
kMIeQQOtrzYapSet+dbsZpqHReq/l0VJaEmP8JrLQuLZCYRacp0rk0Ni4VJNCGk1+9ifJudgtoLh
el98s6u1vkLnBNXaX+3I6ezia5fDYnLM2EadiJKnpJ3/QoDasiXiEORi9xuCBtjDPfMs4ZGUhw1b
oBt8Q23EfBZC3RfMFyn5TcT67tpVt96L6kEFUBvNJHGvHdQJsNUx6epxsKHqEEEO8q4FG9IeDGgm
zx0hFx+jYui2Qx6u3uzExs4YmObzTP3JVUajk1BaBeZzUOAw2C1yInI4G9CAlWrrKQ5WiYi2awbi
tbDab+3gngrPUjXnJ5+ynO0+pREfGl1bF4eJWc2VyaDNCn/9sYTMDaueI6W7AwfF/7ekFT/jWPAw
r1WNZFwGa4UPa+Dsmts++5AzuvADtL3BvNOECOhkdoIXpkGEEWKhC17QQQJD7/wNyhCQrPMsTYeP
UY0aPJLX4B+ah8A6Wyn5zQqoSH+0B1y+u27u16uAliWfszLRtiYmec45ZqMe7SAXhXYsGeJDsZbp
hWENb2AibSXhiIDRKax0rN5KJLbAFWNdsNGQXkakJkHLdsS25srbWJdTfOgHwMfnQWkSlRNatD+A
TBAJgxmekSjm5Iwr3nblsaSf24aNUUN52gEG4B8oJvn1s7t9eB9JPFl8Em9Z2E0zf7O2eBZsFwX+
jEhUUw1iXGBrMkLbUHyIeJTi3s+0e/3rFV1vJA5bGy4KspKwrV2rkQqH+ZTELxP9Hz/EMIkGw56k
Xo/oK+0PgXzUD0mNaa5c0am3ViK32DGL7E6kAjn2Q5KTs11YuJrORNIDxcIxbllhKyHg7hKr5GMt
CBavU9rKr5Qhi/Hy6136JeL0U7nYjOJxzfFmHeVylxlkU9wGXcmgrCx6YmR6gHkjxwHdrk8QFPBO
NOX2lUrGl1yTfOvnD0vQXAVQzq6WruG/g2UL7aaEohNrNGjGi4ZIAayNaPC9qWSF8nIyru1KmMsh
a1X5SVOTOzJ3je2eMremfOIYfnVsGNoQeWtW8wjpo5hJ0S6GKRoCVHWABKZHslPme50v6g3mK05F
0YywNMq0Jo40sAN1PfgIaZVDmKwjjZa2mcReNlbQNcKlgyDpCi++yoMleOHLpFFroRF8hLqLAavs
evXGoaOn7srl/KS5i485je4DzneJpCdxkJwO/ffcACxE54PHogz+h70z2Y4bybbsr+SqOWKhMQCG
QU28pzv7TiInWJQooe/M0H/926BC+SRGpFRR45xFZgQJOhwws3vvOfvk4530GLv4tuLBttWg+DDc
gHMPeTufjlGjg0THBYXRkkrqbNygpN7nltGoGlGoM1QO/M9NneLksMpKOltBpDOLg4YYE0WpOAP+
wv2dIPA+Kt9nBekaQlp9uxiuaOGKrSBdDRF0C9sQ1C3VQ4Fz5MwZ0dRUuYzjNVDSCOt/Xd7mfUVX
uc/IpVz5qJAfONH5O1i40xfhF84xhM59SHtpveauDy4w6kZ/Z7IEnjd0Fb44zTjcQ++dzuoCGceE
E2aNp/ABJLd6RJKuN5jyaS3kgUR/aTGNsUcjP7fQYPP/jeXOlMBuysicvyRTBHLGGXJ9IkfBX0Lf
feQoUDWdpylL6WUM6B2Zr/kW+mr43IVruxt3GBbh49iiV0zC2T93owaPqiq+QFSLwR1IlNYQCBpY
De0oL/FO3FoFFlaiCyx8pZnstXWec8htbhBtQ0Yy0Vb0JGgx9e83yKnqC6C6CHWMLrwue8VqMvkI
YYy6u6U84Yg7QDBuA43IA/WAc15nHCAfwtqpHsk/VncknV3Hbt/cTkuo/RBpC3G15d+VPgfTnDGu
vGoAKhBKkiPGjWLzY2QP40mE8n6ObO9Dh+tyX40uyBJ3KKuA9wOH34FR0PLiw02pg4I2sH2tNW59
j/GIu6VbbJ4P1UzHNmxa8wZpQ0Uj3sfmmioLtJ2jRjq/LSF35DYzFCK7YXgOyUXK1wwGXJgCBbP2
w9TkOXm6lsi3vdNUazma7b2N+uwpselUsRU6BGqkgsoVFfRZ75EZTnWXPo9s76ch77rL1jafl5bC
RY2pilJ+GGtv7ZPKfI7rP930eGnuJviPp2lMrZvM8tqvpB2r5ymIquaFmKy8v0k8FUbIX+fsLMoz
ejCN+mhPc3gTxxaaKLCJKE8szuMtcSo5BktCw9Sx045xpVTrbbUNWZ7pavEFCOR43iwUlNCdaP8m
bf9E7mC4iYrYuw7qwL1C0h5RCZYxLAoT5dcl2XDZhRmiTduQEWLckKjsbnzRDVtuF7l5whuP1Ijl
M8YpVE9V/RB2tXnMTPXYsiVu6ea6S+Dik2VHZ+mQ6nNjcsXHYaA44p2bFM0xbZGxGccnHaE8dtDM
X3S+OsiO5kfm2zBMTSg4K7+qR3E+xK3gE0pkybEgqTaqSZ5i8zMuPcGjYsKoKgYJmTm3PoTU6Kso
92gY2GjLcT4sLTtqPatmcKJtsBLxiBo5cgJGyJFo4N1SVUOsFaCcVkzYnBsZCe9aMse8q5Rg0qZA
VvB5YkJV5nFn+G1PECZNaAa5D57ZUB4qyjvLGes1jR6XCOyiuEP/BJk15fixs0uy0xBqpiAwFnEb
5Te5ZjSs42t4686OYI/p3lSqP03aWULM+cEeEsUFK1B/SEad6E1bBDdOa/b7uuxi/qct6hNoluY2
domKXEPkGLYEdyQI+ofKOnYkI9+gdEB/HHpnsIvkeZVF04Op8xCNWdE9xl2Mzp8QdKySkgPF2EcP
PVIMekAjk/1GO0evLsbDaDKtF0Esd5hk+B5IwB6I8iugJDOg7AA3T1ns8iYUbbauR7fZ0d1hd8yB
da6Yhef7GsnHI+MoaIv1qO4A0vg7PTZhii/AgveR6mTTLM5jGukrc1TWbYyoSK9IRiI2CYXnCby+
wFcQT91pVILGim2PEJJYT6FXjbFc+6w3r2nTeV9x6AzA/z13PsRBm3+ufb85BCoIt/lytILpomCd
TFge6FRVa4xNHuC2pmb01KOS6WR3MdSWvQmnvF1jYye91PftU5YW/eWsZe08sL+BaS7BjPdrwo2K
67RNnLXOXFgixRh5twztHGLejGBRfaQcC8pBfMrgikc7+r80+3uTsyBRaNlVxCYb9fl4Tgdcb5E6
BiPyFklngWPAhU0ODivv5EQfGcUwlp4dulihCJ4iAqxu53BISS2K4l2TddO5q133sinjRuHvaIwN
eiy6bFXenkarmfayTMZry231fTwUtBmbUy3ncdMEdnNV6Ep/9lgt933bqCPu6nCvIvnIQW3Y4STY
9L4SNzgtkB65fZYR9gSpO6etA4J5lwTzPAFIUIz3sLjRJCxsb77tHLP+NGZFHvH42DmyX5S+K4dI
TUJDIdtkCEBRT6GBuDYC0jcNXGlkfdSJ232iU3Ffd1OZ+YyH3zI7C4PF7SwcAVvHjn9bWfmH2lli
Psu3yE+nNF/aIagvRrzwK1IXmu4sG2hOAsyfsi2d8ZhGIlRR80NS8E9qIBiqDK8rmis7FwO/AimF
0OHDHKPQFI6SkX8d2XVzze531hbsoMNvrHjv7ZpEnCwBxpaDQ9gS4EJ+LowjJF8TFAd18JUSZ4ND
JeomsX0/T75+DZT1WyPqeydlYArHkq6N5dkEmvwemwxYZgJNqatDWajgHHkqcewszC8kpxO6SYjK
ZyLOhLiMetk5ZwobcEjkvGXExQUqlJyVjxd7i0VHqKtC9dZlYXhzfVQ2uYV93AbbPoMYthJzGXJs
KzwmOJHpBBT0op3vbM8ICUkYM3VIuo5jJmKAF5IchvYO6B5i6rm1oCKuSw/5+/NMPQEXR44UbFHo
Opz1I2qRjBXjvvAdfL75pF95ZMqvcu7LOyega7lqm2Xciwe3fjILMY7nEbWRsaydJgUWHpWbmewt
vQtIUNd7GVUKkFzBxxFVbXl7FVvwWLUlq6e3WrjwGuvyB9fB31jC33tm8cu6nqBTgzzYpDnz7kvP
OCFjkmPY5GJWotJMUKLjB8op1359oeUX/WjzfLsQwXkcA2j72++fLqmo4JqcCzFv5yuuJUobnIR8
P7x74kUnkto6qkaKEFI3f+c+/+vVpelIkrXxPzC6WHA3PzZ9amOyfGZz6LnS2r73BpDJSZNMnB9z
dahGouEYw/gUAcZQULb9+qNb72HUAa53YZtEQ1i+E/zlsw+pa0BKUdVBW0g9Vv0QdeLCzxr7vkw1
ZTOefT58LybCYVAwIupVZbfIfyI/xy4/Wt+cxf915fzOlUMmJJaY/+zK+TBVBQy4n3w5337mz+7m
GzfJdWzfM3lrKRL+t7tpWdYfnEZhK/ybm/QjRYIeGBkkvvB4/ng6vyOVzD8gojM+MSXcW06M9j+x
5bx7mXnK3MWZHkAmEALU5rLg/tDaDLvBgtPVDJdd8RrpnLb6px/uxt+sFtysH1/iv1zg3WukRicv
6pELyBQ1KVbZLnhJ+sskQLL3+utLva3+PywYuJtYk6jiHQecK/vgOyrwZGkrd3NhsdajFV8OFnRG
oHouKuascZ91Okbycwx7sDXxRtjamNnt3Skpj6ZjNlHxWjVvIB1ethhw/z5UkbknQKT7kkgTkdl5
p4Sm7DG9ej7LdZCG6l6m2C5ZqarwfmraXWon7lEzOrpOSQVB+k2kbtmubVKeEG4rZBR27xEptRp6
J6ACyIsmzu44wkS9wshd9n614Y9gdIogDBwBtNOjYg14mMa8O+VhA2cRb2g+7Mg0zp3i5MMv2riM
hi6lBbr1GXctdg2DnNkVqCa1ZjUXzhVzkXo+pS3j8buBJpAot04fkY8IRhgV5hgikVeJ3r99I/9d
NX67arzFs/5i1Uj05worafnzuvH2U3+uG9L7A7g1kS4cc/60332figT2H3hZPDxLArUxfW9equ8L
h/8H64INw41/YzOz4IX/vnDAYgs4N7GVve0sjDH+gZ/v56Mf6XY0tYDkchLjty1RfD8vHMxj4gyn
g3ei5FcHVUBlca1SHeZpoh/cKoYQv367/+6COI1MCNyuCediWcl+WKkyPnVt14V7clxbbvDzJHtQ
kuO1l8vmEE36d8ecn4+a3z4gay/3C2sKY6l3i0mQerNmbxAnv4q9lzTgAk6aWvfapUP+64/281Hj
7VJ81XzXmBpMDrbvPppCjxt1mSVOWTG4L9j9ICq0M9u+R3f9skWX8uhnACCBRIy3v77033zKb7g/
1Od0KN9HXQ1Nhs/cUOKkbXqUpaRuXBluiRqgjziH/vpi7041bx+UJxDBNHMTCVzw3Qcdq1wXAIzF
aag8LkQgBA34ITU5RvatT7e5dNI6PsJHo4E+qbjXH0kazZEBwUhbm3b5z8gsyx/ksY96QDnIffY5
af78UAETw3oXheIkB8HHfWt2m0aW7P8/r8X2zwbFI8yD8+6BilLHRHYxiZOjB+uyE4Z+9QmVu+1S
+3dn1+U+/u9G+O1jcWZmPuqbLls8R44f35WkrZUBZECc+jD++q15bhNe9etv86+PDkBHBq/LPbRY
pd59mQS5Cr+1c3Ga0TGcUtlzIJUeqR/WjAZ+9euLWcvdef+ROERZNqUTt/A9GUiGjtXPQMhPbLCc
f52ea6JPY1jx1vGXTea+APflJQWZhBykxTDaw8f/zZ/x87n8252liwZ7kldV2O8fmNCm+Am9TJxG
Ntejk5WWgZcwgKNjaJ7QJqBGyTKb4mCaiRPavL28TGqSPSuIOvz6r/m7b4BMcEYiyzftvz/vZHng
jQXWnJNmZnzLoHxYvQ0MBfEf239+KapW8r45cTp/KbzHWqpK+Y1zSlxub/A2KTXykaVeLiOkX1/s
56We5RvDF8UfIapUP399fGtcp2Dfa+OIvoaK2TBU/VQ6ef00vw2OEKLJ3zzLC/L0h8druSRCWX9R
EvA0Q2p6t53V2Sxsj1DZo4kxdM8EkdmNVnq8Bf093iY65Ht13Hm8jmWKNjhiHlWMJI75Rgn0iG40
lPGG7e9tBYF4SSU/zTazyjA2mL4myCB/c5NQNPz8N7Pxw6leEjVowyCeeB8ciAQpFWPhiKPOzQL1
DK7QKvGMHdLPrEP5X0xjtM4ZHlTMd9J68rYWv+xG0Sd6m/rwN9I8Ze0NCRN/naGUvY52xqMLYIz3
yiZJJt5gm7AwSVkDNaYVBeKlieV4S8ijwrjDjyms/vhN+TnayzZDUjttnlpOsSda0KRYpNzAFaOg
6RoXvKG2cArQJMyxAQMoCBvrYGmXX41RGzBJEcQIqDmIhs4Kw7Hj7fOy4RqSO/0W1NE0i4de9AI5
Ju5R5ulxxRNSC6t+mnA9EUMfouI8DkxykB9EhdpMyirjYwb16BXXYPPk14RvHUmXppRn/nBt2K3B
FJgaOnm2poCvzJ8dD2/ZQCT8Y4O74alsM+8lI3Nkxkpguy+TFejXb4W51/fuSzFl9ud6Du0D8oLm
VnlEnzMNQz6eRGBGGV6iqh8C7H5ra2JEbjCWOYmRCa8IiUpyRsEdDZPwcRJ2sg8dB4eMRpFnVLZ1
D9uE+xMwR7tlWDQ/2j0IlToQfE+FNzDIH5V+zQjIW6hXdLBmHTJQkZMKHrsa29EK6SHhIGHJbynS
yboH1Gddis6kdfG2yyEblzukeyTmIWNT6dI+QPs5+UjJNyJmPrEqymn2jxiK1MFI/fEaMnxwbjJe
vc2IIxkZXRmGt3FBK1w2CX5bAtVN98VHRQuBL8V3t0YyM2FZNEPfO9bLemn0PpoCLXpIVjaalWYN
7yvDUtGyL3oVdjae4GiKtsUsrcvYKFC9T27BvD2sJAQVxoyLsiILF1ZQ6fAs9ykiUc3Mh7ZYC0Fv
NBzUMpZkL2qhdC4GYvZlkF8uworaAToz+zkEGCsp3BdiQdwXLyYNhB6KCnJGM5a6i5zZPswYi/yN
HXniuez78l6i771AFJpvGswc1io18ALvrMRUxySveqZdizhC5+OIfGPGk2Dq0Lsn4zIhtdeDmbXy
Ic5eUlCa6HtjhMhFFgRrtJ4YI11DMAiZp/sMmiDTEBjpDKWQtZY8k0j6ASDftLVGLpuGXfGlclX7
VYq5OnNtv7skCxMzC0M5NNZdxsq0nnMWrsGs6da3xlR/BM2l9E67k/d5BJKDl7cszyttqmhHN8wH
idDVzIFA7cDV6KpLCKX4X8tZx8+RY2D9q9r6AgoHPexyCk/W1PrNXurBeyK1cUEQ4qj1oqE6OqJg
fDcOYn6mvZ1tQXHMdGJ7vkaJEn0NW6h8TpmXt9gomAYxefP3y2GULufYaJDnqjC2DWfAJSKj2BWS
iRoLEzB4PE23XaaNsxIB6Vmq4L9Pbjd9QYE9wBBJDDjKVfExyXqxBviOcaGEm5s28AgQw7+AYOb9
SGZjE9rINrteWbuirvhF0rhcwGEs/6AUmB4rXBcbz88R2q+zBo0YAQIoziIqdD3WwzknXXlAezG5
mzLpoY7hGCLGLQ/CDTO3+AyRuQaRjvxoriZ840XVPaA7Rqndl3rXLdmSZWx+zvEgfgzyxF4lgTXu
tIGPqcv5O4KwLW7YlUh6nlnezz3RDGRImHyjfmSn56i5y2uz7WqyAVoeaoNuUvsyheiMDDvlldCa
imFb1S2efYKKOWAj00Iuw2rbvkbKZEGqZnRLkznzyJptH6BN6BDryG50zS2UJWyybdWY/arwQyQ0
tmtUaIbFeA0Fylj7E73QVgfsx7JzcTzi80KRpvLlt1ljDXokwQKKc6Ra8PUVq+1IHaVxP5PL0M/W
fV8LXv0udkG2jIT8HFwrq5/qmsd2Xfk94pYsL/Mnu2oiznNxR64jrKVqwRhq8PRuGsv661T3AkiE
T+BBjrRqW6Zi+FLIoYkQ6hvuh8ALsbzHgT7AXiNSpxyjpFshq4o/6b59SWvX2boiiaI14SGN/ojC
uzPuCBuqnIO0Y3nZI75fe2i2t/EwNDBRvHlHW6h+mIMI3wMBRMND76ri1ovqr3YOTwEGzhXMufbA
ukqYgB0Q1CAY+L9GbRy9zkky3EWdzzfHG59umz6LAviJRE6RBZkscO1c+0fSKQghHAeU2uD2WccJ
kdLRcGiD0TyJppouGt06tx7BH8ZKFeAIVh7fAtQ2cD6PSKJG8qCsFo8b45krlFP5VYNS4LZIZLNW
laU/I5nNcfrOzidywPtTS18LXVloJzBMpEMuSowgfejmATlKk7NcBKGLOUiK4zT0n0JE4HdDG2U3
VtcRyZJE7nM2eFm0VoxO2SsZGq8aZn+QdqbkAuYbwUnBQOJ43Ef6xU4I+GASEmxLBmYnyzONcCVa
wnpxjk0JgpayQ89t2Xa4SkToj3juS+few+FJGCCs7zqJw3Nz6uabNsaJHfTR8NTlbdNtTa1FchyT
cXTXsjJhksgQ6sKlN5pDvQ/iTgMXKI3z1J+rBzPBjwrSHYHRyjZ8Mzt0PDyXAzv8V6tv9EVX1/0e
Pdl0ovleYAkMYtxicAIc4HQEz0CcsJJ1zcnCwE3m9zeR3Q8E4qYhwCzNkveUjS15tFPuno+JzTLK
tJwgvabuy2FjgwoI1wwd7YvWn4C+TEFDkI3MfcGCaIFisQkb3gXEu++iOhJn+DdR9OceaqrOT241
htWHzpr0o0Qatu3HOVuj2mY8C1EX0wp6C8AzqQ+qcPDx5oRzjC8Jd9+qNUHOkgOFy1Fwq677mToF
DravUESEyZVtoho11WBcuEkLJTBxGmcnDUcx0a1LF0a47+Ltt5NA7zue3a9hHo8faum0nwc39F8H
r/WSnVl7HQlCRDJCW6xyn2QaCZ6T2KUGcWs8Tziv2vqrG2Mk1mkBl35OdHt0hhGDSFXBg4/HpJlW
giEj6VYYSA0CNLa26YUtPmPO7NE8QV0wUbOCfGJSJ09ZBxICwFT/MfamCsFlNKdXiMZ8k+jQMr8q
kc4Tzomu6SY2HL41RnEWptZ6yMfucYSwgwfzraj5by/0N71QpsPU8v+5Fbrhy1TJ5/Zf1dd/0W3v
ik8/a8W//fx3qbj3R2AGHq56SaHA7IOS+E+puO//QXcFvNhSDAWWAFf2vSnqSEYmIggItaBxQN3E
v/ouFZd0WQNqDuLe4cn+Q6n4WyTt/3YpXBGYzFMYUdMNWRToyyf/sfEyWWVmxdNoHkBurYvoax4Z
V+NEiBeZg+VQHrADHjmiboOw+4gpcpU6evPDzbv+dq1/4be8rpKy1f/3/wTvKtm3P4EyFvIMnxns
9LuWVgVvo5YSenIFXPEyFB8nBJW6z7ZlsYsymCUmC+QmqCN8EXl4UdcRhEGyw7eD/SR6ULDxpqyN
6MKcjRV88V2LqqX2OdgvgejChUFWE0jYs42a9WfqT/4jajHy4zBjp/CGl3+cYJTiWXrQc7VPiOTT
xnZyg4Oo2sVIlnnnnChKUpPMturw+SCK3phZB2SpfJwk0QY8E4fRk6uCRUfYzinqBn9FDsYNuwNN
piX0S7IoualcOa2jtzo7R6Z5g4K0Q4rPKccI2hsveLIcA7q3/zIDH90WKepSz1nT88WRFrBexByw
800/FmvVZbejEd6nePm2mS62fVs/UwyY+yTvrvEyY7MqP80k5rZptm7AUuwxU8vVQAQtepDyczEK
c5/hBVpN5vC5FNEmYtU7R9KEn9oErOFhdwX9nWTOVVSk0bf+xX8Xl98sLkBUlr7jf15dLol6i//1
19ibP3/wz2WF2BsiTT3Uox5VJl0nvCR/Litv41uULQRQ/3sM833WEvxBT43uCxNaGoLMYv+9rAgS
cRzLdLBTktVlm471T2Ytwuf6P7SnaDv6KF5Y8XxU+FLQgPt5XQHPT4E++vb5TKwA2SGJXuK9NpVt
rgpsmUYrIE0VxGVDQXNT8riwbj3BSfHQGybWQfe1cR6yJG6nxmAZmJCF+tWsL6qoPMTK6Y6U1GjY
aSieqq6Etljqel2VkXFqE2nRXym8O4LWx4eUAOCSuOvU2Ft1U0GLSBv4HHqiMpytnd00SclBLERz
3RAMwt+NZtUFBpjEF55T4BQPRL2Km/AGG/3VyPHW5z6uBObDQ6Nr0kk9ma393Dta2ARD1GSbOGpe
OxpQm46SBgOBStfKKacLhrPRdmjNzdibn2MDiw2HZmNLmo+1o6CZ97B3mShE9t4o3fJDMPXpVoP9
xswttvmorlTGccmIsvaFaGNnl/uFXNdurQ5O4XH9wtIr7pTYtCURBLCdk1uQ2NWmwDJ/qDOOjEM1
wcPmcHjALXOlpsCEWpTNENMwunc251xh1qSoma6ziRKOfUPRQYdiCnLMEv8itgjKtJziNsAzCtTM
3wdFd6gFUeBhbi+cw0qh44rMjR2aewPLM3i+6dFt+4lxyfIhoFVu2g7EYD6RvqVcw9vmsvtUaHBd
41gcaw7gJ2p/OO2Ip99E4qRX7lxalRt8OCzwtJVxJniHIAyOLWDltVy2iGQOjcfJSeBOmZ1L0CCE
D6cbx50tqFOMvpjO7CpO7/2UObi2ZL/x/aFBEWm5O6bq00aPptiUC0DKldF+7DiINgwSt5Abn2sQ
8afGkGe4ngoqSqfBp4OYzclBnjl49YOmbjY5ES9Z2txDeXmU43wOYBJRLDiBnVEm5taiHt77GMFn
N31Om1bsU+Qy6yEdSkhWKdgWO/gCGzCF0x5QsjC4yzU2VGpC2AXRTVCl1a6LqMDtCApjFtGikhb9
PXqpkFncs8ZOredJzAT3Kn2CNPKJIL5xi1ITnSVAooNbkkYAzlCujJxnISnThpDNWhziWVDrcQpY
m1gfN5mlPhoaUlLmj+EGUWi/Bq/V7C3JN1jR3N95aaF2oZM+KNuLLkozLnaO/BQF2jyOEV1ETB7G
Pb0rjFqdh54UkFJyCwhRrkuczDASCdisk0Ddm+XIZNQPstuZyION1vMFZ698J8Eobu0w9nYgs7Hc
cK7fluOCQLYN8xqh9rw1SazZWlrSD3Eze8P4JF1V4LvOLNC/6ySS/cFGCd26PbYuwyQJ3o7rBzJO
uYvMZja2SPHJIghE3P+mwV4S4tzUfJhCYdJ6siDZ40bZoV738YfOAGDmrLzLDGe6JkrePFrtslUG
nkca52Bk8ZZTDGkCbeFBCC2zrTNpoOKewn5uAHsMPINUc6hTVeZdGiL7lPRevE5LmZ/RgwVoLntj
48/cz3rW7sGPc5hSjvkVURydwaFyj3VPqZt67R3CjrOu7L2jnH3MQ8pdAicbmmY41GC6Ir8ccm8j
aIrSEg8+d21+m0wEHFvddd7RXTLTxCJx1fhSiHna5Wo+AQ3BFch/D+RlP3gA60pRljs/MtS6wJ+y
mcIehIjvwJEWyUtTRSTuyvlOV/YIhYJGbZ75Bg3orl1bppy2dlLRECsbHqnIUxeT7e+6wn4JGofT
UJI6677Q7l1oAxMrfJwyk7EyedX2o2i+9NDYaGlP4aWrUmdv5pZ1DCWUoTS3+2020SYCQgNwIijk
IcYaUOX2s+fp8zQS6Zl2x0c5EAboJ15LN83xzjozKe+DoP9A5OywQd77xaMrsu7DJX8yIiLB6k6+
aIlYkPYRQmsBBL3KL3JS30tTgWEMy03ooHgOm+arUp25SQIRgkPpqr0QXbJB5U9LZGjzc2Quao+x
QOJ1CwOY4SjcnPiZVObgfhLTAamudZq9JdjBnppdK3P6BZIrlvN83/QiudYcNlOLTYjTHSTfAYRc
ZkX5TnWuuzIL967OEI56BI2Qg6rPIkUgVd87RFq0HdCbmO0FT4H3lGfjxyHsKFUn/7WCxbqKoxy2
IWDP/ViODF2Im10jcQ6uWliTZkQp2iCi5A8fLmrCtNata9ekSN8yr6i2A3Xx2NAQZkHLz6zY+NAF
dbrgEF4dWBOshV13JvtZsdYkajsxc4RWNCbHuBcQC+iMEFNmuJDNUVRJnIIkyDrujgaSs0NyTSNZ
1NY+8tMPQ5+4Z7Mh76dWgxNHWc3h/qtj1P6RxlqIFSDHUFeTr+lWvtxa+LuOssbFWOEyQ3lchTuc
OdVmkNPslJ/g1JXtg0jA5ZB7BRkkgEA2oCeq1zQWZTU8tkB2fF7FBmpXvmp4+gp5Bek8GIg8j5mh
8JJVaUG3+9DYUA2ttV97dvjgdMPS44bUpTQZZa6uWL0zLJv1knpW2iSg0VP2lzQ0+lpkoylmwICA
0m+5adCL3mLUym+pav+t3f+fzN0oFjnU/ufj9Ycvuv3X3zq8v/3k97Ld/wPpjudxJqY0dlAt/ft8
Le0/PNemoCfRcSnal4r++/nahFpuWpyrfeoy6S3Kye9lO8U+FTv6x+X4zUkq+Cfna0/+PEnHdu54
voVewvfBnvFXvhv/RpPA4ZjSskef0p0qWbq07yDVnZwJDl8uFi8vJCTrFi05U7IoXxHeDbRlMX/Q
I6WFG4adv1NtoO4CyX8TOHnwmMg2h+IKu8J585NgCGt23ZvLZFwMJxrvm9p1aRcuXguBJyXAQu6u
ROaCiA7IdHAX+0oTimMpsw4L8QT+NSpk9EDMLIdHes6csb30YzAMj9abL0aEenqYSaCDLJ1j1OwN
c9MuThqGMtaxfbPXjIvTBsoQppvZCJtbd2oSzMIzUeUKuPke3vpNEtappvOWDgfFuPJiHqYS7iXe
nnlx+SBmme6JVnF2vK7xtR1ojxzhefnk7NaaWYeXMPXGOeT5Ll6geJiKuyiGsMkEosYgwr8GNmSd
Ait5IL0aZq3EkyTFBDsX24rRmNUmwonFaDgR7V3GpOgaNKtzEyLPAP73Zniqpm7BMUpj3gRdGKyk
34utvbikPFxwEAG5hY7G4CWqoFh6uz6uQ+dDl2X1wcJyBZ+ZrIYuvmL37duNPZki3/g9gTjCHaDO
5dEsyCtRPeBe2J4UJ3PLzLw9BMOyCmpmm6s6ma2t0aO0FOnk4NnSpcv34Xbns7QPLRYy4t/dTbe4
ygjieAzLyTwGg3qYKD/WARmczwrW4dHiZEQxR1IpcyGQJa27ydMoutWidErcK2yhMi2ay/zN5Bbk
Reyv6qLyyBnSHsxWI1yQj/1TqEL7hgIv3bqRRzzoXH9hNsQsjhmutw2bJLqe8bMdxwDHSEo/xFlc
eKRAhUxEMNVR/oU3ltN+jHQFGI/J6Vn8ZuWj1MLWN75Z/Ci99LM5NARkMyC88YraPS3pc3eZJ+gO
uWWHl0c33rrtC27ZUBfqoltMhaPoLo3aZhg2mF+QXD37w0AEfEHs5xmCIqYyizuR9HdLbwo1ySdw
Ct098xgCjvswx7pB9hOA6MXoaL6ZHkOPOEja58PwjNG9MjfWhDJgqw1mdKRp45yc+Za3LlqrbcLp
27zpF49ltrgt62Wotx6tCZYmZszBtZ4Q/T2Zqlspk7mE8iEIQbxKaqYZPrakPaw43HqLxZM8nfso
rL+YEN0m+HoYQdViCXUJmpdXcPfrVYmBdp3Gnn2IWHNu+Q0wEyBYXmqOG9ILhrPRKmmPVTDYGdhG
erAvGKZhSpXhqCJ29/qpeDOtqsW/qky9SxdHa794W9Xicp3e/K6L87XDAovDLD7L3myx9mzL4tCF
FjmfRGSmJybyabZNNN3v1WhW7oXmSLX1HYh2cRFa26Zuwd74AMas2pMfhComd9XOp9L0DcpbHe8z
iQ0KMq+xc8MJaIA5DbtSIHGOxjz7yGxn2hT0z04y8XeC5NdVHU4WTikIjYxSU/cmrgqQrR78OW+I
i7XsCQ9Km4LglAzQTIWjZt8LjRTQKqKLoXcH7kC6HORy0z1zoQ9cjGRIPA4kaHf5qSN9Z1Pkus5X
SVTJLeP+YpfWJ28aP9qYrDaV0vbZSPz61uW/OuWuWV1YudOQhSKMkazaqrFNAmRcxz/LvB5zoK+a
Gweo0r10KYSWPuomdqGlrqd6nvYhjgxqlzzLyCUgCVeM/nACUEJ0hOohXsiUsVYXjyQPBGq3SCAX
3v8lEoPpK3FlnBh739/RDBE5p+m6A1bBAC70GkbMpM+vYq+0lo5OdwY9KF9X1LPndB+f2Vi8Hafh
/lDOzcBbCo1yBs01DNRURdJ+Rhbp5Ftf+PpcFKT/9pF1F/mePDgGjPjE9Ou1KmW6z32jWOFQO+ga
dJPFBrstiaAgstygulOleWZO5OaEQRafeQPFLrNu8+S1RP+wY8ud5lh43jH0Po2ln2BNzm9DD8y+
T4t1P9RMgVeIp752AI8XLDKc5KJm7R0Y+m9owTdnTUAwPSmV0MXN0blWVrU2KgIx1i6v6EVcR8ll
QnD5OstREU4zvR+X7tVxaptwBwToBOq2oVId9SvGavITGNdsU3IozluHRvGMaP9MzcEnWlTFWeSq
1yaIum2XDZ+KgpLcRHuzBY35UFn/w93ZNSduLGH4r6Ryj0rS6PNUJVXHGLxm195dbxJvrijFcEB8
CJAEQvz6PCOJNRJex95xVVRn7hK8jTTMdM+8/fbbMbn5OJm822aU8qPBdruj/12aROJWLAFevO3O
/ozo1rIfd5LbST67gy3T+ZxNZ5/2zOtguLdNduPiFkHlQ3/vzOmRjlCdTYukXeIAr1BuaCEeHlFp
yBUuRq/id2vONTDbMq93m204cQaHWZpvb/JEn6x6yHcY8YUZ7rnPpbqQOWoLcEnvoWN60HvTob8+
fCF34He+Zom5zy9DFAQOUh5MKhrMI3oc7+fGAkDBpQJNSqpOvszn3N8vD7sDR5lkvrBudyARLCsq
6C9oY4t0gG5QcZ+jAs9NaAsaZ67MzvRyPYsP9wKp8vvlSt8PXEoZ6HUfJVebvJOBkkDgdaAxzXcD
uj9luP5FxBxQPPcup79az1jiMb15xwlyRIsvOc/NBjvd3wqkHFz0KA/bcLBE2hbNBvoRuX7Wz1Hl
HdGCpXOVINL0Kcm9TZ8ezEZfIKobwT3Cvc43ggma57B4pvpk8gedrGnRMZMCc2uYIKhUCPT44oO1
u9QPCD1lKEpk3O7FIeMisxbv4/UW2VjqIdagema+pacVkUvv2wmx7cLLofXBikA39QBTbEAyMEL0
0Ut2W6QpKdldTOeda3SrHA5+QyQ0L3RKUD4aAG5pl/T5JuzP7Y3fW3n+AWkqsUVNmqbCf4KAwCDZ
z/TZZ28ab+5mPi3PwC7ysLuiYBA1+uG+H8MNf3cwpnsqludgmRd6HruwYOI8vV9ATr8cJr7xYTnz
llKadZ9/PYgQ0CixrwRi+iiDH9JtLit0Bf8+HIIu0bEAuDGjwTU4cU/sO7Qgz+kUI09AKDwvHdO7
tkJLvx8Op1IrTR9Ou5MtAv99eolEyG3MU72LpHH6Fed9gPeYAAv7xl9Ix3E/c219CbyAWDcwhVSv
9JH8AYjdzvILrtVmN02pqSTNMl1+jDYJJe8wl2hpYE9v1na27vvZMv2QbV372gFMgwID6/RzsiAF
00ugkF1ZFLP3QInFwNsmFC8vIisf7Yce937O3L/Tzdp9P7SmEdoR+c79kECJci6HE8iJN0uQ1q6Z
u1/TpUjucxpqXTgT26KNNDwvE0rLdYwEAY3J6UT+p1hbu6xLPTTVnPSjIJaY/s2C3n9jszNEHQIQ
N8CfhoMw6xgA55bzdbebJ5AwYsgw/c4mBEpKdVCkSQqAB9FI3FHTDJXEyaKLVe7Oe3Mr9K+or972
bCRX3x/cXXabw+C4SyAi0REoo1QauO1iNV9Pg3xDj+0Lc7WyIJPR0gRd4DXVpuYu7S5lEwkxTDe9
DtSrvrnT3ZFJ9voDxGLqfrgjf1lnUM+7+PMZ7VAMejZE+uLrxNAXE6hsM38A8WU4QK5CH+jr4QZV
UHvznpIn57M4pFkXhtjq2jzofMFBSlO71rqXR67B2V934G4N0WNx0+kc17yM+pmztq9mi050vdc5
i6/9RfYbpB/R7+hxL11vZh/DCbyRmSw4n7mUnuMkdpdsQDaLi9pvssPzCbStulNZtj6XBex5UcsO
AWxzQSMe9npR6o58Xm+xpJ/TRBbCT4uaeLcoj5eF8rt0lY3oMQ6WtJaF9Luipj6T5fX/X/f/Kk94
GaRBr7jXf96O4/xunMB2SY5FPvLTImv8G4000jDNX/tHzxv6afwSRIE8mSUaiELxUMXDPGdjEfDM
29H4l58tU6OKUnCgoQBSDkj6C5JR1ccd19BI5ekCvuLpz/zc+z//auVEPv83tUd/IEmWyh+ADlS1
Ei+KLF/28g0Ljy8vfI1XI0kJW70YzObpy/skJQ3gDFkVUIzyC09WyPfWwPPv9+o5CEbUxR7JHadl
bqYBzfZls9Cw8TgLlqMRYA1qH+B7y9FYAr4l8SGhC7P8pha9PoW7qhtAmBocFgoSqJIoRmMNyNJB
i/Vv6vBaivEv7YPG71d6iOvRLz+TxlZeA7B6QO0obyo0IJkHfuraTqDesRBttCnzkgNQDySzTUuB
smvFjSAsjbdDqcCgx7IcIKvNSRD0nkc9s1wqIJ/tmgSYUo7qLFgCugXMAMpQy1mAP3E6CwjTaMwA
PcPLb2rVGjjr+vnaeMgaoMcXtWhA18Ug7NXeHpkB3IUN+x/EnNG6STB1q4rVD/v/TMarb6H6FacC
SfLjCinsxm/vOpqrG0zQMSCW3rdFSwBiT+ma1F6e3ADcQyQcq5+4tgR0W7NliZvTurc3AZpUX9/C
C3Ic9KlNLHdAwwt6tsZZUSrbVp+3LhQgbMi6rSXaXu0GXA0BZZJsRnUqYJvX1oDhaxSLUENrVbPQ
tlAA3NPMNr52EixDQ5fAsEGPntwILkcnQQPkgjncskBIcrS8sPy4H7B0zRAwpKmQLl+/cSZyLfS0
0c+i1r8crbsdeF4Vo398ErgiUdRPYzFiQTnqG8G1NQidjlQSKz9u3ZnIgDqqekUyPc32bY7ZohEQ
ybgTbQViB9X1uXUhAemCM9rBqx0BO4EiKwrjpYAHoxkSfI2vge7rPS6SdvkDDq36C9GCxj3r8Z7M
TdGxcHfclZ90h57QLBQEEKOorgetWwvkyczyoX7cIeAVPZiDR6zgDC2gdMRD4sVHQuHbWmnZWrCK
rgRK5wMOSejZ0dbxGP4bOwLmC1QcFAVQXGjbyYCt6qk6RMKCPP5ByS9/ZHngOj0fgZpwLiDZ4ldH
h9bFRu53ytckwFMdWSMARDqQy8HmOp0FX4AvUtVA3UPxsSyjatleQBpIFTDgsog8jmvKLV+MxlnZ
B1tCEAlcpYoO/xaS3PDsjwgaiqtes67utTFSuJq8MdN8peEKuC+ZHlw487hVWhcW0JDyVMOCQEnR
Iy5SLFd5hMZWMAgbBg1kqBAsRvscArxJ1UVAqZLg1ki94uNSP3UIjq+h7wY1kyY87ZwFwGSJ/SoF
Rwmpw3XlblS+5Flw4O7MSURKPrXULUqpJFUIwUI9kJszQnBPBweaLHGe5E6BCFfbwgLbFBaw2iqQ
6AH4CL2eSqD0LKXgazgMwsbxKNm6g5JJzqt8qB8/LnNQQgDLwiM8HodPPYJhOGwGete6iAbK0T48
WYJ9qmuB1mMeqQk0ccsd3zgokWWGLo4I5zEJV7qgFuHKuHVTFVmVa4FUO+9ZzQJvWV8L5BZcYqSs
nG/ZQdGkNFw5OuoaeqM2yean0+2AKVwaQRGoGS5H62aBNkbK0dHSKIpGuZNK52I09oKhOxqFaCCP
Xgt9AacXVV9gkl+ktYJMqT/1/iCKnA10vEV1RmrfXhCOoToLghySkIqDx7jQyDO6QGrobyOnWq2S
9s0CpULKtwZmwRM0u6gc4hn1hEsVW4HSJNJNxWidR5DkEdUdgds3PdM/ciua8KqMjmit6DLtXIxy
2tsUHUmDqUYHAe+AOhB8YwWvNvyiJ4FHsFWE/stZaN2OEMyCcs6N6IB7kdVz5Vs2/AJzoxGJwaCr
ZdemVYCWr/J52YZuxZ1Ar47DzVsDwCIlj6AsJ9GzXZCaYBkoz4JBVg3ReRZ7GSMJN6cnRYiJgvgJ
4laR0spl16a1AIygelICZKehAvrIdsMVkHhG4R11YU5JxWjd1fGpTs4/gigaJjpbSBMXowEsup4m
0zAUAFcOsYWzgL6OanB0uTQYkHQpXC5G0yEWdDQJ4FbUxfIL27QVnKIVhRKkxlaAhQwVAZpqOeoO
wfOhYnCCIOX07VD9Urf4gqn6xnvvTsPFqCfJ6eE4eYrz/r0/OBKizz+vyN4FkxVGd+0PpWJV+d0l
WC//+9cajF9QUE8+PFJSi++p/nn1gudfXfuu41sd/+e7cBwH8cOU7quS4F895m2whDX/30XwV7AM
TpnYOGq81OOT/PJz7TlPdsE/GE7mDbsSlVa2G4eHVVQ3jND9WxieB1ESJEdL8mek2opNqPrI3WAR
/m8VN7rdl9wuZdu0aI6D0er4lPKpS+aguuUoGj+kIdI1NeMFG0vV+OV4EWRBPD61XHJ8lC2/TDjy
+1Up37zbc6u7z6yHo/oqLNk5qs9/NV7Fk7rWZUX5ULX8jhkPw9MZNwTZi+P/eFJT70WTcT0KprUF
aJS8BNUHvl4sQtSa6juyJAEpm45GYdDwIiWZQNnyKqsvizI7r2r2/blvKhPeyoYxsH2Y58dlULi9
MousavrDahsmZ9NcpmhVbd8EYVTzHhT2vEV4uQnQWw6i0el0VDx09UdOkuABEelxmtbWdFX9pmw/
fJiGk6BeWVbSqNVNEwuSVVpb2VXFlrrthDbPSbhe13xTlb59C+urbdw0LcuMlE2vorThQ6psq6rl
2/FfcdA4PVWJTHXTu6Aet6rcoLrh7Kd3wXKdTMN6WMe+zLq9hf3BOE7GNU9FGwXJjn4L4zfjffhQ
C2MYlzmStzD+J23Tj5aK+wFiUm9wsix1bLtBvCJS1jdniewrP/s/COUqHqM+TsP6jJe5OdWn/jhf
cCKp32pI+0mQX9l0PJ40i3eLSjVVw5/GUZTki13QuCZUTFdV83fT1Wj803VyFttK1F/V/JfVFkHl
pxaihJLf4NpXfsG5YnOFVKs+/2/M/jhJxrUjBULtEgVWt72v3yorXFXV7u9pMD0+nfQpVWJf1ewf
43hJZKtZLiFQZcshN5vG8q7gRVXT9wFxJ5ogVFd/7gK1Uzb+T3KGil7w/rm2r6q2v9+I+lnLTyFN
36qkz/Gnow7AU/+sDq7Jv3hYjIP4178BAAD//w==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plotArea>
      <cx:plotAreaRegion>
        <cx:series layoutId="waterfall" uniqueId="{AB25C7AB-3B98-49CC-9818-B787F21BB3DB}">
          <cx:tx>
            <cx:txData>
              <cx:f>_xlchart.v1.13</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E774301F-3F76-4DDC-B8FF-09A785422BDE}">
          <cx:tx>
            <cx:txData>
              <cx:f>_xlchart.v5.10</cx:f>
              <cx:v>Sales</cx:v>
            </cx:txData>
          </cx:tx>
          <cx:dataId val="0"/>
          <cx:layoutPr>
            <cx:geography cultureLanguage="en-US" cultureRegion="IN" attribution="Powered by Bing">
              <cx:geoCache provider="{E9337A44-BEBE-4D9F-B70C-5C5E7DAFC167}">
                <cx:binary>1H1Zcxu3tvVfcfn5a6XRmE+d3Ko0qcm25El2Er900ZLc84wef/23IEqO1KZl3YruA5VUUhLZxAYW
9t5rDwD/ezn+5zK73jQvxjwr2v9cjr+/jIyp/vPbb+1ldJ1v2oM8vmzKtvxmDi7L/Lfy27f48vq3
q2YzxEX4m+cS9ttltGnM9fjyf/6LTwuvyzfl5cbEZfG+u26mD9dtl5n2kdd2vvRic5XHxTpuTRNf
GvL7yz+aeC6LzcsX14WJzXQxVde/v3zwppcvflt+1A/Dvsggmemu8CxlB56mnqcI0zc/8uWLrCzC
25cdQsiBEIxrwYVrf8jd2OebHM8/QaAbcTZXV81122JCN/+/9+AD6fH3Ly9fXJZdYeyihVi/319+
KmJzffXio9mY6/bli7gtV9s3rEo7hU8fb+b828Nl/5//Lv6AVVj85R4yyyX71Us/ALO+zjbDprm+
W51nQEYfuK6SwqN8i4x+iIzkB0wowShR29f53dhbZJ4i0W5o/nlygc36cC+xeVN2cRtvnlVt3AOt
iOsKQXaCo8mB0kRBr9zt6+whOE8SaTc69x5dwPPmj72E549s83WTP6dN8w4kbJYnXH1jslz6UHOU
OFDMpdRzve/gbe3prU37tUC7ofk+kwUwf7zZS2DeNtdhWdxt3H9v0Rg90FTBZlHxfd0f+BrPPeBc
EUIXTubXguzG4+65BRxvP+wlHKfl8IxKwrwDVzLBJWM7lUTTA44XBHFvXxd3G2GrJL+SZjci26cW
eJzup91alVnZbK7Ku3X59wpC1YHWinOXeVtMoAcPFMTlB5xJRQUs2n2L9RRRdgPyz5MLUFZv91JJ
/mjSTdFuQBOfkSGDYCmXklseph6Cor0DRjXhsFxb0BY87CkS7cbmnycX2PyxnwZsVRbF9aWJLzvz
fPAwcsAlJ5xSa67ws9AZCTJAFeIbb4HLE6XZDc2DhxforC72UnNWmyz+VjZF/IxOhsoDjzMhNLll
YgtwCNEHgkhPEnbLo+82xtbJPE2mn0B0bz5LhP7YS4TOr4cXZ9djfPmcLocdMI9QALAN75dcmbji
gLiKalcBu/s+52nS7Mbm/rMLbM7P9hKbI3CB+OoZVcdTB1xzTjy6iPsV/I2SlHmKbg3eggs8QZLd
oHx/cIHI0X5GL8fXZRM+qzHzDgSDJ2Eagb/9WRgzRQ8YY1Qy95YILIB5gkC7gfn+4AKY4/00Y6dX
m+gZLRhjB1RpV3p3LmTBzwhhB4JrKpW7YAC/FGQ3HLePLcA4Xe+l3TrNsrgo42fky8w9IMCCIYzZ
RvkLPJQ+IAw5AK7+yWve9ytPkegnwHyfyxKb/bRgp8XVM2ct9QGYmJb6Fhm9dC3iAERZuULfculF
1vIJAv0EmbuZLIE530ul+XPTRqj7mGdNjskDhswXl0pu1WZZiLlJjsEBuWzrfhZ07Gky7Ybn/rML
hP7cTx/zsexM9GK9SUuzuaOt/z4/A1fDqIBpkz/ByHUPPOqCIIiF5jxVnt34PHx6gdDH/XQ8Z3Hb
2n+rKn4+gCiCfQ9Fs++uZWngEG5y4SG/dptgWyQ1nyjUbpQePLwA6ezjXhq618+dS1OIXZj0tJQ7
KbRW4HIuPNBdzRNG8D43+LU8u6G5e26Byuv9ROVDhLr3i9M22xRXd+vzDMYNhX5PeZrflpP1grdJ
JNqIAjlAM8DNzyK8eapUuxF6+PQCpw+n+6k92LrdZTo9H0bIp3FPUg+F/4dJaMXB3KQk3h2zW4Dz
+gmi7AbmnycXoLz+ey9BOdvExfXzIcL4AUWCk/F7Fut+yUboA4+AMqDWttWaBTH4pTi7Ubl9bAHJ
2eFeQnJxPT5rwYagMYYqhkLybiejDyiK//BBt+V/6NJ9J/NLcXZDcvvYApKLv/YSkrNNMz2ve7G1
TWu7+IKSSXEgXYIeNH2rIAvL9RRJdgPyz5MLTM72kzHbpPnfZZPe7dZncPkeGjK0x2wrzM0P1v6+
8UKLGciyy2G/tsZrQZefItFubP55coHN+b56lbbdXEZde21M+6wAoTqGlLK8zfUj6H8AEDiby9HK
pBZE+WzzRHl2w7N4fIHR2X7mBM7iyygON8/Z0MQOFLDRUt1WL39kZQAO+TabdbM/C/15ikQ/Aej7
XJbYnO6nv4nRGtA+b7JGgJlpgt6M23LMQnc0OyAaNTQ0P98p7LbofPYUWX4Gy/dpLHHZz0ynzWmU
XRPfrdC/9zngAVRI9MrcpjFdrP59k2bbaaREh9NdHPqDzvxaop+Bc/fkEpv9bHU6KwvzrE3NTB7A
lXCiUcLcRQeIi/QZQ0la0GUU82tRfoLJ3YNLSC72woxdPnpQYRtUbFXmwTv/t2c0NFoxURlAbXkn
LhonBYhtCryj0At0Fucnfi7WbowWjz+YyX4czvhkNtEzWjDEj+BkOJlxWyVbWLCbIzMSvf+eWNiu
X8nxk/W/kX6hIJ/2Q0EeSI3zS+fXX5tNmz5nTQZpSfSPWTy2yrFAA8qBgxo21N/dnvkUiXbj8s+T
D2aJSe5nGub8ut88ZwcThZ5wwZAa290IQIhANYYjdkFW2f6AoN3Pw/xanp/hsp3HEpXPe+FSHkgN
jfkzbi/Loo2fN2yBr9Cc4oDM9uchBUOHBnLMaD7TuzvMniTSbmzuPfpgopjnfgYuNpFxsskrNAQ8
5+E/HJURCnkXfdfVvMzM2K5neCB0cny3eg9154li7YZpMasFVOcne6lJdlKvrpv2erqzM/8+mrHN
TuiNhS7d5poX3kei9wzVaBwQvtW0BTV7mkw/B+luPkuEXu0nQmWDro3VpinRlPaMHIHi2AxFB+B3
T7TorZFoSVNwRELccogFbzt/slw/QWrx/BKt1V6i9TaKn7ON00X/E9gA07uDHLQ9SxfmUHl3qnSn
xdusza+k2Y3M9qkFHm/30769TTM01j7rQVrojaIMpwS3TmbZ8axRjsbZANe964fSC0yeINFPcPn+
5BKb13upK++ui6Kdsn7zrMdr4H2Uxuma28jmh450KQ8UVcp222zdD/LT91nCU6XajdHDpxc4vftj
L3H6eNM3+H/ggXD02UV+xrurSS/4nLJI4uAAcgdbpBYe6Oly7cZq+fwCrY/76YEuoFW4VOT6Gfs5
QBUUQ7LAvY1Jl+lp3B1AmW3AuXde6r5KPUmk3Rjde3QBz8V+Fg8+Xzc58rt3NucZ2DbDmXXu4Z+F
+uCQpxCe0AIH1W5++N2gW3LwBEl2Y/L9wQUin/cz/fY5xpGoZ3VBtiONeEqjpvPdxdwv50h1YP0T
o3cl0iUyT5DoJ9B8f3KJzX66nuMG7ZwvLlADze4278805v/wHiP334z9c7m+X0G13pjN4c3dVfeu
WHr81Rv4caHW4tFbJrNzjbYW+fTq95f2+op75Rb7GbcPbi0Drmy5l47+54nrTWt+f+mgMelAS09h
D6OSj7ZLMKjh2r6Evgwc93NRE4M90p4W4L6FjfN+f4lOWcpAi5lkiCpxNh3OvLXE4veXHC/hXBRe
pfagoIdC2t303pXZhOtWvq/F7e8vii5/V8aFaXFZFzKk1fZtVlIrDvEIZ2gwhIqBiWOg6nLzAWdT
8G7y/5TspzzvXHYduXOVfMvyOaDuehg8pzZrYxJv+pxkuOvrqJ1olq/aduL8cgyyqnhDSl7W3lHl
sDzw01o5ZeoXOnCDyFdZGo2fGjd3kmnVsErMwo+DMeydVU/7mvUrmnXTTNdx0rXeWyJlJRs/dCtn
+BSZLmgOs6QLjVqzScde7c+dy9UxbcO45v4YJ1w3q2wYHRUcFX3SVvFqaqOgcEBSvt9ttmN1CIB+
sDrIy1A0XyJiFBw+e7k6ZStIadqZX1ft0OvMz0MZZanfoB8qPdMh1xhyJHGRf6tFE08XtnEdonlR
12A+BRnC8dPjInk/iIRIiaCSh8NvaFHEOZGHgMnEG/OybcIrkrk8PatYHKavZtbVbXwcOSIeUj+X
cUQSP40q1flpMlap9BO3KtNNObZTXfuy407yKnP71o0O5yCcu/WcjYDi0Jg5mj9HjQic8VDMaS3O
5zkleFuuWctr3w3bTmr/8UkhhXV/mSU6KLAHbX0FpWOkJJECu78JgygdYyfNimt3cCbxkRexU37I
s6Cc3z0+EDRqMRCq04zhKjpUOxXGezjQlOW1nsUYXFmGRuhhlQUpc33PhYaPVCbs7dCWnEb+JHjm
mFVFQtl/SGNeJN8elwROaykJEhHUJQiPJWiHXZJ7ekdoOLl6TMRV36pGnPNqSozxm9yhkr4KWzFz
8b9dZGTrlb3mQqKYhVVYzN0hoSPLTNLLrKubclrXU+X0qd+rOZiGX4xlN+E9qwJAYbhwmpZiw4NQ
yQWgXlxkaRVz72okYRuza2/KZBSdBlWHfReWtV3ibBJdpw8fX9YfdhLaQnDNIP71kDPFTVEPl5U2
WdvoJG0vR1d3avYTman+Q+A5MVb38aHIjxBqgrZHJbiHHYUs+sOxkrIk6dB7+VWbMZ7Lk1gHxafM
M7BRKyPDIKzejnoO3PxNGTeFcA95H6Xz56SVVUX9PINBDHw3CXL9PkkEzuuvor7wsjdpHzZqOukG
xvIGiabHLNoPwOByLK5xARDQcQmu0XooM9Gp8kbPLS6LyTSQonF0mnzryeTwv8oyFyVdB3lfmuBX
i/UjMBqoeAJnczwbwy4GDhzijlXDna8zh8ucV1ryuGtXUlVR464Izbw2O4GapHIzRVk4luu6aRpd
rXJn9PqLOJ+HpvAjNc7ma1iQRB/RQnjTa55PrFXrX6ySWmILASW/URNtb35ZYsvDoWryrim/Rir2
oIqJmsz8rhVjg001T2449ce6rVpx7tAghja1BWNwBoWYJhhLnbJwusQGzJNvorX9sXB/LJ0Hvyes
TL5tDTALKlgXPnah+KsNtQ7Mqs9lip3a4yZQoFM0RsANF5T0QCTKA2uinTaKMKA3jZl6H0SVGf+e
J0sh/HqcA6yFlyQURt6dY1EnRx6rOfS7joZ4fFcJluTXYuhITHxqgnZ+B/XX/K8iLrA1m7lMICOp
El10Pik68lfallVSHHZizObPs6Gyv+ibWvQf2gR/GfyoSGBB/CgSJTDzonHA0DmN4nRaJbRyoOiB
wmdQv3STJAqPpqgQBffbIfHwTkHiAG+JhWxzccz7MTLvzSBzOLOpHhOY4LZhSTgdJqHG0E48aLx9
poMdzQmnSpxTncb137WKeX8SsL6OzzJWqOl4IO1YvI5qZ+pedWM3Yi+NKrCWL+5jMr1WfRvBWbqB
sT6zVoEHbatUbVpvVbKiStOT2wnwxESYaoEcmUjWrhs4WFDuFth+7RhaI5bl0nXyw7oNBP4Xy2rK
k1VbpUlz9xl1VTvNIY0DHkcrbLlyGH0azRxr0NF4wtBjFcE4TrTEnMLtqrI0HbByXFUd3jAMJkpf
FVnTOdmKRNqOSB0J1jZVgcCyVJOsMT0YertdSm3gtWhaFtg0SSCS/ENheCnlUUJxU5XwK5540Km+
0Bq7JvSaDJjR0cUHouJOAnlkQpMq+sphYzxd1vnYYw3LsU8wPgpWigQfVYYLLpP1LDuVDaeBKPo0
XoUzTj6rdUJGitcmAbaISSS6EuNZTYO+CA9Lp7G4S6+HFThsZtpjMqUX2P3b0Jrht1DRmvavdNsz
fEo5lQyq0CWowSRA3kj4rsYrDUSaMHv8cegSKwvTEc7brISUUMFJ1Sl2Cp1xAOekR/AP8ZI8Vpa3
Bb2bxuctU9j/ccfwy0rTSUKshGm7xnWfYwW7ceiwnLOSds9loIDsJDEjw/qErrBb1FLr/qJSBf5b
E5VBgWViYBtAHWewDDbE0POpmWZrPKIURCypaWNVmmn7oQ1aHYEEb8EbC99UhPYXMk49rEJUyqqd
TvrRbZP8rM/sCfDDumkbyDeDi9ldTeO4Mesq1TPhJ6PK+NisE/dCRzzW/ZrgOKW1TFEWJfORcJ0j
nuqwokcmnULmrrG3s2gd9m41v+PTNGL7q1Z5gh3qfMimAkRhKMU5+jD6tPEj12S1uxJBQuO3JYni
oPXB1S3CRdxPLjnyoMu9cxq3bhZP/tjUpmxXY9a2zvA6DVoJGQOnBTY1U3HJcX6UFJhMESQIbj7q
vA5YcY6LlPWoVsKN2ZAdwhDD3BwaGiZTvQqrrtTa78Dbx94PPGGik4AmHQ9DX6Uws+JyHrjDImts
J8xZJ2M6x5HfRGMUhW/SMuqIPDejbu3miRNrUqQZpro6SqfA7ku3G1vsoYDGdRq+Ludyxmu113cN
OZ85hals6wKrtM5T4FH4o+uQrj5vB+HB5CZF3QGlguCSvuiwnPIBn6Vr11rBDouPnevGVWD6I9dU
A96JEKbGa6YJrF1K3T4f32uTWEYYsS6EearYKLB+JnJgHXqsInSBeKbFhurrhk7lKdCvJ/5aTSF2
usraGYJHo9NhaEayEfLDXMId9VMl4eXzgFfQPMUy62SN6Wpsx1HwuHTglJsJ9mFSkcPeju7UVKEP
E8XZSVWbAlNSZVM2/px7lmK5zpBOl7mqEY3cxiGw+nZxhrKmpT5OG1hVfRhGyUCd0y6Z56bylaLh
ug6GIjhkbhfUH4N6xOTjEs5/OuynQUJimQwOVqnMIwnFTroZdPpExZ1dwdttnceDfW1iJcXGnePR
EmdROtbct46C0yIOdiU9pLLRzeCDiYYu9NMJY2guUwGXxB8iIqtzL4bZXbc6bYzjy5lM4otTDFnz
0c3H7EJ7nk6wh5o6rl+JourTI1H2XXVZ5fAxr5swd9hZAEkpbn6r4vpLDJs7H6WyKLMrlmRz8yEv
RY77wGeSDW9n7WSuPziZKV9XlA9V4auk0Lxa1YyytjsaBq7686aOgrH0Re7m5A3N4FYPA2V6sqqB
UQMjP6p6TuCF+4aNq3BMe0vp52aYMp/JKfO0XzXOZP7WHunYR5GZiYWrpGbp6Pg686ag9CuN+QfY
p0FoTk0ET5at5JwN87zWcTa7zVHgzUP5eoRydL4w6dmAOlJ11GsZ0jUHQZsvwsSLSjg+YeSrdpo6
5VNmPLKacC6onHwRmlavndKTyQqlQK9ZhTwLT3Bwxazr0h3m14EuXPeYDCTyjoJqJIXxjczmeBUF
lDvvqrTM2aeurZukPHYrOVX1oS7dcbwYzUjNmdOawvnAHNbOn02BXe3zRojm0yz7sCj9zAjZVMdq
5OE8+m4vK7HW45ylx0FskvFoLpnKS1+nJfWilWzmtlZfSZ6o4iryqrIf16kwU32tE067btXJqpS+
R1tu3GMTFDVX6y51eSaOg9xJxbkm0knT415UoLXRdaQKajRZlSrtvHJNuJlmcSiooU543niYTPLu
ln27UxYI8mEI87Js/aGMrUOtcppX/NMw8api6yoYmqAHn3JDcJSplxxsLHAHKEwzTpZrFk6TgEE1
dOytW9EwJFDuWln62MCBQx0iJqyFy7lrGWbsTAEJjpIpG8LMTqwa1Ou5Dh1QUh7VPVwPj/IEXsYU
PPTm40lKfOZRx0vL/kSb2shBJmSGtBPr80wfd3Uei7940aI17ZhUjkz1cegY5BqqruYwk7xtwexV
6mCVjpnHwYIHF9zNWelpqGDLEhVbpxE4QzDAh+ctdw97UoiZnqBOloESFR7a0Z3TvMtdTBS8RCHf
xHneWIOYZx589IDyNKjJMGmDBaoKaT2nqocRkjZhJDF2J2dZzh97xmu8VgZ6xIe5SRlAl1peNpC/
1Ym1kymTGd7iJURDoiKoWtJsdKMtX9VBD2vjma4RX4ehLsoj4SWyeBOWSQ+3aKrKcqmikpayRNrY
NcL9MMKQb53TTqleDxnpu8yHP0TewJdVMGJttdtwLD9s+GQp0k26R7S59VK3HoyREuuYlq7NWAg9
WOkJDRwsZBWyRJfHU5wj6Mg6BwsLM5NYCbrWibB97lZirqFCflfRGYxUFhE+scyNyNk6JcWkMh+E
yG7F2AUP+MDzMeB/ZQ1B7mkLIxwmIZ8R/nXmQtXBiBnTpCDAqGt7SZrzIkz7IXo3D4kb6L/7VPIk
PYkqEebDKdo6RH8xSxwbiHwyVzb51DRdH0enlVtYUuGaJAYFH7zJBvJK1NgsOfJ1ZFzFg9tIs2ap
B5YSeoFl831ZNQ0/cauw7dW72UReGb8RgXQhzzQzqweUNi6m2qcgmRdZy6yK1HltE15FUuMNQc8s
USMZQuO4JnaD0aCLa++49mQGnh1uvWvU9yGcZlcOIKorSiuwQEEbyzeNsPsxyJIEzNrFCiTfglkW
+AV/t+8GK2nmd0OmJNwliSCXt4oiaalhKrrQknlaWWm36pEaDlyybigBatPC8OVv6Ej78EuvhjBu
TjiRqYRW19gL2SqewAmSI9Ywu3ezwtPFWT6QsDfrMGsV6V7hA3IKUjuUE7DtnD7HWMXcYApu1cc2
WUEstdZ9iZAvlDpuNn3TxTT327SrDIzLNDD6hg3EpIUfcA/7LHc9GwQmFUfE5pLRAtIyDXqJwBM4
m4nP02s6eIifUBOaxv549GidbvqIjFiUYMt82tDtwTXaUjWYbTzqFMTgNiJWc6FBDMYwdBF9FWFN
8VuImKU5nBzHGS9p39XzO9fpXXdFoypCONJHTdg6J0pUtLsQc0Y7Z+UMBOvvRNoG3VIoy8Kakdgg
X+rGEvmwKrE/gjYIgZrJkdAt16NyZr2Km54X4Cial/NnrLq1uDOpEfOe1rIqhtbGD9hOgmN4pPaC
2ZrKCjZZnFSSjyY6LOSIrX9CFIkQqqQKPGqrekWfWWqVObkucn+qy6yt16bvW7sxisHmj5yATnZL
SlcNxVuXjWNRY0FmG3Fz7Rgs5ECkVXFEy2F1JkTKQF6nIQmPg6gYu/dilHN7qrqRZCeq9RBTwLE5
DPyAjqaH6RRZWuJjNDMNbFVSF5aJeoUHK74atlHjmIYptLROegIjBcLfiVWLzJWXHeqwt1HgNrDI
gtkKXc7jMIUraNkUV75RMyJe1qsEGx1BkovdP0RFAUhj0lnRu2KEJzwcoy4w5tAZC5aeyQrJEbxx
nrCjJi+1BssARidajWkbx4UvnLidURmIaJFuaDnaCH3aWg49tpbo5iS1u/LxrNGOnBGundFoedYe
7hNeJljVWKoh0NnwdQyMjTP7yMkivnbYVGfab7sG8/3FkMusGtJUaM7hzKbz7O0d3sN03lQVhXKN
MF+5GGz1Zrs1MuXYzO7js/txKGm/jQLX76NghNLUIrPqRWE198hOfI1ZYO1Tie8V6UEKYaxhux4f
6yYbeD9/jB4WpKkpjmXgtqwfq1KtS9psyFL6daR5h0Cmi3I0VKy4YRHUMGpyAl84ixJGoysYb5FE
6bNaZavKeIi7kYWwlQ2NkNfanq1lvq19FE1oQ4RC8hY+QYp6wG+Pi//DUtnT8CC2xKUIx3FX1ENU
xibITThIjq/QISPkgIOyYSGcK0Kox4f6Yc+hao7jqVygEuThTsQFKqBRsVeAQG10pGg3nQSTSobP
ZJZWRUQQDr/ccssSir3pF23jHseYHCeUFiM2dUtViPz9pmKRtVFmhLK962JY9g+hp63PCjT4PsjE
hN+vM0+6zVtYu5yfPj735TLbLg5uaxkok3KCK4YfLvNQmLEfdEi/ICeB0HGKImSpVCFtOP/4SMtV
RreIi9lSV2I0JMcWyesUxFBRkpAvXVHK9MxUmQ3N4wSR2kkfeZY1Pj4guokf1E88fFsS0s4o8nJU
+JA+ejg1k6gZxmRqvjQF6kTRYUMDa+ZgFCfgGjR1NhIfR9WnSK9kyiN4xscFYD8srrAXnNgzg7hO
EFNfWhYWRhmpZPGljtwpLA5Ry5rTQ2Q9Ip0cb2lL30SWGuP8jrXft0lxhxub8sqFKeAXhu3i5Am3
KR6k/idocck0RbQwZ6qAS2jToVTtWlHjqMGPSWpgreXArbPsp67sy3UUuFB8H8ewbf7VyA7JIzI0
4xCDviFFd6hA5j1zGqO0rOZ1mTqWW7V9a2mX03gSUUwb19adiyoGt5EttS6+qpoKYsltgr4FtYfV
TFPPkqZEmRvG5xFLloMkT2BJ3DYcsP4qTBpkJr1+7G2SpUiRln18+X/YcJJ5zMVXayjt0R+3dofI
InLcefq7jGoKzhpWxoZAejaWAdymrB8f0mrLfZNrTS2a1lCjUegFkLbj4H5BEoWyydStGv7WobA5
xi7WIj3jSnqpc+62LiTwWaY7BFEjCSwpdLLcSvO4GMuZUyqYC8uJC9/xH3VT/r5XFy1EXQzAMvo7
LZH+fBXnjck/eengNW+81qDL7bFq2HKTU5AzSZEpEvayH8YXmxzfXBLGUdW2X/q6SubPPJF2WyRJ
ZZnV40N5C5XGp+ObuHD3ppCovFF0PD9c33AY3Swreu9T0RpXrQOkL014FCKNikg3TgZ4Bx8F7xz/
k0jYYF+OOJHwGcEab5RfIa2LFAxCHlu/rwaagYeSmVmiHoeIUCIJI3AZlUlk01qjY9MAyogSStgr
YdPEaY7qyEXvEIrJOSmHLwpDx1aKSJ9be42AIB3rU8eBHc2OitINGW5a/1+sN9ZAI4Rzoae4juTH
iinnodG56MZPXZ5YzxyUKFWkvjOUiJwfH4ou9rPFFMZLoOECXxcEO7rYz0NZIadKWHChWHkzVseR
Ok372lL9DqYeJmhbe8/QpINVKMbCZklvf2v6zmYInMHF4nImbT4TsWAFS+flbYCMgpMmnTO/aaGq
AhWsKk+H44l2CJgO0yJAeBzPMGr90W3hD9UiW0RyssSD7szKnfFaX+YW8JknGMW5qY7LbWqiJ8iA
mrXDI4tkQsBaBl/2MPzlGl/1ZxPLtyU0aCT2boKaB/xeECDLQf2J5ANSII8vqXqoLlLiAjKJb7xC
wxJOWeDSmMUWrjGDXrlVcJn1VP6VNAX3jjyUR09EqiqGHH9kjkI26teTirNgXbGgOMm9NPvch7Hb
+4XqChRNQ+prZ1KtLyJTfwoQv7bvsrHto1Wkeu8k1sn7HKW2y75ibeWLxommFWo54m3Pg/J15Mbt
GTxSNCNaj/p07bQJ/XNGHbl/FTRDwv0q0y5bI2uYfnZmxyA4yMZoWLW6ecfgldIjljn0TE5NvzbV
VB+iJp59jlDDf5VlHqoESWWQzivTASU8Q7Iv6Jrgr6cxdGK/m2uXrGnVyAsP/nlTRSXhftCICCmM
sG2PvaQoLgZJu88xpRH6oFyHFWsHebu/0063V5lTNR8FQ0MyclPdSTJ2yRHKBFO1QveWGFfjoGPH
71jev8qK8tAMukfCJkqSPzscPULWPOjStRma8mJOOqTEGHEiZPsctnKF+56Zyf3qTab9QuTMPkUd
71bRKPLXqWzjQxZPMY5GPKbPD401NgTKyjBm+OYU1PRBFBYbokT6R9Y8LK6A1/hOe0GRHoqsNAlg
c8Wnxwd7qNDbwdC6a79qEvfhYMiHBjSYGahdo4sr4cocPUKje0EK5Ff9PE/PekY7xH9hmb9HiVCm
v+BjP+z8m2miVwclGxjxZdtEx1tdpqzJr+qiQOBKsyodj3JK0Pj2+CRvPukfN3wzS1wtay85u7l4
ZhlEjl6eej16Za7IUEJnqAd34ZcIeOL1GGXyQ+HlwYe4DZzKdzOuqzXtqzg77mMu1mNm0PaFZj3x
thGNflU4tfwEf9uCJ+G7RT/nOciLZ4q88j1D2Hu3T4pveUfVmwLp2fe9N3l/6gRxqk9K4larMA3f
0lxjHzsyF8jepKjFkUEjsdbo6SopQ4NSQtcckZC7G3c0dDUDv19woUUTHpbE0gDQIKwLhY9eUgLi
yHZkapqvWGcXP4ppdEzLJDsZ53FTEJ39TR09rjsvRNGjbhxxwoqJF+vHkeF2Mz9Axn7PGaI6e3zM
uvGFQyFpkKN8EMmrsEPhAOm0JvVHxaVet6iSmHXP8vFE5mbs/NipclR7yvykRN7qrK9Eb/xMhs7b
mYTshM4TEmdNoL/kMfLpqyZ1zuKpkG8mOh0XNKcXyIFmb0sHoPkChbFpNZsRZZekbIOVrLT8ANrY
l0cDi79NIonPqazi4xSZ4pM4/P+cnVlz3TiShX8RI7gvL/NA3kW7F1nqsl4Ylu3iTgLgzl8/H3RV
XaXrHit6IipKIelaJEEgkXnynINOfGi8oR52XdqPz2udjw+mZ1efjDZkg/AXaz449jCPsaOK7Mtc
R3mZ5NLkAfLFiuJpyGgBBKUsaYSwJ967nhHeFPnq/ssC1U5jmg7e8s6012N3PrYcjEEO6lPNchDD
27U9Agnz3oP0hyxc786QTvkoCmddd5VszTtrppZ454rWW+IrswrbLc26hY/kQMFzz6pHy7Rr1bB1
/ixF6V4BmxlNnI6rcQ1QWR5oRAxEei9TP4Rj1o9Ftgw3RRGZn4wpcg6/n1r+r1OLVJPwiXluABP3
nAyo5sbrwwylSrbQYKBu79KnTm35tJPN6sXStCsQjqZL63jwwAp3Ze57Fzl02B04SRQlNDybfKc6
P/ijGOpJQ79A6K3R57eVX/QX0nGWO3/Ms8vMCzI37oLInuN+tewchNNsxlhZYZeEzeaJo8GwHMpq
MG4j35r4wBwYN36frx/XZWY7K71CHLKZ3TvprKK6aWjzklE6zZTFtaxbKCVzSQ+XpuejN1Gakov0
94O9tJd5UzsqVgF0GWYi7aLEB/X76ERFS8sVRt1CR5O+0uDXdZb0cB9uZxH1fdwVwodXG9qddQk5
ZVZH08/sfw2qK/4Y23n40y3sAqhnKtP3gK9f4482aIM0B3XN5/2ch2THphNaLXP1M/TBB+Jojspn
WB4rXUNeGTVV8GPrx/TSb43ndSrnFvboJJr/x4QNNQWZrQ+hF9jA2zUCU6pv+i2of6aNv467lxfi
b2Ne3xS1PxzMbYq+SNWOh9XP072I0uVrHqpJME8268vvZ+wZQPeyekJtJgTbkkNSf2Hsbs04T91S
lT+zwPTvpW/1n+3aMHYBwO41++J4N9ZyuBJu21zWi2PdDm3ARhbUw/KxCPIQQnI7TzeFMTp/wpyX
XhzKorp/5y5/SRkCH76rxxKHM01ReTZkU5OuTSTd8Seot8weyCy8PgFJXOOxN6c7258qekr95oe7
UHndn/lmBlW8pbaYj07Q9Y9eVGc3ZjBXD7ZyRzok7AIHVaqa4c7KIHEl7d7Ti35VNnw8hb0TR/97
RyVZZPnrsd7//vZ/6K3x38tp03//UJ8K/vd3OP+djhP/7ac4+EerFPrzD+m7+fff4mZe706LG958
84vQ4i+twZmU4nQ6+f/xyzc6i+//NLz6SyqitQi2xqD+nX3+IrM485D6W5/x8u9exRa+j9YCCAHg
hIXCUmWj+VtsgcwIVR4KcO8kw/iH2IIKDvcrIDd9xt+r0sLCb9axYaQDrQZYmlHS//WAb94iwpLX
798oLZw3e9xJaQFBEMowfG99nuDb9VtbFEzWXHk/4c1pjMsWrkafTn02zxtF9c01lNcfWrn2q7sj
YHr5khhdasJ4Vbov3tlLFVzB62L9V5HRyos5aur+tvYaYaxxVy2eePYqGA2QI32/Lp0kYx+0fgZL
t46f63wJ6m9h6FHCkWXQm8r8QpeLZJc9t+IKTzUfcssc5pYOoacqEXez1zQ3VrBKbjlrGoBWu3Gg
xRn91PFv/vFK/8MgnYEkQAJ4yUaeD5+a1/cLch5YTTFSTYc/Qbvowl4MjVu7F7U79Sq42PoMqiY9
U8ExhLWZFnb6zkZs2WfvCJ0z/HrsbCGtsyWfCxG20gl73/SLH6VV6RbO0FH85HEUIYcpYVfMGRQI
lQ8ZcKThGptoP9L+1Jis5W7+7FwNft72VdyxJUIVwylf8rvfj9HbXMmFW+84IP3o5XSL4Rdu/ZIX
hp0rx/jhG2oy7V22BVkgD3XoDo75Qhn2nyoPjPCd8v/s3ejruuA2xEjiPRmTHrt/IHNiXLugM5zw
BzSyuvdjCIN1/0fupnabxXNZjMWHNqXTCWct73A2e2f/O+87vEgK2PXAjhBOsIbeXj7zpsIwl9z5
YQR1IJ3Em8FPv7GQjOGy24qgvisMypZbp5LreE//x9zyGM+dmkH5/Qt4W/XyAtjykGV5EP91H+S8
EB1IWcoViOd7Gm2tp46dFGw0eyNt+mg9rqFaeCu/v+SvDw8I7+OiwGHwWgR+VmgD7kEiWE31w/Vn
VvlhtfzNqg6emsfe3Rdh6vpPamTUZdxDfPWfOnOdVLSfis4U8zsTwTqLZAwACAqrhIVKKsJxG2ev
ItoQYInBeMbRKGiMC5o7ekE0S5f3XTLOpbu5SdH0qy3ihUqFu/IKMx/vG+HDh2gNyK4QPfNGQS6F
X2N/bqai7Z9/P2ZvN383AKQ2qdhwmwSmYLWc1xRzGsLw2JbnRQ2KSWDC0GKwzGWGUAYv1ZmMe0Fi
rRfNMHf6SyGy8b8dLFq0uqoB0CZhcgltbwcrlMDWa+93z23taUpOSfQCyoMqCw/i2oGGWX3rs5FD
iV+7JEo0StMcjVJjozIn2urI/4IetsVWT9fuUomueSesWOdzTPdcgUsxG6Ij5/nnrcTFmVsRtZvz
3EOppb0Kg1nU40e5DYVok1muus0FEPDC1F5lAxIaVttq3ENHSC+B1+oyS5ptM9drGJEtnYE2Mn1a
L6MHo/Cz30TZ1iQcVqkZxjbCQKu9MrdIE1WqItWMkd+//7MKj0hFHwNdjg+70/M5CfMsYjAzWzm1
k3gKvM4rvUSYNDQlEOmoNXr0SF/ECespetajy+9gChBOhJXqUnmZB8eXh3GGE//egnbPozg4OMkI
3T1dfhJIzqZFBVWhSfNOPAnFKpJ7p69C99a2cgdqTD9qlP9EKGvyZV2DeMzVLPOEgD/7nzO5pcaF
alyAX2WMdLzDwtcJwnKi3lWjp19P1zuaKXtiCApVQlvear/Sjay61ptWwejzgro20gg5fBIYP2Gz
UIHFjleufOk3U5M4hNc7/cEPYHnZSbVkBQmGfLl8FGZaDRF2i26QdSQP3HlhtDo3GITXoKvr/ZaC
MpqUNd27TrcNN0pVqYprGHx2kxgZwMoFuPGcfW3DNnUfJ3PS/f2Akhi+Mkw6UpTfz43zEM7oU6pB
aECg5uO8dTY1nHRtMysS9dNmNWgp4wXwQWi6ZdnVl84oZwLF7694Ho2ANhDrWuzbnJMb/XLFXpmo
TRpn/upso56MMyAv4c/uIWzJgz9Jz3+CU78xCWd7HPrsFqQAvPOdVa7TWfE30kKWG/gUsWxcCDQg
DJwjmQgtRmlEfvPYUJoNcM47tKA/O5lr8nhe9a21V2nQFR/pjeiWg8i9LkOLMdhTF8NAmespHuxM
Xtdp6N8vCO7CFTGPRfd/CA2zSKS3LTSqFogPiE7dFMTOhdGqFzutjOlzN+VkF5epBhhY+ZAunQ/Q
DJDMxE6lYEcdfz/w53ENnTTACkaq9sup97+U75UP22mWffAwja1mi3kKxu21PW163rokWe5Fbs0L
03apIt0Oy4aXzBZWhZ7SzljOdnqfLmAsMD9lsdGPLYQNXrQv5QZV5SDrSWjyl7dWrLp0Bj9xYmsF
TXlUgaX5Rr9/JPstdqU7lSH9dnRnMH/+Q3sYuKVBqdXaD+GQO6ytQWT6BgbD0UqV0zrmVAZNnEzR
ALDEiZU6pCgh2WiM3CKNtxZP/wgODeLXOiqRtRQzQgEZnwQfr4T83NGPuGaN3x8qI1DOQYAqOH2y
sl/wuO882lmWqVuEFicTa46RiSz9HOUA5rSCeuzWByejOK/QRGix2QYTvPs+mGFlg64MndweA3gv
BLfG6DTJlC6H1g1sjW/RVY0cY5wfyFI1UWkOSofZ50zwOv9EWRwxxRCV6H52PxI2LwrKfcIarUkd
BYshNfmOGstiKJrMhVU6DIFuq3o14gUkb5GtVT+n8dGhUJvV/ruw/Q9V0NkafWld2uxfdIw59fyX
VNeaN9dffWl8QQ3YER1O6a2N+HGqEirLPGvfCwtn25G+pAtQYptsS5zPdU440WRn1xdL8KUfLWbI
sHJIRXFk72d83FK4nbdPZwMKVezXjlar1RPNnm8NQY9RgotRDx8Dvw/T8pAOLpLbgQU5fVYYfbAD
NAYLf1haNqrX15bJuWUokTBqDgirSL+ODJSNoTfKwuJLtJbR9NnsULsXR6+q2Jsg4es69fejDbvk
bUzk4fUmQJCwOET+14qKdLA3MnNZv+T56tdpPIyVA+djNtPyzrc3V617mStfhPEbEYhZj85Cv/EX
/YdEnZh9N4vavJjT0fV3/5cIxJ1QxW6794UfprKiXdsqNATlMozvCD8Wwyvd8vBG8mEu1jiPx99o
PVTOVBSXy4vKQ/ai9N8oPGa/s4vH0a2zlL7jcK7twKZhrn6r6sjgCebm/qTkWAGGK+PhVwkHO0Yw
/vD+Kd4QCK3z/tP/S68xDvNsJlU991Z58V8oNRbLCZV7uzndxJTeLNWL/BNUxQEZd9u6QgSXY5QW
gK+tt1Qy25eQXQE0Zy/NiuKQus08ep/TFl7zpV+6eRYemCu+g5Jr2kztXtGHaFnjzHB92vx5qrZy
vZwhKOfFcS4adpukimaXAEt/b0ScbYy+11+iCpqNNJkRQ4AvjIKsK4qH1QkX/wNMu4Avw+mHRlHQ
GogxuHC53Nb1rnzeRhnZ01Xpo+iyL6zFMIIgWUuvGoPj0pZWg2zGnfS+aHpIbaebzPHYVL4t6YoR
cFJ6eeRlHxBnzCL4WKZGOdeHoHIMW1xW4xqF0we/dBAdxjKKNCYRqMHLq0e08KmxXbsuLOZsb0Bn
tppborbMvWvk0yqob6xCFlb9sSznMkz3c0kgQCRa4JyqEkKWvqV1QjFl780sXwu5M7W4Nty1A/yM
9g87s1uu15R1FD2MWShloqiDGVk7hLLvT4nl5/qPcP+kLLGUkc7p3bzn6RORo7jwD1BS9Ig59VDx
pevzwbhvm0CHfJeuWBgk0Tx0TICtJd84DpFq+Jw4PWo+eBvDJ0uNnbOX9NpUoc4tiszWKvTrsSBM
2t6/0OLpcW5dFCXwO0ZD8SqMtgpz96eUFDTyoIqCTCuZQwtBb1KEuQdVHYnSKMfHoWzHAu+Vwsi3
7piPm2stt2EZ6FsueNNiu/eZWVzB4VfyGSmFnmDQKPSb91aDn9VRo4dmmqAe0jQZ0IBwDxM6HZ7x
9XmUchz5DOAGVp94i+j8+8pz08hJ3DkCAIpFkFuMxevsSbc+4k8GpaEfLkXfxBc5Mmvo2pxy3Mjb
tG0L4iKEgo5ZKOP+daiN08f/GuTT50AKbMjetmi4ARSi+fRcFb4o1LFonZWHlva2cJHMdmCX3FOA
Z10Ue6cX1W3TwFSj8h5VdkmPeE292KryafU/RM3YMUoYN9R8xBZgbCoB5kinKK5glvC6swYeAms0
yEz5HJ1GED6RFiC/PlNuF9RoiUC/M1sX6N00t8c8vdrT9PDTqmZ8fBdmLNYPAc16lSz+mjNPsxOd
J3dznx+unTSD/GEzCnccaNrnjh7e00TaxnXkLnlI/VesQvVcB96Tw+zqh1zf+mlAjW3e+Karnc4N
9tC/2qq83GwvWMQxe2ni7OdCa1RuohIbnnsMbXi/xRTY8tnys5bp03tkrDy8mkh2P/Rg2foP2pP+
4k5ZyJe6NfVyoE2oh6kd/SyfH8Y6wyHo0GYhfxe+opU5F1W/BtaAyONlrhRlHw3B8XXIo3JSPMxS
oKOdkbEtHRcvRQF5/zhZcvPNBzK3Mpx2aOahkSbQLlMu7pV5R8k01EhnL2sAAyAbXlM+XgZdppfz
iMiSn1WIEMrwgJzCXtYrJ+rhTF0Mbmc2TVJHbt0gGu7RMFzSMoIIFtPI7PlC0ujVd40c+T+SXUA0
z5wtoCIJll/fTdWQAgrMquTqVp5106PfpgtVQLpueu7PEaG8PCyOREkfhypHwvGXMcBitGnUX3oR
0sLlq0nrk3iT1V2HxuEVTi6HOleQxHOIP+I7phZ4DF2IMmc4js7LmpEdclZeezpX6faIxLabhwfp
zPnsXwynR1+irGeIHLFsFU9UQVf1sPExLaLcoFw9fNYi9KwBr9JT/ISfhpBwGQFrxKbHiIcCTpcR
KyY4n5cFUKgRQ3Hw/Sdkd1UbIaQuVr+5dYSl+IS/WrqGnTwkZfevIAtK9FqhD2ylSu3LLJVwf2PE
Hxp6SynLQQ2l51bgpalVUfo2DbVTmww1wIR33VS+Xk8DmhBA+KwKB0Kl46cre16/EmnKA5WtHjyk
SBoqQIhcgcWXNXRp75qDCXnKrzPpWWpczWmvVHEXOaUGKbuR7e42qGCwDp9QZjRrul/S0ljzAxIK
r+53QBd06GPERKH/5GaORUn+l++E4W48ld82ettovFRPN2Uri8l3Gsly6ECincKEi3w1b16TBp+q
bZyNe0UyDaqwCRn5T8Rb5pcxi40RKKGd6GkkIPLLA+WlRqnqgnyVzDpqulk8+dGaS+vZXWq/vvN9
Kdb04NpdPxh/zoVVLumeHc2psdWowb+NJKytQD2CSM7V8MXMZJllSeqtTr58ngNyG/kjmopJ2l97
zDmUeVTVODVRYthbXz0i4rbd7i99/WBZHbwauGDRaI3M8qaM7GTih0YwxcFMZ2rZvT7J6V1qPiLD
A4dQKxbTl3BT15OOfxHqdL6Q/evFS0Nbf6J9Qe/T0tY/g4hl8Ik1W/UHUwd0otlTueveBqRCwVLO
FmdI77ZhtcS+ZKHqVRk1+jevUxZZMJEI6q/+1QkP1+HUyBL0scoJYstWZvhxzINs7uLZbEHP3RUf
FPtSM1z4R5mxaTiwp0/EF5e0bLiUm8n8dk36D3fglvrOMYbin75eyFMRW5pkqhj3p4qtLcotqOh0
i9H9VJ0CVnUCGiWeM8wGo5YahOyha7nurska2WEKIf3RuB8LD+ZJPMx08aarws50Gpe7C9cIplrf
FvQ+bgjXNfYRpHejXuTC1m3GXTsvek4G6WZXRezlfdtgJVHWrMbDaUDAgXXQq0IIOYT33jLK69x2
6iB8B/g6K+jBcogPzGAkDXTjf4GV84EeAni1fZ93He4IcZChm7xXc0eYlYarVxDCUq3ZmAqp7/2d
6u5tbacvj7UH9tNwVv8TtWZcOmPuA6CqU2gstagFiIPuTv0Om/wMQGc1oQ8xuRaQFf/3dVn/jwbZ
HOKBl5JK/jVHTJxHukSK1HU/cAKgnt2Rn+uXOmJ7xyRBmMkrew2Ov3/stxAC1FzmD05PPDztcOa5
/fZe0smBB8rSu+ekLsJY4WFkJg99HwbOfutInd8b518viLMdwAFCJBtwUZ9T+M+Hr3BxsurGTD/L
pWWjyCp2/MtgRRcJrPmysn//gGesHP2EYLcm7gyQfizaUWcXXOrSzdqh9j+/Row5h26tjduc1fMO
i9uH06EU6aY+jbOzlrtmbHU8dxShweg3WG3voHLW25nOHVFKIcOiNYoiD4jurC22YsgzB6sjP9en
RYX9hV7jy1ilxPUinApeQe6OKyszctgcSC2MXN9IKRw5bskElzI9eChyPTNeCC1rQqiXfJz1kVp3
xepQTybzqZ8lTmH298N6/hp5ca4Jt5uOCUbSKBbOXqOfy8FejOku7ysdmbaXREj0Xjt+Wo1wdG/+
++t56Lde3OH14QlvrxcsZCM2ovG7121vyXJZxmZHZO1i1EXZfwWt4eiFlhZfZhYGCgxcL8/aLs6c
gkRPRXl32pZIkvXbCCp88fZtL/WG8fsH1H/wb7wdfBaCIRNVk1Jo2/L92wec120p1OZVF3jwqMpL
gqYJnCdfsWDeW4K/XopXB3nSx36aIvP82RoMrFasxLKLUyoyebhZMI9s2fDl90911lvjr8PQgBFn
M4rUAUTWt4/VmkOeYiwZfTdLYOrXZWX7qEpIHJ1Gl5NzOLVNYjausoM4wJiPrRA3EatPBqddgody
NgmC79zXiSLyjwEHw2QIEOHi/EBo+0URaZr0i/C/7I9qQyTR721v0SyJ0XTtsfuz31oa7UnXZ2C+
UdykG1UspMpssJprsgioQVnSVQJTkRvbBRMxP+KUk2XdxUrO4nV36VJUFoTc1KYV9rWXWAZke1Xa
biv3TT1u9pCYnYlBg2aUAQGiz7c6x/8YnfqMlU+R5HxI28aSy22V5VMElWec/ALqrVlCIbmgAAqK
ZlcbpWCKvCZOgcE/y+PqlO5QOYRsYv5LeD2VQNXLaM7oZNlSKFl1ejJPSKiMi84OqV9ae2S4Sf38
Mbhz+lonmcYpMguatrw3U4TWVsRVPzTWFrcYKbbFzhcB9k7wL09QjGQ7xx7plGC9ZHZ0/GbGd5Oh
Ti4COYF4YSFT+fZehB2XbCqqnenKpItSZEm9ND11Hn2GuqwfHNLxyLnz1yFyxWXpm4YGKfpJgf+u
p/owgjzqyF1ejQ1wMMhQQPcjLlH0d2lijF02m00sOcPAsz9GMhLBvM8kZ1DKL94aTVv3hT6I7rSR
m5q2f4edK25WXwoBCp7tmOfQHA65kpZVJo1FMvznSknch1eev8z2k+Ut6xDeAeel4hOS97Ky92Xb
GyYVukkdNyT4+dLj37c4KEAjnBd7UyueSCAmU0LKiKYAQ5Q1nW+qqMcPLKZNPhdU+VGo6NcWudkf
XcjG87NvNtWa71JcAaHQNkHbqD9aECFjRJnl61bga4yU9Okz/yZs2E+Qj+S1b49k9y/5H4C8zl/X
dtCb4Wlq1C9ZahvUFaUk7pjFKOIJfUZjEWGzLuA2bFSP8YxuMvrC5tKF96LFn+jQFF7mxXmWzffe
WnjYLBVzekRB6VwUprNdNmqZLkBYus+B8u1kibz8LoCAbGJiNKkvKZP6ws08jGxYfflzqUT9R2YW
OChEFlzmsHaGI0U4UJfdYl0lzKeuYjmiYvdv/LkQu8DNc96uaahDiVfCvuyK8cNW1oO5J6cY9uFq
OjUz1m++52K8ty1XXCvXyK6bqR/2Xo8nEgSZ7GLqxmiXR3P4KRC5hG8gih9FL9NdneNttbptu/PS
SF6Fm90c1rSlO90KDxehKlzbxC1bfGT4k5chdeKzWrrxCB8DtjrSoWOFf8IWr1HpHfLS7O6FS88g
xmVK9pCiu+xhXrbwW21gehg5Y/NlDu1ib9qDeYUQMi/izjAw0AA+PKih57CCMkg/AWoW8KgGJ/ph
0YKizrKE9Xmyy7w4iLU19lbfDJ/7yQUIIRTs+nXBzKNXaxV7zRwmaRClefhHMdnRegkzYvze225p
7Ts8Oyi/iiZf48nxwp/h4AXNzkgNddVgZOHtXGsoPy2TU2kbne7a6wdLJmmYd9/Mshc3S+Ca171v
6RmawgOnNprmq0WNyy3U2ekSFyXjqqic3N6FRD9ULDPc8G3D4YJyXhhfZyHnnxKLjsQurO1b35ed
DdNBQGvctp6Zm9eijmFyKXyCtrlarvBBkVlsWqK4W62AQEypl0woIJ0rKNu1uFKLVAdbjPa1VzdL
DAL96M3rd1zF0jsEUmM89eOwA/I0izhbminYeWuHK18wtHcid9XXVSzkiiZt96yPxwpuRpUEReaJ
GHqy+42OeRc7dt0eOwAMzIKb4RMGVdUnKPFDlVTDkD3IfJV/qEU0Ni6c45KklhIlrqFmTSc4BAtk
4S35hjIznBFK9TmGd9tUfisbscU0n5rHtisQdorJ+hRhRnUpbBUmozLTK7do3W996C83JX2IKRYA
wVw0HZArGJJKecxufMy3i7i2quibMki2djiZkEd5ZS+R7fjVgUDv4+RRbMHFYHX5R/hDcE7mXD3Y
uJUdETtax1JM/jeU5g8z9fvDJpstPEoBWbqUTfZzZUCOOeLrcU96ut4PKvJSnLAlneQqG2ITH5xL
P6rEUZIfW3EW9NFD1A7Rs7MI50up0u552qbt58gE301BZ9+6EB6OJjvFTi5yuCfvNWJvbqcbQ/XV
02Z27dGprRTGGDD3Xb6aLnvZQkQyyyIEp/Iq/yKgYZSIvi2PlTeqBzhnDvc/2VeW2TqH0nf6r+CF
8mPU5urCWuvovmnUdp31pdwv+AHp8rwp7lrXHK7U6M4f2z5VXxSGG9+daiI42HKd7ty1YfGAtX2w
nGG8XlQwXxbz4nTgSWF7TLVPEmU7zE/gmOhyw93yJk1z9Wmzw/whBNL5Krdw+MKGn+F+qILbzTIG
uFV+caij1Luh8245+MtE9S5EHeQw31V72DKj+1jRGviI7YyQCYwV86Dgsn8Vw+hmFP3bdqMid7yG
QFWBWjTdl8zZooaY3Sx7J6jCC4teZDKJzf0QTplDx0AZP4zUhht3s3ruVkTJ2izk4LtgBGoPbyrP
mYJhb3aqQn1URyK9mQ2RfQT9qe/wMmkf60F9499kANCF9dg3ZDDlGJR3S1RCC/WEVVxFnbCfRiMd
5wQLDvMWCtL4UNjTJI+5XeN0HOG4d+2mnQoPkdm00VWTh2JHf9lF9U8ffhdGW4NIYBuiKW6cFEdI
Ax7C9YqkjbH2zXlQNxJ1ZH2wFmXNly1U/A/O4hqfgjYqRIJTL4Z0eSTU5zIrpmZPK3rNr5ui6oqd
gXQVpmaaWsYxmPp++7yGrRrzo049zF0kl67uKkatmzG4qsAKFI6rAZlL4jVjOt2C4pR94owWAqpg
69YE8y3/Bhphau1mHI+q6wGAYHjE7HULcTs0FKJSVMJm1kJ30sZQwZVnL2ZbftmcNbWneF0kjtVX
NsHOvAxdOhVHifmm2uVT7433kYF5FMygrI7QzxhphgLNcKPlvkD75sd27tafutUytuNMAaxN9qRt
3qBUWdrEVvQXboOacIqNqsQgAcTtqsSoOvHxi7oaDEw/yw/4i/nR5jD8rbk0O/CjptLsMWF7zYdh
cMtwwMu19Gsb4L/vWA/h1kskEavd7F1rrPMbHOdLP25a4GetWJPYEzUrDalgxOurRdrV7bPZm2+r
Avh2Vy7FcuFkrhXusMDIA6C6UlmXVaYEbdLRC9bYnunK+4M93BletARJU6ZuHwdu5QARgiU+4iun
fkwRqYmjxGofuy5Ff51hyjHaCSlcbnQJnAEocqinc//zarhdQGI2hmuB1RsNFz7QmUaxFN8JQjL0
97moRexl0lqifdVghpLvhb10nndrGZM/PmAK2KQXpQzdb9k0PW1bnj1kuXjKIgx18Wqam/sZzgk+
jSkqJTYPkyDhI/sNg+26Xu36TjnFeMCOKkqEFJuIA+ijAhmr19yrtvZ3SvkoVEKMdmI1Dc33IUu3
A97tdNSyJb2l8xlimb30s9xtbDbux6jPnfsAYpPC2xgMivnAhInh6c0/rE5Un4Rs+3DfI6O+6bu2
ux9lP2T7kQMZtGwJS9vYaJboEpc4ubNbWR8qmXr3bWVa+2jIO3xbPePWrhb32hY0U7usp6keURbt
bDvlyLIxGI/bYtt1zOk7dbMzo0n2e2H53R28xhlKpZrTOOpnc0lwVC0T3AcnEUcIaOG2QtQcL3s8
3Zb9Cvh+v6Wq+JHinCiPJX2/nWJRzrhuV+qOXZ7Nv/CrmqMjyC+4hfQzu05x4FQCPxlbkT+WRWY9
gQguB8hE0bEzo+YQiKD8aJSmSqbGz/8w2+ahLmGoZRRuh8BOy6/dbA9d7Dld99UxU3U12k66oO1e
yjApAG2vUmHz0JkJ8l4sU0IR7nwoKUuuptkqvle5EzxVaYZjtuXMN9gUYo0pZHfpAGU/0hSwKx3T
FsTDpSlvfWxmyVsJjnoSut/dShfpa9voXXux++duCo1iX/sFDVpA7s6/bDkWoUt6VSy4MNZbB4gZ
zKXFSRrEEe15VXq3tejt5zzPB3y6au4hLvHdD5OKv4s1uc+cyFfhXeLBYAcY/+JYqMi1quyqEd3w
L0HVlieVwL3iiY13Vgj1w3m6MIbKRytfGhdY29sPms9wsLapQui6GuKD5y3l8ziFgu2ByvPQjSks
rS71nBtaiuparDiexiojpblZ+lE8VzamQUkP/DnFxVQv34dhZa2wKKnTRgG6+gNjH35Jp3DaY4Xt
XAGeZ1C5sHclmQ+86SdmJlN6aIJ8uHZX6rfYIB0ZdnUqDW9vyAYuMoo473Ho6/prIKYlqXqn39Wm
Ic27cQ6se+12EsFWIoeL/WHO6+NMUnVF9Gvn/SLzvCSVi0g91dYb3Z2TzxYuf6lmCK6N6Ym9EjhZ
xzBlmESJmzd56Va40E0+LZ6mSsqKJA0/OsrYKUlXWdjk1E6bbn+0/dhWH5Ayzv2OqiKtCGmR320i
UdaY1evRMDEScD/4o5OGcWXJwvlWQ2c12mQywqVMDzTyqsW8rfLO76KEantxBe4EedOPScCG6627
/H/ZO5PduLVsTb9LzWmwbwY1uIw+QgqFZMmWNCHkjtxsN/tNPn19tE9m2tK5Ng5qUEDhIhMJA06L
YgSbtf4WXm2JbURlbk/rcpiiIiOYIQLSIaGNBUxeiHHAFBUq5OdBv216WYvHOM7sKl6T0thA7+AS
ssomHFRdYTGMmdXKQ5/0WvGtrVs1OBtC2kRRbpwaDvB9pJtwQjuJgKsr181ka3p6SXuZ8T3YGjKu
PkVhDTcxIL/n9L8WWuDpfI5tWk7rQCaKqI3GMZP3P0BkTS5ESJcHC2RrGpGSJxqkFkkBOoaFn+E+
nPFj25Gu3B1675n7rTbaQDz1ckyWaARClGaNzTZKR5dXBI/j7kOfACj4Vx0DpTrraaBP9qqP277O
CDbCajvAojhplX6yCKwYirWTd/1Unqye05tDUaH+aFeIcawiem91jhREuSKgFdZR7/t6qtBHiY4Z
h90hrrdS+inPY62r1hmZt9cmIjNGdxnwxKTchiHKt3ei84ppkqDDAwivWCH16vPR3sSlskW+kSNK
oADsoKz8q5nRz99EWu4SAktOXyCJ6rfrwN5402zZO/jI4gPNL/mDhuqnC80KU1yIe1HNG1QwxRe9
zJiyUOUnTbap3DZI1kODfkaFs1lDis5uT94+6v9jIOLh4qDa3YNPi6tKj6xVZrr9dWpMU7GRVkFg
8BBAUONke58GavQONSOcF1qlnOxQlWNW7ppOR12pfIkzFml39kXOOi7dqFl6g1zeo/26s+bprhXa
qBgQtHzDBMqGGKXScXYkaXYFrRS++qTNkZpkaMRjbdz5mcic9SjK8nOjQ6yHbTqwGpQz6feh3qRG
smGcaNp9nzjZ8CXW1IK4MFGb5WrOaCLAPzZE2rboDR/RkFkH5SrS7ara2JPe7g3cx09YqW0ASy8y
42oFoCgcNlRvas+F7+r92tSdvntEkkE6S9hI0p9XaE1qok56w0TvBLh1jtm8i9CumcOvFUSgCkcr
8zZe5uZHLW4rJPY9EQCSsGdZICkxp540rNIJoMq0Ltnhp+CL8cgfCS3l1/ta5nW66gHMPs0IKbg2
ouC21/SK85zl1jWkukx82Ws7iPxgQ0zI+FVDVAV4mMr4SuMx3D6zXI7JrZcWzTJ1WabYM8G4x4ag
NfGJRyQ5BBb+7btqtKJr5Jvxl7gx+OT9cVbI6CJSarOZsO1QCn18IFa5v4xNnnAK2Otgrb2i4mnq
FZgoMie4M4APvXWQVuPBALQQ6xHNzsfRsvE3Ollr70s7TVf12Djv6yiutp1Z6o9u0xph4KGPTJp8
xjnQzlOIL2s6G5jUxNrs2wGzWV4i3A/EEAyH2G1QzbXljEw1jihY8McgXyQbbMMrkn8n4mporPdC
3cLwSDKlRU4gk08ECtNJj3BrK25rhoJyaq+tXvZXsWkM/lp3YklrAsKT+1F5HWroruQsUSl4z3aT
+HFYMIDf1Noy8bYkTZHhr02TCN0sCpDJZLVI1rzQUxRhwCWXuQABCGdXSneTDQj/1pZeiM1M0AMI
hYPMDzlLIdeDJb+NbVJuzKhVq7FzpiePp8VwUl3ZyHVeD/5d6zRdz+Ecp2YhEKBAhVldW3lknnyq
qjzkS5igw8aIghPJTiaBECI7Kk3iui/adIU2zXzBrdOX8B+Esa6E06bNyiNaYlr345QS79/4XbTp
E+HnPH8bKz+lhjk5mPRH54NGA4k6g1xlJKfaVTGFuSyMJxGgxAgLBCJn8pRbfUl0m1gKAhO3RR3p
TrEpjDS5J0qiGVe8N5nqmM/XidXU/vK5uTejNQJDW2YVnf28sB5r1B9xSJDJk9UW1WPTVVWYiBLs
kWRuBFzxwCWfN08xmU0xs5Ui3pXJ47rpsR214C7PZdxrhyblpl43IvNuur6rjp1T40FpPHIMGtAR
LdL9DyDGwuMyiN1P0pytjbL19m5oJvNAHUpnrlLidpdpTS+Q9JRAPF7b+vvWotpkTbA7g1MhArUj
H2nI73DxinUDuLVuuNTtVW05/YbxxTiVU5WgWRyNxySa1CP9L0Yo217H0ulkm8LPo2/InfW17djd
g8+4vyPPyvhUoYx/1PknTqgpPjisCI94gfxrhfhgJ4eOu87vXxBOdxfZ61NEEFilG9wH8yWItYyJ
xrCLHe8DgsB6v7XWxMGdQNG0q7E2m48pYMfaVywqNa1yc6gSo/pAlL79Pk0su1jZoPoHKUsDig4F
aGZZn6ce9L/ZZBI8qPnECyorhjXcfDR5j2y0VSHvGrutbOemS5Oap3xLrCmaqabGsYJ4QU1pUcM1
QIRWN/aExIf+FhMPibm2KoJlkoNOBGg6HxCYT91DJNTofHZKApr3aeUXnb2K7EbvtLU/ODbhENzY
qGzg2tBtpIEhXH2NINCYGRt9fSL4O3MbXR36SYFihq6pnK1tl6P/7JZlx0Olllmucp5jS/zWmjkP
/QQxTm4cI7Sx0X4hk2aMR+014dHmpkFebztIVBNZfdVrbfLaNUQrAsJNK8cpI0JnpqcNFZOMo0Xc
zjW4FLbFaTzr9e1g+R0rjLCU2zQflhjZgTqT2fHZ+7AyCZWeU7JfSHyiYYL4vo0urb6tP/XZPBhT
yE+RYlqNlc1IFs4y4clAFQ5bcbACsV7OxHZjPch3SawGr/7Ya/FsOlQS+Rl/h0bfc9VJ61oW5lM6
kW7mrujPohtw+3t67ld2GdZwiXPFOxvAv3r43l6RocKZsCbFwvuSVXIhNIofwo8iC3K+cK2ClvoD
UfkrJ78c0SVZhdwyG9538YP+ylMCzvmdjl/ia/HjiOQkLQIMyykbqPnWS+weEdygKw3Lh0ghBX+c
8j9Kc/jvQhh+zmD4v4p8+H+X5vBLcerPaQ4GGO9PF8ebOIf/wkVSti/t23/zV5SDH7yDpcNsH6Cb
pB72P1EOWmC/Q0lERAAmGWzYRLP8uzjTcumTR7rIV66bWFo8LkE426U407Le6UganAAtrxdgoPL/
SZwDnvNfmX3iKfkvUgmMxgic3jg4qQExbWn29sHJfaB6B9FEU3bDbsZydczj2tnPWoXduRrH6Qsc
mHflZDbrpG8Y411V9ciAWqm95F7OIkc7IrnzkXXvpsAXxJS6JDC0tndO8qG9m9JB3FN/ANnUD+JQ
kND5XMkIeWnqpUe6ejZYjOtPBJ6me0oxG0E27aiYiHs5f0Ypr61EFEPQRSoz36OqyI68tcpT5Fn5
rrdaBsuuvK4ckwKkPOJBlxbJ0RhaUFVRIJotNNdam1rsHVHHws5EubqppJ/vZO4HV1MbDykYljJv
CcQPIAAz/dqYBKgvAsCBLH6r3pqeke+MyowfjUAEZ0PLLoZikYhM454JlyxLl/GrrAEQQh373DfC
n5jcisld+QateKuGIFBIdMMOjRStBk5rhrwmF/3OyXX5BZqp3loN/opaNPmu7KvsobZTF1Nfbqc7
Wah0D/+KStcegae8ySDbz+w/Vr6ImAOS8barxPyZfoTpkd3Luo1h/vYgqc3ZtVJ167h8OCgyxRZg
rD+xb9afCqtXayAAbyuHfNh5RsZpxEqFdlbmyOlHuKDM7r9ogRWKxqFbK5AnwhIO9tJv0GMPQm9e
levWia6LTBYHzdcOjGzZmjfm/BEGtd7V9eB8i5mc2W46AapsjztE9dHBxD5/wcM8m9tAS7MjwcCR
trGIBTxB2aQf4kkET17tYlJENQ945Y7v5TDW90Fki+tZd/XrsdXZxHvQyI94ttqrtNfz93Zlyx3D
BMUxI80se0flHlWiuWXdzpMnruPYnre0fwBGatInj05Ig32nq/21aK1hoW31S9BwrZAO50ardLbz
zz0yn3NEIMkentI6uQQo7wrpsqb7nnis8V9QDyGdW0aeea+SibVcG6yTOTqLprOKb1Bvt/fpbAUr
5AP5odD6gyyjBVIsHf9s1tJ8KgPDva5jOztgJJH7NM1ZuwogNlLSEucml+PJTEaby7Fu9preMdDG
3QsR1voE+J4ZG1NG3gsUz1enVsUhniTEA6VHh4pCqi35kv568krzg2Vnn6fRkvFKi23zyfPL+2qw
KIRq5cSyVuq3VeK6VEIlaI9xlgEyLhEK52QwHGM1IvF9gWFKL16c1byXLSv4zHs42ZUD/yieRf7g
C71YDRZ1cSzLxSmN+RJHyxIHtwccptumeO9ZbQc8gac67DLjnhqRQ2yO7rFiRiQSnmIJ1ytKBLNp
douBNL9zonzvTmN3dKO5PDCeMUrIPmP8C6ynrgrEwUOrvAWsqtcENQF8liq9ky3FwDPgz8rKiIOb
E/hldvLsEYGHevBIDbyVZlGt+EIJ9GqSDCaPBfSiNWo75m59qhu2nlUQbJ0uLXYR+O81g18OtXE7
RNHwqC2pxplrGbepjmugxBTaUuxLNlOpD81nq2P3jegoAzf2duBlajPkRq9tEs/yHztCaSQyjDkX
TGpThZB4im/mtsp2mupQskyT462aQbnLGITSNyaloy9n4sTmqu/9dRAMD/E82WmYZyQp5k0M+q2R
5hfmfTGfKva566mM8F0Y2mNqZuTwxjHrgMgDj64satCCpnRXuSY+AnLrh1xn0aHmsA7NNKs+5YjY
T1GVBLcOcMGhbR1VhFB63a3otAztSbmiQKJ9cZE27FLd8S86QgZKZ4GCz4Nf6Ss/KmbqePzc3UCO
Bh8C3hrnGU3Ex8a3xVUxD89EQrt73ojzilVtOLexLbiUxvSqTV309JMWXBW93Vy6NKqvU0qC2NhE
DipfyE1ltPHWCID7ZjORG6etrY/Enpp7t+Msm8ivtolKza8EzPTXI5EfL7ZVLy8X6NhHotzEAzbA
IQ9dkVHHmQbxDggSSGmKx5VmRMnFMMjtA8l1wiGu1Xu956MvE2deT1MnN60y/ZO/jKkkV1bJDf27
IxeaMaJfsh3IcL2naCi2+l0J5r0UnMmHvEd/Ysh0g0txvmSDZW/kQBINpmB9BhbRShvuRm3duhrO
xhCbx4CQ0mf2mmw9opyjEo7XreAWPxFzIffoBanXyuomeMpcV6yLctQf86iJ9jyZKKztzPVkus5l
7lPts0THeJTY3LcwJu0Nvc/5wbE1DAEoxG/zafQf4pFKakOv9ffJIIDdBg+CY4JZ21qJ15ybqf5U
gmN81ueexz9RmzP7tbLjHfEbxnpGthiarXZySt0ExSoB+9F5LxlM2lLHiYChyIR+y6S7NGSnaXzf
OwwiYdpDFq5KK+hu67jO91XCLR0q6WXEmbUNwJsX+fU37GHZYcgTMyRtQbsSEHcQn8VlGMps3zn9
E+hrHPKsBQTxsYt+yjr3CQ7zRY/6b7RxPRHzcFca7NPYjcisteri0ICrbJpa3Jt1LI8y8bz7QWbm
h4wgvM+kLKmPNJ88oQV0NS51MXVNdpSUhuj9UdZtPXS73FUQ4deMWizcYJAUaW0EzY42sKpIrhQm
JpAI1fuXuqsnqlLd6FuPFtbHhDzyxaHJMWm3Q1ywiip9h2NKzruCTexayFqrniQPUGavpQpRRdm2
pvawOPpa1rBNpSZEp5WdjHgqj30jvCdncupnoijj9BKRuHryEsdo7sHWkmiXz1k+lyuYN5BVcgKc
9IufqFZ7cGg8cjZGgikaPQ8c86H2hLUuNX1C+FGV28FtP7bYDcJGxfkaZz6IU2x/ZO0Y966QuDCL
rj/z/1TbAA3+Cjb1KBr7qg9M4CVdq5wwg9n/AL6u7ZlFHso5yTcJoQdH3iDYrjQRI87JjRXluNN5
SOL63PBtHucOH00ixpfFbHNsAleji0frd0apJmDKZdwidKLHGGk1JyEO5Nuh2cZ1WkUdNYLA2Kja
6b+CT6Nn074t5qRdp7UWH2abujg0NtGxKUxx7HRkKEZOoBlapaskcmGL0Zw/95ZL35aCbxf1IEDR
2mCD4CXaNCKvNmNkSzIfE5olu0hCr/M173tdmqQ2m8WOGCv9m92z9K8khdJKhIAKxhfXL13/Y6v3
hAp+7m2vzpyHqIa36FbE/Avsc99Xk3+0xP1/HMn33y5xGOIXIf+/swvebHGEENIy8VL+vMX99Y/+
tcaZ72xi98hf/G4AYU7+VyKfFujvbEwKAbsNex5ydgwVf0Xy2f47QHdyxpaYMwKmF33xX2ucbbxz
Awdxr28bsGJAU/9kjXst2qed3CDXjFQUtGKEFby2EdSKUaHOW8A4ertINB3iAlVCQ9oYLUl66RZc
nFNRXaWZoY0Pggaig5JTIlmu4PtfPMFyYqwnHYmrQm/lzhPSQULr0lNsEpiEtK0EcIN+b9rdT5/0
36RE8BH8rCw3sZvYyxxOCCc9KObr39ynZokX1dycrFhXd0ZC/I8zpuxjg6efRwr9/oSlkCTx5pAY
eQzPZt8lyOaNwlwjTE0uktuT6wZXVedpKUAWAVhY2KC6WGdqrd4bjS6fgrFGRbPq7YFYkcDt4WrJ
TjaqQ+QJgtTnweNTKdn55p3Zueril4KtjqpidQFjNO5z0+jmHQHy1Sltl1qvGCRywMJL2HpYN2jT
lkcFYe7xCHdw0txB3eVokNemMZMKRzJJi2wNCj0MYLlRaHtUeKxx5xvoXHkTUS3LN1Kviq7t+23U
atP15ArzvkHfhcMCKx1KuELs4DCDZjN30jg3Pq6ElReLKcZKG4zxxlh+cx3pTbOuk9i8Z0wUEIRe
y7lhYK2fiK5Xl9gd+TWUiQl8YzmmfDKHMSP4tjLr5EYlBb9RMDnWAaw6UQ9N7SSMrjV85z1yT6M9
mRh6zfOcjZ5GAtPkykfMwGVy7JqW6y9u8xnfHpT4HXCuea/RpK4+ouRW2rNlLgS0aCnpWkJTVHWA
ZmKfH5B2zSuqqjl0LukwQW2T8duZ6aLYV3OtDyHUbZpcosFA0gXbTLqwDW9FeXJWOi/pGEcf+skN
PgwEl8VE4hpNgVPUvU3YUeaV3tZ8SIJSVvJCbKJEHpORIK69PePBpT02s/qVg3KJURIH3LhWTlfP
76e54msdTMc0TjHBYMkReZx57y0fTkA6LN8f8PApAF411iLvNG81D8N4ncTjfKuhIEL7+R9JUU2g
QLdBEstNmAdoHEISAUYPHoZuMkIm4nXu1MSlm38rMZqdvnqJ0865/i4z0gbPOI+DzC+WlcUvJuzI
njggG2kIxOnL0m34EVyRJlFj5pKFgVeXYRw6f5Wk44Kg5FE2HU3lOmrjVF7wgTWw7W5NMWvu2hk8
LpsBCkKsiH5wmxu9o/tj2zqxVuarosdSjcDYxmNurVOuSPPzuEj2QmFJe/w2pQw8T/yRcl+pRnUn
Ct24R6eVi0Wo47y0Jtr/FROhcY+lnq8nz7TapUBu5LvNxjmnSsur5BOfDDeXR8DAvCNgbsQqqMMT
PbaRo+58HvHNRps9no4E5pB/kOU6+mBzTiT4fdvsQYEqhKaRqS625dQLHTmpK6ukvyv0qp6juIDm
c2hwtwUbpVI+F3L+4YB7p6lOJdtjcw+rqGkftN6b66vObLSGzOmA3ySfLB6/uJGm4EHYyDbvgMiJ
/Sm0BnkyOobDPNg8IGaYG6jYDjgdCBsJOdmdMR+E1MmsiXI/VwD9EXePrAGoV98vZKpw+eIqDfJo
7Q7LTYFVmp+C2JdnKCSDeS96alNAovzEfSSzpjdv0og+UZqAAH0+e8zu54SuR8C9vOCYcCwpWfBR
3KTPUNDU74VOH3dfkHN02UemzNagrCCaneamKkpmGaRaWkTtUR6z9ZuZwU8CekyPbe3xnXcUbZ5T
djL10acqOfvqAEQgf8C+HEebQh9M86bg/TOzePbABQdyR3yUyBgudf2Q0NzU4Kv1ZppWRKw/Q/y0
oRCxf6ZnNHh0hj5aVbOBrTRW48ooqv5hwt27ybo2WXNhLELHODlYCFXXVhQhSCoEtRSGZUzOOvEK
Z69BS4xXlc1cKD7GYOrt1paOW6YhAciMxNSmQBj5+ofWkebKKnSKlQcm4DKnbwmvQiiSUSFVzcz4
U95G3lcVW8QHIoG9weF31Y9NPW2yvFG3buXFzyhUy03BSwolY2vdUTdaPhsIcLbQxjEB+XOBDqDz
GtiuCSW3zGq2KkZ39oE4fzDTlhBvve22tIOoUBuUWi2lcJuhGOUNHa4sC/bQb/rRy295rMvnNOiT
94OdX0ZPV+muQeKwJQ6RIuEUiTIZm+J93Lr5w1jYLNRNV5ZXVCsb6zyr52OuBRludZsOBjKP2PY8
j8feYFX3vHTkY0l0b7JO57bcgvtUH8GOlo8W/jD0XacvV0vo3lm6yqLYATFKHHntN2I3mzWaNHtv
zmkM1GKaZyduPUTILFGUrk+MA+u2MYdTDVe68/N6ylcp2RAHL1HmNnYAXKJK7ghU7dcEkMjHNGsk
eUykPRxKuoCHzVR4/bnu7Og9whx3h2WSvFG0psQzabO/nSbXPWtEJ5x4YE97vSyJr9EW7TPpKZup
baBVTITqdT+l+4Tkp3sM5/MXXc/TEwj9fGpIM8rXvx+JfmV7HEYijHb8hwwnHGBg/L+yPfCMlp8i
9z6qTjZ7IlrZRkaLl5CtkRWT6vQVUtDY7H9/1Fe+u+9HdeAhSIUlKNp+HRps4yFDc+UExzrnKSps
wYNBdiYzxu+P8yt79uPsXI+jBEx7xLe94rIGxF59G8Q4Akhs45mqNzyzS4IOHAIM4h8rD5TT38dV
/93BPGq8+TgNgMTXvkWDe1iLGQKP9E4Fm6pK7EObsMlpggi935/X20GWVFtwHmZx/W+ax+o48KSm
dPdokSRxLmE4dg7CjVULbX1qvepP7ZJ/czyDPcTgMsHk9canS9EBt21esBuD0X748QoqE503BmXV
TCOtmPh4f3+Oy5X3kyuRa4ST8/WF9UQX+mZYnzDxkBfU2cfGBdlE2YPkmLEk4g1c0vlCtRoqHGul
FWTWs+6nvD5+/wu8vUgpicQF76MTXCKcXxltq9KudYUD7Nj39ASPo2YdFBUzfygE+tujeAYuYtdw
iJF9dQOiOhnLSLTuMe6wW0yiFDvPJ6rmn58LCyW5ApCD3HivjuJ2llk7aFWPARLOtUv288pU4PO/
P8rfXCYwi5ZOfgFf3ptyowxnJzaxyjmayJF3AnQb9ck0eoiUEWqcO0xD8x9WurfPL57pPMMWztPi
T69OrBQDqVG5ax8JfXcfjd6Pj7NODXPY5xU1x7jdzNBtZy6R35/q25sd1z6hpAZnGxA7+OrioAtE
6LN0zGPWc3dHdC7CNCF8mlPX/4Ph+29OkYsDRTuyfnKRXz8svXxsOFRh4hlLClAvozrNbSefcpsL
hi5ff62Wq+afnx+uaNqblmBj53UawqATGZUQ+H6Ek6A0vrAtsHo4FxadP97p363Pv97qAegECQA2
oQ7+2zst8Rtf53lynJs28ENS1ZwxdDw9vyP6DTlUmic0ZU+MyWpkrqOnbWrPQz0ohOVaa7NcVM5L
HpvtF1LvLKbOucyTi5+5kGa//1jeXuFLjvfSgmOZS9z+qxdKKZwRAXfEFY7M14IjFvIpVQh1wyG1
udTSgLH+94c03j4h6EPhruL1DFT3JmAgzsFLyJfmEqekuNkobKoUQSvVffEbg1dmIqPleicC8lxT
IfI0DM5MEQ9yqjui9GuoI+qXCMyFZ9yRAJMn//iuRw0LmQ8LTx4mgZi/jhCYNpMZ7sU54n5j6Nad
9NmINetIsE4JzUSiwx++hDf3ngsIzt0AlMMlar8+YC3aZeif5uNgR/j89DReTCQll6mSbOO///j/
7mDgRoShEUfO6+DV2WFvDUgDAghW8NSXtMyCK53QTmL/CPMXfzjYm6+aM/OXZmrdWt54r9s1i0wz
ZBvpE5yjw2IZi44rixuRLfH3Z/UqD5fJyOVxuQwPDieHrurVhZxbiVAY1UcmiCZpLzo7XL/S/LbL
HiKtmtuTTAeQEDu2/asEj7xiI/GsJqxpAjyoqlZ3icjACTT6aq1Va8zyafaaZq+TAfwUgHpZW4yc
y3peZyzH2LCmS1dWQfWnkp+33w+94ShnCDBwLKwyyx37U4SMKCdfLjazozlPmMmRMZyKkUTIWJ/+
8dRFagPXgI3DHUgPBvrXQ3UxFuRBJc2xIRP24BNpi72oqgHnMTud7FL9ET9c3l4/PRhtXmtky3Pr
eyTT6G++pXKmMK9uHPvo1sr+uuTDIjiOgg/fARHiiEB16jl3HiqlzD/cZES5vj44txfaM4sjm4Sb
ONavp2vnUSfsUaRHOMmsmNd66rtZu5toULIok1eR/8k1ssyG+GiN9kyPNXeg1cRib3ZwwKFpptOd
Tm9psZ6zBa+pGwqCkNWTmY48m+uoISE53fX8/AuKVK3kJ43C2f9w7hmZb1W3+HGJhF4uL4ogmR4g
wwx5RFiKhNl0W3Vx8JT2Kxwh4H4wsbzoIU1ib+3HI2GI5OhDWulGVtwiA0zPjdtpOwwC7uWH9a/y
ymyJqkSz+cP/Byytl6vWc/ogTOxGXnWZ7Rmr11bA0RcGCX+5g6y7NxKE8GFfC6cD+9aHsXpBVVLS
zEWDDeBRL43c+DI2fgYoToCEtQqUXMDQKc6SyzAp/uxp9Vwd3AqIckdlY5TsaVpiKyrrmb+da++v
4XPAl7EQXstcU0vutYSShOkbaDk9L5kRNyzuU6OC7BD7mrrDVlgkyJYxZ15lMdThLZYevhAT7XYD
m13I7K6add4XTY9tHR7WVXekPvhXsUta3J0njfaLanXOYrRSZ/5quWVvXze1sUBRY87XrHTBP+TU
nRecyICShOXZ+ADN1L4a+DQHEI0ebE5kHTUcrkS3ugYHAbnqliSRnY9iydoMVsRP7OnhMj7NGOAP
tVoCn1RFih7+t5m3VkDqGBBOkluteUMVltPdLZme7TrD6JmgoPArOgomD5pVIxjyMAwNASrrvhuI
ApWlHNeoVrlg5pgrqCwHFgnTG4V3ZQ8RdlhSv5cgY2UM4lw1OZiWL/t23qGG4s8m3c7NTdzrqqFD
00Ew5QsqAq/LxHfNsyYa3g3f5wAwe66+OXaBGhK3AjcjiYKGggggxK9B2yr1Lejm6OLPg7r8gOBI
yeaXIWrOuLdT03kRUUIfWdu3o9z/uK1ck2eLvtwzo2el/kvpCKA3BOLGvaGMROxBe8Hmzc7mMd64
DlcRxkw2s4SiIyok2gUzt9KWdkNRjcNWCXD4H9SMgSsT49kySCAFAo+rPPsFpfmCxDbA8+Rqsv4o
QweB//7687AYNZcE7Ap9HhaAGU0Wettt5dMWcqKzgtuUciWYhnyy+WDtaLDxlQdmLG7bsuYXMXSw
k63MzfaunI1aPfdElKB7yz1Cq+/8KlD9NSoqY5H2lbiCmkhMX6GfuWRTkkPs28mQoMDJxGxscf9h
nuB9DA2QoG8HruBasWFzMu7gzvI+MphnXUx9ZLfUIuRiwG5Fp8VcgM1ruZMe86YFrZ9yQMktCNrs
A0mkdnQsdF0BtYGQdz4A2dxTVffjjf8/POn9JL/+7//13/KkPiziTyPLG5p0/TV/GV+arz/TpD/+
zV8sqee80ylXAiLg+UuWy0KF/ugt0/grjzEZj3nA+uKajAx/kaRW8A6bNOqHALWjh2fF/DdJavnv
bBtdKnMe0xFgkfWPSNJXCekQtOxNaGdh/3zAOcSBv749s3RIKGsM6v1EgO1jl0Kwoda3KBHlkVyt
lNcU3VbW0yWvzHnx/A8rXfeCFeIpqiQp90nD2ZqNx0j0eILKMnPpHtHHr6pzF80+DaR+hHYzj7tL
yV5A9mj+/B2zs3q6Jss44E1t6dB4KsAazYco9hEA8PuUprIrlof5nKcOSge/1+e9V7cRhgDMTUeX
G33dVxh5SW0kgWQxijKONyciQygpLgiP0ZST7kZ+OR4pZLwfvFlEh0prursyiMFrWvGcerX2KPJC
u4/r0sXLpcodwox4Q+2CFUq/lTdYjvx1odrbwY+/gE1wkrjBQiMxb21zyrZBkHFPOhZZb6TW7fQ4
+yYRXo7kc2MMLPWZtBopUPvXndzWM0dPBvPWtRSpl1533ZE9EfameSsM/z4a+mvsPGWY0M461rNx
pUbCRvKsHNCKjcv/FFfVVFzZvnyMCvwqs9GpI7KX58DF7400Klz0nNmUPdfOot2tqvcKVPcpI993
LSmuXlPo3W/xjgwrIZCpecG9sqJN5GHvx5uz/ArETzn8aFhea+fNnn5jZZq27YasAgwP8g8Uztkf
DGWR4VHmcgVTYWFO8xVaUTq5Ex0L6SwvTPMzVgXt2EFmvFQ2UhsZdAPGHoyqK0vmG+JycKqOzj7y
Zz/0YQpvsFk0j3bm37utqAhlAZ4x2gn5SYSxbgY54gXi+iQ++A/5LDWIEmt8wCUaH23KBDw43La4
NYOo/6zpdVOuvFq3bjtyKc6FqBMSHMxE+fD+9bxhV39vaQbMLXh1sjYr667Nu2DL0kTMrpW4BC+5
RpiKQfB20gbs5aoOoAgslFaxNMhBERM2GWKgws4f8MObhupPMSrAfjs2mvPgMZWe7MLVn21OfN1O
xDIUIsXg5vBZVlvDb0gjstSkn8apdig7YykNHSftpm9kCs3azm9IPfg2Bd54nZsNdpq4tLNNjgCp
CQ1qVGWRGu+/P77+50H/hwe9ofMk/Y0e5r/yl08vBZmE/6mn/PFP/qWGsd/xAGXZX56mBpsqC95f
z3n//7B3Zr1xI9uW/iuN+06DMxlA3wY6mZNSY0qyLNULIdkW5znIIPnr+2PaPmWpzrG77nPh4BTg
Kks5kMHYsfda3+KRDcyS4QUnFXrTS1fzx4Oe3YHDIKYFHbAo24P354Ne/2CamMVQ0PCop3tn/J0H
/bsT+6LDWaiahskZiT3jfWM1NWrT7ixb49CioYpN0mne98Lu7n/6Tv6NcuXdKff0Mmxai3qHHc98
n4Q5G0zlUetpezCcxn2GaXBt9bp/XSiyxX7T2nzX41pei4wtJD6mtQhW3p/7uBawx6nH95NRiWvd
bYdLDsago2ZG9LVb/DZYmhPlu6OmcDz2EDZfejrMT/TlKPrTIX7MOoQFHhLSZGpDID1NJS/AWUXA
ggD0OFgVlXjQYYSaW73HhIrBnHC/nQuBotw1ToQ2YhhstepHGqGnelVUI6XrJFr9pQQnCfimEzuc
smKnZh5+5AGbbLVjecAiWRzzLBe7nB3sIwKV8oBIHHVkCOQo5NlyZUcp2ehWVMa7qcHAmEQd8SZy
eSJCt/4KHm5+iDO7ffDq6FLvp2TDHLTk2EeayWxa2SU9LHfRNVj90ez64pWNvbqeLZV+NPUkXZV6
mG+dJi6xlhZD0Fel2utVSF7Y3Jg7f9DhehIwhFgSFkYure7cM2R1hTIFoSJmwmedftg+dxe4Saup
PZNLD03qKEKsIJpZfe6QsFy4czECyprjHruIQiLZ+vZW78z2iUaOUNmazobXYaGeVKS6JyZqztRd
xGWdbr3Sw+mtQu7zQI/JR2TUXpQvfevR/SQ74lMqMvNW4JeLA6V34kvKBp+ugKZ7QM/MqWKMnibj
Fmk7PlMwtfFLFue+E8Dpyq/1HBBGgCC4uvBQ0J5P8A4eCK8n6ipMWnApC7YsnQGN2QA7rsGX38Zj
omPNob/A0dvddIbePhH8M2yrUZdbNg3NWY2VW3xpiyLexWX8eWrTeh0xuDiPhA/ND81TXGw6vpyY
medlkxfYRyxTO9KznC/0Gcj3qhuNDNbLoGvrLElDfaVV0KzdxDlDYG+D6yy7jTUR500Hsv/CPFu+
ZMaU5ps5mt1yo8lEHPgKOrJK3M+NzAMFIOSqzDkSozv9olujWrmZfR4uQ/Usiz6KDjdqE9K1xiiC
/xHCDDZcVRIpYKOcDxO0JrU8T7XWhkEhI2C3up8+M50I+cveH1bYW2tmnhOcLre5DZlyX7h095xR
KWPlM13g1mb1jLhsSf20ATMaw9exQCbltJq8zMxyfpEE3wZcWeelhup2jS0ZmO4s5S07qRZASbwF
nJ5semd+1HDCXCFnMTfmNHdXmjfPGyWwzZSl6IPIEMN2KuxjqYpPnhVW5j5B9D/Y6HiHePpcIoI3
V9RFmDTdHuRlvqKXZ1L3dunAob7InA2cRvQIU96484Wv8mk8y2nHTgVn1UbXV6GGLfMh6xRhC0zi
OTBHfBFVs+4nnF33dpv6kczxP43+oJBFyXgjDETFawcACjioEGguB0fdXQnpl+VODbhAHkfNJnwG
ErMJ98XH84N0Spv8bZd2SWMTdSFJIkAFFN0OmbPE1NTJEF0xJ+mB5QPOVAjYmART5yJZis9FqA2g
5gghcJ7MGpoYtN4y1OKNojY3H9Jeac62gQTpffFGkCmrWJKjQvFJtGZ7lxWQT7Exiy570pw6uxMD
IrtWL3kMV4Xn7Add5g9eOGkL+90Mp5XqXesAwrXSV2oeOHA4Wix2jrRgwphhc2GMo7M3C03HkZFN
eNaLGZ2TGVe00btm+dde6IZ309Srz65ZwlMpjbLeQpCyzqoc/uaqt4GPZH1un2F3KQ/JyLxbFj06
76IJOXaDwKnOG9umI+EhA9sablfhFUmgnlCqBmWnU9SiQUcUH4bij9Ncq5FaeTd3BEitnFLrsfIP
qjiOll1/tZk9XPBGkmibgdmHjiNoR5KkkcebdlLVGcxAcZ07ifucM4GMyaMZiHHrvOKoKcxhQUZK
RxnQmea/OZosXmG55Q8WmrGbPEOACkCuoAYvYoRIHaJag4dH5vas2+9yi3+qwN9VgThWfqp4/nLc
/7/0fKvybRV4+pHvVaChC477QKjxJVvkCy5Fyfcq0DCoECkPv4HNOWlzpv9RBXpUgfwUjQNvOYMv
nYAf1lbjA9nlqCjo4zN8N/6Ws9U034LsF5EAFQzDAd/UeT+MVt4WMEUDzmDMUHQZRG2PSAUheBV5
yeHLrfTzqh58YjvTxpNzv8uI0Sn0T+BmsaVnZV1092ZhSxRnix/b3OQt1FeVsnQIAfXvEhfHkyuD
Pi0Tow9qNcLf4njGpIvH7LRPNaQJUFSA9BfDGW2Aohuwa4GnkPVlmU8pbfUhYTsTfl1eOLSPDxRV
g36GyxEJrx2G96nV0BHV3Eetq4adqgYPFNQo1viM6ou0wHVfpCOrwnEy8z52ExZTEvPYWolCLR3D
dhDY7RrajXk7U7S5+FNuZxhGz9gSeB6UshsuiTOmf2fGkidSO/TMAAQybIyn45DvxoGj59oRFZa9
Imq8K8HJLg06XB870KdwK2gcyx1OmKFfaUsAblzY2b4OW7VN59ab0YeU/GKUzeGIST4crk0nLJ+k
moxbRcL4sKvowazjrmOniODesbNG07zC1dWuU6cZHlEwTg/hXHlugKutHplykcIAc8fhg8JL6s1H
EqUb8srw5Xamy3DMyIaNG9WNseqM9kIRurbwd8EpMx9iRptkyjlzeQ49iBRdpykVTZkktRu5jbsW
HvLArb4mgXLSj42bbUwegcXOknmI1NkZEbim0iPyI03RqQ9QWNG32W211nvsYUDlij3ZF/EaJF3v
b02l1EbJtApAiQ/RdjKlzhcd1bUTGF2uXr0w0Z9nUg22mcNq3C7F1YaW+kSzl7T2rWgLZ9dXY31n
cG4/Jzgwf8SZ565CfcBgVmuRxD0UR/rabL1r0mfadW/SpgYaSeQWBAWDm4Zm9LCJorzZTkgjMR22
4np0GginYdsHPSCIQyzC0VtVVpHdEYwIMdaJe4qhVKvOiF8wz2QBXtelsfwHqwF4KyFr4iUsBoNy
vqNZsotkY96H+JjPVFt4W6htHobRMuzuAL181pWjrYfJn9eEWYNxYQUkZ5VXW0gnQDmIIHJ946Jw
c/uQxY7/tBwqdgNCrXDldLNh0EMw0aKzP1rrLmzuQRq3V42vzy+5LMI10VLTAx22Yh/ObMxMGnSR
rmoN9x9t5e6a9n551Tiksq1khTF9ZQ5JGDgg/dZGHFYf3aiRK6WJ8gzmZvQJIwWjVWAx+W2GNT5A
MghaVhY7WWFJRYJvs33bmX504qYPJjlaYoswyaRvhzA/PD+hsnpH1tdtEdJjcfX8a2lk0xnnHZqM
SzLAME6C1pr8nOqJvSYFSwUOoMT9EvwGSc98HtX0ieghJ8B2Ica1GEyvzdYwV7iOpNk2cd27N6qD
oMnLkjzU49f4pzdSykROv9kVTRgIv+yCX7dfo+qtVejbj/zYFg33A4ogeN+YWpjnL32BH9uiaX9w
XBoSaLHogvC3/rUt2u4H012MQhhhTk3wP7dFrELw4BZNKI8SxEa6+DvNETQxbw/2WJSYHHscFZcR
sv8XbUjW9bgwepHcpORxwFaxDB17ZhtlhMqFtW0fCQBjVlXletluqQWxPq0UsEqOfsyCx6uGPRLa
Z9ZkK9C5mbRuY5+n//jJ8Qct0wM3a4sVsJlsH82lrm5k3uhfCr1W0C+9rkx8+ICxT+hZb1QRBXNs
Zj5bgbCjDRmk6aFIS+N1OdlXoDYb/0Uj/CcYXVRkHuQJ5ODRHIzSww0OYWYXzdW8tkSuX8PwA1ZP
BGLfrwAAwUSe87plRMQR+SNW7xfiC+N14TBowmLqXbl4W8+SeU4vxszGOT44/R8q7c2NrdfAaPFE
x7et59Px7qpxuhl6opXWtamKdmOBjdBo088SHGmT18xB4/i8wZYZDaQDyEi5LwnGiY/d4MbplUMW
CXrM2rtOWp2WyJSMcRLk7kScmQfnchWKEUBwp8tkuvMcCXaQKzE9hlNVYmER7K/TGEZ3KJJCAu4q
xmjBxNs/S0iFPp/VOD7aSWI4O9ce9bOotIaNQBZQ8uxPC2PrSTdGaIvP4hNjaMDpUQP2Fy5OcdC6
kk6G5tAnD0iR8K99DDoAxHKbWyKdE05+nH+6me246/AV5N70JElUc2/4JIBEwQwWPJ7yeFxjhbU2
nd5CztXS+JWoDHsTR0m27xKbJnEEKheTb88cI/aOzWyPOKcQI65NPD3HzGXMMVWgYvWiMY5gctUG
aKF7CG1vYpDSOu4XRcbheqSWJH0X8QEM0KqIwUVPwie8utTqCzvS0+lSx2Hs1QczsxU9DIEa1vc3
fBF2TRFC7+TGzpq4Opsp3WyaJhihmEGQPN+u+qKzL1SYEXW5inHx+wB8Ddsi0grDiHXsu2ghIBmD
d1fUZaLWnjaK+iFvgRGtnIoz6YQ8D9ot/ZgisMZxwSeZwPEO5BK34sKto/gLZelUI2InMH1F6Hih
XQwOzSvg9COUWc1PLoZSxuduWKpn6BhuDQNM9ZsJFdV0NkZT7AQd7D+Ap+QyxntaG2a1RyCXGytp
TBI2w+LN3+vLNlwS4spEeTLmIG4YT2GBCgtWduh75GvXUwK6Kq2gW9ch9vMLUHj9gg6wraCKuZoQ
o9jiA53Il3mVagySbpD9Jh0Uk77wLpmZqau8c5bcNY+DWWTR/KCbyPgg9dCx5pqXXFEm5sMWSgJz
KwclQ7sucl89mklX7aQYG4YZenc7jzKdj6LXPmuzKFlTmluNge+kk3Ml4SnNW9nEzOaifqoeR+zR
9sqf+vgeIr9Z4a8jYgRAro18XGgMZvY8iaY7YJJ4xch1QbKR5Dlen1yPTXXmpaF1ZlV1+6o0+6PT
Iw61EuqMuyEzcXepbDH4taDM1n6tGedW1+mXM1XQEbQW6xEiVQqOJOJp5vQga7OpSXfzaPmHVPMn
8LhKG8eLkyrZs6D4rXmlbOf7YbehHAuB2HCtqm1Uz+maVGbrqNWTPmwtIhPXrkjN88otxQYHAPYi
jaIGy9oiQqhngIPERJhc54zu50vbeID3oYV9JAp2eOqgoLSbtrJt1hoELfA31D+F4cIOa8GdBDkR
8N2G1lPUnvMXKGIMDd7lyjEp42H1cN6OD3anOZyKJttzan2VTrk9rEcUIKgVXNqEjttG1goPHDTd
prWqTSgLBTW/giduX4Lg75lt0bu7R0ZjPQyK/h23MMaYk3lPgAPYu77yjq6TGOtIhtNamjFBK6IE
oFrOkoOWRvRwQEIBDv2ws6/ywuwhmLReYVwqJkSXs5zddOc3FSg9OT4iACTwVHL+MdZGgjUqgKMg
yT8YOB1dFkD8rubJ6G4LSKjEgLJ/RUdjREaHLtTOp3naF5YnPQeWM8VUeMAUo/wr28+M7T/11P9P
PeU4girnP3uvg+c8ecV6mbxpNHz7qX9VVPYHw/JtdABo/hdS1puKimaCvsglT9ICSrfvjQbbBJRF
ChJ11nJWOk2ifjQazA+OxS9EDf+tDfG3xk0Gr/GzIlDHJ2CYhAyjGWKyRQH5ttGAo41Ugx5/U6ks
sRkULEnOUunS5PLUcKTxPR3SkYJoo+uZfJKVPXzM7I4dthNl8+mnb+/fTKXeW8GXd2ProMOg1OmL
Gnd5tz/NbWgD1pmI+wGeUGlcRRk8rlXvVazhcQCRsxqU3T95HIySVVv4PBuJK6RhQPSxZzPU8cov
QkqqKRFjqjLz3Pg4O5pv7CbXCb8aJC+P31bGf/TonATaPykqT+8YLf0i3ncWG/g7WYadAPcmGlRe
WSPnm7U7zvnHgQLa2kp4OFBXptFI1wnsDySKLnDRKdOtXYHgEIncUMkvwCs6I0i02llTkaILkEVM
Q99rnYzQ4QohWtaTzQAiuFvjFhIPXdyck6aOjTVhq7nEFTEUv9FqMsx8d1Ms+nCPC4FHh1PAOzEv
VUtE4ETeXZUScWgV+Sgz7AxAzape7OFwzcRdHRr5468v/3Kv/fxdeobH0JXJHQrV5R/L2/rp6jv6
GNl1F5VXpT8bV2RF91eY9knfDuOHX7/SOx0s/AvPg22ADB5U4yKGfftKNV2KuaHRcEXgkf3cKPR5
u1D6k7nK6nijI3ufA0uf/CogykYVv7tplpvi7QflRjEdpsbMknk6vHt5TksJQETGgQs247lIe+c5
y5f3QIA52xxbxWrSufQ7hTV7QZhV3lcY3N0ZWc72xeharR4w7SMfI/XA6FttbTKn8afpa60N9VrX
CO4IaH7Z7d6xkNf+ZqD7fry6RPh5y2ODQD2Ts529dC9/ulC62zul44TapdGHxXMCejZiQ84k5B+g
cWV0QDCdvRBXTVrR3MRbFyxmEpgUn6+SmU4VTGgagZimw9ektbwvgwO05vDrS4yL7P23DFSCm4hj
KbKtZSL89l26LW7OlgCnSzpkdSj8tRQx8stTz0MOPbpGAj+OQzE5/YqDDJwqo6QR19a7fGmdZHlT
3NbIHceVl6vok0qL6oyOkVzVNKA+kjTjr0OyapmvLn0ZeOP0aMK0K6/U0rhplhZOxMwqXcHMprNj
DnGxp6DLb800ugF2Y6Hn7b3mStIVkqf+kLu0ioxkwrja2v2Mhlj56UW+tJXoF9qHeGk1zaeukwJ6
UJA1TjMK2iB9KbW0qIylWTWn4+e6a+Rdr2t0slQhPYYXTY9w0jTvUdeobBd6GucEUFHhizh1xZKy
0f6gMi7Wdd0B2aUeOjMakX9B3UgdT7sru0tOnbZhabohiKF9tDTiDNsU1yRujBtbtQh+Tx273PHo
3g0q8sF5LE29orNo79XiGiQbHT8CjeWercZUAXHmdLc5Ej+OhR6fm62o7xyY7si7Us2kA1XMz75b
tRzPxnTeDpkfbSlS9WfCKdQrIYL0I4n8ozdZnvqUVOOw0pbm5XTqY7ZLS5Mhd7Ev+avEvy4dT3qd
dD/TUyfUCxUTqlN/1F5apdapa9rSP43spZOqlqZqcuqvpqdeq3Xqu46WN164mOXz8NirRhYFR+Ml
LuZLHMamOT911NILfltwAMShbk5FKpED9bLva/1KZpJUPvDuzbwjgFCGJLkljItSM6/uTsLcdLIQ
ovdcgxA3ii5GLhfpQOsyDNkPmdOrZuNmKtKDNpdGeB0zdiSbK5s8hc5tzIW8cDtpcUepEMyYCnr2
wq2rxWl4DbTLcqOgAanHDWdlXbEt86QVK7C1QMs349IywQ6/tE+mkKYucY2LnjoWPSQABTCTWXdI
VbAFGAUxwp8dnpglx1aO4nFLZT6gButuukSDNlFFif+q9TAW9LVemZL4Or/3r5xT0Vp+L2HLsWuo
aDta3S1xLxGu9k3YDRiNREvjZTvlboHJueuKOnBMENqBB9Eo37VJk2gBl9X8pNXFYlSyXDgV/F/X
rgkY0ainsYN/gnUgijOrFTLfZLF0b+eeCeaWNjGsCxwpHdICL2acsAvboS7v2IytA2xgM9v2Ne9g
U8kchzpUjxmWXTrV6rLwSaDbaCyVlmxDoz+0luPk+MOtqF972Otp2Z9IJOWcWvNXlBUCeCBvAMH6
RLvozKCDugfGixaT+L/GWuNjD9dzH2ZwpVVbi5s0VKkdWMQyz6C801k7R9thb406JIPLi7HtovqP
UfrHiYGuPxN2TIuVv4dYgkk7t09kNcGoEmITSPzQ/mghXtOUSFhH5hWkjATSiT/YmnU/5crsr9xa
gAItIUNfYn1nS8LTnvEDYvGnbcOEcOUnskSQoTdTAcqhU86cnBsykt+k5hihsUz4Bjcv0fPIsDed
OzObAfGPTj+3mozujQo3iZE0TzkyAs4yUTrcdY6rXuo2tvaDB9pk42e0AAmPCPk9Tl7hUSjbgfMQ
QWb2sZMOOnVJRsd3kgzdA0yhg1mkyb4lBAdsKgpD8zrRPPFQ6s1yc6Zp0+28vEO/ME42anRUK9SO
YFF4YxWpZcY5O5h4wKfD3V3wlGzXoJM4hsPLCs2btCWX7tb0SwF/yE5VfylHuRSfC2HGyTR33FSQ
+9RZVc1gMEazAJ+jn4wqxfLWFc8n3tdyqrOdkk/RN/AeV3FWIYQX2cDSqXOobMey9VjybU9VEPHf
eKaasoyvG8OeoIVbdaxzuZn1c0TUYmwrNK8agnaW1uxmGhpzeWiwmAI+EQ8QYkaWOlmWxQN6Tszk
Q5Jw0CWQgfuC/KZnVS4AkLFF/GLJEcV9RJmbMmMkmffOZ7fY0WfDCiii5glLIjxXws4T81D5kejP
Q8b8w3pqvYZ4IKKXd7XJ1xpgfpk+Z3nm3Ix9RzBCg441+6SYxXV7AoeK1wm6DM8QWGFIOhGlgnQk
z7HbogcTnzQ9LLagICLUQzaPualV8W1Sye6cVJfUWTtma5Ikn2PkXZEzJR7aVIMwlJsly2TWQkuc
2WVlNF8LHsjTwTe4pTb4erhHUoeIki2+4WHDJqOac6PtTSSkIpcDO6016JTeDcwQQRCnNlGmH2aB
R+gLwZBTtyowctG6VCa/aiyMJU5Qkfd7VnNZIC6CPN/O1TDIyxEvwV06oH/yvW5vF2DB97NCfhJk
uoELpM5Rll6W7mhfaJLIi03clMVwHk2qjmke4R+4pxLpvugkwJIV6iXdsMriTjF2VYPfsAtMzR2I
YyN5NCqghXBXqMCmj7UkjYxfBuCUaRkUlIMW1uqFMRutrdzrXOCs5CUfQeaF867tQaBvknmZniam
TK2bETqNc1XgdMWLVg+6e2kbMRmeE9VNt1Ekc0FC9csEudfsFTw7ui7foDEe2/WQI4PYzX7D3Z/R
IvXWUzjpdAcZNzefTt6SNGasREckEQ/c60V3UwqmS9verEW69Wm3wL/on0zAh76BgmnwPjpkYSmM
KZG0CSvM/eG2CTswOFPEHb2pE4urycGBcWhiSfxQXlvH1o05EgZ3Fo5LYksyjlp0mbUahp0CMyQS
obLo5WUOZ5ljpMiibRcvnXI1gmqZGpt1D1kDRIgdxt7lqSr9R6/xm8kUxy3K8190Uqqy/PpZJp97
+bNy99uPfW+leAY2DO5NF4LDMpoyEGZ8H0551gcPFwbS4O9Mup+GU7RSsPGfDKq8iYU5/kOzYesf
sFLg62BbRnHr/03lrv1eu8vRlWOrbqI59Rz9L8MpqhKI6VUy7KsyMtZmTGxQPJciYCjyOLnZi6+j
9K8rjAacokWAUqhbjeOU8YDK6kCX/r0/+NlBy2V2Ofb5xeAvSXuaSzekxWeka1QoKRNnZP3MeMHo
Itso9DXQT4shQCO2tdDgh7u9gOpkHutwoN6Kgf+k9AQ3RkO8UIR0akUFTpsbDRYOkUZfp1n3OOQC
jmlSseYrM3Cd9MXVan2dY6hcZQZYTzQc7Vk9tI8AmOpgdgaLEYujbYrQeyDt4za1jJeh5eVdp37M
K9pmkURTSA54QJPhyNAMf2XJ53HrkWjLtnl0jZTm56LoVBofr2S/Bi2N+2HQvLO29ZkFSUkJyFcz
UJJGsrBWc5q9mpk2rlyXr7Ly226tN/zSfOArsFE88hH4GnT/rEi6bk0lx7xa5z0MtQ2ymEC7VR8z
c0hxYm6rHA6o27j818w+Kr+Xm+UnMWr5q0QQlDWbCw964iuoiUneONKYj1GVH8WUD5u84yWpCJ1z
x8YZQvvM3PTMHtdW7WZrfY4+Zh01e+gtlOOqfJ3Khm3QaslEDOm0q2yiMhd59DnMNdrirbgXOkjs
k1MDC3qKIIXjDnUKNgjwUkELCuCeQMMM6TFQb7rf85YUp3mvfL49iwc7T0nvzDe0+9NNkjTYlye7
6da1x31AQXYsBp/cDV3c83QdqDj5R6E7xyHhTUVpZp8BvBZbIyX9qIqK8eAJmtr0y7mLJH8X7dNV
0hmM8qvO3HiLZcgNXY4lbIbgMajL8QNdcT+/YhcF94RcapWr5AW5O9d+5k8pGDPwvxhzlfTJdBoq
fqbgW+oMZi6mV8+XuP9F0Hbt4+l6FxFBPkPObSUVnzeKuWWAoHHpG/i4TD/yg25Eryxy7mqQpNQ1
3J2+x61SLWsBccT0MY/5I2bdF8vgjbDyYALXWXLV83WhrrmfOAlsFASrleep8KAQ913GkLUD4XWP
HoGagetxhX3a8iuf1Xj6MsqaRaE0/mqdFS8FwvFNSNFzwIPowLbjps2zLjxMMNFviy6tAxMJFvkv
2HksWdfbuTDNTZtV+rpobb5SfeA9RHF37nfauIvoy11YTZhQuM3mJvNYlBDPyahNS5CxFXcZ8kXq
+jK7xJyjr0kvInF4AEiLxyjf4Id8RQadHIfYAUS53CDpPO91gwnxaKOM6isUkyS/V8wsudx2LLJD
FOvlbgTFuyG2kGWY0f46XVut4ONrYXnhDti4IoNboKwbhu+UA4Q9LSdTL5u3zIrEDvp1BrgqF1sk
S/maJLE6ON0Ayx3OEj8m9owfaeIxJgbWtz2LeX+6zLLHeylbbiMiEuRmSI3wuU4cbe/EfNSZUpcQ
YkPbh8Li6UVIFvxhLoGRvYJxtxB/sXqgBWDdsaQIzNIID3rblxecOscrZ3R2vkpfNLxAGNGwrIWZ
uTh0WBH9rGv7yGGdVsiZLiaOVVvP5SYrC6u80MiyC+aSxxdZXeRp8HDg2ERVYe9EnBOrro38MkMN
Ab4NN/Ckbq058XeM8bv2TLmY0jgKLkyVQkeF71gbLY8WiCVoxFBx6TQvE7uwN48xLIfdbJTTjiLO
3NT2MASo+GvgerwF1RusIq+u9gVzw33hkXl0ejaZYjQZEXMVObQPIPHxyBkyvnFabgm8/kcTPOHO
DTV/5dBDZ9tR3EzNWNNbIaU3QytBcLKOiY8J/FXvZa8IKflqJlbA6buGBZuts4Jf2RtcV7ukNWKP
sltrvsMj0IYT7uVaeMNgm3N3BSDED5vXhrmyV/TphkVfY8HieWJrebI12vazr5MQWWq0iKrGeygq
yt9Mw3GtGI8jq1tZ2AkOCA0QEGt5lxvIuSfi5jOFBLkcNZS0cz7/QZZfMaxcKgJ3wxi90wg5b9MX
M63GtVGnAjuAbt47EUGlnY8975KORH9IlM4ltHQGZiuyQu1+s6QIreIqkTcYll3sIjCUSZRoSVdM
gykj6B7FU9ttoL7XRuA2jXaow/6ZOMHqC8aWzzbQuH4VWWP26jeWNtPO0ua5C1gYak9MWLXl1MKw
fdVqjRXUKfHGRWoP2jpiK1oz/AkvhapmbQvfRHVX9Nl9DzWX3RV7Oc1Se5wiewhifCr5RRgLSyIp
yA03aCZSza6cwTWnTYScWbste8qH2HN/YxZ610i1qWtgXyEfdT2dScd7dk8uNGa9VdvvvWQCpj3H
r0nG5mKV/n3fVha3FavOTrjTfyoBb741xP9X2Rc3ZFjJ7r//y33bwP32ukCKOFTCzLL0d7MVet3m
JGTd7w11etixBq0k+1IqLQOsnr3++tXeTR++vRptbddk5rZQut62i8EiEN42l/0+n7hBlkpAZOR5
RORHfPtc/xwCfncIAP/x0zX5i2ibdnXVPn+p3pwATj/zY5iqU8zblr+gWZibcAT41wngJOgGGoRz
jHArzgLcxD+GqQbDVORiTDoZBDCH/VOeRlYRwwETCIvnOJbHL/k78jT7/VzH9/C8MG5YGCuo5N7D
w3SI93qo0aRDgNmklFIAmKb+ETmzXbaHVC88ggIyDilxuvM6Vo1zgfqrUJuo4JnrSYQ4k10jKyE3
MrMuS41BGWZrMigRBxH9iOWh2/VZKsdwl8GLSJILJ1IDpdDMvw37fcjZW9gfdYeYmRldcl/0Y3xh
DAXJf9lK+Z7GQUGjUTFQLBUHizEgDQlL5eyKOC0G/Ql1TiiDypVked+lOJvJ8vbtCN0DmP0+FtdJ
QqFC9CX8CDYirQhoE1rwRft21ibMXnhggsipaC3/I+r8ZlH9zapB52hzn//ns/On546QxYiEmZ8X
zvcf+7FyEHYKw1rQazzA4bIyW/1J2PlN6wkf/s9Fgz+CkyzYAX5o8UfwFr4rEGzng2Nj0BTgDjwY
B7y7//O/30zMu3d//vkh//axS1goFtRv6xIFlcnifffYream17re5XSCZy4gZ6Q/tjmLYzWqpvvj
py/m3+wob3ey04ux3pGp6gL/LxPYty8WORS/5FXbxxjw69OJKzyRnvuQJbJ1CSHU66eIofGzWMjG
/4OXZg9DtbGw95xls/tpZppomTHKyrCPM7Cep1K0tOm+sQy93jXuLX/BSSNBXOhX4YzA4dcv/3Yv
XT65Z9qmoS/wCC7c+5c3rSQqBfjZIwwFJKm+NtAV1mU/14eE2gM6OrOl34AG3xGfvr8ot4ptgNSA
cPXu6y4JiOqjmlYEXTzzvqTEIDTLpWOH/JgOoHT8C/vEIO+NHtVuLHv5xa2xh+Say/fQ0EzZ1d4C
cu60lqHAPM/2s+ubNLdDZ9CN86EO0VFgBWLi1NUGerMxL+Ho/fq7eyuH+PYxXIsdgq3DQCXzrjLw
lU/MGLOhI7lH3CuLT23MMRhufRyd9zw7q3Mydrsvv37VZYj+p0jg+6sKlgdKH154SYH4+YZxMc6l
o9OCCTYG477UZpwrXhm/gjhvANbM461j18YVnvUYNHnc/z1i4+n1LfruTPp1wX3zfq0MQpCam40G
GiDcN8myYCaB+iMaGuPq1x/VWAQP7z4rbqdFjoHl3fsLTpSMUlnqem8c7YUyqNUxk8UhMdhjmP8A
jMps+5le9LI6wdcHcOZYLFrqAUnKYu03l/uvTyT6eAivyLzwKAre37UmOemiIfXk2MuGRWJ7IbAr
UwL5XiULru/Xn/3fLRJvqVlO/0Pabr+9zpxU9ESzBvPYdpLp7hQzrLIjAHC9B929aFP6MkOH/5E5
J2EWOdKYYhBjRNoUeRh4Uefq/BS+QN7hyAhQB7YlMxxUxpKNEMcD/fNySlnijl+O6iCQx+bbX3+I
d8TN083iLXIaJLIO+vP3xXOaR2HvT8I4hiHHqe0J3Xe6b0ZZ1E9tW2gB0lmeexNfIB5YQZoEoWEY
siDa1FPBHC1BIJ/vZmD47doI9Q4aJaEav36f/+YpyFnGhqJj82bp0b79rjUsvYMb2sbRgRdHg3/5
mo26rZ8MPTTumwXy/usXXHbQN3f2YiO0CVSzdGgEPiSKt69YyMhM9WzqjmoJTjhRzRDMO8+crFH8
9ni2b1rLhdYVJiEjGzrEoEkVjP27pM+Y/FjlBLS+Au2V6jwBaHDAt7bwr9r/j73z2pJaybboF6mH
TITMq1JpyxuKghcNoCh57/X1d0bSBgouNfo+35du+vQhMyWFwuy91lxqTJxvERpfFi9yvrzLbnSq
iwXF0eWZWGY6XNC6gDD8+1VxBW8vSzE1sIgwclEAQc389bJWN/OcBvX5HRLpZePVy4rrjTCSm8bK
l/5QjvE4IU7CcBaYErX3BnB6GO88RPVgcvhsoozmmjJNao5bXSlUxrP0O7a7wdiUZEGpipMMoQRa
q4fHP560D7VWRH2gw8pp/emsJsfdiSyOSjxvRqqk5iwBSnWe5hU55XV5h2kxpqRWpJdm4VbXYxo6
TQDXDblIbebaM33j7MaolvybnnXg4tkHxD7m87Xm943xy8KO3D71Cyz3hHZvddI9STWxsdL6tjlL
5eezbJ6YDT2QaAEbenWOVj8NZZ5OsPod58Hzmlj3mxSTit+aY4MkWEao0jHULO3G7k33KzE1rbsp
C3CZh3VGS+yjyRTt0WyWRDuG2FUvzWhQ+ruRqhaKp4dlGjFvOvjUW0zJSFR86Eul3EBozWI0GOhi
yDcs8pYGsIjDgORz7ymKB5ZdqokXzqIyIewKpmVTxHRH2RoQfkDiC7+ukvJL5wm2CWchHltAJmJk
QPP9Dy734nR0bUOLuBuXpGLhI3HMnUsXa/TAymzEhkuL4IeTAUsmtgbbqppLDAeusYt+OB9IknKP
IkriawKI+28uPCrSAc1Y30OwaANCKaLr1hTtriVFrWqguk+6vj7Dp01O5uiib2cf8BX7RUWMiWrs
e2a4M1Gzfi68Tj5XFsSGxq7jFwbK/D0iv6pHPxOVmB15PJs47Ms9ZkYZFDR0gX5HhW7Ryy9nsEOL
xknGRZspkNRsZiwO9SM2kyS7GKkDZgLYX+4Vj86ImJ84zDhfKidAOgVRzu+Rn4O19IVEM8B/G+Zk
SqpsItGM2If1u9hFgELbq5+1eLQtfm6WlnQckVO4O01Xm59VzvdVBsDBL3H6X+gRx01mew2lIgJ0
FBX5VJPsHoX5h5lQgBGJDjTsYlk4zI2Op5wEFXPFj/CX2DVYTEXZ8Bn4voCpth1P1jZWHmqSVhA4
dMj8k0cxVzVhePTZyJSdiOhucNy136yLrYh+00QVT6fv3ecus1ExyS/kZ3hPkwknuVuh09sU5C81
asmXjii8bdHShvYb3lCXKr8ysAJP4sdx4sBz76j8GkW4zsh2ushKnMCNLtW/VOXeZd+PzM9MZ2FI
hdErIiRjPf8kWucKNnLCxgc8P/+AyjMwW1dyc1qTlRqAiUobaGMjvR7wO1NmlvyqqCm8S88hO++f
ngoyJ27PcyR7OPcylCyiTtoQUFK53Qt4Xm6l1wrjsesG/nj+tcUwUJC0GjHfVmw7TUJTkuW2Oe9F
MpDh7U1ZZO0hihB7DCtPZBTsDBdzMh5HyG3bM790SDhuWHlqPp5jWuIecmewqN3jYnLvjWLhongl
+aYsHrsX6Ofzfar+NJ4ZpRGhqkddWaHPqQCe2h7VOaDcsz4jzZDpbOakW+7PG4U1a9A/QMKwv5gz
+/u0y3m0DT+G4Mf0RVg5VtuE7RARq5p+rasEK7sK9euuRZ9wyTDi2Znq15ZVw8LTgWQ9Z9HA4WQT
XilYraR5+SkcVNYNhAuA0qHpsUs/M9JH2CEE8XUoGejDndmd1USvvtHIM9qcNziD2qpka9q//Dj8
WGpNXlJ8KqQDLSLfCC2jPuvUNi4NRATggwspvsQOzpE9yw4/sDZRBlJ0Lad0i7wm/JprMTKD8vwK
GaFEPDTOrdoGsfJgG5ruXDF1LwhqeUZkOCsndffiRSrkqhSSua1SR5UsBoxhLAYbA0RpQNucCT2y
5Ry5nOrCGjX7PlmGhfpMnPNrsaC3UP1ZcXs1PGWZG9d6pJi+qOL45HRkuypQjg1XwFq1+FCghWSX
ZuM5oSu5IoHBfMmPCbFj+b3IuGc9MMAnxHjOY5q5Tb7tG/zrlklry88hcX6Ji4ld6QxejCOAmgRI
CZ7vgf5zV/Iswba1kNzUeLxhta2+vqDxtiHInu1YbwDbMSrSnBRol+1+c2hCi6eamFRycxZy7sPE
FhQFSvh0ztE664Val0yIDI1UsTXP4UmR5I1v245fch6JYk6N7oIYJTU22KNvjTZn8iGeLOpuvZmA
gqNbqQeUNoKpyazC5lC0hveU9OtMS5jjKMV2u1c8VRdrtG9OUfEASFd+sdIUsoimErS8lGOImF3j
cbKU4NAyF4Mo5TD1wL4kXv0JI70SPhnTTAgNV3jOaAOqwwzUViCbzgfeFZ07ejaLVzTiiJowdUM5
4Uj7qCKfHsmJ4rHQ0oGsimqNsGA1Os/L5rKiHwtqha+2XKXYX2GRXJL6A19wMIsA/RYnGaUNa+sR
9kE6GfkatOrnxDZXkSWwxmulQdyUceRdwg6c7/V1scLAsVbEc/Q96Nh0EdNRkvFyITtgdsToT9MF
5eyM4DULFTY7BHc7YeMj7IGOyFZ6Qy7vZxJH2005CcRlWqvLL2JWMwv/NoK4WefYSnjNMWsqrdpS
pZzyUzHa/O2c/njzYOjmxBAJM270qsZVApaJuW+GUb2vIoNJnq1IpI7kaGZx6BWMifMN+DEXqYP7
mJrMC2pibSOVq3Ueu2E0s6yds2FmuglfW5ahu/P4BDQb7lMKAXswFSK7om/OEHH1oT3QjhpPcbQQ
/vtjQBRT4b7S1s5oYLcjWdIprrN8IQwwQm//eB4VP5KuMjM0rm0BxctQjpJUqsSzDCwSicklGBq/
lyUzEdVRDQahSRGileC3/ERdkDYVjD5yw/NNi7gZACYbISi5KOOvDUG8DUPOeJRQeaeAlhFvlhM2
rDDoVyy6oQwaGqzM9lZi3EjHxCQYrwxq/cxG7ycm7fMMKAAZo0AMHW52H2pq+e5T7pLlTLw2agEq
fSxpC1bHsWdSqKKWLL9Gc5FBlWD68TcOPa+Z1SjRJSyK+b5YBEeCmqPak0fz6ikixyzxgRhhXZ5M
0WsBCojZ8Fv2QngHDZdIsX4YURkaXYq88KxSbM/RDNLt+YYoqRjtuhGuYJblwCYkQuz2pE81Wcf1
rK7X8aZbMZjOw+DOxQ0F8m+xFmqbzEu7g8RGja6OdwfJZfoaWV3lO2aDkdPmSL0hn54XWOG3UozG
KBeTad30lDw9BcCzCbKFSywTdK249aZ13mtDCg+eNI7RJ6i99+ORvPCkpsdnic7AToOp78jJfibP
ui6XTV7X5VVYWdWrR85xtrMVuFmck8/azsQIPc9dr58aNfmf0lBJmrEQsacaRMUJJi/zo9IJP5ZU
2QhUysNJe4hSk8dDv5r/bDyDm2TJlTBCHXOla01MOKgSEdGN7HEKtaVrYhcWdtSzw5sbDZEmUKPz
Qfkc44b9SulAkQHiI275eSEYzafMrNgfiHDiXaAdyueFMfP2is4l+16xx2R18Wpvm6o13NDS8AmJ
CCPofDCM9KisT5Dtaqa8njmtsmcnvKCe1h6cuPIuE/Cqx6n2sFrN0nsytL57MVdaezYwL/LXleS3
tE3Wz1Yxm4ciYrZaVSIgipwcpilTpJdmTI7kqyM+VZkJZq72m8pvcVngwCgC7LnM0bOoYZsCKKt6
5r224RXqcwZPEmooniq5syM1M2MOYQXibBcfTBkn38Voo0iV9cAbd9b7Ilv1LrUfO4yGGonGylxk
pSuOjrPqzpED29wfOs43CDaGFkpLN+xyYZouZ5UegEy2Go+uS+YJV8ysRJ2HW+JgWOXWhiYnicJm
YbHHxX6MqVgHq0Kl13ImfXKN1HRw3jJL4Kl2ZM4+VbJCh95VOO7WXnoTzBfe3rgd5g9zDGQsFkvy
oR6iDCO+4zE7c9pZdyyIA6YDu9BpxYtau23PpmG20xiIrdaaD2YktW9DbckXos/QjrOrfAWW1bHd
nvLIZ19lUrnodABBuJFz5UsmBQKLMnHA2JWbpkybbVPNzUlac3KdOAhsotROPhZ1Hz1gXhmJBkUe
G4BK1PeLK5drz6rDDzFyhG9Vs/BJJGDjl07O3un17KPO9WiCXd/riCMQyNqfzmWF/++LvtPhMSgq
Uxr/3zs8O/qiycuXn9s7//w7/2zvuPo/+Aid6jSYDdX8pMD6z/aO6/wDsaSNk5VlicwXwnr/1Ri1
aIzqCp4PJQMQFJWxf/d4FOwDlSWtSJ1uBdE0/1XE76/VIjqh9Dvwuhn0WPkjzdhfq0URytrVravh
YJoDAdF55rHUCZNtoxgsD2WNbMtLAGkJ7IiY6fKne/WHps+vJTiJT0DJP2kX65SWceGqX/dT56Vp
SDIdcenvp4Fik7MU9tZIzDxYnKR4p8nzx6+C3QUrliojYolfv6q10tEgbKjfC4MdJn73CWVeXOOI
N5r/w1VxKwlnxo1ni7eEsNWYs3oRguz2eWYziw46aMnc3PSzMxz/fgN/7UT8uIEqiUdwMmfdfsuk
xXo7ZLnkBnrsHnG0mlgUBvt1Hu0gKkPAYlRbVPs42+CmrN6pxqtK4n9aA//6ciRiahTjN3rTBukJ
iAutuu/3WiWocqZzvC0N0bxThf/9wUlIayb9e0FniZ7Hrw+ug67YjU047Fsahy1js+zoxs+NM27T
umCH+Pc7+mtHSV2URNeDsIUWKsPkrCT+aUjKZjSt2OiHfbRAGCB6/TublVc3Is3GyAsAGnT7//6N
v99GeG3ETCGFph33Gz4+jJF9kX8y7EFXQ2bC78DD8qrt37/l1/r6j+uizciBwaHDKi11m3+6Ls65
LP4E9OytZFx8S9Mukc/cUCtB2quTePD3b/vTXfz52948NKzkHCnJuti7I5TLECZmNBbYM9MMDzvA
N7/Nsq9//8o33ZofV4jMg/QaF/MrPeRfr3CJMyAQE6+dEdviRlQif4r0AaR7tboHcrlh3Tf3Drww
domie7F73T2xDz8MUVvtx8Ebt8MM9qqdnPrbPFvakeKa55th3zys7UJiRRxtDEJL35mY3oZ+qRFH
TwsSMgIAFWCpxsdPT8btkJRWPa9RMg2C8qQCWSI+l+NW0ywdyIUBc83lIGNx97ZmPovP+krFYKCW
ew1m0NpEdeTd0DCM3nkX5B+GpkVrBKeuRfHNetsA48COjVLmPdbceGuGsQzwtM+YE23Co6kZfJgT
KyVF1CastMrX8jSXaXuJH3HMgmKGVD8qkonoUr9ZSt23MMcFYclJpzSj5SIazPbatFftCDkKBDKi
02CCEIKytvWeBpxxT/3ohhsPkx3HPM3ZEaVFUqzVulvodac+azsU6vnA2Ux6/pzLi1hkH3CoINUT
tCkWi1jWlpQExK79TeU566FJAAhSu0IAH+bhpR4v+kdSksc9eScarevlNVus+97tM99zouwA46i/
4ZPL3d9H6+8vCAGNbAx461mDSZ389aHPHapWOamH3sXXWjbEeOn1o5HMj/Cg6u0wFMZ//UryjahL
AKFzomW++fUbvXYeSZbN+n0bhkejEwob880rxWVrYSLFHvX89yv8fd4GlMlsg4LE89j6vGmvdZE3
ljybfp8uOYUimN3HqJqopJntEvz9q34fpq4KmDVVe4U4NfvNGxQNkrQWiA17zx3lRaU1xrGa2MX/
H75F0LsgM8SyuIe/3sAC/VjRT9xAzW514tEcTztg4nRv//41bzruah7jakjYc9ktQnt7293PMIQa
dg0/cp6NKsAfnO7smTK73ZW0zsLOYUvBwEeWidnb/Yjfbl/REXpvWrK4nF9Xd5QpaPkk0FTCL99K
K5qmEmsyOt1ezLmDCN/Ldzhe+52YelhrlljF0Shnb9vq1fe8mpz7rE+nfST18apYV7DEWfVeEqf5
x98Eg4GGvOWxZ32zrERC07Qwtrp9GQ3lUW/l1tMH3I1l31yHHbCx2BnqTzmWz03eaMvNUCeAs9Ea
B55bVqi98+85mJ7rjC7Vuk6fB3zsmybp64elHIg/6okkI9VpOpVLfq3p/Xubiz9fgKeQ+2zpef+V
2uKnuT40Wq9Y4EzvRbzcR61T74ZJRB9oobLoQ14KQgDnm8Kxe1astjhhIP7iUmPuWts7DnUYbma3
Hbf4TL27ilz6Rxcq/Qr+9ESl09vhy1zwr6Qaa0Wf7zBg1+8sCYZ6bX8bFj9dwZu3YOpzfjChnPuF
cthJHYtPvZzLINX0oIfe5lsDusg01WFh4ajoavFeaIH1x1GAClinPURQ8dvXndKSmCBDdPuUiO0a
f4srv7KtunVEh9rR019gg80fobnF32CUUDyLNmllEtti0cAfo25n6kCqW6iI/oQ3u6DeNdB35Av3
xN2AbEoj4/tSGgZTpfPg4LqQZJkHtuZ9rF3UZ8Yo9UsNNuxhraovWHge7IUvisSZ2UuP8517/vvW
zSWKHtYwOwRb57T066Ahw8ghCo4JoUnzj2W4p3efB9qqAzlcMS38ffr5w7RtsyPh5CkcPvhtSHFH
CjK6eKPb11H56gF4YdXGXSPw1r/zTerE9WYk8U0KzyME8vW3G3sSGgai6SQjqY0eM8OKPpKgR9WM
CqntyyXD5qrbmnsKbdqzf7/IP6y+tk4SA6U3FiY23r/e0T5KGhM1DIpdwIPQZW5np7nXRfiaO/1X
jrz2OwvUee/527VK1MwGQYsELL55hN6odXOSMGQ5hpf3g8W+ZwmtYCnJgrLG9Tuu6kfy7+YgWmo2
NwLvywhRDUXF+s6l/3EwoRtlZUFD/JsTMhn6UcYj7+9EGz3Qa4fIJrAYPnX3aCPj9PXvd/oPS7NN
C045ODl7c8j/9U5DnoPuP8w8ZBiR+6g2ws06uPE7Z8Q/3l9UYYKRpESxb0UvaWdECDjrbs8Zud24
RHcGYwmE1A5d7ThBONlEuPgDbaFTN1FE3lANyLfzqF2sq/3eHPn7oRx0EadCDuUoCuTb93VaCEyI
u4wfM+JQgaeDjbldr5ZxiTZRYWibuivKfeygJamyQX/ntXqLAFL7B+ZFm5vNvh282ZuxRuJCaFql
3tITEfHX2mnRW0xt1N90sDyh0diVbW+qgQ8AzK/6laPd5JLMz5qMBjiScYZ7bpmuxtjCiGP2PbIf
Gb0rovzDRIP5z7aZY2BLoUL9dWTEMCkXWdrN3p7DdjcIbP+io2nNXj5555b84aswJ5M4DR5JiXzf
vO4JTc+aRNJmTxhj8Sqsxblby7gAdmkjZvv7gP/jdzESdVuV1H6b1QifXPvaFc1emkl7R5qtvasW
6thp21NF/Heh8fbH7PGzPPsPkxi7XcoibBEhPb09N5prGEHZ5JsSwt8CVDP1Azx1Ajr0DjzRXAhf
VPHyzvTxx8vjfI1G20ZQ+Fb6GkV6CatJNnsQFrT4iBuh7F6YAdjW7p2vwjny+wrBTkPHtYFuEQvo
m5HsZqIaIlIj9yg4kC7ay9LDHIvFtAbwOcp8Y9MiCmz25PmmscZJ23FyHObtOjtWcVe4kpcrsagx
HsNuyZ/MeqRx3paZO9Adzu3ExwsSf6kgM11l5MV0uFhzeqkdoFYi6rgkC4d0BdjHGyV5kRNstOXi
HLGRgNVYt1C8oJ+S7Ep85WACuIFvK80doeazvbW8OjafvYmgn+92SrEkQtem2/EF4Tt0ktska+MP
XV4ZyzEvqa7t4cQUYqvptUG8NmSEfYcAo7uWBd6xK9EPS3hnd/BddvxvbQLCgVoId6/wsjIogZRE
V65TSicYpFWlu0E2+cOoYUg+taVWHYw2o321RK3Z+l6cPBUdudsgHUB9HZ1oivDmDhX9tyVDO7gt
anBJl+nIcRJBkldPcPC7ySM5aJQQTKsR9NBFocFsoO5Any2oC6k2Vwku/y8OhAv8JmE/b1YXd9pD
LaG9qH5PutxOoTM+lIlo++2iNZ5zr1eFG21pgEaDatfPu8advQRZVIRcEMvNutJoTb19iYW92uah
Kv/ptJkyv+mk+yGNm3wz50VFP1bEI2lzdS0xYg531Hl3wyjrjyF6wudcc/X7vrQBgZFwcNBUeI/V
eDdDvuzKptvN+IrvQ4ciqoiR6oLf2Zsim4LMywoAsePJwhKAVbj7kma2gNFqQohPZ2uHrAe1jjZt
Rygk/IbW2dvdpG89oof3wlsrnNaCRjCc24tO1PNXp6dfK4YFF6szflkbm2AXS0UAzItP1usTVMot
At3mVnowoQ29TG7xAZEtTPruhVvk8ZU18Tw4LSDDQv8xr5bcS824SxKlQgDpfAyRCG7mNBvYVBDp
l7NKBF3nrHf0+Y5NL0CnrovkP7KbjOrSPIn2lBEsHax61mznvkWzGYcjoMmsuJisOCDBz70NXXEP
1wbVyOTGOxyd62YhqS8IzcXcr2xd78Morz8jxNMvy9jB4943djDrfftqaw2pLD0EPJeC9R6dqDy2
uUeWA8lcR0tPzGO30KejSHEiA3CXyNogvGB5LiDoPKNyOThSoLtdnqEYldtJ9yjUDeFzQfpOyxtY
uMdxcMrdqDVQmqT2iJUrPHWhlQR2VLm4roXGc2hWX6TeGsScG+6TVhtvm6h177thZl20ust+CcEn
z4CXiKj+3jWE8rpWnxySrgBSVrjjq+h6qNk0walwZSOymAXIXFOibvTZaSonRJV4PbFtLtJ/k8Hz
sTDRqAQOvcqMxZRJggSp6RNxltl1MzHK0gV7O7LDI3FnC8iqvtqhAHQv+EO1nXkhtuGPfC73R1oX
cUZO1/iLGQqSvFaoeJ80g5Z7GgEM00D81HtHJYHNDgEDByujnxkUbuugRawMR8mPbXy8meO2kZ8v
o9ROlGf1jiJtA6Gp5U5BAi7zYHWLkT5rOt+eVWZhUWbJcUoJw5Cg0a6NyXR3EDWm1Z9pZp7ipNO/
2nrIfpL6br2l5Ztf1Cyy3/rOjWw0IBHIxkkmFpGknf0giLd+9SjuE+hWkjTnn5kYdLjnD/SZite2
bkE8LEVnfIZVRTbYUMsbAqqQunnlFMCKWvY9O5ZHdxHpp7HjcxZo8bDAzOakXCebc+axKazuI1U4
lS3axQCfx4GRgJ+7eY5B4H1rapHtsllrntGYJIcUi11+tKBH7RIAOR9xywHwc6qJROlQFn0wrOjv
/NzUJLQg6ACoWuQGvaB1hBmVBQ4l5C2nUq/dZZybikNRA4/0+yQan5pwUpQySUqp70XKNwtbGq9+
QWvwWJdxrsagNp0iL40fMCzmfuVAQNp13E7tCdcxl+goCOtFZK78VDsbn0bERtNVFIbRTeI22OR1
QA0VZIpLEQs+lbyqvdAT+2HsTYlEY3GaE9Lb+AZkUP2Z0p2JPqmSN1HLq7otq2LdrcOc7aZqFsUe
GGx0k+f16GxqGcsbXqKGl4qnSxG+OWVYI28AzddfW6V1FmuLKDPhfidptuxX+E57N+amkmG2XGgM
zbtatvVXqU6Ym9Jea6K/mjTBAC+Tg5wLPlbDxWK0ojnVIEgu17Grv/ZL3T6PMfd1dZzmW2VExNSu
Q8xthcsUniKqEfvBQx/hTZ28EWuD9WKsvOhmxoZZs98lwOQFzJuAq1CbkyUQtExGuFwaLMs18to0
2mjIwxuiQWMidBAnhIhjK5RYtbGQQier8EMN6/7alkP1GTVEFvSoAlGjg480fJQ73Ysc4AKgM2pI
GdTDIIKpd9EWXDw6+PmDq6XMi1GYHCyFIKl1LboZiGFd8XxKduAl0cc3wmryY5spSFtPSB9o2gzm
Bfot/gU4A64fRVPeB+la42lfec8pY5Xdx2WhaA11v3txIiE3YbjkR6Pt1ShHlo6YPjXlQ1LE4xOC
mcHZTBU/Mpd6du/2bY1uL7YfNG9tcr8up/gGEXRJyA2u2Oe8QTTjIvt/0smHu0c1KG7MFlGmBABx
34iRL8q0Zec5jgLCaVV8IzrumpvGy60eacurvqI202agasQHu+E9FDhxRJwPr8Ka+MRqJXfe0OcP
kOa7l3WCdndacdLGW62Il1eHWLRyEw6kqfjUW7rWL22NjDxbq2DTEBSIdyXR7PBexBy5/HromuVY
jIQjcO2MpBWaOFOvLRhpzFnxDRFglbEpjLW61ayUIu645DxrvXNJPUAJ75Ybr+tfK1KW4QPrRbpp
iql51arUeBIRcp9x6ozvAG5AlPLqNXfMFutrZaY1bgETBw0sGDl8Rwq3Sp4ZQcxaXXNbbFbybq9P
mdH6KpHzccXhcO/1mBoTxyaXr3abuz4sKfw3Zn3djzi65jRs7ozejW5Cu0n2vQcFAyO/dWQeU5Qt
l/e7JKnnY0MIsX7Xam7HHF9lhTxWS8XNcy3nijNxuKvRuDKJ2aZD3bS3iLEILfcz+uH+OizqaD/m
+XgQdsGjYdm8tKCeEEXjRMmtLbp6B5K3+4BSEvAdfIE+qvhHXV3XQTjW1lfpRXInapSGNZrqwLRm
EpFHy94b3C+fjqYIsr7lPYTzudwbRTvfnsVGKr7pycwVQV6rHnAtX6Eoh5ui6wlnmRYtH5TRa6R0
J32Ix1Na1MTId4SJ6BOYvhjA2d62kNLPWLSuZpBIN+Uiwwc7NKujNydDxKRbrL5R0mxsMAAdZdKf
xmXJg4R38wq5THtZRk4JW6VcfLb6bAE92n+UUL94RPAcMwfVZ1aN1stIgFCT6AZTGsDqFSHutrQN
YCi9uJjnVHxkv62DBZ6rr96k+kwVqU9Ulo9NWDl0y2I2pGNaLR/deYru9TKeds5cH+wqbwJv0gC2
JQCI3Gn9Qv2v+IRgaVXYU45WhCZETPSccDbOsoh4k2ZZd8w03fLHUIOmXQhYIeAIL4pwmAORm8Ud
f3AoyocaOlnNZqrzovuh40sGGTq3A9Q6n8L04nMoxU2bePYTLNL8kCTO04wPfk+5NGYfyFbOL1Q6
c5VM8VXiUripDPMYWqvxNdbDaTe6mr7vIYsEbkKowzTyMnZ1TORRRqkwWhb7gs2F+JgKuS/lXO14
nZiAq5TTaWQTA+2RSvQ6ZoP5ca6Fce0V3opqoRCPdTynm5k97E4yd3FpXf5kSMe5W0aekhxBnO8c
9oUo51pA3PNcf0cElZubGgXfdZMyDJISkgvp5WXNtFYvsS8KsklmCB+wUwG/4uNB426zoSfz4AuR
XTB2pvLQZ01OKKHQSAhP57tVNz/2cFJ3vIo7eHYQfuixsSFzhutCyPADSny2GWLcZUyBAMQQZN67
ersGiP3diw619ybU420s88zPrFbeFLXEFhNPnkHTIl+Py1KNRO6ikmWPpmW8cGTS1tGcwke1SKoB
LqqAk23JsTQnWBVcSzWNV17Yp8+FKey9NCjAU1pDl96sNSWNIdFQVYdWc7lQzFbEpTHJfJIos5M3
Jfo9nrhTi/T7EI79ZsQzc3V2yXYlqN1OVCi0afDAzOp64ATp4ttdejBmzXv26JlyzvnSVqUiycp1
0xBMpjDXMdSmsTeeYXe2x8p0vhqr/T1sq+YzO9b8c95BZ067Tvvg5GBurXGItr0zFHeLzY4lJ5WX
pjfSu000wx1mOzQfwIWOyUmzqkkEo6N3zsHJDGwdpbCrG22KlP9mcaobyjdwZ/BLkESHzYFJqDJk
+rkg6+fObNzizk6oI+PtYQJN46l/yTuTlOAujV+aUMdJZiLuu2lQAZwkkSUPYE1Q67XseHhuCYcc
PGs5q4SSMuY13pqzQ5zVktrZmhsITsHS4NAI0V2yP+ZkmhWxOEXZ3L0UGTalbuiUUHghCThD6hz7
3dqHn/UuNYjFVcDFSiBD75o5/GxmmJ42Ikw0b1OvYfdCBCiBz+Y6euS2Z7J8yJuZiaGL56naOVE/
VjvhTVQ0AEkwPGITda9flUCKY3sAU4u0PvwsDfyUvlfPqKOd1MtkINAOYieylj4Lxo5fCXgTuVRQ
otJyOMTMfGmaiLK7SFbZc27Uy9Eg7LeeCOVk88onrxqpMkcxUX4MYuEt2l5b1BYAiTSXxGHKu0xj
XZSB3RZsWvOQZERQ2yx1m3wews9jO5J4Ew04igH9SEI6h4FvRdePZXwSlvf5x82UoxaRGkR7Es5T
p+zFDubqyuc8Ue0tT0Ybq0EvScSQKgrgtCsfJPqxcp8nKeUelAUJB8xsJj3QoAp0Y2LDNXa9hAy3
tH31ICcUFTxC+q1EHjcqdNSR1EPaWs/Siw4Vw7gvSFiOrwBija+jTW3UHzCNxVc2nrHHbBnNfTmA
MCZXz7nLHK8B/1a7+iOOrW45zJThwxsxcNEHc9T5jezK+dVJSeQV5ay51Oj/VYjYeSa8u9T+4wWF
r+Aujih+8cWVOLiSszSeH+tdLt3YfU+gY+d7b2iRxA5ekaSwbBNSDnOd98efeJzroaT+d5qIIdB9
xiE7OhmLOj0iQ6WI0tJbgS/WJLLlVYdNwN/VWL82xaCrDEcAhkDRcTvmN/GIH7RRW8jcKc0ex5cZ
fzBSsiubvNJP9KRx1hQDBLvInWEgZcnTusbTB6Ts44822P9rUN/ToGKXo63y79Lwb3Ce/feqjX4N
OjF+/J3/aFDxVSMn5SXEzw6m5z8aVPkPIAKUJhw0PkqvyP/1r0hVar//5IpY+j8QPBAsR0yKgyLA
/G+wIiSv/lrX5ciDgZYP0ykhU722VZH5py64Z1bQoys3P1hu9IlgpNnvO+YhmoTPRJM+tKN2KFXd
xy2MZ0IMjd3gLDuYX6de1YjY1ZtHayK3qlMVpNIgetNTVaV20QnlVJUmwCHt6xKigiQVjFOxqkhp
qjZFS1m/1871KlW5snLqarWbJLtQK+ftEDn3qap0TWsSZG5fXJRTMvFpgzoyNg0BUqYZLKpaRlFr
04zFzdKZBHSqilpKaa1VNTaJDS+onMnZGMs0PJqJB3ZHVeViVZ8TFOomVbHr+uijLSh8mKqa56i6
Xq8qfKmq9emq6mfYHcUWVQlkK78VlAYHSoSDqhUuqmpYUD4kwRiOJrXvoFW1xURVGTNVb7RU5bEm
TXsvVTWyVXXJSVUoJ0GVJKdo2avqJbaQkIMmFU02NV/MkRonZboTKwWY54RCZaoqoSuOjy1P1Z9U
lbSgXNpTNqXKchOqOuqgNfOhtqjJzU5l3Huq3tqryiu6nF3hTXer0Rf3GaqXyyR328FP6WhnHOzy
q7a2omlruiOzTNlkzwMnxjsa9ZAVOq3fWBZcBL+OxvahsbTwAUCYvBDZwpqmFRJHZ283zDp1ct1W
+fQcekyXCFW9p7mwspJQv4HCTUXVKx5R+HcT3gkSRNw7Z5qY53KLjURuwn/uLbf+5CQpKxTW+Pyp
zErooTlh2jquiWtRnld8QxlUIr1uLykWuQGIY4Ob55kDQd4D9YPOrMtT2wFa8NeKtGyCJtilNm7p
NH5CKgDo94poEZ3K3sXyP+ydyXLkSLZkf6hRgnnYOnyeSDrJYJAbCINkYAbMMBmAr++DqHyvs6Kq
K6X2JZKZm4ygO30ArulVPcrCY2sqL3vzTOaLNUV8dGab6Lm/egZ8Kyo3Y5nWj0ZeG1fLJaBjL3cA
xt3sTYiIWxuZYW5ZKbGJbZlppH8RGu8nZ0ivPfTzatXH9gjHm9zyTLvg3uqWmJyD/XPdSJ/EMrVf
3ygF1380pIYOGp0GWRi3Ha9qU/NnEnK4vIBaiDBNhAYGKlG82sHk1/Ej8UxM/Vqv4unejPloOj3s
1L3TDvzycoqnmwcVNyWxDikC/3h9amvHzUOLQu8NNYf8QAMDsaQCma7waSin9S8eRcL3b5e6LNaw
QHLijUjMuuD0KT4XRpVegUBzQ4SltTN6S3w5I+fJqK/F3a9nluHO9bdDv0R+CtP0HuIZBgm3OccN
rSjxH8ifIY0tveDFMqhVTtU/tZmtwGoBlg7T5Rf/dVBlh9s9e2PJHyyWqlpn4CKyxqY7bfSgxS6o
7Ozt1yeNcD+PNmN3o/ps4rzyqyPdt4P6jvwOcw7DGRonAss3xjXzRVXLHqMrbe+hcQj51EtU0GCm
g03JqQSYgGfvxcCbCmegOsIx5V0z4VFuC/pCPml2TK+0K7p3vuFOlEMa5i3SM/+mpFZuEj6RFFQG
TvQWmOhkyqHpnErYkR80+DyiNxEBKuJEe4TuNOxml6lXxpzG6qIjF768W0T46sc0ngiqtnlUdaGB
CzOsM165CXLH2ZAthYoAXpMBcZ0f3ysW214x8qmf+Q87oFcfyS80ZQ1GJJuvbQVLQE730KSeBsms
Pjj1G42dq7h0QVT4F7PrOdfH98mg56uiI4CbNT8dFZwCixNJx0Rcmd5tbC1OD8muc+dvcdNS/KiP
/tlF4Ec8djZkB1emmOrQN6v61nEf61fm4qs2UsO9Mf08t0a25Ie4hueGH69dT1ih4eF+TMvpmpIE
VWNGE3B9tCovuifVNN4Z5Cq3fh2zrVG+m+zcOgc1Gwz2hj4sRBX2yvthgKTa+dQ/rjVw9FU8hrD+
v2QFIUBSNH/K5r7dVGZpHLDZfjQGFA7feeA2WYT50FvMpXH0qsXmd4oaP2CClMx99H4UQ9Hhhqkw
ApfWtObgzDESvv4QCtetH3twKiGo3/mzHBzGNfZvi+9gK7rxscp6cQy8fIcPLAkdZ+YNTl1jO8qe
cK+acjIdxrM7MbQztB7ycSoPdAtYe8VFeK37vdiMZFhXetBzHJ3FlsLFV6n3bAyrWj/TlOUdGz74
bC9c6BpD9KobpQTWIFe9Mf20JnETqe99pSYamK2k/uYh2q2NPH/qMDS+T5NmbfiuU5FgSfoe+ooF
BEL3wtejjHWYZ64H1lDsY+oGGV5pYwtn1KUgepRl+5lMXUShtT9dWaYqQhz0o3Zh1Zn6tKrmpt/M
g1mda8OlSFLlD3ys4Le4kXFvzZO9UWZf0Z3da9keuIFY005IS6phiq/WgTwL//cA+CBfWUK890Vt
rqXfkhI2hu96BFpYr7nbB5wlMIL2H0QzXmVi7fRJRs/KgP5gWfmwctA3qVxms9zYznOE+5lUK4je
DFzcd5LmbUhefd1hVziDt443DAn+p+05w83jjPVM++MyQ3jBstV0p6PqIoUiaUb+iJMle868nkNz
a5dfbeRlX+hlxTGgm3PBRESsZzUkCddW27zl78YlAcC5069elNUP9MtgM0okk9VC4lCi8a9iEOqt
0qfiTdFMcXU7siIOE9aqoQFxTUQcA3/ZpajHSeXAEWHfFqzcMYvPA6sS49iS5R0JQM8A0QPZb/1Y
ljpfifhb547anWuAUMnJfErexFoPoybWNkOe9We8VjafmAq0ay0dQZfZrLgNjn19rUG5H232/JtI
OkvhjIy+BXg1b+hLabaZW1mREQ4q7drFvnNgUsh3hl7LTTpSFUQLW01RbDP+rMA53xngaZ5Vk6o9
dVbyxZUda1muhWuOhZxtPQUy1xZkDr35kJdMYajI2lGvuYAJw5T7Gp9aKJouY9czRey9DJ+nVWCD
sIsfMFf8VdtE6i4HDXZpIgqOQV00O2li7+pVHoXMDJeRrTwG1l1sxpyD/fk1a5parLNqYIGtZENo
MzdWadIW29LWIT02ub2jhvgypgls1wWkRhB76Vxph/s5Z8bLh7rlzjX4d5Ni20/9rmJfmWuvVhdc
gci3X2rBWkrSj9tAuPG2LyKx0ixJ6JRKozVgSL7imOqXHcaNO2h9V3mk10XQTwDvlPPNEuNupNxy
3Vrz4wSJ7TqmS1Wo72c7HJI7lyNmWBjNph7q+EuO087quOUNsi42A8n0zaiP4zEdjDakJjQ6wPI+
p7G82ZHjrGneyw7T7I6nKMO9ympDS3Jjg6x7C3KursbJ66FGLzkfKufFLi9VFj9YbibXfIVbFS9g
IXsglK1pMbeEWOqcdgM9nhAKVDGNh5H5dz47jCr0scVl7mymNqN61Bc0EDtw4jKwXUPf1+vSTXE/
tfGQTB9J7rOJWLlWVJt77oYvnKUflr7kbVkFi+TTq8eIsrSNMc3tNc6cepsNjn1BWPguZyvdzMK9
pUGthdncdbeEreW6CBwITJ5wfrRjPYWZWc0/jNboLqr0tG1qDF9NPLGMc8zh4g+DtfZ8hDp75PTD
0R04gyrMM4KLvMWMKhszQnKdNO+NqFsElKTP3lVHT27Krg3ifRQdSy11V3Gm62EuqWwehnSk7sMH
DhCJgjyHDbHKD54CrRtXTm6fZotBG1ng0zPVsLJl2VxdIw+L2v5IIKejyafBcYpnt9pkxjL0E/rv
fuiIhZ9e7mRnpaqWOb619wTHWe5nwaNOqAa6ErOMxq68yw/zHAEKhhQ4ARdstAcaS+aXotGLS5uU
HxxAYxqpTNkjYnSLRlNF9Tqtkg9Zltz1NVl+egO1l7Rmdd22r9Jh2xh688r44m5MNg83OhEhHljG
zUoz5w6wetyC+Smso24Hcu1NM9+0vlLf3F71JylgiM/FABFJTl1xl1fSo7DMt5IfGEKopY2ydNyW
RsKtQA+WNgSOhjVzQBH4n36sc+EYYse4sWvwXzq83K+zVVY/5oQlLPK8ZQNsqeigDXtdVU/Vss53
lsV+tKz4oWiONFbNh3RZ/4vFCFAvloB0MQfAegKs/csx4FQJxQBZpmpkzpqPUMxQkv1yF1SL0QDR
bjEddH94EJieF0vC+HeDgrWYFVCJhp/JYmDwFisDsBWxH3E35IvNoV0MD6jq57zpaVePMUOQfB7u
48UgQYs7SvZimpgX+4SzGCmaxVKRLeYKntgzBz+YGEFSb7UMC0bxy43xS8r4r+rzF6qPaWDk/Heq
z4WajOUfIdI/p4//+Hv/o/z4fzP0hQNLOBRoIhnb/1V+AuNvf6fHmsgv/1LyMbDdkd0xbdJ0kB//
E82H1trfNR9nyTkTQnMtK6Bb9zcvX8qNyIGbkx+oTJ4vRKvmrWa2KOhzSf7d6RJ930nHiFem0aFm
GyDUbdb4yxhn19PzHC0H7DpusdHVucvyPzCmugnzyATjkuLEgG/MN1Dkzcx1PEv7+RSlJP43VSvM
jcVX6kKgS9/zLJfWvsQe8yu17cOXly0eFJaoZP/xhbRUsljujfQIrZNZNO7IFKL7ezxfYXEf9gY7
OkJ+4mzrVvQL8DTZbkeqYpUe0PuCGkYHQw97ZsLiZazcxNYqAbmcXXbzCKWj147+mHBZnzRS0Z8D
/ebuVgV4dr7pQxSnm7KPqfyCMaU5r4lO5xsnfRUAy6s7K/ctWiOlUPfS9Ppk5cW+iq9zgH9hW+eT
Ed9oHXS3epGX0l6loNP8rdliQ15rCRHiAzXq/MnYoJ7u+9jkotq5Uuc+AXjWWblYi1BljNaD6aV8
qqvIO7oGp/tV6QJjcDFcxD/KeYrvBhp0N7UOJ3IF0EGKlRFL/zvWkU4jA6zGDecIb9e7MyOuYiuh
D82Hk8nh6vnY7rHOxNa+cC3jYU4B7Sv41mxdHgBxFruScoQLMDm6CuiLaQY/C4fClbgp1FbaErhf
kpt8YISnr7oeWgwm5uhhQE1/zoWTfyfSl9N6UCWhhV0j7NLc+ULcy25AJsaVDEYaugIt2Ca4PA8d
eMjXzGkhcCcJNxuvqQ74iziHRMXeNIziBkAqf2DKZdj0NKpRKyV3mqHcY1tXhzGYnjza73ASB0H7
w6nxRZR54nF2sdJDHrvlRlfIiJ5etJslChMmc1o81wPWJskGYQezKPhwackoVvR2ZvcoQfIdSplj
sKyc9GtAdWiy6jJD43rrLoYofdn1t2LaoUfO3yyzeMo0Yb5yChYx28z8IyUa+831+VLZeF22pBzh
heRLHYOExNJY6iuKWv99Hhm1AlFzYhqSuHtv5naTzSnplkTZdO2qE0ZIB8cE4ygJBatcuXFU7xtK
RA51YLgwWzzjFWqnf+UIrTCKq+6A27840OAbhPhK26eW1O2dxSS+z63SOim8idfCL5ZWEeE8CAHG
pR9E9l3iu3nlHWUuGXvr1NdzsWergsFltosPtrq06nBm8I5U0s730qEPruzYHcIAAizFVOPdpqwr
ixWBWS4rUDUu/tRYD+zpXO7XfCX2xdhEGgvaND1Wbmzd9X7fnofGSl/GVh+HFQwfnb6YIb10SS6f
+pwZL01dcUQirDbamAavrOqyb83gdqfOocJmM/ZediSJO5tbo0zKe0cPooOYR4XNHEO2zl1yS7LU
+ekMjdzZnju9jJmJZSzQDhw7y0PnRJdCr6s1DhfgPwGbZaOKD2YgTpOjT0vFx0pAKPtkZDFX6JnF
Xkf+W1WO4ChtoEKhnXlbyIyk2UZX/kAF6U+6VClYlQnfbmWrh6x25JWJdtpTE2E9RJOavveMGh9O
ZAwPvCDR3ViL/oWGQCMkWAUCkSLddV2O2V4VdrYTdkaxYNnX+bNIAbvxtvNt0RTtn14uPi3shDu8
giOFWRE1h6M72gykTXfvGUNlhih7aKrmkNBH55g/Z9ASGrmeCBeljl8kAN2DuWi4JFF5D0QpuJq1
GX+noAjgrBPQB2hNnM71KdUvjOj6Jejy4KrVpfkABZQmKANO7bmuDRZixXhXMDwWFB7zWemRP9cz
gMIyjFQ3HtLciI/YDzjz+ZiaeTGqSy85yXsWl5qqqED1OtnRlLZBnqt0zFDvtChsOT19JJkaAZtS
54vaRTXtvp1a+SN3Pc43LNa5lwQcB2vzLeuH9FC0DvZcO02fjCZrb7HXeVezm8aV1ssZoBzlIM9t
1QfX0fHmCx437R1Ll84dzVC3ApxTjHO/9c6VUtPnhPloCvNYOvuqctRRi8thR0pwuA5dYx1NmhW3
firlN+U47T29q9F6soeZmP+YPHBnE69u0Nc//K7yfk4pTvmVu3RCB0H8qTj/sFaYgxWWPix/fn+a
xpZzmcHpU6uXQ1OgtdqBDjT6k/W2GN5F6RsF1idlYb6ftexYJLb8FsFy3dQU4Bx8p0yj0HEpOaps
Q24pYZEvfly57samuOqHFcf+rmLdfemNyD8NfoUtd5ybQxL4e5Y4Jv4Dk/sbe8auuHa2Htxlftle
cmPqNr3f1kewaN0l6lDMMzunQanA9KQNVf+CxxkqnQiGxYStwQptLdU/iLj1z7MWTF+61Rf9KuhT
btcBr/GpUJ32lCSO+yrTmktPDsZiVbd4MZaLtnA5qERM1rpf33l5ZV1TPaq4LCGf534xYTSPHH/n
dfBh+Eyo1AqB/0nMZUkdUq7mv+cYDLZ6ar3bfVtftLhyHv14OZDoo3VWOJ64DE7m/SRnPYyjCoKi
0x5lYWEx6rCXTVW6hqRnXnq/yw6xSZtLk1T1fR2b1rPnd8Nm9LRiS053EaKySkCtJV3tcnOEL4ie
UVuC07XePnjIzB9d0qAmGp2Y170agkd8EmIxvptbPcG36URZYoelJuz7PJJYZEzIeA9FXLE1SrjJ
Kt06+1GjeNsRJy5SNy6d7dKSDCN3Y6Sa/Ep6aipJFKlgDzIBxwaex7At2gmkxdTei7kQ9/kk5D5L
THM/Wk5FVx39wErRM7UjGeu9MAuYT6MVYDshxOD99Eutfy1r39nS2vWdQIO30bLgwQIGl/H76YQ/
mVPaPaZn/E1ZlyVH5Czt4LI1p8cJXEjETVvOH6loUCYxy6ujiU/Kgdx1mnI/5qNptyxPcueeKsx8
a6TcrHs3t7Mt3W3EcS05M38AOe+vNAfLdSsbSmub8m5AIaCEadbtHfc7jOd2n9NljRtSSw1vb9aF
f+cZUBoIxaWvDGhuG2oZBg05RfteZFEYJ3mA+mpgfzk4RWyEfLKLe1WLIQF2MGaUCOs14+vQTlQw
5ermNgCQWR2qg6tP1R1eJcX3xHIbPhyB98ngm2xsOzd3iLMzWRCTYXpkUkUlM3X1OOhF/KzTKfXM
Ct/f2nE72xTeSXkn8i44zbnLtBI70UH3BGdB4MDAJ/KaO9jKH6JD2g/4msbYyo5ZB5GSnmIj7Rkx
AxqvpBm3X1aZeS2xjLybIFOs0HXP0YAneuz85sguTYKrb62LbTcArWRjrIF8xWEXS8zjlZo3MYP/
99n1T5ntPsVuqta9yaojdQx+S/tY5p7xlnq2uWqmgrxP5OJk80r3Ox2ICLbacj5XibVeOis2wprf
m2T6kXragy+QyoAXuWsA7ThwsPKFWCLUTrc0wAe4L0aOCKe0MGAsZvEzbwuMR/yVeEGDXzviiK6r
9G6gEOHSOvarsew/FvQOwQMarPKcyKEoC16YUtHTXU70wVgWoBOP/Q1KK6S23t9COJ6OfjrcJbiM
vllNVeQhNpoy1LFDbwk/mTSpjTPiKtLOXE8d3iAs2HgGV+id1uukmeMOpCAOKcrIgsjx7kaXrJ5w
aZqr+Pi9a623MT0neioBdO6FFk1Hx2z1S1IW6XqIFRK633Cbo7MEIp/nb6cW15VgXQ3pjBi9qLv4
ipGOOztYvzsswsU68wtKaLuScwLyZ+gK769iXkv47k/RWJslGfZ73Nf2ElfkfPiPZoAksqci7f30
kJWLtZ5mdhJLs89VGoGOnIBeyQ/BLFVxy9bzvwjm/hZn+/XghJCJYJDThGH024PPadW40yzSgzHW
zcecNdVZpEVy55PcuP3pdP4v4nq/JWGXh6K0gX+X06//T0lYutAzd4RbezCEKVl5Gv5U4GKL669/
/zi/Z2F/PZDt0XGECYQd4O9px7zGKdrkXrzwAqZtwioO/DP2+aJKu3sJeCc4DzQNwAS2y3fwyZyo
1Rwndxgjl8N1BOdw8++f0j+/xbSGABkj5+lzpvV+O/v3eucnHaeMgxwreiTLBpk4w/i6sosAx5ce
J83H2A+8z0YTHX899n/1o7/Qj4i7GuQp//+uocPne/IPfV5//I0/lCPDAEEHGY63zabKyrX/H7eO
Iu2/wUk1HHBSLp/k/5WP7KWZSMcIYLr4YEGl8EH4w0FkG9R5ERfFSI0Q5Hi69Z/ISf5SivTnq4a+
/ASCcGDwsPXRmvAbXSY3Itk7XuRe8bVpB8anUZ4qPNKkb3xCGx63PrPMLcwKeuAWj3MqnOAHlLGv
BGbCo+3llhMatfUElHZ8yT0tPTFwjPjbTB95SFSuX+ISboN6zZFy6m7Yi2Pq1WOl5DNXJM6S1ZAW
VnnKg7TdsQHOsqvH2YaVuyz8LRGG6lBGEwHSDPB+iTKzrsrC5tjGNJOkYLc20CMfchF0zSrTVXQu
WDee297sdpM7yKMZNOpzNoo3u+zYDAat/lqo2tvpIhVvTZnrIbsxl9BC+w7NdLnV4x0Exm02yWme
knGvi9re8kZp1yrTImIQ3rBNuGA0UdgEJo4awkS9UQ5bpy24lZkUmN5pSWK+DFDAgf+JNTQiJrg0
0W8T6Jlb18tqjZT0Ujhp8Dw643Q3VuNSKx+8wOZ3N8NyZrWG8sHONLm3+8a8NmXZHHrMLKGeUYlW
DrU6OG6SXgKteA8Q/Fg2kXpwSMWcZJkHu6LWhh9t7kWHKXKsbV4ZxRe3r2YzZ77xtTDbJLTQpt4H
ZvrV92azwdU8fncMX1EInMIplcKPQ1kW/ptp9qA7vCzhtalfyrR8kRoPDXqefHSiBsgPlF2yOKw3
8HO80BFeyUihGLm4iw/MHVYalI/ePAKkwMctDssn8lkOrbvFD4+bFwdTvscJI8E3ex7AP7qY1zQD
DOyDyUBMawFXtV+5HD1vdm7k99PUzneRSnSEIFueE8vUWIHro8OjWOCeyXnv7KwgPltqVvqo3LY4
O4RxzwnLtwtQJ1hASaTuVSObbdW240fn20XFmcLqwj7XxM+AsCyDibKNXell6syKL92PTtWeu8jH
Eja6Kv5MiJ+EkHedPai7Kl5NvfBOBm6VepV2nn7FKKav3CbgtNpUpl6F0h2CVey3/TdrnBgVcOqa
JNxyya6BAXdtxsmwHRKTVJxWapQAl2ZwGkpEhFUnbEI8bASbbaDogpc8KY/+h2M7T+1zzF6lXA00
a/6s8X5tOPcHlFnm7rlxtE93dgDKJElG22gUE2ZoNJSQcQbgYJFt23qZHrxgaMpXQ+OdRIRpjq6s
BIOLo/8YKAvdmng/PnIZzcd5LJms3SFxd6phiYQNQ30Patu61/LIg7ThR9ueFtY4rHI1nWql2V3o
41M8cqZSYl1GWrKZiHnfew6tqLNks+O6kG+60SK9in37VhB32QH/77+RlqvJ41bk77Mo1zBZxOlJ
E8QuHKa3MvQDfiW3Znu3MoHdQ/xRhNqaYdowzWas56JpkyLBPg+jpJdZSWObUGKzTii4JvZgR5fE
r5p715VrztHNU5qDvA+sft9U1nyneh1H0+gdHSZohTPRRP6ISpbDyq3phzA1IrxGS1O58KdHFD5x
KdvBfDJNmb0RdJFrzcX80atGHfwpTaJDRcP048hpNAxYOVuj0C/sLbFg1OohtmVznjKRhVw86Sfo
ebuxiSWUpqQWFwUZrGNL6YdZGp94Nd2rsGV1AB9gHsq2d1ep0ZYhSQ0zX97kXQNnbh2l4knzxIRS
b1rdI0v66avUBd0lmjftp4yFLLJzmfIu4kJig52ERurkO68fxTqNuJDr5tyd0gTYL9UC9laKKg5d
f3Av+ojmUNdciAJIT+uIyNOrVevJfiLlHmpjAdLK7iY43C3SADfBeW8HgfZlZFKj+C6h78O1+59Z
pNVXG9jzDYXIIPxUgseX+ns8l/FGGkWxNuthgH/YapwOIpm8mnPcnZuyuLW46o5J4Fah1TTiRAiq
u58rtshq9Od73UiDuxYlXiJvR/PGjt1mV9o4Edhw+us294d17yX2V7w4g5Q3fvQ4scKcayac5Fxx
eiRQck40fDS1cNSLIE4f2oaYb/ARA+xttfsKgoXvhuUKwtI+Mb40Hy9V0mtcsGIyUE5qv+XFQNzF
o8fWiKpqN+u18a5KNLWxm59ZP0ehqSZz7wyuKAnkRw56qTGSbZypeA+K26wbB6YHZK3GMlzKrybe
4Io2tbWXDg9K5PGLNjqQWPqyXU1uldxniAXVSpOx+qbHrjwGlvSOMWh9nytohKygMPMBAz+3nmbd
5rm/7+OUdFdB0pg8aB46fPaeMgSkJdK84isBAT0wCBsy3h4CX7vluA/xWjQ1NcNWFIdABvx9Orr9
Nva7YkOImOOYH52JBeS7muTjYbHWYSkilKYEATm+UMm2L0k1xh3io4nBgIx2VJ5jp+HyrSL1nqS6
2GlUop3mofU+DK8ofiDYa1enbR5aq3QegSI865MNpDCIJItzeiuaTpt3fu/1G+l4w3NbJv3Rccv3
jPaNQ5JBkJF5ulAq8Vj2c8EqZtTi9pjiA0DBi+1bGyMNzUsEmdi2MwDgeiCAZ74Sl1Rn4kDor1gD
hxcjTbV9MQ/OuRQpamfqbGsro2/QJE3m2t9GDfVfhzKwSSsL9YRm46fAj8WuJ9t6R8CJxUQriJvL
6MtHGg9xACY7/FHs7HGu7FswkJC1bXViFxN/H4KWCEY71Gv0H7m2XWf+iY7zlJRVFZp55j3mEU+h
M3K8vmRyV25mXQauqhuWA28RQh4OUpu4sqjPBVQakn7jeYoM+7mQOQZbUr0bW2uGHVzKYJuOefTW
9NO4s8e0eWPLzWor6APcKeZw8FQGb9xt35TBdSXQSxqPsDrki+uAboV3rXdwvU6oHiyp5mMQwLDI
4+I0dievBnCIKFsOV7uAkwQrjBSX7hXPmeZWjwxV+amSPrd6x2Chnqrcz+7qujN27BzFlZTjtnQt
sfNHvbmwlQHYMTraLsnsEvnNjM/eUpPQmFm/j3Ed4PQiaM+iQ4yHxC6w7fk9PURZ5uDeVm8txXQh
2XBH7LCHzHcCFzE6RmMc67mpto6vxvfej3yKFyXboyhvXWeVF7GsWPFJG/lrHj+qPBFvLoQ2nTH3
vYyDaM0T+Vn2pdxm+FzqcAIsfphanYqgLKeGfW5yStRlXiK623l1EaOJnzen4lsNpUxCsoqfJDdN
Ekaz4pbmEi5xAgyleZ7dMfeyitOLrSKWs9UjwR1URcaRhS1V4zbTZuL7+j6yNP2nD1Rp1U0FnSEd
tlgab2MkRvIxjB7NBkLZA7p5bq1afcI6FLWLddwk28Jb/Qa5LN6bI8KtV/U0MmBjzbFk9y16m9au
paJbA3Rj5H2n+auhB7j3Fg6G/uCxSjJXOFmzq6E642MUXnEHhoULwmAWuIdzcxtVM6iWR3+M+gyQ
6eAn9UfalwPu+fLvvVNjkuf2EWE4zU/d6Af1k5oGXjWiYONSXRX8arHKGggPdFoVBgVXVOM4a5AK
ubee0IjWWrcUYg1LN5b41ZIV8AyZERyELjq0NMgB28kcxAEjGksJY2ncIsCcHvvBlxcp+NN169av
Ft88K5+aLbM5fBsku3WP3rxLIazS5yXG6rOJkHHrpe6L+teZbzCHuavXu08zof6VxDX9aRfoQ1Q5
zeIEY1VtcJI2N8RUa5W5ZYM7WZQPOrvTNenpCfUgUf3eLjp/uRpMa6Y+c13bjDCmatEU4zTfs7u3
NyQBzZNetWQRl4a81GFzhKEYaZbVi4Voy+PpuagBzA72S0vobES+FRgcW0Ojgo0Fd6jzyt0Uwk6Y
Ft30qpzoLmaXT4tVEYyPI7nX9ZDFrCOoUtUv7N/NMOvadt1YlDysWsd3e9Jnwr/zuQsTosAbS0yR
bPiqFTQwj2WWPcV+0b12jJ6cmdrhOlVz/Fg6c7v1lxc7KpNspwUdpy/HLOG4RoNqiOCNw8bthX6Y
slY+RlFJs1Fa80d7jNmHvG2qWxcHYEukIb81qO/fDfLf36s6/haVnn62TbJ2WIB1bW+Zggh/FeAo
6gf9RE2BeISF0LIzjETlXYj+2Q9VIt+9mVqoFdvHGJRbos+hDyMlDdM5tlndkMC7y4upeMl0bNB+
pqKdbwYGRZW9Ye44CnXPGIDU5wBJJBRkYgm/xWLNM6q2WYP5aD021YwbtHPwhErS5J0EobeGCKx+
zEx9TPyaQ7dXPU730vPzhB17kd6amPS1Lmec6GTmzU3rawYSJUAmkhjpIZnn7AyNLj2UNBpeSYdy
gEXUXLu69qPw6/k5iXEKrlzD5ZfDVFxvdCefXnIuFSaffKWHc+bNd9pU41JF7tp15lDcqmVOsmY+
Vw0dOFhJdECVJo0Sgsk3THHm7assMghTQ43j/LkMsobTnB2L4Zos/ZKRnMm7TFJ56MXwreT3ulN+
eccirLVAmbgcxqTBXQCHSpv4YZ+42CUJDrvzp4bXV90bAe5iN8HKnVaDNr101SjGp1lpBAdWWseB
t7vvdSqrTFi/numxvbGaUZ14SRofL0csEyILrVHj8/0/pT20CdUw43WOx12keZKOoHL89if5518I
lMZvMp3u65DkHai9TGWoO7+z+oQcFV2DhrpCBnfWWmAmmOcG3pHyoAHBiuI3s7R2Q2ayFHe2Gg2A
TmJsfC+6iH7etHXHskLbBXO2zsnb/vsn95tQ+/fn5ppQ3FwPyu/vJOrSGGSl0091FaK5eoJZMdqn
w19Ugv6rByGRZlOSSrv2P0m0TtaNHHoHdU1NuNv867Jgq7x6++t3+a8k+ZeSJOrvn972fwoyHmii
qyBS/dnPZnAG5i/9j5/N+xuxCJNSBod0E+oj/+uPNg38bM5ChF3gwAHo5KVo4w9bm23yv8gM+RBU
PX7eoib+oUta7t8W/DZQwMAFUkmd83+iS8Kx/0ddEoQ/ZR0kG8lULvzFYNEt/xRtTN0U+cZok+Mo
SWetlKidlfN/2TuT5ciNdEu/S+8hgwOO6Vp3L2KeGIwhk0NuYExSiXme8fT9OSVVSWrT1a29aiGp
TCIzMxgB//0/53yHkMSxrBxWPdMoJOwvzLFlUmH6UbBDdmO9a+HJb7hA7mqRQfl1i9Q+zLMj/XXa
F/OwaHV9vJL4yOSW4rZJu1LeVD9XBOKtJRiOIF5OfgowrcftxaSc0Xaa4gahCTHTZ8J98B5PXmw7
HG5DPe9nMbdykdOBteY2YdbrHtATjqmhgJrV0Au0kK5WfUeJdd4/gz4YpUAtzDqFV2GZts2SXhrD
WgkWTcbJM9pw1XiZ/TBIgltZ390aEEkbp4HqumCQ000OdhHdyziermOot+c6MLKbSq3la2csNMgW
7hhYWFuo1OQSUN5SqyTjFQwVG5Fi2gUw5g9GWUdHHrtbTOg1fJsiKjZWTrbLaEJi/u1gJGI1omlu
ZOsYz6mHpTsy6/QuDIB8Xii/BZBVHimO9VYgu8xLZ8T1vi8muQqFQfnb3FCtg6tDmzBPjyV6rInG
fjbz4WbpzLRWmiJRlTSOvwMaKTH1gJ1jg5UcRZZBFrHH6oapyOFlD6PggbFTnocwp0KLGaQ76cO6
Mori7CNH/4h729v0cOo3jQVQm0VYczNsD18Ormfhw9uwtbCCv8BfoC08eyRHFzUbymWZWod+QDl0
sKrd47oxb+bojUezdIZL1OhwlpLwe0yPxZtV2MOKQ+PIampaWWAgFjbgME7yUrv2xZjd0zrJ2Hil
zdkwqadteUUwHiXXOo3bszYmHY1dUfMVt7BP4MQYzxMwtFUJ53AtLH6nGkyTlTIufpldhxB/6laY
OuO84KadxzG5m7IURzOs9MOkdx8p//1j0Mn06vQ57AJysd7NAfd2dUmMswLzY9bvQP/OUmOlGZec
KAlkle2sdflNN3hHO3bXngx6x49TaizKGpMbo3vzUNC08soeEHyo1rbhQcahWIH3Sisu+71cVUky
bBncg41WdUcbq+dBD+2Hvm8qaA52Dk+qQOx345G5K0/7hBkRcNCoQwDrfMKo9tw+aZwI5FxuLrnJ
je8cZQ/DgCgKaZouvoRm/agRVRRT7a28VN6YPdJ17pbvTek4yvr6NCkINYb6b5lTpxty++20zCLj
aEm2T0THjun0oQXENAq8GnCu9GfZeQTKMDnuyqHXHgbXw2zUlcEq1uUrD8Pm0SizcaOxFae/J7D2
U9XIJwkpCQSg07C4rKEvEPKwY+3gMLJRaG28Qtup1p2T1VuKRg0G38PcRqc2a2moagkYk7XMfa4Q
hMIXhAoy+hzibD3QKrdJhnhcSkahm+ub6bV0rWAPkhomHbeyPWUA4zUb03mbt3hRAAXV2zkZ7QdZ
95BKsC/Uk/STFQvI4TrI9onAmLbTqgkzjxRhzgesaOSgk2HT0AdXleBefJn8wcxOsBLOWe1+p3XY
Wtv27H2JmQo3dMIkkLQi/zKZbvRIXuItlyXbmgrXxxyJN7vsLcpcar391tT8kaGrlau6TI1jkOZc
wQ2Lt7Qe4GzKZMp8F6aXicfuIhx53tEABbPFyadvc0fjce/zfO473oPRNE7fvGnEe5JFenWvaoJ3
Oma5wM2zx4KAKTRJj7n0gq2C7F/JnQi1RDLspVavwwKJiz2eQ+hWUd7SoFHm3q2NnR+4ModlYMCq
GEIX0xKIfmI8GO3cBWp/VvhLGWUdPfNFZ7HsLyNb24gZup1rtNlmCvFX8XBnnTl2T2E6NULuph5T
a5brYcfZolXviQaQaBHKGEQqbmSD+0HtFiSzi9HdJR0LkNMoa/s6cmDfzdrnI5IMvPXYVPXWSyOi
+hDO2UQP6mxa31ve/dFS0IbAHlbzHQl1rXRuFdBNLglkNA4FWvUB74u2ab04D3Z+1e4n2KyPYdql
d/hoprOoeyihYeLzxvXmIXwFo9use0NmOxEF4ZvL1O8tQBmCaA+mVp4CsxZsl2TJOmweaHrpS266
g9n3+DnHmXwJj/YfeSIZzeGADw9t3zSXaTQqHSjYxOV5JiSFcQh427iAcN4964Bz3qpaj145k4lQ
g7Z4IPqUPeJk8X7oY9gBj0x986bBBnnWknQ+Z1TbQTdGpspM+8PKPSsixGVWHR6mnpgMHNC9VfT7
jKftsmF+mFYTleLIiz6vIou60H3q+sk6sZpKP7RYjwnvdAY4XbuMhqtfSfuJc8Rbl+ge+FIm7jAk
A0sfc7ZAU6+jcXxPuNVIHkY0N4OD7RXPnABLNoXaBdtBQ/+GmdWvoCaTs5mWQcC7uJUOjrVshp1Q
JR+yrZIbMZR72qSDwb0x9/cIVhmRzZAPK9aQ6nGuTPgmzdC40wKDFQH1yfBwzabh8GoNE8ZiN6y+
uRIeUo5PC1N04AX0slSTdqhF3F+g07LFMZtae5f6RPsQXCP48pDLdp0D5m/naEP5zQvG3KX30+/2
pWhNEARRXLE6cbL4uXIjKRduYba3WKK+YRcxK/KKZbrnMwcJpTP0csLZwA2f37m3Np1af/U9mg3X
eaQn40r0mrXtUhndfK/UtwhZeLqRLEitu7hdeTyz8LVEj8KUGM5pGtrqIMLWXtml1FdT3zXkIXnD
OWk5LyljkOtKJxIJSrBdg8D15EI05VV0TbtqUMJPqdbjpnII/axGJy73jSPrfJGlef2a1HHLsjDo
GrEEkV68JBMAgXULUacC21fNP8P7NR98HfXJNOzvMgi9r06YZ2/kIIqNGRIQXvGI97PF1CfEzQYv
4YmIMKvvI0d3HrxZOt96q05JPZZktGkunLGQm5P53RnQiVtfmE8kC8hwu5mpfLs10mdeGMUOmgv/
mMxd4u4gUU03F1tgvxyNULz1Xg9rCxfyN27n7dXySGEu49HQX7uZAXId6EPHe0lvKHrMHfHhVehK
az+zA6IPRey/EFzKv5JItZuNmYfjsWu6iXulpgEeqymZzGCl7uMguehzF+EOd87B1IPyyHqIVdqa
wCzi0tR6V9l6+rkjN4apOkOGtEBPPNops6ErAmdbkUQrF1bdy+90/xiQ7osyeMKv5yDLZQPLZaGZ
YlqKJtKxDwfBuWmNeT2A1t4bcUo8Xlrtai7NdNPpencSKIB2V2c/h7HRQaLubOdnm/pNAo9E3FeJ
3dZfA1wJ321Z+Ju+0EG+8tOcVXRUdg+hMSZ49cyErLNvsdKJ6iCWmMhk/FESL8xVcyNhMEqrebSY
wwP1y+Fz6o/pFxZk4VaPLI37gd+dajQdtrAUXh2TOvOWgc6MmA3BwQWJ2Gzyuup2buRVUKyNIHlp
XGyGC3RjVIAwsshOl6Vhr1FF52OiifIwYP848SdMTwa25Xd/jlroH227y8qq3wSeme+rNDBXRjI/
U2I7dEthiPotQKC5mFWFOKZH9f6fW3LeRu30N7dkA3w/wJy/Nu6cf/5evzUJtPifP7/f/uP//K9f
v+jXW7Jn/YQrRkpLecGot1Df79dbMmmwn5R5BqKXSb2P8zvzjol5x+RqzXUY3LqlgPy/XpK55f7f
//0+/lfwM/ZiBerNmz/9/99z6g3wQH8062C91i1sRB57JVuVNPzxUpyanaZPftifzIy+x/BhTmrD
sNnoySqe8hOcTDmRh4h6P8RGrHF3TWCffrHc2t4rYNo9zVwf0g+//QcOEhsKaWOfxpg10aJNNTBu
DRIoZ1ytbfI56l4kccdzjXgZr3rD6zZe60ZnY3TNJTJJQA9dPxvrUoTc6CbLJECeAU51QMxz6meX
JNHzSzvwEPNUxS74uCB5qgERHZCa3G4xQiZ+IWbhP3V6qLbRbuHd0tDNbrXREr1J5j3n/LjF/xtc
7Mqab7pI6xveWX+Dudl+pLd7XGuD2R7w/3CKDCZFyxiR1uDB8FdGxIG+dFE8vjlOVu1okSUeL8lJ
X6qqbC4syMJnzDLdBIog5mgIemPjhY64O1YV3qzRjlHdmQUWmp6PpzoYjJNbNV+x0bTBAoyeUy9k
b5JvMMuZXGrHKl2M3+F/0ypl9kmz07U+OlVRHiPYllbzLULQ4VrAzxDiYZydiUeHG60N50Od4UKE
OW4GK4K0Dvc+drNYHrToYniQA7U0eARlG+PUGIFVh1a8bFjv7fShGE5jmHenXBPRORSZ7S7abJju
Uws/IBlhJrV2YrCbH5vdhGHygYlmONHwM+0wPZpvsTQLMEWivVOGkYIuwyMNY6OkuK0ODSRobCcP
M/evDYsYbZX7aX7VIOTc20m2r6ZnpD8mzLFfjJ56ODsZ88essbSzGTkbzCPtC68VgwSGRe9SNW72
YtbEjfE1I91hpybflszbQbe0tcbe9qMamuaRC1txikew957ZM7DHvHFUON3z3k0z5sDA9MwjWZu5
XYKsD5M1tMfwmjeKemJ7FUR8H2Rpphf9xgVWDWdEvqFcusecWMlWmlZ5ljVb+y7Xs6VmzPRdNcG4
GYXmjWtY//GpnKXcpYgaO53O+J+ZtOOLXmKUjpJgfiSnXZaMu772zgjFCOoHjfAW1WCneEEcwkN5
ZDs8v8LwQD0B0KvMj0nlp9ZLJDL9uR7j8WR7CaUmsukeIqdElik4Iq41AfzXKi2BYWlpOSL+RsEX
IPTWo0sOsXYVZbZ38ksEBO9GGMhYJ5bZYvPvZygqQuTOAtR2x42rHS2azlqH2zekHNolXNvfm3HM
ieyJem+hqaQLtxJ4un28MZiraj974jFSXiaImrs8qPQ1I5e1jjRcKk4ocHqTMiuRLiPyy+FUPWZB
FjzWoaQ7orLNb2nEpggwVz0+N36orINuN91tO6FQscxTDe+ZCHeW7WeHbu4JAmaaM3AH1CqLSZeY
3mPs06C21Kw8ySjzA3vhCFxmbCoKH6RjVfk8SSKSF3NWfKRC191FZ2fjgzk7MDYIKEbJKp567Sng
gkJjOMtPCBZaMK7MSMQFIkdeGeh41UxG2y3Hq5Hq4hnQFCRORP66rNC1C0sfH2C3uSN5TTPgfmhs
6r4M1HgwTDYdC6PeNfqdKgxjsr8GTla2t9YMu35XcE+O8sNcGo1Gu7sbZ7hoZG8kw72Ox8B9l0Hi
hzntaqk+WF8z2vYqZ+2WlpZsNG7C8cfksOVJSGyKuv6l5uSfbfnfzAEsvtVB+tdzwD7/iN7yP4wB
v37Nb8ty+ZPjWbDhqHnCyKvO+t+ap92fgDuwiaGH7nPp/bsxQPzkWBzUuuNwZP9SpfTbrtz5CYwt
dSzsxn5Zsf8nYwGyyh/HAnblGOL5bp7F7cVlhPnjWNCxtY3mcNQUVJi3epWmb1YMyh6GrW7QZEGu
g9KCZqIApNP6gRCcIU52WGcPs+3LccljI1nDae0/HIysnKpj/s3TY5jFgZeA/+WrstVY+Myy+Zx/
yyzfBIApjMc6GmyAfWxqOSEgsSw51DCBNF5qwx5z7w6AzFuNI/1R79+yomZ2ZsH81IIRei2SqNeW
c5/mM4vJcnzDPZuNtLRq08yWLQCnN3ookAuzJeS+Lu0q+R4yzQeYFzOC7RMEdSAXE/FgHl/cBFKv
e1B4QDIn4IVwZ9SGSzln4TqslhkXCJq5sbmtPEWcp3I5PJmx09NFT0k2FLycGDWmy6R4L5uyfC1a
fT53zaQvOzNtjoHXDO84gvJXSbch+y2X3lXsKdV1KuPgzSCKRX+PUSwyTl2emuWSIhsdfoQ7nGeg
zRc00QLsnztW4EmzwaHTOkrOrpmNV0pUycRP7Wpqir3jDCC36RdeksUDci4JKBuRcxFVQ8opNrP3
sUkx1I6Ze7EtgXuhjds7qdsGqHnTrOUwmTt/LgWZCA1nj9UGDs/EuTsSgIn8/UwL7qGfOTQXemB5
ILOtyjm5emaQC9Gm9MnMyu5Ofy4blU5QSkF3jniJKM57aTVsNOVgQe0m+H0aZka6loOO9rxJLofR
n09zILrnVKXTlqp05TT4dXXEkNL/8DDBUvEztVqyalKcSL3M03WJ+TNe5YOHpUZg4nhgrV0LAnik
cKpPOAqMamsbRBkCsEHXwrc4Bk+sILMcC0llBpfc9XKxY9qObmGZmM9GkEUEli1+NVN36jspEUp8
qlAehRGzLAy7ItyxEidAOEENMtq+2g2T6G8B8R5CefH4quVBfTD1zPsZ46ZTb2wdu95CmIMbrYeq
8m7MnvOAgy4otJc4MO1LKCM2p3TsamQimzl5l2VheogXYLACfc5WnoXhq8pE/oWfY/KVnW14cca4
eWjEFB6c2ui9tSgGnMx+LnGNTkFGZCiml9KsdNUqURBErPj3ogjkQ0VKrlgjipfnGFk1or0341P+
MuYilgCuA8+TvDwjhgLoZX2k87ciF0HbLkavn2Ib66Q36ukp13FxtiyhtJYw+YAh2e9Blt+moTen
Q0iN3Y6h5iLcmNWVdOYlcXyEKFl79zHl07Nuxi599X0sXiL12aI4HQ77ZVIaBa7Vxrp3nQWFZopE
u2zlVIG9ivSzZM1+arGvb7m3WIumaOC3JbQleX6frMna8lbk83LzGzzR5OP69Ov4ubZGsNDjixMB
cPNWsmSpf5dzM2RMWI6dW2dDVNpu6OonySrtygChipbUptxkZd6Tnn0o1BY9U/v0VG3WCehNV9QK
Y9+pvTsJyQCjbpNeh9rEhvzrfh6qqemla6fkB2myxgekHi2YQM9ZzOdDbfp1Vv59fMBuwncytWrb
KVXAQx6wlU5gIRjEMWIWZRgL4YqGb6NUBaUvhCRHqNVCcxBKfXCUDhEhSHhKmSCliOlOqRXxLHw8
bTytJ6SMXGkavlI3kumjbvpjO/Ma+q1+jD+FEMFsudGb8Ov4qZIgl7jOhG6CgAITjMK+yLjpSluh
d+GJ9e+jPcTxpUV+wSaCyWg6OkqXYYK+9xHIgmx0WqKrCDh0L/Qr41PVwSLs7pgLE4y8iD7dL/oP
SlCFE/lQm82xVSLRRJnw1lDCkWhIbC+k4bA29pLwAIlARvzxyvkVK07z4I2D3NgQPUByyKOt5Ck9
qA1MsUqyoh1ny2SobSUbr2WLVeU8fapcTQG8wGVDda2mybthWME2g6E1vSZKJLO9+sMpQv1ASlIc
58yr1lqDCWXJ0E3RaJ/De1y4vP2+OCCAVsBfqNBWstysBLrADqYzyWoM1L2ov85J0DGf4jk1vOhq
1QSVwdRhFUb9QlFBAsSYnN371PevlhIISW9AyIIOsTL5MXnsIFeJEhTT0X8LlcRoKLHRULJjpARI
W0mRsKyzZWvCxlAy5djx1qEW9tlSEia1aeyo4pE6b5vfqZE47wMrxpureQ6VkOO0MafZA4ftpD9s
JtvzPKwbJZoOrUQ/rZWUyjNGO8VthL5ahVl1I1Sariolv5pKiLWUJOuNTfguP3Var2iapZN0N96E
6dkr9PTC3Qc7kZJ4IyX2CqGr1li5UrLnPlOScOqa3krrlEw8iG9WX7MnE1pyz5SYbClZucXQtmk+
tWYeh0p37nV7Sboq30yfujRJw61QUrWGxHuwmmGC9xiNe7vliByT2d5rKe16v0QZ/5mT/2ZONqVt
sKr66zn5a/sW/n5X9usX/DokUy/IQkxX4pEtLOZkllO/7coEuzISa57F1oy+YTXA/ttRonOwi8/0
27/HY53/may6HGU/Maz/ZDz+rCz9XS4Ws4pnmropdXjv5Oz+nItF4ozCYnKnB6hC2kxWeCinCRvx
4D1lGd0v7GuSGQJZUB4JJTcfYppoQ8GCAFEAKHtdDcXRKIvxEnc4oGEajreQrqBLVoqG/pCCQc53
2cENOpfwXZbZ0h9upCvGvFp2Hl3x8mvojxgOd13GxGTjlWZ5gZVQe/QwpGWHosZ64C0NIQr3B96D
Kep2g80ttN8HDOQMbb4zgohg2Vj197LnRb5reYHjrZShIddBjBPlyGspTfK2/ggFlOUgzlQFJMpU
3A4yP9E7dkwZFMU0oq0GDlzlGLO5HHLb/wLaMfwyt4XJnpqq9HTutO8DEdsvbizrCrtfGF9JwJ/b
sa72wAaCTVj43ZvHtnpRN+w2uHvXcFKIupNroQvIWXpULBj5IQYoqkKEczKQnB0Gva+O+BapRmLF
5Y7nMEh6bQ+0d4AGkWjBdNcmgc2ULGsSBxtflhZtOwYMjm7b+zrq2U7oAYIfKKWkr5LxZqeszB9K
ZJ+cnwK4ESov/tmg/7Lx/psnguDDykf1r58I+2L407X58wt+257rPwnaZLhL/+HO7Nnw0gyspgZQ
NMegiuffTwNT+ct4GEDW99SVmWfIv1bnP4HV5xbOwt2F8cNX/Wl1/t+t0lmZ//HOTBWcyefB5jnl
6TjNTFWZ+jt/2ZS1bZ87Ea1IVTYetbihwCwxkhs8jeQjy/t5DxwRZReDNbvH5FPw/ZR+P1Vg32m0
C8oY2jCCYH+RZus/JTMH/rFSMnLYkqDcF586L8slU2MBqkRn4WM5GVPnabLa4drVpYnXd8pS6skA
BHz0PfJ1X3XuUzgWMbL6p77dfmrduZK9UXH3oRLCeyWJx5/quP2plOdKNGehm/6co6MHVLicY2/s
qd2p5A0rAHo7yzv/R6tE+EDrHxKiGmiYeRS/zkqsl37QP49BRWHF1IQ/oJij6NNJBS2uHp0LFTUe
S4DJbDj7g/FhdmoxEEmSFGRlmnYt8pgMiNNnwbnXDH9vf7oJgMbgLBgKU56MME5i0qszi1KEr/Bt
phgddpnfrMEeh6+C3fe4ZJnqbhvlCFxgg0vvk6BjjzsEyj8MrF00pMEW1Kx7sHA5bfViLGE88My9
Z2FAiRVtxKmzmCYUQnw/htqDknwlMiwL72MCGFPit6sdUqNpj3XJg8Rg+El16PwkXuNZp0gOXxlU
2Wr0jjXdlJ+ewxxsZemeqeWiT5U2su7WKz0hmEKAXJresJfw3XbpRVlaLNEXynsFE+cgHBeHAT0w
18JLYcZo7EAfBZEJneKVOX6M7Klg72g5/UvagQ+zO9m62PIKzNLhPI2q08XxuIjafkuf0xCvU1pC
HomXIZmOEVI+uTOyQMNI3FSPmvbQxpkZQsobg4vblj9YfU/dTm/nKlppINd/UPiTSk6qOWUfLOf2
Pa+5iOx8Ii6wh8Z435t5tZ69KVZFijaYIuGxZhhqRGN06o3Hjt5hCQGJQxQeq5gxEsPjDAcpfqp0
jp7+OlNHDbNWzFjHtpCrotswOeGFGOsk0g9+ugb4DNosI17bUeZkSU76XMPmO+u2k/nnoCHmmIkC
W7pse8IIg82NTBhfA5dfA3jxinL7u2zGAOkA8/WyFeCxdn4uFFsbBR+vnL3sPcM5YG1JNhTzZHy8
KS5XlMMySIaFkyPign0o1o1eZsuqFf4mDpNpoTmtAfXYg/UZmBn0H3E0Wo9khy4cCDDyxnSzSxEr
TnMp/eWk13h+dIQU7Iq87h0FWkRwJeSo3K15B8q80s8aLkl71TSdSUrRJ1sFy/ZgAOdbR5hC9xgO
h1NHAdtqQIraVhZrYFK/c3W0m6o7kGTKbpPIJcpDYVtb+ERk6L3mOod8MJMi/jG75lehsb5P3eTD
rQu5im07pG0sbr5onZGe02F0lk3OzBGNlrjXEmggNgVubB5umAVkN4C25IbBmQcuSCqc/n2XXAhX
PXmyTpfBzAcbCNIuboMb6LwQur2Ilz7Y6GUc6b21YCPl7urZJhKY2OrVLoYvuknbrY7bbu8Ucl4b
qU2G04iNm10q50c6J2vWCNaeqSWjBRNmG1MKWoilVJFK6SOgw+ZnM5XyxcmseBUqHWVUiorTtc4X
tq7dsfwUXLxP8YWLC0JMpDQZnW4j1p5KqdHpyMQUhnozKx0nUYpOobSdTqk8w6fgEyjtx1cqUKv0
IMovqZdHOzxnSi1y6kyZA4w33WbLQVCy34xKXYKp1q5J+yI5mUp9okCKJeqnJGUHKa+28SlVcS3z
3qNPAcv9FLMipWuFLIpOEf66x7hxiYso/atXSlimNDFdqWOxdLpN3aCYsZ9wL+GnjBbw43+JIR8Y
VkcQUqltQuluUxqgwCktrlGqnCMCeXfQ3K5VRQnzpNS7VOl4/dy6e+yOcBpTpfPRUIPkZ4ZRd4+U
DuiGjflmKm3QNCuERaUXuqJsAN1a4rFpLNqQla7YKIUx+BQbM6U7tr3HXZ31zQlkm7/TlT7Zx01C
ZsnlkYl4KZSKGSk9U0s6xwW5jcoZKL0Tsj7LU1+poHpahptMKaORkfpfw0+5lKq35hsXwog+BqWn
GkpZBZReQUBGbs2U7jorBdZUWmzpx8iy+OORaB3EWkKwxmnGsnHCUoOUmzKk8n5T+q7diTv8BoP+
FdTfaahwkEL4Dp9LpQ6bSicOPyVjHkzVjhN9fAuVomx+isud0pnJnCL6GnKm7aRrD9RAXdsONDYb
O1O0LeI2Kp9BKncQif4yUZ2T78iT19GzZDtAJURb2B0nUaKTc5yLkORcTnZ23QkC6ZPZj3R86OP8
4ba9vfaTicVYHfEIDqGN9LDHwUUG4dQhoGZfBnStLXI/HeCEtfb8KNMV8Mf0aqrdspVD8gu0clXR
XPVPodT/bD5G4xD/3Xx8fMubtz+mMH75kt8mZPmT5cKi4NqMm8MzxO/9JQbXaWkw7qLvYEFhQP3t
zkxW4rerMqkL4hjQgAzTZroDLvMfTMXIUv/fVOyxFHfJkVuma9j2n2gwld+6kLtG+5gZpSuW4IwF
vT8CTyJ32UYr2wowCobCgX4+s/DPRT5xBNeWrrFLnFvelfeU8L6WEX6w0fPX2jzW0t+5Pu9olJSe
bJtTpTNE0hDsjbPJapzCw7mleC0c0XQcpgNqJEiqbtomzexTL6vmPQmGK6B1B6umoTlLGdoOZE6C
xZumClalMXNtdOdZnOaWmpBlRVYdI5eifMxb/FWqRn0UKf3SjY6lzanhQe/Syu2qC0SX5F5Xvvfa
pLPJHo9DV/Ah6+PyCE4sRGKavBfNxIjGLzHZ83r0UiPa4kLX6eKd8mxNp4P7mFQ5+EPHGVaaVwzf
CFty4rDl2kB/JFdJOFHpZAY8hcIMNSwahQaHf87SfQx14JvdWNWL0ZgISILe8/fCc9/TcTq7ek05
fZ/Q0cVf/Ie+s016lCN953mOWLex6S1HlAr+G5q4r11MJ+pSnyZ91Q7cvBcM4V62YHTmkSh9e1oM
wup3uTZnlw5r5RMcLfwAWHK2ZGSmq9cY04GDUWlUFOFp2Ou0aBemcfTB+8G6xglElnVfGNojwXPi
I5Zd75piFAg9bf4lnB1GcLfD/IRhctmToWQedlvjQVq98awVaUMbQGWYj4UMupVXMi5nDn7+PhLz
MSUT2a+iTnZrYeQd7d8qRwxxZ2MO5rwDoTqSpfar+Zs2ZSWszlTbEp6c9yxB5ncELGcfNqK8z9hr
zp1WFaeC1sNsK2dtehy72e4FAfBetsox9dvfUQIkRirNUvnQZaRjfqTnofeobT7EZRMM+YFt/5AW
K6f1q9jbkJdh1SpIhS76gVKUea2HGLPfPx8T/+wg/2bjYLCh40H31xsH0rXQtrI/bB1+/aJ/P1Ml
JhGHFaRQl3zvd3tIXVnzbBjsjvFLgd+/nqmmo/6N+blYYN/4r+er+RPLTIsIM7+I+rr/CN5uWZwO
v6dtsSMlymbAb+d3oET7Pyn1dU/T+GijwKoQ6ooG9U0b9u3GBE11xfQcFnskWTTElqsbRUy13Wlf
w9aKPyBVGFTTjlpdzvkyy7zI32rA0esv3VSlRzfwIvQbnljf+jpyXi1iOIdQAF1oh9hYeVpSryo9
irIDkf5kYydev2r7OD/FZaUVr3lYFg898CIG0Elsg4F2Hhq/jHKTEcT2XvuIPMjO1UP6Ttpqsl/6
Yezcy0R6cIX8GJ5Qvlu5Nm1MPUuPGTt661stfOlqOmvhJRdJsCkbKISofjqT7EZLM4qIwBCqp342
RK45nCHgqhPB/TweUBz446IK1axg8gmP+g4WozpRsl/Ol9ySAFcWlUFVnbVipOTu6P5yNPngxDio
oinrOLZI26O5dLimxFJ8flSpCVSf2wQHL5/iJG+smUL0uPApQO1qnhbcxHPyKrlraFxpAMwChAnd
uZJihfGLYS+xERPLZY1nKMRg5caQtuOP2YdKxYTcgqO14EQWkeS0xD+4NZLRJ21LA/1eH8ANwUKB
BcBtegH9FKFdQc5CTeu3AdU994Q6JJADjT4vekxXV0EHz8b2yunNKeNkDXkhXU7JFJKFb6oNRsvk
VGuRuSXtk+2BZXRbkgsAmau8sBdY27u9249LKPfJJsvyAu0xDB4tA695H6bjysaUtJKtpUgEQbFr
ZijwMOKzZz/XUBkTn1IeBu+SJmX7a1JkwdUMquYyhL1zTUndvIYZ5ITAE+AmaZy+qnX7htRP9JQ2
o39JDQq7YWRoxnLoOvqAHZwdg4ics+cl/lNYjuZuDG3tURsVbqipQcr3Tm2efNtPt1qsUZwkMJJM
T2UFzgI4D+QwW+T3hrJpgRYbsjYCiW+OS9AW1IQX0zzv85rpZuG1DbN0l7f7ATbydiDV9WSizB+9
2QHMIEpr+CI9ZEkATkiJq4475g8xSBvjl4Ntg5LoPF8nBgkmVhAW/QgziJnB+hJXzqqJO6manEfn
JIAiEH+JoFos/Bq7SxcExlGMY7Fj7OvgzlPTRbEy4JowtfOnuhlz1tlO+X0wwmdBWmDZpq574CdN
FqQ05XJqSvdhntLx6tuEYHM51l+C/8femSxHbmzZ9otQhs7hwDQC0TKCPZkkJzCSyUTfOXp8/Vug
dKsyqVup0hvfiUxmEoEIBODwc87eaxvW/ESrIM8XAJj5npRKv9DmQmK5qC15xKbkbe2k+uiJz90T
i1FvIkYb/IIyuSMWq3ui1s++TcQ+fbMGZCxrUbspLLeCwLaUJ8zRWixd0jDhpw3tNq6ci6Gkm5Lz
rt0lypquCq8Qx2FsSKgspjQhAwklyJWRLLUZiotohYw6vi6CZDyOqEXUugzhi/QGep1IuCNUgBZ4
iI1JjbFvV6HjQA/LdWlXUmbROtR0prLNcCx1r/CtSZiPNoiiq1ZTD/Gs7pJKk99HUVJSIfOn8hYw
f4hsq+bkXqrEvsh595/0FvGDQ0oSgKTw4NmNPE9w3ng0uuZuhpuPNEgv350O+WA1zOW1RdrNG2Me
6AqGhoLTy4fqIkxC+yGMbLF26gx99JDXkz/PXni2TaN7bgVa2DILlwwv6AmkalMDjurYxeTeN1TU
H9h/unXT1yfCpuB9OMPoR4TUPZkRIDlLk6ZLH3SYTiZjdN9OnQEPWGtqPHF2pF8a9ahtVYlTAsKO
W97gEsTQUbWGB2NnNC77hvBjrMk0YBbHQjLuTSSftwR9EzfIftm66+HUvaVDTtxVF3ekZwNUo/sc
4EGx6Veeyr4Qrx24pQvPCZSzmuiD8b/qZF+GBIkByqCEhDcCpVpCVL+fDK25lLBhJhKncRMZliDS
G6zhocxd9poVJNaTZpjlJdvrlFtUEBqhj+8177xbY3CmQ6gFzZqD0l5JguYgEG3v2toeT1prxsQX
VggkSyV+lJr9Pa5q84QiqGnX8MkmwC3JplYJ2IlcS8+0PN2zZ6XpKSLBMVkl83ukm+zc9KzEgDY+
lLq6Q+apr11D4XEJCILGZRIREGUI/B+zd4MdstxojgmHzG6GZh9q0WWW9uHW7uLAV4UyvpG0Yu8S
VMxbnvd3Alzd29pshnVEZPN9KA1WkEhh+kjSfKNUILIzwRUh9KyiP5eFHu61gcTPlZND9reZ7t1w
5+Y+CDjcxXQjvyNb0+DWodVi22O7jyFqvCOfcPLNoVrYb5XA4ZiK/Bpmnthm5lQeDFTTa52oBdRi
enzS0FAwhy/KXduNHY74sX024Vv7UD/gOMv0pW2Mt6Su6JHwejz1kMfoFTZDdG27Nd3SpkQik0fm
erLG5oeBbJ3mw9TdJbojNsQYkEgWuunWdktQIIrk2Lg3mktHB9I4eBZNiiZWV32YWAapF55CX2/m
7lpTkXYgGopAGVITi+FN6Xb2AhcDQNhAnzLHSEOUHk1vlr0XvJkfCtT6wdJ43etE2vq14N9AM3ur
Cb7GnjQm/aAncD8pFcyt2cbUepWWvHs0w1g7I23XIg3BWB1kN0lLUJVJdA0Jjkl96NiQbLoaHKJF
GsCWUeroaxhgd/Q8+wuUZXBKs5FGemtomq8v4pKxKvuNJZvivRUDYXY2xqEOsng3Rc4eaVRNFOp5
tgmAKuwcIV3lmdvSEO+1Xt10ncvWAc3/2qb6ZInWMIppTwbWjFUUOfGSM8sOI9MXlFt5KSt1I/Vm
5zX1bsYludLzdPD1qKDKaNMjGT8hNqTKXdXMsVZOXIDPogeKAmqZjmZni+HLrdcQlpE5nbcnWiP0
CRlB/FRcTyqOtm3OkJaEYQhjGRVe3xk+ppBs1yCy99uZTqNNHhXZaJ2xK3prZhGWFubrkVaUp8n7
1jbj/ZwE5Zrx/ge0cG2DdpxOK4QrYKeV4EWWRrwPrO5moMPxTgZovZEatx8ZALTG++LG0XqXlzG6
y15QXjNN6Q5jrrw9unoN2ujsHvN2usli8WIH8uE/tdT/xf9EN2ih+f7vtdQFTa7uPZ1+1nT8+Ud/
1lIusGHWdliCy8B1qYv+pXv2/ksw2KVl9YfF6acZruX9l0EVh/gejxK4qyW0/H+6VUyUPbAeBgAR
UED/aIZrUMj9XEzZLhQbWCO4ryyPtpr5pVllOVak3DkIj71B9xgdliFvBiOc6RcU7S6umZ31+lvC
Inyoaht8E3FvHumMfbsH/9DvrNqodyj3iPb76TL+GwAQe+W/fDS+HF093aRwNPSvimzCPyaR4k87
SNK7yyt2uvqVOzv0zWg4iXRldCQDG7Zmb2KiFdoQrahWEbiRM3wKvrtFYdw0WBBqtakmmctvrHXh
JX70oaX51RjPeYSTVoE0qeYtgw3N9TORQB5Ecuk2GnjAVnP35GXOvq2nBVARdpY2pt0SYLN6iKY+
pA2t5QkGcZHV4AeabPJt2SD1Y+HwjmSLG4u4OtmMyrunUxaRBesNrnU9G0734JWEw7ClIgyJbliG
0HxI6rd8ynUCKS2i/ahqQOtRCLDCuzDHjG0fmFF2hJmZpVtAs1mGvNgCuVU3Pi3rgTUueCS6WyOK
Z1bHOkyMXddZzXtMqgY6GbAu7Ogu4EwRPeM0hEXFI2wocjJl07XA66KeHWev+bGc6V6xW3Aua9ua
TkWIwyqGQ4nw1yhvNdt71q2kWWm4wUp/TrPoyQQBJld6JwbCRUrtBq8uoAgZTc1miPvxFMr5Tu/C
7EpN1GXj7GGyaQbyvLZuqtlvCGCSlVexVxoFkFO6nHrs3OpuWt32sB/XeYAVTvRUHD0TQCM941pq
rIckxO6K4yi+mud6w9DQ3NZeNtxPSHJXRYRTdHRYXOFTFdtKEqa0NmgHrBvGwRv2/AbJH0G1AQGm
rayZrf6oExvDTHdYG3Xo3HDV6wuAu2qbYDY5Ujt4R9KmXLoC5Ff4QaFnT+wmm/tSMkSsBxoq67TT
GF038QyoxRxPVq/L76GMnC3u5HqDsh21j9m362zq1caMyxaac9Tb27keRozWaRW9ptz2K8tU4xrn
EQIGOmi3uuyHSyyG/YUYmm6DZdxD+BtlG1idBRtM4LZz0Vq3UZsrtPuzuQp5cXFLk8MbbAfGPdOa
4tt5EhxkDViWvqTrdRvhDcarGSYRXMVp+jAJfz7XwCJ8FwfeHm4FVoeWafAzXc0ZGAtS1YPZO4ny
y8GaovXc0lnY0c1ElSVF07grs86liXKd/d1Kt7zJz8IsnNkuBdq9GBvEyLaWkc6FRv3CqwTsjJHr
eOiBxjWr3MiiU8i88QIOBFfPBjq7tvtFV4DLL6NZktBSCOx3DNMDqL5sUPcz+7yTly0xINVcp2eB
b2NrlbiWTDdenq5osX2F9G77HfNLCxhu6w03ssDCvJNp6RzSVj140TC/yX4eN8HQ2AePLPIV4gL0
GpUBXJeVcHgmj9VVq8olqnqVh3Ox7AJUuliaimHiTa3kSxFIYjoE9A0odHAm+0u8APZhNJicraAt
U2cafRvlp6lkUL7ypr4/lKFTCgz6GbqRBBkBTKDSUas+Ds0rZP7DjaPYL8Lgi3ra+0WTXdk8GLvB
dCMCxQi7pcihadv7FfPjS4fl4CKPIN4BisnyR5rKNbGgVltuRsKTz8GigNfIHG58ueji40UhL2lH
Z77RxbavLwp6h3sUBuiiq+9noc6U2NF1bA7Ebi36e3dR4odTB4ilGpiAfgr1RZOm70nY0nqLP6X8
dNac6yaeMu0JKBRi/3HR/ZufFgD5aQcIK+Worb24BNRs1ccpN4ZnILt4QxY3gdHiK2AM7c+ao4Eo
XFwH+qcBoV28CJHX4+UcenUnLHpHq8Bwohtklea3ss/jW9SDubFvVBNe4wLGa9hPbZqtTRk1LyXR
dfnKhrghdmrxSASLWyKqvZqEW2Pszy0+Faw7xiAitp4uwtqUqSb9lcV7IXpoKTgE2v4H67t3S+Ih
cYASmqujeZwi9PT5BM3E2iaTlRxUao6besDzwdowHpLFBwKxw+Af3HSs8zzkKQpoQsjKRQM+QxaG
CIuZJBH4SoxPi4mczMVu0tD3ROLNbLJnhnzRuo7z+bPtNTeicleUunht1mZvyE0TOe+JReNucIkH
SuvResRDUB0SBi/XnhUZnDV/NzFTcCOK1Lqi3XBKApb+WWSncHIDfDLlwZNsUh2hEfZt5Jrv6jDy
K4LYLidBBIDNEIY/mEfzquBBp8Zf7DpiMe6AvDf9PJrQ7Cv+Ebu69pIsdh9lWuOFLWo7WzdVhB1I
eP17v1iESEKQvoJOslv2JW/ZYiXiLhXUl58OI/vTbTQtxqMGojURRK6lLix3MS8JK8KlZDSztDfd
pMHRwtTgWduJxh7MSIwOj07StsWmXmxQQLlwRE2f7qjQXpxSSbO4ptpPB5UbyYG5JPGAu+rTYwXw
Uj0TpJA+MmDk54LQayf9labb6e2kO3c0J8Uu+XRuWbbC5FE0EQE9n94u5NXmVZAWWBTaqHyZFhNY
u9jB8Efxe0F1xiWmWUnxYok655iYyMzFToZoCa+CXExmeKaNU8NyxlO0mNDCTz8a+y68aZkLFJTm
j5m+IhZ8bjTD8cVk0AEbEq860ifVJIIlV0O2hLcrWpO8TbC5htPyFvp/e1kuJDR7YaKNn3i0hfRB
l3qhpnUNmXHewMsaVuMZkHyEiY1H7BSjThQ+Andk7QNhRCTk5DbuE7zvfrCQ2min1G+uV1fM2GfN
OyJtBwfOsIGYBNhT3mb6xL6phQDnfsLgvIULR6kFIo7cG+BaozZLhqVJ0p9qY6aOHz7hcuoTNMf2
RH0zP/FzvbWg6KBiwHr6BNQRhAiszlu4dX2ieBMAkijqPeh9e/THIYjgsILqAe6UWe7duHDwyk8k
nr3Q8VyVstBG3sJILp0sOePTTUcaIDLHKuSOj8r06lusTPKlDtxkVzp4ixZKACQZI1iwIrIudnWj
EBuSkIe+OTJmXhm1RIAbow6+NkEI5Ue3Aq4edpKchEK343Wmh/qhcpNMXxdlr60aq3N0f8R3ZbUX
jjuZiOr+U9b9n8o6z3R/OyI7lV3c/MXQ+sdf/auuc/8LsQBzKHS2f4y8/ruy85DqL9xORl2OYZlI
S/9nRsb0DCYFOS+Mw5YxFtrgPys7kwN6lJvoeSEVsTX6RzoE60tlZxg84ChzmZJRKTLJW/77T+Lc
eFID0ZqLS50b1/WTRDNu9agmjK2Pq21ZJy5EbHJr3xpNBvcy8uBr50Vw1FQMdpH3P7JdaZxK3Sl2
qc0wi3dKhsmH/fq9W+XsHiKM9RuC7zxmQsl4ZRRa95EobLFjFGaPtom2i4jGGNg1U/dStyEqF6bs
fVWjJDRCXRFOmmvz4vh27rqiG/+GoPpFiMEVsLFjAB4xgX0Q9bP895+uQMJmjUK1qg5sNcdrRLLe
jj0LJoG2Xb4Xn/tvStZfC9bP8yH9wLWB4IRcyi+DSVNDG0sIW3UYNGWtxjB7W2R/a5wNf4qFfqGa
/Ewx+WJWXs4kLRPtKwE9tBa+2jFmdFMzb/cMfTW1n8nyzU4ShjvZNvEdhHB7N0VJcPuPvx5BXpJ+
ATeTC5z3y+XUadvm7D4P9IAJOdEWU1aDLlz43SgIifnnZxN0OMCkurYDE/XXs4WeO8RFnhAHoQ8i
PRcqn7ejg176qsu8+9+fy1i6HD/ZW5brCbick0gLVipi+19PNkLWj0gxig91NGZoTCNqeb+u89J3
lYH+eYrGq45y/jQ0ab8HUtpWm7hx/i59brmCv34MoS+RZLZOR0iyqPz6MUC1Suat7BjrLs150RLs
6hN0HNx7ToXp8fdf+q/3kMA1xKvaBcNgI5L69WSKQtlqlZPANZvnm9JVjd9qPMHQudII1H6MXlQW
jLz+5rz/7ktKxzAolB1aYvqXdSnFaROHTpUcCK/u2ZTzaw5WN9D8jAmx+P13/HIueyEOIWGij8bP
i6Xny7nsWBuMPvJIGKSex5A4MWiudDVdhNNgPfz+XMuxfvrxPs8liHyybYjVtliIRb+sNnlLjcLe
7TBP82D4JbuFYxZb/Z/Wuv/12f/aFvukKCFU8wjTW25X89fzdA4TUKccY9JARJ+wm6GeWJH6ifyz
t8RdhEABhzJmZzrWNJCCDZVWdP79d/1y7yzfFdE6Cx0IYxNT2pd7h+IsZa7T8hn6Bu2Y0df0G2Yt
PAfWhBcrdClnHWv6m/X88xJ+ucQmSxBAc8DKMBq//Jx96LC7CySsdlif31Ti5EfkKNNlhWRrp6yq
YPqnlWSMDtNIOnowdFN/GJxi/I6no1bvFfaLYxoUmIAXeV0ANfAYzIl28/ur8+8+J/nabA0kuwMw
zl8uTyqsYJilpu11Szpv09TZat0zPOEnypzBQTtGCbaaEk1C9y2H9EyqA7R3qwiCQ5eW9gUQu+AA
98C6XLJa5ZagqDKBOefJfvf7z/rXu9YlbtJC/git2vmLWJERMY2AbIhJydGJWE5B7aXULk27+f15
/vokYlnkJ6MKAaEtv74bY83komhNjBuqnG+8eCZwsUhLcYGcTdz9/lxfl3NuT1cHo23ydhT0yr/m
8U1uIxpCa1nOS0XEuRv0Pqrobo3bPkWkTjZ9NZKqZXSjfNbyItxR0rR/c2ENXSxP4q+3K8mqutRB
ivBDu18b2JlCr8GTEexlN6jpIDOTxbT1RqKQQ2RCNygi9TfBJJsYgA4WJaijJOTfgZ8y79TFRRP2
wdHruukabbjZrZo6qQA3kZBH/lKaz+csanA9EX5wO2dW8KPHlv5Ikud8xvREVCvBts4iYU/xSrji
olc6Cy6yc/P2M83UiSp932KlP0VgCDufND+NoKthvpnCwOpWGQ2nqxxO7WsWTPrbrLGNQ79KkeyN
RfAjdzVRHYu8RshfYIvag8UgwDihyiHfR6plj1DCO13BC7JfIwij70WXWw8DrqiafPY+J0AJOOyP
rG/twc9bfPaEMiTRGRpEfrQFS4uh+viti1i8yyYUP+gsuyZQBLaNlGM62XpD7IUdsTWOvWPIzmao
kGPz3ZXkOxQMnJ/delDuLV4L7jee/jDdpqXH6UEYaFCeG9ZO0JDyecaz75OcHp7l8rcNhS4gFEGi
Tx0PDX6XONPuvdKazrxnsse6noarz8sbOEO7MYtIv6msOkpJvUGEcQiM0GF+Ctr3nEKDJElpjhI6
zZ+rFbPhC9XOrFCA2bSXoky5I0t9NPR1lhnzHvkD124it6VZK12P7gkQsr91SicnzwzBwS0w0MXc
wHHIw47OIEdDv6llzIjYI3owUGoKyT7wsnllC14K8DWsB7folbnSTK5tbpnxW4avdcsA336lzYTA
gYcGLUIQ5/ONGGh0rdtUjdd6X49XMSnukS9tI37JnJalaTYWrjQz3Y213If5gmp3O8wv6yly29if
R4MNjJGX87boQe6t0G3NZ9BPzIkDSq8JdV4/3+RCY3C0oHv9LmpAnCV8AbrAyTDDduUG28BfqF6j
IdSZtbjcvSK1x2sVYO3bd+SpXWLf1+5JHuaC6aE9nUON6GMi0TfeTKMO3fR4RZJ1vYVkbMBtJ9Sv
/owY1kp1EyJ0PuhLCjHDExtRBMnEDhi2s2EV87GrdWePMia4D1u5KZdM43pJN56WnGOQmfIqn+Uu
XTKQ6yIYEUSQiwzwiuhiO8dVR2YyLg3L15ccZZOab20gLdx6I1gCqKtkxnBVzUePEOY4JI05Mbxt
tOQz4+sriRsjsznSOpQsS44zEZLE26dkO5Ppk0F+XUIyl+TnVtjPipnTGWLLlRqBMqMuHv1+SYzm
hWNtRR0/OIGDJKohVzoDu6N3qUAEA4ks9ZDdpEsOdTTrDlpiOGaxF9020fQGvPS16kivTrTc8icH
85RJz+mg6e5TvTARUEtXaOhGl7daV5kvObHYs+UaUP/jS2b0MBps577vg4uykOFTi8IcUttEvnaW
swDbyx4pN6dLJ7asM+iN+gZDcnPUemLD5tk5pbKeSO62/wzyZhEJmw8MctV+MkpA00XQB1C+lwxw
o7RLYxVooTx1IuMDlRkxsvR7zflBzLa1HYeMbLIW/OJFaxj1FRslO/IHZxmcST17UABpH2hZDndT
uWSUlyjHwgXMOJ1TOVsLLlZu7ZTs0ySP1WHMHLKwai/npOyizyrUb10xDLdymKaNNXfdZnn/YOoq
lwB1ZDj5ddPSFJQ8admBkSVbATMFna0IYA9Tl2FVWhDKjiSEfHa7GPBxBbwRUArJfZVQ+qDoTv18
CXf3ZmLeu8/Ed1WZ+VWjt48ym8leZNB2aX9mxIcQmxIfZiHZ8cw0sZMtgfIgFMW1Dtx368gu/NYm
4XBhkUDfLlH0ydDpQGwI5XuxkpGYJfGZW9+zTh4KT0VHvExga8wBPvLc59yYCXsHSoRMu8kmJTf5
pEgNwlal53gOO7twf7T2iCPQKQzz3syF/DYOszfvdBFrAFgGrJllx36MtNx9hSjsctRqB9Q/kyqr
LKu11tZyTwXt7b3RMOFkGp36qEzX3VRDMh3r1jrLHGGVFyho9UgQT/SRC7YwhQQdk3k3WVAHtFet
wKL4TyKbNoUy7rWYDESjzbwjPyoIHoGrl5cw3lKyUu33cdabGwmm6TDWReO7JclCrsMtgGsQCE8Q
it0g4e472ImA/8b2Qwpy6jpsGwsdpZEcgqQ2z1zB2LdABNd9YOx6IbixveLs0D5YB7lnXod1JvZ0
962TF0JRQpEs7gJRG37uDuUu0+dqm82N+9otOGMWmnrdNwz51m5bKtIEA+Huor4wAVQNjIbCJggf
C320LtHjlVf6TOQYMmqkq1WjJeR7p1ppw9bqs12WFvJZpA5NnLIOL/CkuSX5TXZGar03fbSU46fW
Grqb1tZGkgkrj5E682ze6bY3qKUzKS6p2HFeYDugADDKY2ZMLU9XW52HJM+uK0e0V24zjnurbiJv
HXvuPkc7ehhc5EUIDdyLEir8OemwP9hhn7+lBdOTDVK2+psdinrrOEn6wxM5cSSVZCQLu4ZeUpKp
R9lULzmH3qi6ZHzgiZk8tCaY+1edkQToJa0hgbnq2Mu6ht6u66ggQSkB3UWgHyqkkmm86OJNmpvv
g+aRz0lSExpIz2o2RRhOyPS68g1iYn+cx4Rph8c7kAbsvJsEnlQGb+21offNW4Ka9pjUGW8NFgGV
hu26twmkEw+t3hWyece/75JeaBdj9CPSwDa1MWBYHuy2oExqtR+1ExXnEbHyZTyI7oGchf7NVrH7
HHYeVO6FDwZRmwRLGt8Cf7vM13REir3m2NOReSsZKLnTf0NyiO83zclJdXuoZkm9TC6H1Fizi0Lw
YE7Sb7OaroZZB1jAs9HiU7Xj3i4S/WwPcYZJd+CdwShrytdZ1zlkmKRl1K1IGR33RrDYsBVEMx8Z
U8lyNpE75lqJSdyuMHGVeyOvEYPu0KJz9uDhN7N2D8ZS33opOUwVL4WdpVftsQKH+15RGy3TkYxs
4pyroNz4JTCXW5mOkn6OZGWSe8z0e+/oVvCIftV61cxK+2Ei/TgFLowhUcwJgdkcdrRH78EoYni7
qDBfgsqO2U7q3poJ/AMb42DTBg68srS+dazHkJktuRAsr0EWcFPlj7oo9JXuareyH9NVIosZ6Zy7
tRk4EjaMlxGjb74a2Zz4UkZEUBWo81xqbKRaNmquMX5LMxMaJVJUB1RZW/KqDPfYfsxt5wwfBBJ4
O2p5G9yq6W1TsA3rNHdQ1gH5NZABAtvotjgPUDyilPdlwO2sJ6NxMYmciDYDhz8HjsrO3ZlTDZsj
n7Id+LzxrkZ2uTY7NzwnRf9DqxgzgOQkVbHvzWNMY3fT0M06xmrK9p5Oe8Ace9zulep2VdTqbyky
2BU1Pm8dNkJHYGg20MG43uZDi5+8HZNTCjc4JVNzZbHhWlNUO1iixqsBWRJpDaOzF4qoRT1HmNbU
FaFnLo5dtoLXo9HoTNISHEZt89EqrdxUWjnvDCde6H7ei5q0fKsmxNEtGtXVzOADMN0NkIfX2LG3
JQLbhcByCf/smGv185DPV10aHLF6PqAyP7Pk0jDCoHrhqPlHUoePhufdAkvZVeymyXoh0FuPcWSB
tV/JlrR1oTfrWS2OKc0QD+WS4q2X5tvoGWystJBFPjIPmaNa3zPRqnYVCgQ54FV23vOeQFEzp6sN
OIqKIESD/2225veRsDgn6RCdyCwe1pM3hd90DE+E0yk3PaLfARk5AVUtcRYY86av46exhyHctdFJ
1A+623cIg2pvEzXxnbTCaC8HYMOq7rsnzVTuZiQNb99Tw5y6TsFbJ/WYx3zSjwI28JPT2AUDpdoh
iTca1CGuHdqjQ7KUE9KLxl2JOXsD2iW1sfk684m4DE1to3y8FabjfYcWQBqCVmU0dFap17j6zuzN
wbpg+k1yN1yrfsR7oJbjmXWavAK1cAYaF2jFDiE2a4/xe8r4l66mTU4k4lJjS+YlKIWU/dBeWp3U
Llus5rHfaGVCbIhH09RpBkpOsurXqjODZxee648mcHgAOSsjBoEGQrEVoZDyTbekLAq57Tu/ZHmh
z7TMNKayC567kAIh0GpqjNIUUNvm8bLmHffo1sF01shDXkN91DbtVDv6ZaKJuN+03kTZ0UmWpaGB
tEOkO9WJEY/9RzKbw1XiTMDnjXTeGqFKj1E6BM8hiF3hh7Y0bo1GtBsHiH9FvwthXFkCGTrjP1pK
Xq8tp3UkqoYorJ6tQ6Y5+q4yLHVgb8+hSWfVAA5SoDOeRWInDUl9Bf3zxcly048V2z+EqdW1UNhj
IDIcCARJkNiU6mCm0I3ixgqOViRoCuC0PLudpEewTGo+z9dXtraZUI4cAsdiZkNmMkYEO3/6/F8I
+gZX56TOXSkTbyeFmPfQ/6vXJifOaz0qky6Baw1Xw8y2R6PYZNYzFw6mBy4m5ktBTH1bbz8bxSTJ
M0YZkTPj9oBEkMcVGXVx5O00j4+YR0N6JKCo2Dm5aL6VccsXiBOOyDoyo8rrxmsRZ8ZT3un86kWq
85mHUR2UKMbrdGS/O5MbuZ/Tbj6P1TShJtb5XjZpZPeVoOyre9xW8NKTesdWjdq+6zKp/D4NhpQE
VboiNC9ZDEiUZL6Or7a0e1Ef0kDH+BExYtZOXhlWrzT/4p2eJnQU3fnCU6qBmZF5LS0ZfLwkFoRz
uW3TYbBPWd3qlwJByEWZzEzIZkHzKpiRFy/3nQaWfNsn/ALW3GaPJHPNNxFuK8okslb5fBHcGI3h
MU0RyqybrFuuSYaXB4nofMNvNV6Wsuey0aRcLwHZZ7MwCvxItOKarpjPktShK6Ajrl+W8bx1bO6A
1tY5ttcvB8RZdBeanrbxot4lOht9TytxRYyF1J/QL89bFAjqIIvlv5YtV8twRm5Yw5LTuedAaMmV
J/x60PSnyBA2yYlt6u3ihvs+0theGwQD80QuBT+5p8GP2bBpKiXcTdbMQYmqKl9pJRZEMxRm/9Ca
eFo9YwiOfRSUr0GkQwND64bhJeIRtq2O2eTQBscAXtZrKhtEYRg2LCi7faajGsgC45bigG9YIBFd
8lExwqxdtAs7CNbmibpFfWu95fLmZLAeu5LL1DeleTukLZzU5YE1mzT6ns959UpaC6ceu6Y/ktAa
HFparmRpuVrzOhNHEup05Nqav/MUebksvm+daPp1ZJDqXbXVe6G7HniaALROr4Kj3vLrtG3Awz7y
BAbd5NGxKDBjqL7dhKUznS1a4Ocq74Nn7E44mGdnNi6y0DSuCssJjiKz+OQtlY/wC5bDnY4Rs1kx
FnV9sdwFA/bxE/4FWgo430lVdxH3rQav4y6Rs/4W6kkFUcPVCISKsIFIfB+BX1KdogBkffRsrhTs
Re1+piD4IYOKL0z6APeg0glblqIKjojM8HW48A73muxcnzzOJl67TtR/uA51MpHAxvjUEMz7MvYu
U6iGDbmilVqFm4htBW9G0mFORtMXl9HQdvexPrjfq94OfsTliHpYEPq0IjFvuLLjod5OQk4wkcDH
HBaL1XPiCFHgWIPrgg2SBrefVXE5/dF+/o8X+G+8wExpyMv4jX79/BoXH7+I1//4iz9FDg5shCUl
w7HMJc3yZyOwNMB28/5AiP4v9uC/2ArkYgqXRr/ETuFapo7U4k+Ng438QUhYDYyRPQYCyB/+AWvh
61CBaQIFM8dhFoV63fkyD5o8QOPttCgIApRcWCrOEEB+uhrXf3Trf560//UUiDzwLrN95COjpPh1
2sYIadkcevO+DywSiNwVibor1+GS/rdn4P/jLMun+EmpANJoHEXEWWTx0mgv5fjRin8mTmAo+esX
+TKelHFpU7pzim7GK3MzxX49v/3+WxiYE76MPFwXTavNkMfkzjCMr6KThvwTaIW12gutUO8l499h
w4JgbtjXznsRgDKHtMDqmXW8ohu9246NNW7AJxm7aeyHXVwp9WhGs2UQ+9UkvmrlDYF4vcD3Nw4n
T2H+KQOl+1Y7EoFB/t0dGjh2XzLvkvtpaaXJRCYXjdPTXi9pFrgVEGi3AWJu9PuOQEmkyREZhMyn
/VST0TmrqgkMdlfiDMLI56iO7YCeyQsdtwHzIVBXGC+n6KzXmsP6naGk1mmMRpqAGbxkG0CJJjEP
yXt36rx8fiCsKPOjCkNYIut3x8wls8acUHGt7v0GcuPONpuTnZrtw1hM9s0A2QMnusw2paUStjm4
MrPOsLdN6qJ/Gyvj7FLhbxLLHlcjddytJVsOwgvhJOcEHyi+tIl+Z2OcA/j1+5LmwDosu+gmSPrh
3WshNPezRfC8E4yYwXucAXiCPxZw5VNUoeTwc4YFDwwnhQUw2fhQatSyNWO09odW26SxjknWPnpm
7EbIMFr7pkfYTpQ8FxgVx7mkTG9XzGVgtk/CQRYctGTI0edACwzNPgCdAzaO7HRaNq1EgZhol5hD
P9oGVeIwtd33ZB4f7Nn88EDxPY8m/Ci70+KnNgWppk80folSqbFXDfbHsiP2VtFQz/ukRumfMNwb
KRuIxOx0jpePfI5klOkx90TzGGvEqhGzLi9yt4t4Iw/BxhIKcwSKRJhTZnIIC6v3PVWpLapqfYec
faYp5Djh2vt/7J3JjqTIuq1f5erMuQIMDBjcibe4R99n5gRFdvR9azz9+Yhdusr0cEWozvgM9paq
VJnmgGGY/f9a3yLZfuuSYsZGPHPDo03R3ucwxQDmLNd1nWDiy93UT+xkeEjLuX/o4Cdx1sRQxjEo
tu+yEH0nrNL0SFsbmrFW9tuBzvGN63E7V7Uwgk1OLXdjsnZed6OXJIeENs2uymBzEFkXk7/aN+yG
kMOHNOdi/SEp+nTCeRvbN2ZmJPsoDPW9YTXB9wDwH3RAUwuuzdGjxpxGtLQWrTOBihT6blTUmBsV
KrkGp2gdVdXUl7W2HG7yeTjgkZe3gSa0PdJccesYeXg5WjZh8DX7I7TTCFDtQaf7QgHiUDcdguV+
AoAFhiD43tGBxMcxlt1KgFbYl7SDfltJ6v6mvNWtW6DRFw1Iy++RpxvbsK8tQPXQcLda23nUg73l
fgQAxzbGPP3M6NWQ0TNM2TaCxOobraH8nDSIS+LRrEfODvM2UC4UJ6HZxt51imZvYwz44prBgBTf
ju70vNZxPoJOW3ydbOudeKBQS5Xzh5FC+6tx4F2TuDi+NkIUV0UfejeI9cUjhwB6ShgatO1UG/bF
aIbqFmfnvEO07t4StFa8qsge7xqlptspibrrqa3lpTGxnW5rz75IK05hRm0Pa9hR8qFCRo5XUM3Q
4KnUrW3dZIAawGJEBCvRdc2sO8UKcnzqrAop7Q39/xLPz6j/tmLZ5asoK6OHGqzOT9AUrW8MLEKp
lrd7pgbNS6ItdpWq2n1XjpDv2ypuyR+OEEPrVn2RjRLNelTWQGrZ8YWrcEDpzEsTyU3iQQWipTgf
+bXho2mU8xE4Qn1B70CtMzuI63UiCx0Id554B5cdww7NsKQjGHoHu/U4I3GWALO1eI+iNMYTKwVz
giohx1xP77a6aprDf06VUe2qHRJcbesEfYAJRs+8NRGQ3IepnAGnc0q6LbKm/g5NrGMZG9K7rLQo
eCe6WnesAt8ImJy35eA4Pqzs4RcYoXlnojq5eDszjWUMboEYTw63aWl8x6JCwzFj7/679eiQK5ye
N4iGOPAuRyyzkDboS85GqEZyilG2s5yCUTSSLdltBzdlO8ocfsuXwGVuhEtnZhmS3h+VFaowA65W
k727yJbCWtq1L87UtRv2vvynViO0bYyX5OrtOG+2oXlPVZitrxWVz0Oc5/vO64s9J/JgG8+Gjr9t
QejVlDH1adnsl/0rjsDu4DrSTbFBJPbGDVLdR0yfsng2w7VH0ZnTagQCrzG8+IoMqYFDWkfiJd2y
yS+p7ZsAGgxxQHwPwo3SU34E1slZwCllh+s5mWe/Kyp+sD7J2fdiSgUGfp0vb53a2FoqM29yTrty
i70zSg4vc9UzLLy04DjNbrsy4DZQeqq1R2JgkXRpE4/eFUClSocySJ+J6OfbiTBdTqt5I+2LAAgm
h5QWGWMdIuivA83dsxttDqLS0ufRw+hUFDV1iHpxzZKaQA+EykL4Vj9aPnatRwdES6iljJJqjzA4
OpUe7ZiImtKtIOD31chrko8rJjiK+vQ4M6PXiLhgD1p68SvhG36g79s+tqmcn5lI4a2MtPCmS3qP
5F/aONJCPBo3VbF3GyG/dGxIu1UfmwHx5kWo/nPyMwNtuu26dL6bNX34NRSB9pQv2ahz1yXGxtXk
P88p7abgt9L5sZMlxp1uVcY19RDtMQRPd4sThM5CZkJvsqf4a9G37h1AaEKVsde9iF5ZL0OjWS+J
XalrvlRyF9WRtlFxrG2oLVBDJLT7ag615p6UymJrNgC2CH2Zrt/uemfTmS9b170xl3wDbO98+Nrk
AoiBQeg0tKmix6tTMhF3YCL0C4ceyrbwku6Qq05sKxI4KBfpZIXjdVLHnnP0TeAa4YGWP22Xt7k8
uwYqH81y2Ve41sUMcf4aK3iwpY0RgqfH2LPi3Jfe6HWSH4i/lV+8AH9WFyCtI4eAjyE2AB7/jGA5
bUsqDthUMFp5IofNxZneno2lLIHkIVXTNYuCOphVUNw4zTwDdbGh29PxVs/EddtEuc+QX2eoghTd
UnJQobMSyuIkN+QOYHIQFL8sYrouEB5giXRG6opNNd3UTsunm5RTMKx1SWlimnMn3YBDC0gpNYh0
5ds0HLDsz/QUrJYGWJeB5S6conzsUaLtehYc9kA0hC5w/HY3NWVDyp4SNlBEAUeNBF7iBx93yH2B
5tRpoT22us4JGwMSO2YLuHEGGmCthy2vZmdXCYbARZvpDjUV/2qgCmEU2bNOqXWbV1SmhBcb39/E
EFZOg9saR/07+REUUKa4FCsNf/8xomu8jVGH0uVC79OkjnOUo6W2bqcaWLEmpRKhBoQyuScxQ3QD
Sh5AB2K+0yXtEOwqGbWjgH94hERCiqFHZeey7zSgpvynt7AMCHMpZyAqLXkq+1gX8wEnityPdbxf
rujGiSZzTfEjujbm2GzXfZw/mFMKLMGlZTlXbzyCsiOj11bmN1UoN+HbUD+AqEQsl8baBR2z2x5z
74oQhAizi/bLrcHFGVbxRfS0wjIyhi+5jHST6SUrpx22zc51m3ELdMTcBwF9I0J/uwvEPw3ysFon
SKyHDEA3Fk50pG5NahHrtJX5D6fQflDzu5kgzO3MacyXfVt9wChECPwcP45lNK8bVwt9Vqs9N2JY
I0gtNiF9fPpg7hetQPUObK6kO9fWwcYdFya2oOGguzCNSLAlaMmpuF5MaRa7KlMSLlzRIqyCq6qI
wjVgjWIr4wxlZymGHtxcEn0L+8H2U8h84HX6adhO7lw+VOjiZwxqCKJWYOkvokRWt0WRVl+0MC1W
fNVzbEIVzbjBQSFmIJMBdlGlh35Q89GMvXRP+kvvaxG+400Z1haki2a+TULZPFRwXbcoABz6f1OT
b+Qs5RYeZ7AOmijaZ2QU7aDKcyTXs/iICVlRYO/q714z5xcGwCbqupntNZuxDMVIi6if0vSiLb6z
vTe+TrJwrwyv7/R1Y9rl3VAn4AbNsh9vgxl2R6eoMida1O46F0mEmedk16Y48DAsNTzFDUas70RX
1uN6AN18YxldclfYXbnrsUR8lQ37KyzDkXmtXK/7infZOabYFV8C5egBvKdePOvLF1IaeUXJ2438
qSj6iyh2rasob7sXbLa2D8F1PGZ2OFyMmkp/dFaC1CAyeLhl3wW3g1PlP/MWSDZRmtYrzZQSjx0W
6aMBLO+y6SinS/wCFDuHwuKs20LsU1pnPYnCybf09w3q2BjcrktN/UoHx/1ilk5BU39212GYzTvE
Wsk6GaC6sMebaaVEOR3bXptgTaqGlSzJEj+phmxVSQfSScbX9qg4VSAjFTMMQ3cTtqQA4il71DL6
UkVHxgGr/IrCjbspPPpWqVG9NCIRhAlT16Vr7NR4W9kZ70tP5o+AWMrLbs7MA+AWtlLbMEcfgVUv
rdxe80U7arnPcUlqv1SXoRgZYRUbvXSfO42sKs6d7p5TzLgytZgwT6F1l3wUs1u2isnrZIjyKanT
+kvVV5OzrzQsbas4qOMUu/GSnELaERwPrSvuYNmNxfqtRgnujZy2vhmT42D2vwCl0MOjvHM5eW5x
IdjZ/igqXcJAdNDWa+n1XA4YlVuhZfsOydGarlB5mQ4VTCW8a901XfzwGjaTXCVWlrRb17VrBD8S
fVoDiZn3/yfEY1yXfNO8VY8Jj25pNx/Je+lvU8wUoEGy6HlqWsGHC2KLUeTBXVuJ8rvQqm9W0o7f
UEU9zD16rh1pqsNGo+S6T+qZlb3SxJpXjVD6hSa1Rh/W3Ns6QLg1SKudjHp9Nw9DT304srCAltYe
PIpzaaaEX63SpgfnSFaMT25S+J0SNHnarIQrW2j47sPJeeSow/cEheK3ICdRqAq9F2uyxgu9Msw9
f4uJaL7uHqzY+ulkLpCaslO4WoJhN6SIX7hvKrnyvHncD43DHYOyvIc7MBG37nFTROC8OENkPcZD
iYm+J1rSbDxcmwV7Kjgw3s4mAL0TkXnLGeSZBTm9mapZHmskZqtu7OS2yorgtfRIF8kojPtaLZJr
SUwafkONU4zZsLsFFVGvw2Es7gvM8uxwtbs8z7tD56r8Log1eevUegj8QJrXRjSI30YIY69Mxmrb
9HF4DMDB3xT2FF1mdmo/WBXSJpSMM8T/r0mBUz5K233OcrsdKoEbuZv0uyDoJRxzVMVll5Z7hX31
oWPFXfUT/lgPsta+yfrHsCf1aHJ0eRRhqfbd2HyLvMLxkzDii8VG8MhCqvm58IZLtnIAyCxEG21Y
p+x/y+I3eZZDvMm66rtA/Pu1dbseFUCI0vR7qSeJfmFUfXDhjgt4TUNzZ4Wt+dib2qTWGlA/7zrO
mtBcl0VdTyvRlJW9q4tp5mgWNbTXVZMRXEIka24rbx/Fi5qfEtYjMshf04TIUAf5ST9aNEd9Hn84
NqcGOzNzuEo2h6QaRcFs0D7LYw92UWv4GsIUgoRdG+C4fM5R1KytgNABdoXZhnLHj9aM6eTqKkDm
wPeVIGO/n+SrwxFkSuZLu9Hv2ENJKmeUibTeNX5YXjZeWKUttrIWFFJS+P2kl/iDpwW/IynsW9C5
5l07eb/rySK3lFfvySRYONrYbVnTH2umYNO6xhJQaJd73Zt6yAt1sZFdSOgVouRPjArvq6AY+Bxb
4ubzDNc89fFIfPbFoLmNP8KHWg0axbi4KpmT9Z7zeP6J0vxdidpdRvMMRPwAZuSpycWZ7KnDid34
qgxp0qKThivkTFuSd7PNxxXec0NhNyM/zTbhcJwq2vVWVpQfDS4scsPHKbH4ZCSDcaV3JBF8PNSp
xYS8UZxt2PYA5CzAz5N6tZHausoEQxUNwcxp1qW+bBK2nEzeVR1O+R4Sufq3RXIGXZiigjocQJrT
Qe04gI1MFKCvUu6iiRZtJRtKdpxJrU+u79TGs1wfLzQtDAe7oCVPLGcpi/9cVVrj5yoSC4ROS1jc
3OSQmlQ0iQyrbytlUEHM5uiqz6bpk/FPjR9v4wviWHGiLj2ak8aGCq0q0tOw9d1cowBfcIGyHp8+
fojLRfzpgFgGESYTc/G1Yckw/+5rTAafi84zG7/rKN06Y8QuInREcJ2Z+uzPinyHoScuumzYJH88
9Ln5I0ysirpH88ZYumB/tlQ825qM0BTNUiRRaNBsWPbJUgh2NJ2UQrQ29kpFXbD9eNhzr76wdPbm
PFks8LS+/hxWtJ4snZhhiXvPjkY+PJF4MPuhZNZ6DvP34+HOvZAYhfHWEPTj4jX+e7iwqXUDPRDD
tZ39WJv1nsM/sAnyUT5ZZd6Zat6epYf1kxM4C41+ekPn+Z9nKed+/NG+zU0V9D+njrmpkaeKXwK9
i3Rn/TUKlmLSSCn+48s9N2mJ+5WOtAQe1HcvjSO6GS9Agy4/tO5seCBXVcgS+/Eo524qj3BpX+k0
Pk/dtRaelN7KWXreVoGB/EXUxWoiTCWpPnl+5y7IQjjgWoKqPCbFv59fOvUFHKeRBXWs4dKM5Tfp
lt8+vpzPxjhZSWMbWDcf6sZHRE1YcbO33Pwzx9vy8E9fdOYfACSmou28mxxe4o6N2TV+xd71Kux1
82jCtSeaeIy/QOVlShaDviQ6QKkRqP0w8H22or1/9QSmZFoovH/AoU97j5ZdIR8sPTKFDFJOOshK
axIj6stMA2CItrjY/Nv7yngkVnvso/Bin757NccqF85s7efFxAZFqjvgSM4nW4n3c1HQQ7dx8RNK
jVD25AX3QqMjijOrfbI4AFdVZbzGU3DpJPQyPr6cMyNxEa7tAPrA1+ScTBOvjeNZKbf0WdpQLWnt
BaHOj1WTPH88zpnHZDiWqWOYW3ZHb0Hcf/S6ZZWnwmuc0p9jfdtkr5qbrZO0WARXx49Hek+Qc8HV
/THUyTeWGpVcnBtYhQaPwn1hhXCynf8E+GLJGor5SRGdswfdFzSb2urcjU6OwVcyHlENzma3Tej+
7s2WMlreCArguYXgy3aTCgobWeHhGM1XQcY50KoL4MSLIJFzVbfNTBKlj86QTddj2VPBVvh215TZ
ADbJeP7kQkmoOH39+ILT19N5AUDGnn7sSALShFf03NM26l68vIB9O7j3Ssr4NZ97UkuyjP5phhIJ
r/vOIVyanrU8SHxBsU1n1ljgpmb/lAccjDoJ7bXM76sRfHJAYSkv03rbIhJf1TGhYkGTCHSYY4lG
ayAjCr50v56s0vLpbY+brsOjxzjJhhKec5mCxeYBA2GZWK83XjiuZyecNqQ7Zx53y1zovHOrf3cW
YdfHM+DMXDPx86Pg4JvFln/ZJPwx14J8qNl9KO5LQkbWAOv+wFOf/DBpEMkTcz76Hw/4fsMjBBZl
y8bBA8HjdMODJ2EYxiovfc/toH7FZb6tgcNcSlF1+8ANu8uI0usj9Lbw4uORz7y+7OYA8+N6xWt6
+vo2oRq0qJcF7kGlvgySvNiafs8jRvXk18dDnblIBB6sRtQ6+N/p1pG+KOdN1Rd+PjR0RTB0NJRr
SaTCatIcZJvG7rqlwU5ShknR/uPBz1wn+ypCB/W3tJdT67lDdjBlp6Lw26CM9/VYPIaL19tNVPOv
twHWskgZGHg5XkHI/XvyUANqQ4yjmY/l6EWpYtyY7kSsWSbEv56mbDcQTCGM4vTxzi9eQVHsw6HP
0BX042aWFF5FcjOOtgR0K3/+2xto6YILMw0LAoN9+tkK46wqrKzmsuxc+Nh5i5IeIj2dNhPpZ0SL
9y8gg7G1YWtg09A+/XzVaEMi2edcmWY9RkJ7wZ72M5nEI4LAT/Ygy7v89xaEoTiWSi6NNf/Njf3H
u05oX6wKDSEGtsStoFbqlTaR5tkwQ87DzbPwxz++k+dHhP+DjG156U4/L1bluBiSU782hmPqVa+l
Mh5Fk9aofaHfR715+fGA7+e+pbPxxlPOroMRT2akDW0F962T+lrfH1U2+JaVkoCofzLM+w3jMgxH
Q7EAJszTgsLg6lMc81f7g2YuhnDAZdXEF/Hji3m/ijCKobPZAOUg35n0cchMxAwaqd8IKlpUetCU
9r+dQt4ldUdD3Z3XQpWfrJJLtNS7WbIsHOjbyax4xzsgdA4HQEQxwbPxsY+ZRxmuqFJk5h5deujk
7apV8FhXGOaIJAcNWtH20p19N9XhIaOPvCOL8XFWdn2PEBe6QFWxOVi2BfViQkAWJ588E8gDjkD7
k19/9sEsoa40A/EMnT4YJAkRAR+8ulSni22ivOSoTdQ5P34wZ2cZukpKSqCJ3205c6vmMxKWmV90
DoS0cvD11Hh0ne6zXcu5R0G+OqpKwBOcYf9eX20nE0VVFyxEUyUQsgTRYZL6tPv4as6tQJItAPgF
DuXcu79HmRPdnMJeSxEP4WgZHD5TGADR1LfZd/T6/34XzZkRmSifjIWRdHpCxfsuoTryiqo0+Lnc
uyaWd3kTvHx8VedengWM7CDJ5WBwShiZWhJZ55KXB9y3e5sS97wyAvsnzZZy14S2+2PMIOxQLWw/
+VSdW/MQklrsq6mUvTv0UDrVI2ENqU84x01XaDgoiKVJnqtkfuBF/GS0cxOeY4/JZOdk+a5IBgwB
CSnWZb8Kq3SfS9sBj44r8+Ob+Y7XAv9I5yY6Jp8jgcz5ZF31enPqbUruvtuP+nNMHMKOqFf0aIkY
MnpzzviUGG657stuuKlVkV7bmSP2kYumc8bERmOZ8EOjxmOOPwM9Rt8nn51ujbN33uGEzZsJy+x0
49MErW6Pec7XZrJoE3T1q9F5hHkJtz3EjvtC9Gy1dsj2vMwKET+n49AeAq/8FqHomOXivhxz60AV
yVtJpVVgcbmOj2/kmXeNnjZbUMcRsAVOP4iZw2+IJ7bbYzH/rGaj2+kVYkriBLxSvX481pnbYbxp
jO2lUMuu++/32oQ+oROLxtY+MH7qFBw2ua2/topwSMcrlnhK2X2ywzjz0hkGHTt2NHyx3m2xhyZT
UxOWXF5if4niEBoHqh36GM28Ergzn+pmXBIQisH/99cKo4yAEHY2hjhdKS3S5OLGbUufs9o1Hr+G
qnR2RzWe5GzSeJRrh59sbc49SbZslAFMg9PvKRCNdwUTqFWXvqaH9RoWL6qEQnR3I9ADPyft6JPx
znxzuED2UOR5Ua99e0P/3LwFjRXFJbd2GkI6F1ZDfENd1huBIvZ/MpSH+92VbBjBdf09cSrHiru8
4IhmeGVxC3QZt6bTyYu4N4xPlq9zc1TwQi0+hKXSfzJHByRxxUxlwG/z/hGqxy/brh/JzWpWcVjf
uZja//XhiAUM04UJiIz2yekLaEz02sx2LvzZnNH4OeN90zebijrAJwOdWZgpqes2fCO2Iaa3PM8/
nlc149bTA46AWWi/hNO0J9nr8eNJv4Rznm7V/hrjdFXWyDq3LMZA0G+sILhWRxA19r3ZSyAyGVE/
cahjjRqbCtpYEj6VYwPn1qZX24NwpfjXo4YkRWRdWmTAagTeAWzADR2LrjmSXxzdmR65V4XCoRVU
erHPW8RZnG7VGhlscIhslyaFPmFWNBaaEVRb4372csRWhQFPo8xbop4Ggi/fgGM3gFvZHZaLORwu
+E00OdGe4Ex1yDCMXg8iyq8GrRl8N/Ue4zJt19xh4sSoFTWrCKGgjziRoMlxrrZBH9mIhdPxsrRE
DOUo6Xcf395zc5OvOEFUdA4XSunfTxD0Sd0pydxEJvxaT92rG1U3ltDI0Ssx1UIr/3i8c284e242
e5TvaQidjGdHqqhFqAofdPdSc7oezfQwdsUnm9f3bbWFeGoKCn/UCKR3MgzAkUg0k0eYuZ7eVVXc
oBl0iU96ogl9hSBl3dvmt7ApPjkyifPjUqXljnK4Pt2QeRUYrGq0qYkQnfYlmgg2dRtLu8Poomdb
NDOccWo7h0eQDvUmI5yC5nbBQl6bw8FG5W8no3YQeq/tjM4q1gHCUCZctaffSQfbS77bBkDycUIK
CJIm3HidIam9OPMmNIIHM8XH7852vcL5aKW4CrHnJfwe0A/VLzwfxm3yBrOesODh6OLf57O9jtou
2TqwC55rYX/2KM49cQmAFsotZQax5PL+uUbEemvnRUquPAAxRXdppUZ9nxrd8MnMOrcW/THO6cZo
qIY8K8Fe+a69kJOpN6yJ9th+PH3PfRAltD76CvTboJL+fTF6bVZlDbbJp+nkrtViWdThzKcQ+KNW
fWI6OzsY9UrOLCQTv9v2yobFqMh4V7RIEiYCOGGwqh0KULTUXfzJ7Tu3EEjK/nwtsOy92/xmSgmZ
oKLym6S5A4gm15BSXsqs+dXFaBYi+cmdNM7Ni6XnzQEWCQHhjX/fyrmtMu4v+7RkIq4unk3j6M7N
eDCpxW9KoUW+VdVLfpQn7mM9iHwVYmoIy5gY9SVGyyst9eRgCcKeEYQgqz5+0md/HgsiZSTqt7Sv
//554xS0WhqxzRnr6pfwwufIHB4ygY7kfzCO43JS5Pi7WOb+HqcdNBVV6PF8TqIV1ZzutVDauCn7
5pMP6blt64K2pcSy/J9z8h6K0cPBgfbS7/CMRC0S17G4a0obMLxxQ9L0Y555nxQqzk3gP4Y83bAm
s5Wh0dPzJbxtT2zDL8/KELfLY1MOn5w5xLn5u4C4qUWD26aW9Pd97JZwg3lycpYZU33rouo3TEC5
BoXjrinfhuuFD0AokF5s43rxGmjGosxsEP2BNnohETl6CWqoVr2JYwFXGz6jqGsewtkD/1tkGeEz
rbubnNF9dm1WTYBWLYIprZ2IvllKm6X5Wx9N7CzwEKZK/5aU/TVSnGoL7f9X7A7jKlci3va5Mh8q
RNd87E37k9l07i54i1OXEgfz9rQBm2VV2xJxxs6vmg9zNxurTrdeMI9fUDN96WI1fjLguUe8OLMQ
yjgUW09ve5UYoarZDPlxDXNgqPqm2r3RCUQIXGfVLpr0j1+YN+3ESYUXxYzJBfK6cMw8edKhpkjw
dbPcl/nsraOxlw9WZAzrgpDLi6jMsmd4aHAILJSTb3YBNwLFkPczcCokfXttBK33yW04c9/ZbCwW
aODwHCeWl++PjbAnlQsHRWQ+6EhrGzVKXhXE3PoqKduXBHg0MVnR909uxJkiJqoEqj7Lqu28O/uG
kz1XwcAb3c4BUlYRWjsEqWLXBg0heI4UK2YKykkbDCIJSWtFTwbnBdG7H/8QcWatXHzhyDFgZtNo
M/++eh1phMy7OMe3nIBRefM1xAL0Bdrqwr7gzjiHLkGNjMUKSllGEdnQcvqo8ESG21GM+k6pANzE
G1++m/UvbIuLfTQypXBMpTtEffYeSf4vhRibJXvYWjKJtmiFrU2jFZ0fydrZTlHvbNzwwixT8ZCK
YrrhtcWERgzh/BK5vXfMdOerDhTsk4P5ueunA4YH3Vk69KeFI8ptCbmrguvP0ukBTClaVDnFLzGR
o7uP7/W5oRBeozXAjc5n4+SrSdMJHvnyWQJCGm2q2l3cfFOVHr0oC18+HuvtuZ2+aUv1V3B65TN4
evwvNJn1Yx5zOBiA8ayIoSKCc54tYx+Q6ghjNTMujFIPbrvJHK9NUwvvzE6DWyKyal8V4FzeftD/
4hs+wTcgy3NZcf4/SmDz2r3+n19vCRfXr/mv//dfV6/gu16Ln38SHP75Q/8QHBx7yaJYGsM6x0mK
Ayzk/wQQOt7/ZfeB7ojW3FLnZ8r9Q3Agf5AOLzPbs5at+58EB0Le2UtwvKLYajl8DcW/ITicfkXI
uZCUyQm90JHRvNOuFjqG/DxKAR+Ehj1DMLeKS/q56iknhAmjg/0ZBmF5Tf6c2QzowGLmi8Uvf19R
BvsYkZgmlT9NbHd1bcDbJ8d4/8dDuP3P3/cnNeL0NMgoCPIX7arN0vju49jRqRtqO5p81eF2Gs2p
vkvLhigIx6q2ujZmK6OlxGXViXbfjs709PHwZEC8u0zKlCYuRAIeecanx2CQ0dBulNP5ROBkE/zT
aN5lToQVGqHE5WRGzXFCpd/u8UFAMa2AZC4QypidUkuX9QGOpxGuSmh7HJqjGNqVgSXJncd0p8yU
/xb3V56vRabNw2qqMAfjJG5h3CC5V7+pLKT3InEBuWJH8iMLD3TgyBripl1/wU2s9gv9mbjj0FBU
PGrWthUF19nX68l4RJNXXTcQDB9BHeCoFLAiRtlWr26exzo+j0H9jlquaCiy4TnrCaBrk6m4DAie
XuPMc431WJrFZRTolL9jVX0lbIQ/OE6xd9mC69myIw/uvQEo8WZoK708cKuKnHwrnT8bsPiKvQl7
GxiP08KuwJ72qEoFHGcqoxsbZwZlGQ+RGS4y/DVO3NyV2UBk0rCYNJLOgYcnUQbNYoopROTjhlyO
5pj2Zn0Hbis4IsmZ9rI2skONzGhriG54TuDoPdfJLB94OuYWRQwIaxNeby+n+ocqSRIJHXY78Vio
J4Sr5Vdi/ngyNeutLxe8hjPCJRJd4V1KIhH9uo7U7xF/3JPe8EeU3rQvEoPGZTCF1gHPnvHYwxh9
SbqxuJzK0rvMczYzGy+prWRl5bh3VrKfdSTIWbVtqyBbj8VgbiGipveVjHC7QLkGg1A2P6yAfwxT
BILEUlN79GGHYjax+poIMV5ncnjVXsZ9dihdHq5yqpFgowTAWysQeJN0Ra5IhSmVygX8Xwf26F4z
gvQ+RMIHazWqrwnNsEEah8OvVCdMqcBoS+1M11k0jPJbPNXDM+2O+cqrB/4qEal9RWrkypi4Ym/U
qusgXV52rbZvtFAfkHRyLdJKvFXnRfl6wE6Ur4aoGH4RbqD2Kjatm9DiSQSIx1ZWUalNDv0vh0/U
c19T6GFO5tlr4qQSWLsTBDCsVUFwL/Wg/kHzeb4qxkg9mXxI94BxMSE2dboDpdr91BNpPBKSN25I
ygE1p3Fv25DnmPTLrV6maFaApFNEXe5mfE4hbEeehCXxkFgG85+IquprFjrBMWvTr6PW9nDgm/wm
dH/DTYSeFWu5jDgg5+Yhau1vwAbqJaSzfw5N5iaWqzTem7giNxah0gQGD6BfnYooBZtJuRCtpogH
haG62wW1Vd1U8J1vvG60b3oVGI9F3FZfe1uW3zCtMVsd7PGNGZTfBE6SiwQew8PkLvxmLQGb5RZj
+RpClkLmJ5SGI8NLN28X50a8BG3ZaveTqopuM8XJfEWVtn2pOIbfq7IzQFpzpADZa+Ayz5J8LUc9
9rvSdPAhB1O8xyVNtkMmiaInSbp3FgZ5TVg0Rl+IAQ6+EVPU153E2G2+UHw1Uvl1KIux+xE3vfU1
xpGVhj6xzYWFzHLWii1Cu7G/UvUY2McxFL11jycbd641qScDKMC6lH1UrAx7QjZYz3LHPLQhXlKU
Bx49dSxNfXHdl2CecQZ6R0tLbzu91e5KPbvX7P7ayqt8h3fMvpth3q1sB3RvY4cggINreJdQw6nx
+aE5R4fcTJ9aGpdbUtv6bW+p77ELUN4a+p9pZOYHrQh/kDARHaKZflBh9NVlSUzcNrOHCTJu2P00
8Jtuw7i9mLo62KE2NnDrp97GUOSDZ44dImII42trhp8OEndQ6wYbsUzco5YS6R1ndTGvKi+oD+hu
UClrEzhTHW9EHqfUJPMs+x1WM+hxaoigl1tLrT2ruFeFE2/NXPMuEugdV5ToRxxrvLBYvo2LWKFT
7z03JC+FB2kaA+HkEJj93MFYXHXC3ZajZq6hx/JaFgviREeoaGq5fjHaseeTJf4g8sDbUVxpL43C
E9nW5N7/aKtxlGubYynKRWJVAw4e3eBj5SVIwxjh7QfgNFtAq4Wp92g4PYMqqSfxBweSMPag/SHK
sd+Hdsg3jw+4u8NJOqwiE2FnUsj6nvasgaU1bXeotiKi4lINbJw7fXNJZFmNIp0uimmxFmVp+hWX
Uums5STVHtY7mFA62u6GCAvUJYMl2CEKekGGCXW2t4VzoM5o6hvFIgIMIa3MdlXxXl1ZWVtdgMWH
e2Hq5gHNRLsRUcRb1W7h4tWrgoLLChiwfaxkMz3No0jWzcIuoAnlj9lGDFoJx1fOr1Wm21Tb8vmx
SqoSO37r+dNse4e8D9RtnIp5MwR9fUzzylpLM8PtJdNhlY0EJraWsO6clhJzGSyqg7DBCa1X7q7W
BnosS+LAaAtykD2RfHFkiE1eVyPhtwpXpjdoOzJrS4Sy+V1maHzLgUMd4ljAJEY5uQm10HuGsmPs
s/9m77y24zayNfwq5wXghVBIt43O3STFHG6wSEkEUEiFHJ7+fKDHs2TRxzqe67mZWTOyjEaoqr3/
/YeEL96xyvjg9SNRfkMoLkqQP7yvB+2GrAjv0qjm6bhkfGWEHPj4nFROnX8XUXWJ/MA9+yO890AM
A469GbwxSDpxeqGa2Tgopi3Ez8dOfcrm0HrupDuJlWsP0HPNgRjKeMKUPZCG1L8rlIQZsc6FM651
qfeHuar8QOVaveuMzH4esi4h7yBN5Fm0UfM1t6RDgkAjeiZwRkF45zNaQB3FVNogoS0LWCjaWKRb
N7b7t1IaZdBmw1IXqOoayV22hqxflBv8OZITOb3wdlEmS5fPL48P8Ofrs181pYBhC3BI/KudIFAm
fDqQSWlfTWZI0nxcqDdTYW0Y1ERJLO8G376lRJLS4hxaQiak3RRn3wxtNmfVfvPwgFfMSmiht3ra
cODA/p3e6aNxi5y08EYxdWANkJ5xdkNdhevIXtwC4yTHY1vZVzP2EzdaqRS3m1jxtiMPEYkxk6Ag
p8iLydMe1duoOqZbMWQLRP+cztCiSX39KL6qxDTuEIs33xQGXt7atGPuz8gXNGmcJnNDGercjmQ4
Nkjvqwpji16kaxmb2QHgvjhnOD/shd4QJVIObMa1jOQqV7her2O74XD381K7KSK/e0hMK7qKciqN
wnbUZTR//Aq/erIImk1WYVUtmzK5FO8t3mFkIriUJ35VGV/YBotvlnLogjXiiDi1iWhxIjaiVV7z
cxbPiV1saN1DnOBJuTIqzSuwSK6nXZQ700nviQGJu35YR4setKTYeoZnmgfNtJS/qIee3XbMsCPh
FgB2IF7l4/SO0CDZjXNYkmqS+PjVDjjaTHaok3WgrAzRmF/9gu1g/FUPseQ70S8xl//EA6tN3Luj
SGv3kWZWxxAIdymH3SKoZFXjyLOU91blrXtezEsz1YjGh4KH3bX2rxoa42cMewHJl19C3gZ+pJ/U
gF1plTk2k+1eJFT+ARIk+8p1WnMTtXjPTIKCMPZ5sm2kj1/cCNq1bGyMBtryJQoLPsyCdOHG6qdT
MajqqeuEuMIVarwfqLh/gdR8wimXH7tosZj5w876pCIEvUndXrOavZYsKRQNJrqTYqHphiRBuOOr
4yjiAzN6vnjMglAdcE4tQQjlq1TUzS5mPL9I7PrAY//c+BKdi2Zq+VEQ1H8mpkXIhk0/Qe+X5xZm
8HAWFk1sV53nQet3dd3Fa7bmeTMBNBGa0FFBSUXz6sbLMoXxdSMHUR2RVGAhGNrlNyJa3WvPiRA7
txixhVpdVquqtX/FzgJL/dTMwjPzFt4rLkfL8PjPKKPdaVB6J0RSI+LvgBxgJTdV7k/bkvQRniXM
bD+23HdCtPo9plnRVjPMV0Qaj3jzWAybKZc0e4jWHcz8i742xXOvMNZIZis96XpuvZhwPUekZKro
T3hYeDgoG+maTFY8nvAf3uVsJfvIx2xNN2JE42NOvZrl/pkCEvfp0ZpO8FcGki3hb5fLDmNiXnfT
R7Vzq2F4SlZSpCMoLYQgab5hj0URSt07lKQpdmxgGORSs9Ms05dEKf/QTKRnsarxo0LjvtTqYzFX
1wW8bfYUZPZrgT/Xk4+98kroCUA4Vs4bcwzVZQrF5iw7XLF70pOQxcf9Q0Q2GyoL28xeaqtLnWOb
zS6huuEQ8ZAScj20sWnHjR2lsR50ygoz/Bss2WFZgrGf1og1N1SYD2WIYVtTWViFuM6cRQfCkZN1
OC//R0hBH671hmFNECYQPnt4cZ55YsLZ4B5gjYrTmJq+1mNZEDkRc8dR4RNLziaMB9pIKe+O2F9p
E0U+7bSOqpFGpPFE86hjPRLgMWEHjU12T5D7OCSPNY2bFwv1Nsku3dZJm+y6nupKTwe+SAyo23Vc
ON1Dm2Qvbk3/SC6RevaGzErW9bTEpSzPzl+sDI7zzMPn0NFu8HWwDgYHx3Vq9ckuhM9ZBESeZ4eW
sIzXccLnWEwGtaGZmeaKZZturdarv9CJeuep0jFvGWj6naxoHgvCjR5JGLYO+shu1C69XRH7WRAT
kzIEYs5GTOKzodsac5QfcGKiaylca0Xt5F7nVt096AaJVFgql692U2NXLeiwlEH3vK6LmROgLY3m
0ZQASlWVqUvc1rFiCAW7SRsW3tryWjqjUAgE9aU9s0YaEioMTFD4w1afq69lMfJU8pkMKLrDlZ2I
ec8cvTpWqgKVMxmorUZ/OULjnO3SnlwAoNysnqBCe2djAGbBLNA/R4aqj8nkFmcn4sExc5x2hW7a
QekV/QOjUNr7YUp23oIAMalUl3kKPuQmtMkMJed3j1U6bxJvVs+pk3/pR1e9YR9Pu63bEQGzAjub
IWZCLfiXFtpSOC+/ehRLFI8HgawOSuZ+58kaCA5dluq47O96mg5rwifUi12NWI7WucTOg5ndpusT
kJGleU1GnQY+HkV1rRc1b6aUlCIfZ7EqogKFdmRO5JPjjLwUveA6FhYVAKvcXeZOpznC4G3sQdc+
PkNU8hQSUYH74Nhp04WIQDysZqquPxCfwuLzQYuWBQ4uUsQ70QVjHJXsM0FBlTHnPHehA0FjgQe0
SOMxQMt2AwBHHv0C5M0JLnqpAhAa4vi99ogqmlluRTBOEcXIsNh3ehHola7G9KZSUKDwlk/9xW7R
hsmKXVrV4TCFtxWvOBr0jFQv7oi5vQmIM7MEIVUAwYXExAHt6GRGdeQ4kLoNnAFwN2wK/CIDlPhY
UKZY6FHw6DXAF0NVZj4gghh4VU+zJQDK7HaovmIVQLKa3k73BdY3q9Css4O2gCso2tjW6Ogxtl+Q
miXhYOVRahA3Myf8m3ITsKea2eIsg8t/4Dcfh+SYgt0WZSzIpdK+6/q8lMuuxuvLcoqlqoFg9fun
SSLKVgmgoaI0whvdyIqzKs10jUTFO3ttUz2VBhga6QVgatB3i/OApOSqF3RamIO3bO6a2XxDs1a+
jBHFTq1X/nlw2WfLIeYRxjYJkzo+oth6pJ2BXi4HynEoz1ss0s/L91zVyzaMcKkh9jADkfQTl5o3
rfnrHKLTKYFOcxcvqDd1yXIK0KC9GB6fhJi75ltX4aMeG2F05ZIfuDXq5fvBvAg3InDIzOF2wgX9
+ihvPR+EFLen9CYfelAkUqXWDnSwu4+zwWiBgDsviq9ctnxwJ0DUXrPFlRtpNkfF4HvnyqcMqabU
vBtq7ML9HJ9Dh7TIg6AdDmJHGnfKwZ8s6XiRSPCJEMr04ozPbHG2TYrYfHkHMeXhcwPpUW3ruaQ4
Hwx2M2J/HqaBMlml4HN6mZl3JDGy2bKPPeFOp56R0OCyz4Ax+IAE+xbQ0sPi7RgV8YDZPOVnw26i
AtqcdLvkVm6rcqQ4aWl2chY2vjIWKGiZsSgmvS9fyLMHoB7AjK0kpFVoKZwtTA/WJuDyhsOej+dj
mx1dngbIETF9pYge6eonop/MfOknSCw8jrU1fqkBbe6VS9WuzQOQRd/0PEyd7S3uWUcpiUKPutMr
ejyLb03Tw5txAC8zszFPDoWwq+OgMkDEZatEsGVu6tRKr3DyxfzXSWxQL/w9rcrnfIiBTFiTNeg0
oowlpMhAaVS53Xd3iZ5r+emkLKYs3MSnCcH8X71hF0fJUTVzdpAFiyxRSXyFyedL39s8NfJJrYPp
xSyVPuUZtJlON9QP1RNViRSrbsSrf4VbkE/d0tnJJbEAbLIDmSAPZRlSQU79tO47XvjkoZ9JTSD1
j//5sTCnXHLEaER2fbUHzlTFoXIo5nb8gjPttM1jmZBOUrKgE6rKyLXZZJg1RleIqqBYzHYyXyhn
piMb3AmT6PS9E3PpEJRCA/sBFLskQQlcbm+GpQqYxoqWjIy5bgeQwB0P5G1KvGU88UzsS4xpD8Vs
C6Cy6Wzc8lcpkTrHNmz/xXP876jyl6NKvAh/GFP9xaiyaV6/xh15P23z53nlx9/8w3He/w0mBfnQ
KLQsuJQ+E7w/5pXWbzaGDBD+PcZqBFfSKPxhOW9+TCWxIMBbXkAmpEf4w3Le+M20Fh4dTayzGIE4
/2Rg+XkMv+hBEWAYnAv8up8YD741YRqmNLX3kuw9ptTf4boVrhIPJvIPT+cvZoh/dSUTDQNyDwZe
nwi6WYFefSlX956JuSQudy+qKMfVEMbdL8jcf3UlroGwBLo/RiLLn//AYYlaLZxrRbBiO6QdSRb6
VdPnEmrq/PCPbwkgAVeNhSuhc60/X6iHNuCX9UyCI+s5zdL3UEveJf/9n1zGJjkeDvDn4SfydWTw
9qjoSQd/43sMF8ktyoJ0TP6DR8e3CkECgTAj9J91C5HSc4HxoyIeIK/PI9GamFib1ICF/MVNOT81
wTjrew7zA+inFvqrnwmobk8aausPah8PRNw43XQzReMDnqEPqid85e+f4M9wy8fFLFR5KMkBMH6W
PpOQVbI2S7UHagTk4yjZS0KVVqWWvOoeaFWCqfHKmLD0/vsL/8WniCxj8UL5YHj9vLycuqQbBr3c
Az2Utx3GYyvbxwYYCw/rF+vrZybAxz0CibArQJdjVf/5Y5w72U3o8xViWvIKCLScNtLUw9v/4IZ+
uMqCbfywthaGRa8x1Ntr/og9dT0+9PlQHIv6P3t0P1zpp51pSPO4ZCDOB5J109oZ5etM8m3w/1he
+ue3hBjP8/gyXF9gq7B8qz/cVBnmtpeXKoceZJZrpfcaccWKs30W+bTxGbuvDb82trig23u9Hsu1
zCyfWkYUR3gRqFEG+g9c9bE0qRnEff2AkV0ZWoclhWPbuen7hGXOIZqN/kK5pJESkNk4K9MHYyoV
/8gUh/mGNt9kPI4dpztW+fVU++Zj6prlwQ5l+NLnFChDPtr70MXNv5wI5xkk33Pqjhj7N1PHgBvQ
DQSzorZsWzS1XZoVG1hrxS1OtuKI3ebwtQrZ5Y3W4bfjCXo9SVGeSEHtZRC7XlxuJpHpbxIfYZSC
/B4NPtVrHnLTKYmY29KP1BWDvHLdYlIBL9UKQ7kyuszHxsxqSQfEaXhb6UzDZAWirpEaHuQ6dzfn
bFyk37YB+LgJgYLNJY4SLGDxfcRieDS2sF1LcidReBxFThmJEq08GTophF5OueP55GS7GUT1KO7t
0xgZ8iXyyuzBGUCUqsZSz5WTm48h965W7gA2onLRzfymPkTA7iq/DSxrYq2PjqCf1ejlHpoBo3WK
7vya5KX2JeTRYDBbqSunk++6wTvtMFp8zL3kfWyG8LZ15vIwLFtj3DTlacqWGUNNuUmcnu9nMV76
zniDoY04sKO3AdSQZNdHmbWiDEgWc/yuIKYI35+V6JhTRpbyyWmLineHEI9LwoB5iF2G1sHUBtD6
j88+a4g2wEvfOxNFXGzShIeAqIZcBkG0YF6p6M6b8R3FjixJX3xckMklHEhCtWPJiB+/4xkL7NrJ
dglTQnVhgCv5aycO+6c4VJq/YWDZeNikEAC9ckAMzvjGzY8eDoN3THfyd9MlxZl7nDYYq4YrCEPV
XpAD91DiGnZnkcUiA8wOyairocekyDHjHo/aEVCxRg+N5MPkFbThmBIjbKqoXGHdqyE2dPyHpqpZ
doIUs6AXHHEz9s50O2oxAsWSMn5AmBv1u84r5KsPM3nrF6wjjHDg9CR+n5FgFY7UzX7/NNdzusM5
qUW5pNVmspXKsufNDHmnWtVNNHQrgvmMN3TwzTdzZm0JjcHfOhvs5r53W/UcSVLA3CljDwUIsyGB
atYRMlrCEHAg6ddIeRN2HKUvVWQWxzHExJjZlRkQzfhOA+LD2yErnR9CdiAOsmttauhHYugLl5i8
MySOssXxlzfUWRx9mDwBnnl04CTmhLeyr7EBjtUYfy+Ub++L1AFPc2LSDoXRPalm6ndImvDO9js+
hHnwCjw2EwIHEd1UGjbDjZHtcPD+3na1u46b8ZaoaegF/VsXT8kxLxxgopCkSo5C9zruWJQMm8cN
EEJ/0be1v4lS1jla1HBlKjd99AhvO2EyuSW2N6NrG1Ub5EPapHhWy2RltRkfNbvi+CXOIJUUnfSv
LIpKxnSs+rTLaKt6FYITk+wy1+xuJHL2O2M5d5Xgvs1cviaN5l15CFFfsxF/eKtvDTjnA2iCCK3j
2PFFYTYUvnQ+1Ak9m8p1jxJuYzczyygnchLxdoeNm1YTtYgRsBbExMlcG05dAShnr7bNRlnX7B84
4bvXc0JQgFnX0zp0STvHQbbzrjH6rkH/MPDDIJHPkNjaiujivFvLSbKJmV25dgYuXQPM7RO8Sxnz
G8PXGKmRKrICu+EGg2S8UTZ1kl1ZCpPmeLA8XkKurppqqatLszxlhuJjovPsCHozBPonnk4S+mAJ
DkDLx64LSe25TT3juz6wW/XLN2Lrs3GZhm1yKe0x2vYTWh2c3ZcUSq21SZ+xtw2DlgBrWjOwrZkd
sS3HoJ+d8h46kX81u2GxHnW3DgS5JThStOzcmV7XeDs4xV2vopCgtKI4hnOXXzcde48WsXsMPos+
7XOeuV92W0siy4qKPrm0QlN/842uPQG1UI+W3ZWXNtm+cfR+J2PECbkfaRdtnVxZidU/aVI2V9MY
txehnB+xUB+gr0BD8yasb8Rs2PvZT2bg5Cq/wkoy/JKlz26FJTcD2PcyWnzr2uSe9fxQ9zqptLiV
EKSSE0WsW4j9JjgQHIvRjs39TbNLIuVdDr2FyX7Qkjh7wAy7ONYFO46eexCWdIPQxZlXqn7fZElF
gPTPO9jSe5H+65AtxLldBHjajd0elYOod4DdKxModli1jS/J380yNjNJk1fxiUg/D2DnpYdiqHTy
aCHToZ7EDpKM+2quV5mykpxBaNXq0DOGasmgMO+b3MyPQ2Xlx9JtdQW+DF3Byppu3RmoLDJgsBHn
gNM0mIRJcvhkNftf7g7hTQWajbg4ldjLi6TP4+MgfQuLe0JReu8IraYsVqHTWa4VUItDaV/N2JW9
N5OMCRXp0/y7siHaGEnkHkYwbMiGk18vSI2tAziO7OuTtxCmiSpp2y+F4+JMLgVBAEwyIokUIa4F
k9PO6Jn6Gs2Ll+opjKIxux2kNcInNByAJopryA7Knfpjkcl0TcLmm/A60uAlBILJAs21IZmbDuuL
jaO/tm2pXRhWoUFGc3MsGYU57VinprUqJdPiLvPavVlhfTFW4Wsa2ymhXGZK/ArTJDI7SONszfGy
44xmNhARsVUIs9MCAu7nS5Zr9DXKXBgfqdFoQNCjT2mpaYdktHVv60Y5+5tw2L5FRHVCtySG1YB1
r71W3PA+ZSLCrGay+19QbT9z1ReyrUcJ79uMXDE1+nMx2syEGHWNnu1BpthvzKG/wCqPJFWvpk4g
sSi5nBCVQXmbqStSn4gvFrx9grYPO8Xwf9Wowc9WPw5avd/Jv4vzHL5Hn9xz3IigIPwmsn2dGw+d
DoaYsqcObvJaZN1NOHHM/X2L8akz9BfBqcmVDOpxNAI/PQDR23kElEhOMEVYQaYOBxTHcVHE5UkT
eOb//fU+C/iWC7r2ov7BeOGTHUFRU+AIJ8W4xSPKaLHML9dJU/QErdX5a4sH4yZtUBM7tjd8+Th2
BtJEnF1sDsYWvp8WkANnvxIO0e9Gsnh+0dh9VqXw+xDAw8JaeO+fmnKF7Rp+vV26j/NcHLu+yd9L
C1fy1dAODXHekaDYzghMRUEhjfayd6g1jZRfrAwKbWiUr5QyxdEzYTdMJp1nkyjowdnU2SdBOsK5
qGUNot/4pN5XzAtaJuL7aDEks0jrKjfCzcNbbCrFq+UgbVn5/MfO0wz3Gu4kB3A4jYjIk0S+fJyK
RYGJbTDMqfkreZKxdLE/fY1IVvHEQgBgQyr76eOIOtipnF7pvkUhj2V6U65I9o6CwRJPFeHIOI0p
iGqwaLY26a8BZnX/1ObHJ5vRMyG88kr4TH/6BYjMBwfVW7L36bd3thaVJyWGX20DnxALrgJQgTMc
ho9osH9qSbuk60OnKJO9IyieHRx/sHVy2qCCxUKWQ0rwySRpHpiA9U9/vx7Mz8+YEgV2hbc4dHx2
zpyMVPR1NqBbbYYoZIQHR0oLQ/8l7yiNSSq3pytfs/2HQkwPqT9V75qyh0079YTctWURJ8t+W7er
igR1C0qLopwUab2n/mYYDGXsWxUukdtaiOXH74jLf/HqX+HVuHwDkfzf0prL78P/XHwfk6/ln8Dq
3//av8BqAjp+A6JFIwN4ior3B3EN2DBRpxaNDsIaNHcLhvaHusblL0FlInMHAwYXlci/wWrL+A03
OehDyOXdxaLP+0dg9U8YF5oaLm97AAt4bPmffEGZIWb4JRfyXJvYQr5i0cn4uBBuKzZ67GuFv7IG
ojImLDHKJtcOpQmVr15O72JfDgluzlozfautqMsDTVeQ3eXUz6eRouZ7VWfuOsGquZ4rrMIiJwWg
SbNhErca4gyPAKa+M03axoxBLtyxCQK4vUmX1Br/Sk+01r3uy643iJRyWniKtygBQMWcoW/154wJ
fkK4gNBMMKK41Iv8mHga4YOeSxxMD8scTCdCLEBqg9MXlfJuYxQk5UBUkoer3cbIRUsBKYk0a+4a
UEBj40kEavpjUrktc6JC9R5JBpwIhX5ig0q7zaxXX2ONkCC3UtMX6DKFG8zTIPmreCbNIPC6m/zO
zPrvAvzVAqRU+9sFeJEUxfembF//tP5+/1v/Wn8eCjZvIQXit7qg4j+sP9/9GPsgL8OviWmNw7X+
GBb5vyH9YsPG4x+fKjbuf68/YSGJ8zFVW9IUbHIH7H+y/vBn4io/nr8YUSM2w0XPxUlg8dz8CWW2
OG9y/Dz0U6FrZVx1UFccbQ31JkRqYIxqkxJhXK4mqyd7lPBzVoMD+Z3wjQySTT4nxQq5SXPBNFb4
JYghjeA4Z0I8GBTm6XpojDdIVtF9PkIPSSLHfuxh+lzAz2+/zOhow21SSvyhStr4i2jgD4PeGX21
02SM92IrixNm0jPgDUGldWu9aQNk7ZOOCAU5hWO2517C5r+30rBzzw15bBDEMmfoaEBya4ltxXi1
MJuRRJpSX0HC3M4THNw5baa1VesWKKnVPYNUDDDlO2RfF6mVQHigT3XVNuXd3iLvyJ3AMkHTUC2H
yb0RT7TMMZSgoE5k7xzYgiHjwDC8dURnHhq3jXfmKEkIpdcm03ORrVUJ/n69ae6kmdxNzNK/ONIN
5Z5/xLqAQh3mqHRgBLQYWdUrUDdr0xra65gSquvpMh8gX7laMKMk2GAb7AMFMB5fz7Fb2Rs2oubG
0DP7ovftcWO0nWscOt+vylM7++HDnHvurXLt8K5uJ9M7sJNZ2lo2ys7geoimCgjIkk89w+qNhoVw
kFK88gwovioSY46OX2anVrk8yy4fkhWUhBDl1TQNJwhQkRdokYo3buLMN1URCbbmkBjKfWogW2hr
1P1mOyA6H+Zi7XpTH5O6UsmtN4XhXpS5+aRmC/rW3GjznZ+5mVi1ES3JXmi6lz0kNV5U92zP1NOb
jrZv1DaEsPhNszM7OenNAU5Kgfu1zOzEeI0aJuq8ORLWbJxtNnkjAhOG0SW5isNm1EMgahDHQ9LP
5COFzgZyPmhHuuzNiQ0dX5RVDn/EbwELob+uFvtqsoRsE9UK2UJQ2z1cNzX3Lh2h7dvmIerqC3vJ
f5uHeUWU9aWo5gorH2LKRtKk3bTYFpw/95oWX490Zquay2yB3sgk7qdnQx+IIXWTcBv2061OjBPB
tVjEQPuW5yrX9IOyRbptw8o8ciq2q5S+fNNoAEa5GJOj6LJyO3glhPxsmg96xdI0ncy8J1TzpWg9
5DBG5K7IgNVAXGS/LQu3bY8oa+WhSYa3uqyzY00Q8qly3G49zznO59BKSeUMGqG6rZgVz0dDa5Nr
RRBVmq8BA8iYkMD4uw0LArAfhUlYKqayOmQhUaNPYBAO87WbojPZRRjSoHTcQXe7bRONKM4yMVa9
aYeBqKXxhV8vT9KetHoVjq06EIHSfYd+Mq094sDo3+NhT5ggsxHK5yKaUY5WFaCMfVtZ2Q0xxufZ
CIFJO33JPb5LHDLA9MY/utFw0/jwWebcXCP12ERIFYjHigOvF/dNVe28abyQaIagn3bjtlYZkarh
jBtAKB4cULclDKpZG3n2PRPwx8xiIJCW8LnbRMPwpTKMwG/h08AsZhNMvAuhwHJlTugEdGFjhYmO
uCb8tNjkY10Ert8PfFsK/wneh7Mzm7wJtNjv9l6dfZ1ddOzIa/wjIYa4otckr+ACLi9jv5VwRVDW
syqM6yiurnvCvjSPm5rL4nL0hHzNlt0s7UJX0TA12kkpU9wkZuUcS9XGAS+s3ipsa8Dg4icSwpHM
mON73ObGPnIb4J+kylbwYrEX00L/SDtkbRq29euWGDxqGcc/pNK9CZ36eqmBtmwT3qmU2uAGBJO2
j+wr3drs3bBfKauVl9Ls+qBq03an86K2ell1l3ZkxzfWOPoX9ajfzLXWkuxK2F9kEkbud6CJ+ZYs
KKJ2pXIxRm5uGrJfeEIL51uXW/QhFj+vFK+xSOASx5wOFdbtqYHTt2zvMvD1rZnP4e2QDhdKq+pg
JGHv3tXkvQ1DepVp/Wsz+09OhEgJgSDfcacQambIpMxhCw/sUDpy55sy5ClW4tI0omo3ePXXgoCy
jV3PzR4nlzuFzzEfcAo4lcdZf7KrQb+MDeum89U5a+IHJyXi0ISxrpdiWrHTbhgHvQh/aAJL2EG6
7KVK8754jbVrEjnejLw64MMeQ0O2Ue8lDSPjKbM9Z11bLktNEwD4bn8B5LYhv/DIbLzd2n1lnmq0
cKuqV8QgIzGNg3TKvB0I53yIy3bfKrLmkjDdQaFKgsjHWzNB6MRhlgVz6ANEgYOhciZU5CtZme3C
dNS8y2nWxXWcLyw/t64ukBFpwTT0pChLO37DcFkEg9mdx6TiTBiye0P0+wIhmN/PHKzSZwRVt7dk
vl/Sx+df+7HAdH56km6abXruh7FNmQa4tySnfoLPDBy1FZD5zSAiafhyhHMJQTus1LqbY+NkJ3a0
nTRrWjVdZD2HZaduYKWRFqnVLYlmXsrO1OdW8SXSerC+soaH23KuKQTJRE+RSGoYhtoWnerOJoTZ
IKH4p+nX0dNY2n2sDcvxDAu/dPyV5tmXAwyRB405wJUeqX5ciykTIHLTLLubQmrewW/S+Tj21r0Y
dfWGcx7hmmFO8PmWhGZrSVs2sFIUooTSzDlrbvrW/5pr/RcjdkFfxdDeNHbxZSg0LahSMuGmuLuC
BPLY1FbNqM0pj2g3H70Gc6IxIQ1aM9qNwe2tTYj2L2yvYj+Aw77K2ag3AyZKB0IfzI0s+3jnwNFb
eWRmBnkquNmmf/YjHLoK3dMuyKJLHxieDisshrx3B3fZdWcrc2XHVvZaeu50yySCdqnznq3UVgHC
a/cBLmGy1kJHDxgeyjtYx/pqHPTF0gXLFMtipDyKZRHxwuQKzRyMRw8WqfT5eVHd5JtcflN1+jbp
mnvj+0X/aDU9mZFdfMm41QZS58h2pTJAYhMcN4NZ1WKl9Do7AaOWsEA7QY1QRBeGme3bNEwD1Asw
5jq/vPEgfKNF8OLuGoGqt59dp3rUZn9PxtN41zNv3ZI87SeBjxjujDz7W5V6X9mdM3gAjr8mwL67
T6RxcgrL3ymfWZI9aMmG0RoHBJZNa3x0oJXapl4EWinNywL+ZoCpdnWWRkOcadtM55x5534ojRHp
WfU1i/CtJ30+QZileuOWDbIZN1Znkf/ttEOc7UQRNVuRi5TDq9GK58r1rRNUbXubUQs+LNOiifFB
5i2A+WTd5rFlvBWZ7byRCYoAc14itMOYmZGRUTB0PHOTUS0ERaY9zNyPbjdrMGBByy3zKqRRsVi3
RY1lAST/dU7lwbAy6aM4yEMD8vqp7gZ3m+Z9dEsUalsbFxRaQQ4/vvbnA/D1tzJ0nF0FDXKdt4rx
JxTYQ1iQHzqPtr/ikNzx1o62FITuJoCuWVlKKPDdS98KJmyz6kiQDS2COhmg1WHF+ZeWmDAUcFhD
1a6UZ2R7q8UOP64l0wV9IOzYupSxtO4TQT5QphzvlMR5eZIt1MrU9W+nOd5mPeGT+PaInW68dVlM
wSTh98o8vDeiOl9llbkONWExJVc4cto10xIZHmtnKjZuhU9WwXeXM/pd4XJjBKVWKHhE/drLxort
BMYriU896hLwyDmNXwaf3AwK/K3u8YgRfNwDypYb6HkKiUJ+GhymgtLw8jWtCoO5VkOhFrmKMzEr
D2Upbnwcj3eI875mRXdfqgnlvzNftzl9itna0EqHAh2latdKTIRVAn1caPXYw1PWzAd00kRQZnl+
P7bkbZJryFE3EWklDQJprRJqDXHrTEVlSWBoPt9DKhi3KNn9ICnD5FtaG2tjdAkDx1VjM2bOatKx
93RGL7x3jezMOFNc1gKGRVcV7xS/cIbjZmPIuQxiLTV5pf3ViNoNW60uv6+FJAcSAsQWFo2/EXgR
UnR7hJhpMrvAjWDxV0zzLYYv1aXjhW96U+MSScrLLh7S8bqaXHgAjWMEU+ZS9RgMR3QlL4tx6i6Z
AQV5SWTu3NTQNIQ+XTKZO2qYtjPvKy2Uyn2/cn13OHuW+62k30C++2x682uknJ1rNN2ZNnfiYaTb
IZsPoZf2m1nTdln8rnkV7uROo5+NRqp9ldZfiJFBIR2zPcaVF8DV1rdK0d72Zm3tMMPYmaVtrCwp
T+jsOEClDpXCu4e4i7VVMr+Obvc17KK3skz5fkrr+n/ZO7PmuJEsS/+XeUca3LGbzcxD7BGM4CaK
FPUCIykSi2Nz7MCvnw+qzCpJtWSXWfdDj/VTpYpSBAMBuF+/95zvdO3FK8PPZT8Tyz4W0VfDwDnU
IUlHGz2vI8s7z4H/xa8YRgdBuVdsjit4AFAhUJyTC2mKs21Xdymm17XRpOa67YjZXil8W8yQy4Hy
zLjFrNr7K5WPM1tCGvJx2Qn0yjSqeAfhsjnW3MFfpzp+txSDESscplVsyaZmEoakBItA/pyVKYDV
JBE5EHEJvXAsrYwCr0R8APijuBta2ZK8MOpF66H2aWJE9bqSuKbWJUKDZ4YoCdCJHqWFU+nPQ+dn
xx6T15GqWqGfiou9HRT2rprm6ArZjbsjQPFhqrEjg7+7CfwuvS0SQ3w4SdNdzXHinvDY1weZTerU
4ereOYNdP9gFg0W/li+c4dOLKmwO+JF5w7StR+peRmdrZELa0fy8MJ3CfD1DAbZK1FQpgbq7HoTH
rg08RAS4y0KrKPZ9YdmbaMQqny/DmKRpl7BRaBCFRTKYTQCEW6XWVsZZeOMiKgKqNb2COgiwf3jI
5DOuGEXtpehgRxIFeXRqsj3qob8WeUlZ0cQee3HwlflcstG+Z23SPO5X9NoLyqB63gyKl28CJvk8
OxEhstyuOd50iR0NkBUj2DHd0WoEH0L14eVFus6yvN8tUK4tqzmByLlTbDO0UynDIg5T/n2XGvae
ozAdF2tMn3sVEG8b2qa6sFWzCw2cFq6nJriCGeivKojGGxl6DuHzdFTRgq1KITXymcZkaJElh0aR
Bl3XpLxjDDWvWqXbU1NaH3qGRxGg1VjOFnJOrgWr+3bEMnab1nyNpcLRFCjanlk2rI3BECu3TNqN
0r5xNdjpbSJzieg9v0Su91j6QbOnvtZQNrn9m3HcFcLcE2fVo31yOMvA610s3LyU38lVkrTvc1nd
uWV7maopXdVTuJnxVtJlWOLErWKdY99gwBbz8TCIYAtZm/HIquyY4SGGJrrFveNQtEyngSd13S22
brNrWSMdUQOg6F97L33FF3v0bX2LVW48Js0kNxwhr1iiHwHeFRASxi1HLe5kQZJj2zfMmEViXpOb
I/f+ONBGmdl07dY61pW4R4Vy9FPaur2r1ri3i4CDzlw8adugbTIMg7+TmXhg7byXUzTxifp2q9yB
k5c/MArjONgaJuAzHEF0BDYiTIZTjFOavOXitWjL4C6NDL5I39lr9CmoLq35sy/sW3JDYJlUQuL5
MndtA8XcJtUaWF+JQdbFMAZzyUsf8jB+94W+bmZ5pXz3xRJyV2Uvrcj3Xet/1IvxxPQT9CQENa+b
PNjotFiLtEo3TE8/qhbOdWaor7E24q1mXr9epDxKkkOezT69kjkNok1R0AuIxUzZgiQoLdPbOmaB
Xjdd7Y7rCln4DYYZeTKo6StmUcSfDD2H8l5PNX+JnbxC97AKzEpvi2Ys6k3celhB3KsKkgcitrWb
jjmFmMq6HV2ciLSdjoDuWXiaHXrSHeq4ud7bCE6CFTTB+phkOrz1WdXaVdmI2skpjTUCi5GKvH0w
UBI0u9xvsIrUhhrqtSViWm0uZ4SJ5YNpxi61A6FxX3KNnLCi54DNzjx3oPNeGzV6qkVXFjR0LFbf
p0D/2f36/Xu5INqa/7288BvFBetc3P7fn//Y/OXP0Xu52CV++gOywKSd7rr3erp/b7qMf8oL/f43
/6M//J0V96edeKbl/2oUdkkQfXR18nMj/vs/+lsjHv1FgH+AQZdEL/y7ZSNwfsOtD7KT0c7f+u/m
by5nQXfpiy9sueXNfzdrWO4yT5NYHgSsLStA5v7H5/7dMsEl+8t1+P3PP2LY0Fv82n6Hq4vlw6Ea
R7CDEoWf/6BUrgk/052O4tPsmFSZSI/cvl3ZaSh5AF27fzaj3Ls2HKe8T0jCul465ivt5yZGq6BL
t8JLzE9pq+ZpW8tR3cR+m6K+Nwq6cV69H4PEOiGkE7QZE1A5jj8y3S9hJbAJKOr8KXbiqz4byrMZ
MSpYlTI7I4dRt15p+fvcDOJ96IXe3lYZtXuUG5jy8Wfv5ySuj4wG3EvXLEsthgZjbXUTjet8wFON
iNZ9SjpZdmsPEdV69BB7WXAlEEou5QOMm/tS22hwEhC8x858VWouX+gNEOmnrNBa0WNtqSKHaDsw
D9ipcHRvhnD0I+BoARztxZF+XERIB1VL420oa/3hVUlwY6WFf0QCXr9Howw1PuZK3CZx1aFAtep7
u7GHU6o8k4G7SicYcal8T82SY6qTghFC0MVhaorc68gsoqummo23wkV2sEJcJq+NWRfHKdFf+mDU
IAeku1ex33+Oq7b9FAQtLlaYc/UrxKroC0uDCmgDU3i6aKY6+lnBvEL2euS4i5BMmkkNxT9QHuW7
qF/0NA7dWtrDE3BVtpauyF6zpG0PwZy0O0HEwNtsdtk5MesbY46ck6rb6lQTZnsF/QzQrOM1Ow+y
mdzUHD5QcU6drPlSI/WFoy9dNa5Sx6sBB97JxsquJuGFSNxzlw86Buy0IuzOInEM+CtmvEeJlT2U
hR0/qTaJiSwoKpIVJ2BsW1B5qaAb4JgVjbMlmQ1chaJvbXeXziYwEQ+vaaG7F324i2eUzFlEp349
NEW8yWYLqa8TjMNHQpeQ+nG0CoR1WTPvqzQubhPXGVc2Z4JzVJfzBlc44r/azy8VuvezZA41rVU+
0JyiucZm5ZRV9IiMXrrIaCP7VY+DjYcOJdzeyzgOocnPF/Rw5G2o/CjG/EJcz7kT3EXhRNA9uZhA
dzjdT/3GrR1S6YP+DZe7OkKl0+shpXO/6ZsOulkRj1dkDbvNLg3a4nNQpuEXWGaRcaI9r9NtUHji
G83AplvFULrue9yX4baflHhugyyksit0dye6Qn+tJ1Oug2oQL4qOD3Xr1E738BYz/wAvgQCJ2g8I
VZFTAxvGGsn5bnGrrrpQWI9Wb8ZX2oztV6p+aP7C5qZde/VM+lZU+F9T2JgX5YyTeRwDAh1mWpU0
8Jg4LT7rrM82VdSUML6K/MWJ4uAz/f9XwxyqjVvVFnpyd3p3qpo5VyNEWWxDPyy+pBF1xjqrQQjy
ZRX1c+txzlsxvKpIzC1bCHQ9g7eWbLPzgqPaUADciQaTCcmcPM9sxaS1+LW99bNqRl7poV7sl8gr
u0o2Nm1wBNAtqJFSeCfHbJhuWzG9TTLO033ZdSxr9EO8NRQwc9/jRb+XKFX3ZWKqcWMEbWgjbarN
ZwkgnZEYK2qPOB7cV5En6R41eHaMJlhrdMS6bAWptr2v/cTmwnp5+oT8WQNRE7S7WdHC7hhGkIvw
7w7V196bqppxFBxudKARCmNzam7spjbeSsej49+ItL+d9GSwuMxISksjDdB023ZPVlOsv6JKHd51
Fg/Pk12Ii9UkiKnRe/nTynKmOlwHoaVv4ikI1QYbcU6XYiDiA8uAXAuz+hSpptr4Khjo9tbwwjOl
N27hnexqAhIJjv8ugEe06aMkPKaKZbMUtt6PZv4QFU63b2o4Y4t9mwZGndTeylBTweSid7faHOdv
MxLTfNsLAGOl1WFdKeNeIib205txUZJ3V2QyugTC2PVQJU/wOjjkTJ5dKPOLPyma3XRrLNG2sGum
Jr0JxxAZRJC6NyIdwt0ssvreBYd47wovumVZHPdgaOZjHw2PFKvFvUbOd9+JJpQrM0nDxwGHPrgj
Jn+rwisoa0FePfqI3Vmk4GTf+0jebk38CLcIVfQORBHe6UTZ1wFSzzUHbfqgDNlYttny1mM+Jded
DDo6kp5OqXrz/DoNTH5dVxFp0WScxJrMqHjUAzpPxKK4Zy349ZnRyYvjFCFHubkNP9l+7R7TRA0P
FHS+XsU9JbI1G9MNnoYu37eGLs+TOYXXAbCpT4ydvGPEB3+jO4/Sd6qdPZg7IA+hnr8q6O4olrUx
EwqdTdSME30Vhrdb3QLTUzSB+k2XiPlKtrN3jBOysvIhvUWIVa8cLa2bsGR6yyKr8BnP4TK6kExW
yqiETGAvaueuvI1mD8gr1/OhLkdxxjVP1rZteHs4ScaNAjvJqVYOzNeDOf4Wthj2k5Ej2qrWY8X7
QEQ4TYym7qSqh30wBcGxF13zWIclDAzh9AeeJ3diMlzWdKk8hgkIzXqIzNNkbpjgxxxprUDfDZaZ
M0dNLYiLEKvhbCVY+3Vm33DcDC+zF4zHho0RXTHYZkzhb2aZBG+isWS5chrYrBA646/mECqYjEa1
L6zYwDnes9Rw+8Vs0nZmOWvwiN4u6VN1yzhk+IoJftgo8kieZZn4N3IqePLiZdEkekAm+5kk03lb
11KWn4op+JLIImLFjkmcwVShO7E2C1/GTBeG4DkxQvXJoXLXt27dJM0BHZVmRuK6CpJYKrR5li5N
HTrIojA1xDv4AsvQnitfynn6VOtoQ5gjdAwrdr1dFbjeOi4KN1yn0XA3C8kgtK2zJocUYMRfnMpy
kheJhAhKgFSms60Hxtv05sGuzu5FiHHsGXZGWIi6E7esrBkN9QXKqBcdzs/UvuMTs9viLe1H+Rgg
DHgQOqpOWicPuvCmLbyl/OjphnS2Dsm3V473bjY/swB+QLN6SVv32euG7hUJFhWEDQZy1TjdsxcY
6cH1/OwWTux2sHPjzJcjF1kzannV6g9rdvpi1VZacZilJZ/Qh07QHZdTe2c5g5rW9PPpT1U1k4kH
3+3qbU4w1F08U+8whBqc3PivORxdkre6bMqP9ufj0PfS/m9npf9WRyjPBwL9z9WEl7IgwOMXKdP3
f/NXKaH9GypSl2bSYkdFzP7XQxRHJRjetK1QEyK8xnH5t6MUIkOU76YpwXo5UL1+kDLZvyEuRnrI
EcvBU4kw/pej0786StmLuf4nJZPjoqVGJUfaAfb6vzMgV7SY4MdOMC5o1VKkGDmdvCEGxONoV00H
D/h+Qc8oAu3ATlhdYCMb64xT8bcmZIi+wiMgoXWYsR5hlWraRWXjuW9zLZGQFIlvM0+ppnNJgzh7
SmZbn8tmNr+lVjRCvOsU2csmac0LhpcVdZ8Y+HSQWXjIgXTQ9yfmOfVwqSu32BLwiiACIwgtu8mF
+oiFey26sF3RtDubHTQ9HKU+6Mu0mOWGNsfXnkqeVTqmedWP5kQlh5nIdUz6GN8DFgI/jGEBDwXd
MduNkwsJJ8OxyzrvYNRdfezLPKULkRTjXa+NvUw7uSllAIJsJCnSyFpmH1G5/FYMOJ9Gh+WAORXD
12k8x4FIcFgzZRSCLiVS301XZimTEs+qHbbYYqGA0URr1jPL40xrHHAxNMm54+glE+eEj6m5BXya
ulcDiIQ3rgiwIvw2Yf1A+ON8bGu7Mewrr45GtU1rkN/2AJBxX/tVDDd1lMMF6gfUzWxpu3I4L3bM
yPMed4sdx611INgxLjVEWYXN0Lua6bIzsFoLqlc5bqFbdilbPHETsIOPIkcv0F9lA8GFbsuOS/6v
Oka+4XnVpsIW9NyDPLhvmmm8ZcJjjN+o6qv0I2DQ90EghBysa1mQHyU+oaQXOxZ8rwSEylH5SwVx
k3I3D/ozQFJ1cpk4c6FqFRJ0kXXpMaH9bW3rTN1RWNdbM6F6DGM13DREJlP8JHjTMvr/m6lSpMNg
STv5qSqhqJrzDoyl2iso3yKpxvvW7WzwZkYmN0lQx8U602108n3K8rVtcbXXMvXDg1mYNA4za3KO
5MzUO9bX5qWUVfYmWy2sXYA0lna9pgHX+qHPlApAEjKbJhBACZkS21aUnVJqaHGwi+5rnNp9u55R
694u0Y8Oh7AqIrXMNq9wW+Y7tHrGvrdstF683SUjXX4vZjHeFeCSl3EPVaUtQo9OmY+BU0lTXS0y
C7qlsmFgotzi2A8mxzAcbRREbWafXT+dT1RhtDuBJm9Ux85UW0jITHQDXRZduzGdiU1nu2fT85ov
8ajCr9QEwa4EA8Wp0rK3Sqvi1Amv+pw28zUwYOduubNvQtGYGzoC6MK0uMzQVlds2u3aZ+S2o9Dk
DG1blflREup5Uzoq+hJVyXxVa5v8ux6jSZPRl5wSN9qnaa/2YYIjHOUCjlR8lfvKrYNPkW2QzIMh
5wx98XGW5k1hpajumKef1dw7Z+pDTt1pMzw5GmLTKlXjgLrCks9oiVETddNcRiRCm9a9C+xuK4rG
+jBweOfrlquxU3PaHvHJvrmAzJAlhhgkjW7SwUr1rv2psoYxZnDfl2+2P0UPzGcjc4VD0nll4Aik
CjUdr1EZx8zP5NqyKhpNHbCmwUSHoPCvk2GfptDG03FnFZF/GB1yDgeQhP4KBHy6a51IcKN3bXIl
grh7gOBE85fr89CQL8BtzYxeTrDOaRU5KgwOBpwbLGtwgk5+bcBwA+HpfxvdIr4NMj+BWVEW32hw
BZvMpPTBWYeLZDuVNhxhU8BATO/bvPaPiFPHjeLu/iQAvOYrMUwSYYcVroeWdrdJn2IaHQRwnqcx
W2YUJWVnWl/LLMJVHXfoXQdhp1gpXecZT1CwsbDI3pd0z9YcJ4cn5p7gVq20vMisotPRe+MbjFxk
ONJqPyJmaWsFdX9bZnGzH21pfZHozW5mQTuqB5p4OxVOuRMZklfJ7OQKN6r5yRNYm9dYpZXelWUT
bZtSmy8+QUUbe+zKe2wxeOenIUahmnbGyhZt9MFAxTwUfeE9W5wIjM3MrbWdWXLWMXYNdwUwa9gU
JSu/P9D28PzevUg9R2ueSGtnR0J+jnRQXfmDE5/KoK4o3piptNrkIDgF8fSeTKh2iJfU6VrLEP69
OWWccgQj5nDU7kqIXh7nepq6tS31O4kH1laMJUp9R5YXVFvp2rB0fZ6LcrjLPGNLqk1w0Sj9khXq
tjgEaWWoS2wKvWG0lH7Nmh7mFxljF6/yUT8OokHrAL7/3gaRfOj9djyWY5jY9C1tYFBg3G7qvlJP
ObCFp8gv6lsmbuFjpcLkqhs1Oq7Bnz+L2p62JCWn+4kO/DacWgahJGPFG5tPW6451pntscjmHmmb
1322SSeZVondFBsjYSLnOjZ8NjM2b3XjMUny6G+cisGgDZqrYbpy6B0qvFhwsfzStriO7fDFHhmd
OT26PnRsiFyRps0nkQj3TfL6xroMi+Q2ajkPuakZPE2zg5jMntnofaJGFrxhk+zcRLlnIKLVA9R7
1KiGUzMNikIaFRt/GM+dLutdU8G7/B+rzfv3KcWfzRcsc/Ho/fPi+Pq9f/n2c238l3/yR20sqI2x
yZBeA3TkO8LpjwGDWNxYf+j6JcXwQitmfXYASC2Jk3/MFRx+5Lg+VlHKZx83zL9TDGNc+6UYpouy
vA2ifsxt0lvMPT/OFeLWHnvi1qyLFzYeIDvbYZUUBof5OQPeHoPuYPxXnlwRaMGMVyPDmlGHDeSX
7TvZ6DPs5k5+ceJZXZe0UOk1onRDR11pNM8dDxcdSLv/0iqs0G00wResJjmug97vYXO3KeNFNy6A
PAyTuO+spnwu+rC/mesgHGmpFcu+P9ceOvuwHnYJCqiDBw6e2bcCE+HR1dq7Ab/iqorTURG1U7JC
4yseb+1p8sgwH/0hOgS2mLvNqFIIJ12GixiRgPqmPUPfJJHT5wxR8/EmhGjITBYZv7kh2GCJykVP
5x3LqbYpqURHocksl59aDSq4hTs43WqAidMxApiRbvJ8Go2Tzy9YXtnhDJcFhXhu3UkEG3eBnUb3
c6r6G50NK+DgWbsZYoi665AomH061N4hD7JCryGzkJqQjC10Pr9TrDR2jdj5Yin5GVNd683VZoBO
0+pDKJyk2+ehRBqy951CRTuvTszZ3IxpXhfmWhX+eG15c05SK0u/cbQbUcIwqSKN8DF1bb8oFKjS
zMjGp6bK7Ma676Et0kB1BQJhJwn78Vrp3g5CsteSOljB2q/zXeVz8IBiwXAnQmkbpyH10WTs2I0F
lAGHPDGqfUoDrz03BBTFm0ibsDsOkM1FCEIIfcRG202/3DjQB+cxdWCEjilsDJW74A1Pbdt1lXkN
dj1tLawOTdMPM6ybQWIX+RJxkJHz85iQMFp/A8zZ5kxf8WVl4d33p/g/e1T6/103gGPysiL88wXv
8DK8JD+NU3//J38seI79m79kazGz/MO89PtElbHpb9LmNG8Lf4le/AGCJyWWJ4HTyKFJgDVn6Uj8
vv4J/zdAaA5WJLhrgp/8W80A5+exKpxeC08hWDAiCH3SkH4lxsGIzWZMRfJT01TIDas5Z2noBev0
el6w2JUd1XdxkhHL4oEPjWNl3EOohwbMFKWiKQCCNmuoRFcmQd4bA1Vai25664w9rFDT5HVcAyP9
yujLBIHLWKlFx2MdS44du44lfovaPmBQBe49DiCbJqnCTyHJnZpTaz4ECO4pqozuvZgZFyJpG+wb
Y0zim7HIEtBGTTu8QGaaXjwLyssmirls0HZ75mj49TFEZKY+0SyoXjsZpy+4ZaZbWvpiI/10ekZN
hUuyihgsWoQMvlNG4ERgEThG0lzsA+6daA36rHSP5efOIm7lTwhti1f1h3bM96/AZarOt0r/Bzbc
0q75YbKdk1+eLn7gT3NtBUfH6gh8lGPNfK4cUSVaUjNDQvQT3JZeJc8FGCDavq5fOutEgRtBQjxt
Pc8pj8Hc9ZcZ8NG17OyStBhlPBXaae7jyQAJnqTppXNaEa/8uM0esyz091EMs6prrPLG9+vPLT3h
g1MNZ8wg8kHGcu/FwbdUu/r1h4fkH8zzg5/ZCnxoQp6WGxjygAkA8tdcwgouckT4RPEJT1P4LJZv
PypL8UVIe7w1PHIHu9Sqj3k6MNtm8iaJaSWMp8E1dxm70Xyt1IJlDpxhvIkKW52GkrCzcOK/tCXl
OyHP4oq4g+Em7lxxBjsy3jp++BjZo9wHSZI9qoIcLtgH5iEh7YDGTm3sVW+5m6msW/yjOfe01Zr9
lTlb30CPn4daisN3PgBzuYYGOsrcZJzUdnTgT5tVEO+c5DmrgvSEkn14YwRhoWW1hreqhof2HaxU
t4yVQgBRa3ovuzYZxnseSnVNygAPU6OSg7K+0fpPyRMPa7fZqHQG0WUDDEpCf+w2SdLoVekByjJp
t61lskR3FAWeiIJvadUWSXpB+axBuWbyaULv/+5nmr5JgQjWxeUVaBJiPLErQHgdKBuSq6xtzUsY
08Bh1NtfHKX5cNLqsnyr4zk9oIJMA2hbkbyHEjbeNK3ggsok2iUIkw6DszybhprvyCpqnuy40a9B
pCJUmHWwNqNx/JOc4F/WLIfKj1Y8hm0slAHfZbCUdD88MEueWxj1nnEfwzy/a4OuIGGsyR7RBCBS
9DrSK4Pl3mEe/jagbF03LVkeIOun+BsxOeN15cKnhkOjnzxtI7uOM3Ov/erLuCB3defmKIB5FdXX
TrZKe6vYZ3z35xLS/cps4Zo3TjRup7yU93RtFIEzEx8VCt10wZeRrFmupl1vO3JZUEt1Qt7Ziq3T
4jhg9IB1KCUN77pW5Xz3/bYlDwOpcQJ2vNaOOCOfCD+AHTMvNPLmaWmlPRXIKa6TJqmXIJSYEBYL
GcBrYao9ZxyEa92IN2BldZ27t/FTe1vlx2ClTF1O23/96P4KSeDyo/MB0+K76INIMF0e7R8u/6DB
xkAwDu8lHVpj01K+r6ZaG5/SOeATMFcx165ujId0Svp45eCjqgD8owbY+2bC9mLxDCJSQDd2QrtW
vdB1qadVoIcqWleiDp+pmfkwJoq+o046Y/fvfwA6C/xaLpIlTy79+R8/QIGhtRZx5N2TgAFDJxXj
NRQ55NhuiCyzKVhnQj2wXkiXJaaIHWPrEq3zYoamcyUGN/zg2UO+LKfyBe2sOLvDqE6xrLpwpzM/
fMg8Dbg9LiJko//6d/++H/9AAVkuvk1aJ61YiRoLZ+vPv/uQM5Ke7cG5LztGrauhacIP7ubQBzEB
0U/M0JZpN483GZOtfQtqFPEMM7OjXyX9qQTltx4CWR8zZ7Fvedp4aN082AcDfKl1rbsCbHWTnD3J
5x+oxckkaIbmo2eb4CtC+NCEQ3c059nv1wql8G1nD6rYez1sLexOiKAljByq1vBJxiI9GL7hn7DL
0XD3OYtkDZkeVRaPzwxZ53099OER+Q2aUkbX/rqVcnwXUcN6JfFToWuspNiSSRHsrFK9CnyyTWwV
ekVGRnXM7D58RnpSH6kJOO0sj14YGNG3OjTifgtPnV+vUIQ0jrW8zyScyE2e4kwJpI6/mQRI7VIz
Dp+58/p3O8uXFWS5NCg/ThDm5svC5UuYZbDyVUlNL03m6sEETY3xVbvJF6QQBIzlJRGM8XikKCel
qUatjn1BnuNxaDaOl43XqZjZS/71jUCRyDf9050QWEseqGBa9L0c/KVsYK3Ou0b1+j7ORMv82uQB
W31fm7Nh1MSBamLJYri8q3iOox2lWPWCCRwXg2BN2jL7P8aGhpOXpdlJJxkK3Ck3E7XujTQBrRMV
OyDby+MKcfV1GszsM8t/+yoHu3/vyD81NoHr5N6mifHT7gvKsUtPBME290wOuaNdWJDsrSzMdplA
grZCTIV3MzLGzTRXELds/Bj4f7AkxPTzad8n+0C7xp3FgzUg6TK7b5rDzB33Vwx4TpeHUczN3l5y
a7xsCRMwl++1GpL2qRnVAQsHmNBRwlED7vwkCIbZWCUqPn6fmEF7ygMBEI2bNZX4nJnAeW8waPJN
3ffqRMA8UQxIww16z7Pez1rGdDFHXJ3rqlPxI/tA8thg0chWtBEtf1UmKGGINEGohsTEjQ748s1x
ndM+VmCKq/ibwej+ngiDpcBBanAy/ZGtqsnxKSIyilbI/Ag0H+Pc5OPSmSaLteFC4azkv8O24zGY
YjkvbLrGttGCieIhitrmGJo2u84sUus1JpB0Iu/UrdSVQZIm5U8w3UUt5KTtzHnzNQchD5xGk6c+
sbKba6OYxTliqoxUoVQ+iRHld7oUigmHmeEXUZJIwf3UzXdpEYQ4PsAK3NfUlocW0AgzbSxmH9JV
/tHHMrXF04Jk3XdDhGpmPQ9bsO3IFhqIn2u3ZnZBf5W7MNFUmQseZ9MGjjJWThWa4O3m7APRwX1b
6ixZO5StdMoVKS0ZFphrz8vjWwntbc1mEHBlgmn+n5Ptf7SVtxTl//xku1BzDi951ZA2+v6TXtgC
m87/8dK0/+d/cUsvEmCSgEB2/CAX9uRvjuPRoONYaTEdN/8GzbGd30DsCIiwhE9T+y/n3t8Pt7b8
DbgNfx0SCLQbtud/p7n3CzMHlDcWQObwJJ/zW8AP+XmvxBowRoiY5oNaRr3WzBBGutHjDxflH5xk
aH/+uAz/5U0CmpkL5J7/WU53P1RD0EWNKgiogzsl9Wr0mnkTsxuuK2W3f1J5cej/u7daIEAe+B/P
hJH381txUBp1GnEmHvukXSVZwixQYjwB742WNkraQ46hjXA5xyYbZir/5O3/7nJih+CgxpolBF/a
r51SDNq+M7hSH4hkeOChfPKT5k/OwtwUP3/C5S0cdBMBCgmA5b8wVuramDozFPrgiOFhdKxH5qrl
upPorUk34i796+38D745awlg//XtUKjTAHFtzASB+csWyqHQBqDCOcgeCJWLVC4AUAZGflJOmJ8y
sAf2d1AlSZQt0EoLwxdkr4AuRK4WsGWDO3DlyUgE4OcYi+MHBYLZl32AHec7HLP5DsqUWgDNzNE6
1mjmjniVrFeZDvuob9qPwl5qtLo15SPuomptTEGXb5AhWdcxpxCiQZW16cxpfJzQAJwZnQ7sHNKr
mc/oIH9wnSx6IqqpRPlaW3dhRHak0xIW4zrIOnobP2cXtdF1R/TqKsqDEElvp9GqOXrXd/N8xBl3
wfzU76w8/7C97L5M7DckA3ctcmdEA35+qszxawSgmLdIXRLYeE3SMeeNqtgplV7Qx4XYOE06vDNH
1kePeLyKfAVm7cztbUls21AO7vWI03kdGG54olv76JELfUrjBLZb4y1W+/6diVcAdblJNpNI0+s5
0BEFKsyRzldrM+ijjQcNFS912JOblIXb1BzjC/qCdRfjQgp9KCtOZLpqy6bTsi8OUxQcW6xDI/Qc
L3jQHoj9mLHCWvqJd67MNIXoUwmkCcVY1+5nu/CMp5ij3w3xQryOP47yoRQKDUSddAfmI+i367rN
V5Jc+Ksw1/WlJIaVWC8yodG9cYvkGuFhSZJMOhQCQXMnd32SmY822y3WbbQXRpzI7rlLTHAja3MS
Z2P2oockZjRaJFA7Qze3N7F2secPiQiOM0zYM8fP+q6aGePldXMOgeE869lvH2y8zAdsQ+IiRss9
5AX3AoK3ZNe1xbgvcus5ZniNgCbBc5p61gjeLgnuTIT2e6CB9WWOjPJ2oRVLdNuXaCwrTU8sM3cQ
xfRz6ToRtGm3ApU6Osm+DuzuipBRAhLm2L1NUNKHIWUwFQsnwUBEX4lwixFYOk9jH4EzD5cJynBH
fulnjrJLKzCF2IpR+qptmNclcc+guEPSZ4SD2EsLqSM63uwwYUQ9OlWjr6by/7F3JsuRG1m6fpVr
vYcMDse4uBvEHCSDzGCQSWoDo4pKzPPgAJ6+P0Qq+2ZSqtSV9bYWkqzKSAYCcLif859/AF30CSou
7/OJc4MVDY3K19AxfpJBPb21GrKEjJfmdggT7QYPMwMDRw8dV6ZhJ57kxLSmAdVurdd8WphKdFWe
pslVSYm3DapoOo6aG7y6aVeQG49PfBgE6mZkkA/Pr2cM6WnRrh100kFTyHZEY9AEBD31nkUUl7Qz
dZzpeG4XwuI2SGyPbJ0yYQJKFpntRG8oNT57AvVJCNxyBjfS98Ygf8VL6FZzs/AxLXXItA53Glns
sTPRgwxB2vjYFXXrgNwnhJBiyctM7rS2Rt+K4GBd1PN7HLoY70R6OvkusMghgFy7AVD7hBx420Fw
3Sdan/gl7PndjFHxKiQb+akRmkNN3CptXeFBvkWAIt/agdykMqrsTTtuaYnlxbIqb1WItCkOhTO0
D71WSSiWunuIcyWRj0fZahygU0UROkDEdNV8CrK0M5DMVtNTKdzslg1pPojRY+JjWK9NCVvf8FzN
V8yJV1kVIN/Qo1vG07uIAwD9DRQc2g866CwXxanN3UM2GE+kIiD2DgSyALc54p7NTB8O1TpINfcu
DNLfA2QZq7luN05vmG+9Tphg0svhvjJR2/lWxrvHlmDfx1My3gIwZQcc85s9bMt0XapZvZSjktBZ
Gj5Z95JpWmU2LxCS4nHhM2nZZ6FqnVHzbH6Sc2KvZQZ7TmR50vqllUn0E1G3sQvWlxjt8Z1RGJzh
umBYTVp62jjJs4Vh9n7yYiTnmO4tFmIEcCeonjaZWzNOnB3zlkRDRYNbzcN93rraHuW2jeTR+Zcj
JCTtARvwdR1YCXpI17mAvYtdgYh+0xikdTvDFO+NlBx3iFrRvidI76Yce0BdlAb3diywUtXCkHjr
DZ650y6jv1gTdzU+CXautQFwu+UmZRdJdPPKwiY687UuNR7pdzc2xr+fuyk1fx0HLN1tEqg/t4Vc
45yPz1VSNc2pF1WHJULCykPqsEcMhfGzzSLj8PxSpK0B2achMzMM2gPm0eowJJI946vHM1rJxfHZ
WNyfr0f9f8ZXl6n6/f/+19t7zi6CzLqJ/9X9WKozPP+uKvpTlNNS5B9/b9rfp7/4tW8VvmTiZNgE
hJgwRq9Oet9m9o5Flc+G5qDzY3611P/fJvgCziqj9cUuFhfXH5wxmWDx55jiewamlvo/m+DTGXyo
4vBBwMMYy1bCohxmaR+KRqNuOOKQtu4JJY/lqmhkt5nCsklvyHggK0Nv6uExtNrgWOpx1B+GuOg+
RRUp57sUSWsKZjPgyoK/X7xygh5P3x6U1ajGkFk61t2fcH7R0VgXEpt7yD4zjH/yDEQk16jqgsto
FNYLr/1bhtQq5E9dBt7Px26Bd9vGu9B+Iz8vaAj8kiQ8oiYFIy0YefNdD92gwBTBhUGJOQMM8E5/
8VLUFDjbx8a5KOjS2wZK4hW5syt+UdlQhZgnjiesjVEya0Kcg9nQMG/TvC+t0YAgVKXEjHnI5+YQ
DkzBfXNMqzc54Iozq3YB88kuv96odMYZuXGi33j+8UrDVVj3lRiag8XszN1Rr3vlKsn7w4zgfYX/
H7/YWgrdnFEs8nHAw9z7PCRzHa6KBbJ28m6+sysQAMsghTFHMkMaVQutVgPsmIWrlI8n0LRt485b
qRgNjR91XoNnSBxDXVMtDU6TuNTAZGVor33PXAetJpNtu5fitnFbT98pS4DWpRmuBEPYi5fmCnSm
o85fy/JovHerTPsyR8pbjRKcmVBg4Bg2y1OFwHR3vT5wzebAygZ7BrJuDgZ6+cK/RmE6NkKard4w
WUCkM2ArQ0hjXHKTUSF1mwIlVuQ7XWxwbKH/ivy+I5j0FiA2ivZBJtJ5b/O2ym1kOXgMyHkpNxLo
EHjhMQ+YzfIwNCanJBZzyxgoNF6IFXTtragmF1eYlNjWvstZC9gSHZO+bdd8OoY8bWvFCLdwWoSr
mT03msweo6qZXuoqam9d/HguyTy4W7wqGntNISqPaJrCm6BGmZhMOMJl3mTd0LLGgEoJuA3KmZiW
hS/JpEnbWLPRFjuLMDcfoh6EVrz97MViDJlDoaada7beLssM+UXZeJ2tgibPS1/IeYTdYKD22XqJ
3kWnNCv5Wx55SVu7xAvHgGU78IT9oWF6Rbp32p4Dkp+JblbpCnA3Xs+dHtzldh5j1xgqdyc6T5Au
E8lnzJTTXe6OWomWYzHjGbs4d3ep0NvHrjRfrC7DtcTSP8P0mDDtH+qFFQo2NW/gnN7lIQHCq1bY
9pZAWmz0HNjrvQ7DFaqYiSdC7zbYYWTlQ2vPxD9o0t6qacofSDoUxz7EXBf+XQiwaZuLWVK3MbAB
P0ZmnWZQcpVcqcyST3CjaRLzCQOiZXTnKySqvtnCTC6MIh5WZBak26Ibxo1RdksEO1EQq161GhZB
sr1D94OCzCXIutCU9QBHFBusaOiuWe16T+uWEVrhah4lgsdYZK1G3XkZQKjvAiHCf01NkoAMlYdm
4tHPlUcIpC1thctNicnUlEib+Hp+522uPV56jWF8sSdgvX6s8QNIUA+LaNNHwJxI3or5abQmnfiY
OjoNNAnHWa/KZ822pp1RO7jySsKTsX0kOE3bFHjhk/qYdXhiRAUJCn2B64tioxB+nyl9Pdj2dKMC
OEDRODPS4vvLA/ygMTmQ5O20a3sOm2MfYJSoTXY/w3ChEvdzKhu+f933K8w7S7FyiqpZNZkRXWwH
kjddNsxZo8mTmwE5N9GdzZLIkhg4ekm7Ao73hnEX6WGxUlOOT71eE1AyGaiea+dUMrG7pCnOID7U
gHnrqTEBjS6yDhmSOzdQj2ClO9B2qQ/ZzJEWsSu1dh+8XneWOu2CL96Yp0dw23ZtQNxGG728RZXN
pjUi5XtuFLirraGaRmCJxwyjQk6YprSL3cgQbUlPMUxeB2WckYfxQXCBxzUurFxJNpDGqXQF7zJS
mlecpBDTCV+fclqXJaMrZM/zHVGi1s1/yqX/P3qjsMGA/gdE+sty6ZXK4UOxtPzSt2JJ/AJ4wHh0
ySz8wyzhD76P4/3i4JQAncf5KvEB3/tWLUFqBNhjtE1ur3RtB2jvGySq/298jCnIfkS8LJv5IXal
wDuAlh8BNjHY9aDrIcePSxQ91LjQupfoVE9zxuz8u1vzF/jan8A8Pgt6ks69gFwI04Nr+Q4ZpWhi
Zu2K4uBIhYR8mMSJfsx7nrgDt3U9e3+DT/5IZQKZtMCgIQwh1zYhBXysAzkLDXjROp+Xk1TlK72i
kcMQWZy60ZSHogtsuZGjKy74jRmXn3/Zj0UoH04VatMf8fTwhfnwZWtNb6nGaJNnomLe8yyHbJGJ
wb2dxAw5I5i9ZyKD/u4r/8UtZiTDSNhekhlwyPjxFnct6hPlOoTN52J8SOk/3wcE3NjKxg2EGn36
xx8Ibg9hh0VEHCf5rcsFffdME13DZoiili4yKG8cCJBQZDtUX67UfpXBYL/+/LYu3cqPC5YU2AUK
ZlrAzUWt9uMHTq2AbRuMw74vx5rIMDtoDc5qWPiLGSdRHhOi35NLxioEm1Sc68EqnouqYmQU2elM
MpXTOmeMnGEcNIPVY7i6VErAEeMLLqx/swqsK/nhu6ks4wD4ygbvPsAyXZP54XqL3CMZKO/6veXI
0CQJG9/emzaEg7YNS05dDLOEOnIiTxmDtM4SF97B6axhCLU39Mi2j+SIyEM+VdZbKFtYYOSdspZQ
e5c3+eyKE9Q3oo4GBmL5BsscccqxWcyxxbRmsYaQjCGX1sT4/kzG7G4raxQnrXG0ZtM7OoEd2jSe
RWePD0EMkuDPzVBav7mc8CRNNvM4bIiLM5KbRlrjg80uYa9jopK8faIP2mfcfD2ClxpOXHyxk1oW
vtNOBIEQyRMJ8TurdMQkTCBhGe860xvMT2MxqdtCj5ju4YNBU0KbaVCcsRE06AJCfxxaGF+qGx+8
tG7cFXLv6rVPjOp1bnR5sAcEsmBM0AndXA4POgY3+cojQh7vND3xNpj4WW9uo49nvJkxdMqHoHqV
UTeetVoTF6uDIRXPsfXGGN0Axpq88dUuOwyWoGYiRWsDazz3ZsM3pe4Gps9aPtAr4uAZD7y0WfdI
QN6ynvvozgP3rTHFpfd4aLNbe8+qnq03m1HTOQ5JkamlsuSWVK/OXXmjRhjjNaHv61qNmN70qwiA
p7+L05E8hYQcVh+iEGZw01C1u1YN2bzSmimNjp4TxPkhrbU673wbyKzfdKYRfY4G5T27FfvpGjkT
6Zv5ZLJOEDKbb+U1bz2sePnR1d168JKeKxAqsMoiZmXQBmJsDcKL19PE45fQoR5ocSpFiWZwS3m7
q9cR5jQp5SXNISOChofkRUIeCF0kIUfh8nmOFYFQaGhIg7vef3PsEJMT0b2JUsdZA+9F7aouPP10
/ZkuwM0jn/SEfWOO9hrf9VPkdMNahZ637euWBYwmkUqpS1W1b9skCG4EaGuFQ53q8T4bXQ8TW5RA
NMmEQvT4OSJXOnVA5JXlu3lqjI/oRXVUIAEamGGboX1b7Gr5BXiiQj8oWBKEg+HMU0THtsVae8eM
O1HrOtSm4AxbALJXVIJ4Qvnpu+DWgM70ysBPvQ+TVg/4HbRz/KAmSIXQxAmh27UFtP2Wilf5s44N
oeYOKFf0lALaGizuc3upZBBtxsVhJii8aetJkL8I2SwDJ4z93ESeLHeBege1B9AfQa7L8WLnPc6R
FcMl29Cmk2ml9qp1IvHS6ka9Bqu2/W4aBR6YUXdWUQ2m3gF1/NqZKerYSLa0JDg4jzeDow170y1D
Klwd2amvl/PJbfrwvW7ZNum1nGMRR/ap0pn0+/1sTreiUDkPfFwChmaCdnZFNXfvHrMJSBkasZ1r
Frd3NINuLNaeObR0R44TPMui7QrgCPMJWzcSVJv6rYA5gIpMt8x9jaPBwA9KFl2jL+SHKSUIIBL8
D599eTxzzLGWjYAQnb2tBZzScxPvprarXi1awefF85fYv9DNF+HQMJ5pOYNnrCfFqTJF9UoSNZFr
Q6rextINnxPLZsMsjfSSaHryOcHuZSbpHuZxoLfxLnakhBPl6ZHveYQDcoyWjNLIao3xEGz5GuFW
yNy1jlY2I0Ca20r8mkNkmA9zZPbuQebNLNVKVEDlshFYCdiGlL9hPGfZm6agJ/Cq4FZpVfjQtEl0
CF3v4kRR/Zx1zduUj8vuH4tnoGlCFnvuE+j1QtCsRHzED8P4tdcCxg7YoOh3laecRwYeKTEtgzpA
EcbZWELEW/FeOugsysYlGdQo7sfeGPvtbBrPeeRW63Js8aUkGk+t8cuo8TLJTGtgdhcUJ+Zc5m+Z
kPx8xYnVPFkRQaW/ea6KG7+uq6DczhB7Msw1056oxjbVblE/9Ny6HJe2mQb1ZXJcXHfMwr3Hz1Mn
JKGLsRDFuBgDhqB9LUeXWqTqLPdWKkyxUzHwWGvPazbwjUw2CzMLmxOQzoToJnFP2jhxLOTMWdda
ZrfvGPx76GuQddH4zywaOsHx3Ia6u9hPLkuJ7hzgISrFSRoee2ltG+zpCdYbz4PB1dgdsaSt4tHg
AOmxD+Z9wjU5DAr9uEKPAu6H5tcfJQFNdlbFOTBGyn7fDM1+igb2QbKdiE+AQ+/eMhTTVgkx8VA4
OUywxHLc8aGSfLxtKRD8K8kX/jCYTzCbbzNdd7+6boEOA5Jm4xD9ytKHTBU9dKpwC7+vlHmr+h6E
MbMIGGs6rX0vJBlmoCoNK8KYa+sNpcz40MZQs0lRiDMyFWsklIvDo0PFgGDJ3n29LFFYTbaro4RK
ItA0ji8H5tFNnZF1ySByfOgGat8c6eZGzFkxHYFm0PqhmSUf4Y68QkOu9MYrXxU5ENG9YQ1cdZxX
fFc1zHxkQf/snM26ylpOC5tBFdyDKFygEOXqg+OswtG0j33aotmNa2t6DLTSerUjwcY6NXhSqaoZ
Y/KF+gR/916EF0XYD9bNembfmrN0W/ZFRzxmpaYfqz7SvnRN7e2iXpFOyjVT5cSa4z0bI0Ytvgsz
t1/VXicuslkC3MIl027bOGaKWewYL3e0Js8X+0p0jau+csn8YHzaFY/B8kQT1M5vhH4uUcHEJZ40
sVA3O2PWiU1E2o/hb+ai8HqG0guNnftEafloy1jrHwd7RM28ilUURu6Z+ZJnc1RVHnxFjsZ6irdT
iuereEpcqmXCOVVn+fBexnOmlxZUYBNbbgJT4nWn8NBU9mTscvAdBacg0o+p2UQnmXfDKtaiacM/
zFGxiThmyVwxc47qc0nc2yEdIu1l1Lz4qHXMxoc24uiZ3HzPjBRm7ohbcNar64jJXhf6wmF2vBsy
Q4NVjTIrdNnSJaaLW6GHAmaayP1mHOtDOXQh+vZMnAuTLYaxNp51hPQStZhSkcAbTb9osYnueygD
rNLKHCuSmuRG3kCFH3TxpcBpjpyNe2801YF1TWHQ1/q911X6PUDZsB70fGW3U75nRFVvqI2Dx9Hu
cffhEF2DPJFBYpr3pt6Zd1CGi088bc7lYsyOnHw5M2R4ZI4m0Z/n9ib0srs+NXGT51bd61MVPlWa
3TNxNOSpHPKkXMlQp4CEHZmhMlvbw4PMxZnKr9jgHqV/QaZtHeVXnDLHkgnfm8IhRMfda8n8O+YY
PBCz5xXeQgZS0Trv9ayk0NYGaBucwK0/4YDMDhIt42rOK3bDDiFcXxvawZZTXd21acYizSN2m9hu
WJEz+dxI4EcE0Q9TqhLAWMru9c/bqKXr+KErgctIw2EBLABC/olXMw9G4nHiVZjrX4t+fDEMDMVZ
iT//nD91a67rCkGYgEXbb9K4/diteUHU9UnZVfsMVx3s1xxHXOq20TIGEGIx/Vxal+t2+PPP/VPr
z+cuAyXbpjM16RR//Fxa8gzN+VjtxySzya2EJ5y3YzZuFQzYhuFJMZ3JWmcvRl5NlfvzT/8TL4tP
X0ZZOL7YXATzrB+aYky8QE+EXSKFCGhAZrcxLu6y6yYO6C/5PLhT+HrV0JYslbdhYpfkXy/hPwPO
vx1wQj787mn9GbHjsI3+z+qtKbP4g2kP88nvcDvrF9os28HWe6EtXlV/f+B2LvY7vDao2kn0wi1n
sSb9A7fD5JRxEQgMejyUKIbNo/8Dt5PyF35UsDAkKr6rC9A/MO2B3vfhFUYsTZHiIVA2XLQvzgfi
v7P4SuB1lezHblk+wksjZz23IVW5MTSkmHdDpZfEXzkRIQOYIJsHCkLCSO0ZmHhlKIx9t4xp8nRT
WmVY77WsFIRuVABGuq/TNLznMYXaFETmocJ95ASnwTx0Zs+Sngx4QIQJSIangq1NERjM6CNjyJjj
xn7r4TH6Wiy9Z6XPvHAk7iydYiHcWxFBxviKU3hLJFJZhLbt9yWC4J2ROVD/KSyXX5EBtVaaxNMD
gjfvmVkfH6yYLnCqtO54DslMeM5jARUZm+pDkOYc1LIaneY+NIq0PJZWU7pH23Pa99bVBQE3C7wg
ooLkeqQYVCsmGifyrNkG0iVN3a+8pXE2jLDZ60KKyxLB+OYY5LmXpdbv5RDJp1lR4RWSRreVOqUl
dsbiFBo1379ywuA5sTP+NBZhFY4elPCYmOAZ8540MXegMEvjEuPY8ApL6VplNvzYdS/M6TTfpnAp
WfqQC7CE4moV8RUPugzxeQgicI5e2tHMDG7kW5spn+mmsnqlt+W7k8hMddMrXZ5skxSFInKoF1Iq
LHcIhN+oeLxLgng4yNLDZ2wp2zksl/uJYfpSCY85mAfrmv/n6wPN9JCCEV9Eqqt+ecLXipFH2rYv
pFPjb6SqANhhTKEwrvUW//RPIFx8hXJK+CsVlQhRKm1Gq2VlPfcFO1CuMRq1pb6ZMHbBxsWhp0Sp
bBH1snB6PjMrM+U2y2fGe6ibv0QB1lO+PhRAxZk6d3NrbaciIkWHQDny2ZiNfHIGkwklcRPaigwU
41JQoLxee8HSylnoKSkawZYSgL80Bwb//kMKsSyiTkcbH8FKgbzZDawGo2l5sp7sHLm5toiA+715
lzkOBzTmnyw+zaD2DQZSNUmer7p3h3iicKN3lThFquYlxJGPB1wCQGPs5oUU7mlSUV8XeLkDtHtM
mTZAbaw3wWt5W+JmZ+6JspMHLcEcBfsSyXXHc0+tmuPhC9pB9A6yvZwVE4i+fR+pokJmzxrPbljW
CUgWSNlS1LuyAzO0ejAy0fLHulpHTMEAfuOA++ymYfA21yYZO/rg+bqErzX0lLbwg5aXfbEVeQ1s
2mole26JIvv6YUS894DRHFL+KKGqNoBon7/2WV1Z0VJVmbsAZAuw+PXEv74SDH1pvOKl3r7WQLXO
xkEsZ/06O7QhtVWhX7ORZV5MDF+ftQVa9CuaZGbkNUrHrHF4Oe0S9HqGpUnyhKUGeJA5X0ePTdzk
Rx5ofQWwoH6zwDTC0vGzIpOIABTguWvrN+lYBPrgtGgvI4J8VZl5t3NNponfxRN/oUR5TGOguaCO
vYOw6CGpB3xvtQY3K2Zys7fWs8rZ21ajb7+2ovWo0XijFfXHMmX9yLEJ1XZGWRRtCMLiDQMa5YJo
Y8ZzbuBOdJ7aEQe1pPc28VTTF+JQdE7RoRzcItVAzknRBgKE73nAX5LMhY4tQ4cEfemsqucO0ped
KxY6Oq4orV9TPaj3HjTKHRa3xuU6W0HFinOoGwFyPLZkK5vU02yRaCu82zFNWVGahyPlOjMARAPE
W9UxLB0aIVnkWXTMg4QcBH2Od+ixaZsGxVPK4sB8a2ODrVkEE2uKUTkLfEIyV6+altRvHU9IMNhC
UOP1k7gk1qSwm2pIlvJzvWS9iJbRQFmwShUcGtvPMY06xaUnLjkjmgZaZrXYR3pLrUiQSjnhfrbU
xAb0sPcwRVUURxarm7DmCz5pQAOxJZIbE+efPeZUYOrXNW8aGNWs9I7vTJDKsv57XMlPfTx4z8Tp
giphc8lHDErUHZ5uJM1uESKyv9EHusg/5bIeval1V1Xtes+anHmQX7e0pBUU9PR8LCUrADo7JG6L
iyVuEKrZVLBvHkybtyvLUtiHveL2SurO6xuXD675rIpuFKuxtppoe91ZyzKiW1eRWz+LmDSNZxWG
U/rZUpJ9IjMXwZYYVLwzo8568zBe2yR9nX8SUW+AJBTvyLy8Q1NVy2FQ68vhHITswOj4xUnNFhtZ
Rv0A6gBpRfhjFBWCPn6Kpj3bj8zVWoQEEkR+SASPWNnl7N3kQHcRiWkBqBROnV72aU4yrL5j+DUr
0njCZ45SYug7mrajWei8NemChxMsDAuePKIY7FMZVrLCz8h+L4v8uQxFc8TApNeRleHFQx0imwul
76H0loOIrLrsEk9hRaRZ7z6IwtED3t1BbpsaAkItSHNnMlTeYKgfEt8ZRk+xU4PQTkXwa90ZG80o
a1w1CDpvUL/pTsI74Pe5yDW177rp0EZ9ReKdB5vzAe/ncoXlOGJ4wC4IxVsNutNDZQ5+kjvnwDDh
jkygPxrnBBbfwQG/uZxdFWc+JmGwKUCcjXXFRHFt2MZMOCGjG8LIazNZ4XWe7wVGoRGeSBUBfGYq
t2lhDB75lvNW7wmzsEhoJYHLUdOAGhMAdzvZhPfsPZZlswrbHg9vksK8m06a8707ds6xTTyOuXis
F4fZCiqEEk+mGMo7DW+m+3hO3aNjBKxeQcdrI8HbhG5S0dtXI+OV1OlvyD/S75hC4d/eatb4Rpp5
8jQ5+ZOZEOJ0m9Wt+alOiVvUkHi6KxPDGVp5OXxpmRr8FrkwT1q0okDbODfVpM+tXaglJMsl3l4f
6mE9jR1BZW6FWxoWBgznZJvcuajFpzvul/2edG6xncmt5xyP9U0YqydvSZVNYwz3nUD9OmBwgyuB
8xvq/OkcWRP4MdlTW5k6EPA6q/nU6txWIkhtDCXy8V9Jb1w05JkYl7XtnRtHiM7nyVqVTp9vSyKd
doE3wOpHqLoJ6/ZSez0aiMamMtq0eV3edXPAFkXG08pSUbXBOQCpZ96II0NNbW95ZXtIvd68LSXh
uNy0AgJRDZXDhr811rW70chEA160NVQ3efpg4pDsUHVqcyruOQSw9jVJN8Ef0T5kGHB/ColckoUs
9obWNjt3OSHkRDrnGBJkaaU8MMI+tdcWac8aBq2Hp571qY+J4OyKQj+nMOFuyynrnozR0G6nvMJi
THMdfk9Ru/7WDRkk9wAXmCNwfE3GUFe+oHEHucl7kgxY3yDgRgOE4SipnXS7JvQX4uY6dc1t7xCd
lZRpjnWd47xpaQ6OtCB5gpg6uDRNu9VImCXU2FGoX+eu3+lBGq0sZoQrNv9wPSM+Ib826g5DYb1X
UWhujE4ssLieLbuVOEx4D74FjU6mAt5C4wsV8YbquqESjPViPaV6uunQ4VyCmh2Fnb/JNyggGKHE
hoNTDp6bpEZO69aAkG0pggJv8aFDaFDJPvF6NhJa7XrdWfqZqL5MbEIra7CBdxAnJ+c4EJiNiiRf
3DDndgjf2fzDbZQwR2GYWuEIORBeFkYBop4ylMGusyONjamJ7b2b9upZg7TscuwFhg1RTKBErTo6
kKjeOHZTkrfBexHj/PiMI0d2mG0mPR7juy3G9zNsqmW+kDhYleGZ9KTC0WWJy7w0tWOMPAfj8LTP
MW4myTq8ZWR3gvDVfl5STm/w67uz0wKMlGrgMe8N2ICqtRufDL+gO6Y1AOPn1q56/YD+0uuOWi1m
A4WtTFBLe7KvFbNRjcqJYC+JNVHnKapZ1Ek+Ko7SfQ3qjE09SBKFtFtTk84EyMJqDyJ7kpSztTIy
QoX9sMXrHiosBqryFQ9FTt0lStheubGLmBtWm5Xf1MCl9RYNA+isbuUMP4fGAOa3empQvCWptgrV
UojYg8nZFAMfT0d9oUZMhhIX8NxslS+ae7Lsv4Ej/zY85CM6ROts0dgbNNCGQxv9gZuBMgjMrYuT
fVB6QOd5CTv282zOffuCVwIzTjP3qEZKBoAQIlXK4fsd5PAXTBix8DC+x9+4AqS1Jv9ZclKk8QGf
UpGNqNbowr01wg9gFNiCufaeCIyT0NoopNgMql0s4ygkOjqYCxhkbXAKi05cXL0XJ5RDVJU/v6q/
uC2wZGACUbYjgPtIHilkH0AMNMM93hJ0ZCOnP5NKkoypyIJsBbuVyqfPZ4ojbQirv2N2LKjYh3vC
x9vLP5TgWMH9iJoVk5P2xYDLlzVltEL4gU+IDVoiWxIeSDRZWIVL5cpL6gTaQSyToMLMTJh+DB+M
e9OeoMf5etqF0b5bOuiqDovky3WcrwrJRvvz2/UXDxG6hwBGBetj0vzxfg1eGGsSrQ7ZrQOUaqa1
fbuQTNBFNXAL6lVR5fiijm39hkfbdK47sIo6opePy7E559ia/c0VLZjPj7cQ0pE05cLpQrl9veLv
2DiahR1+T90AX3pRWF9ZCB2Q1HMLxEM443XYpAyjfYewIg/VQH9RKGgSO9FwJK/wfFp6MO7szy9M
/tWFLY7V+BqBN/8JEXUY3KOPrKN9ZYdUqAg9yqz3PYXB20hVJNviEbNi1zxM5TLPGTFMT4+DaQwQ
MQYPv6eF4oDLJN0y0kzqYtHRxmoxTVRozpTv8cK1yIJyqeEXrAemAW+2RggXpSkTLyLWAAbfvzal
SJVgeMwLClBM1XjGJwIqBJz18WGp497iImVtzS1sT5+QVDqgn98O4yMs7gmAd8e08fkCQvQ+ksOw
g6njiVn8TkYWe6BRzlAQ3H5pdYqRq79yNWAjDdpjYSxz6jGPuKwp7ufH0bO5W6EkG2RlzRpZlRjU
sb2aBv8ecXgOiWinpZTGgjIr0vTwvVSM6fclwRPYBjnkJG/CoW7287RQwywjBbzB55txhUtD8H79
sv9Bov8OieZ0YQv799zR+yguf+CNfv2FP3ijrv6LxQGh6yhprAUtBpr+f/izi1kNO48rv3lmfuON
il9AhA02UeHY/Gexg/mGP7u/gBbrLDnJmM9Z6Jf/AH8WH+Fnx8NpBG32Qk+F3/aRhxcoLRyiwrIO
jI6qYG0kc4rxSBUcLXJbsE6zIHXLZN5WDT2PUCPWPtCoX71WH5+sAmDYtJP2M8bR7eeQ4dM/pH5y
dYbO1+cCDWnbHzdCDwJ/gIDNPCSDWb5ZkTk+YEhb3BbWyL6Iucm08yp9sZMpUeF89xT/4nDn/P6w
DbuLkT4vNr76OABc5wPfkyIxYQQa7+OaFJzgJa8D8AfVx95d6sHzXtuV5dyiQi9sbpPt3IymFz8J
8OFfx7mY352+pZWq5kkewwxf0dTus12XNX26YXBtf3LgcUwrMu6tQ6DyDnMoWW1NvcL+g2hi+K05
IkRYOPl9ZEzwpRw4FivdpTpExwMVq+/nHGUoc3REhfD+2Pds4xW1JUpPIDefbQ8iJzSRDSOU/gx7
v6CTMgtAtU666TaErhERuRPR3Mem/llDowlH0Ln049xkdI01245jVwUJuBQQWrRUnE0ph/3EdrxK
tVn6CZ3D5M+OGmrceW1CKaOCFGVjnF6KZOHzaOj8by2VBHAQp+6zS9YmKmsd5YCPxHQcsEx2qcdl
Om2JgrZJa0MMo5mGanEqNurz0uZ9gtYTi3WC5wnRrLpNPefozdoFLtmoXjbxdoD8i3ExrxKEXDdE
plHXNhRIkJaL6MtoU3QO5kae62UkLRpFdx6RhkQrIRUu5bEt9C2wVeD6RdABw/uWDf6zMcN5icBt
ADrCMDYU2b+0JUBxBCJXZIrurcEwNNKeKd2VZb04yeSS52IXD2nRjMTx1Jim99jH+mZDAowf6qPY
Iktvtk2HDmQCtNsBg0LZioxhm+rxliyiYc2b6h2gmufnGeogrLiyT45z4iZr1+qcN9h11X7Odbxw
sqrbTzFmaNuOEhTuS2JQvQNgjd1qqIt2h7pK4LTtjkfsCSFyJUsXoSJV+ZljRb+bSh/uBUHdlh8X
Tv47J90SuTvX0kf5X5AmiSE9ae/DbEnfdho7WfPuPUICg91G8mgP8SMJ8DN9JLk+Hiu/dopyWAWM
RMJVMgbYErhVl74XCQez63dNsjP0Ur0Dh+YCQhdpY5FfFRVoBmEITfz23+ydR3Pb2Lq1/8qtbw4X
chjcCQlmkYqWZU9Qsmwh742cfv33bLpdt9unwznz04N2V9syJRLAfsNaz8JLX5BHLzgDb9u2ge/U
LxZBcVY2vCj9aXAzQ9h+XRAG9ACh+qnhrqi17k1EfVaETdCBRnIxDqWbrm+EtpFwA87oKcW8bnUP
VFs/UBI/zpac5z1uIhQmWiTUTFA0ZRxC54mrLywAGnZgUG8FtaAjmOOMOQghBkEcBZ24aZIxrcKa
IdZrKym/VM3FpT7p8sDcPX8g3UE9DJnPwfdNxW229B7gRgkLTjMDXq1RP9uc4CUkuM4YmcG0kaqN
7PZTl7qZTUbFwHc/xSBOaonPLpUj0M3IQb0zmJRRgTMwakhGbuRNyyBKQwU49V/1rOl1gtobR78E
EfN+VJ+VfGWoGzghc0WcMOpRHvCTM9lh5rLpMsWoyLVuQH5sLs9gvLRUrvPRgqW2myKSYomes21j
fnX6nmb/6JMEzS85+k7i5cihiG086MYyDi8inoq0xeDoiFdyEEsunWZpT7JZ3EvdGnzH9KhS247w
8bOVrTXVrvbN4pYdEPpNsnDJ1yZDbGJMEtMHSMmNBRyxuIXWB3uf/aJ0Qp8J7GGSXkdI1kD2+U2J
CJqUE74Drt2yYjuKZWG42HVDtu1iOVEfirbxvjAPGDEEpg15hEVM0jm4DHfWV8x2fOijtTd+lsDz
L4k7B2WIh06uIl9XuNDJ3ORjK7+2RvcR+6V7GJh2OcrGNt73LiSsUCP9adgB5qux+vtpyTBQBvjR
nCzaGhjSzok1RMx3tFncJKSWP5mMWV1WV73zRkCQS9FKeupWjgR/mFJb1gViohsbFfEpSoaEyNSl
Iem8ZhAxwTN0gFc0xskisuQQMCLySIaKcDxxziz8yMEc2gEB6yskT56JOruFI8BiltywufPEvBOj
ReIfnpGsCXmOwziOHZs4Lh74bWm1n/5bOP47piPL0k2qrb8uHJ++C/G9bb9//331+NtX/awejQ/I
FphtUO15/GW/VY6B/gFOj0VpSAFJYIZPUfl/ygV6M5hI7L+UB1s5OX5WjvYHsMAueKYAXcN/mtxK
J/preWTi3SCWhxW6q4NC+mX8AhsTQdboiIM25Nzeu4GE02zYEO0wYoAtdd8gU94zx5tOjfjKtp5D
gg2YQsWRt69LO11FTtSWG5Mj79KqUeGkhoauGh/GsQv7ZWwscAbu9FKiW6vD2XIskMAMH001huyB
xCK6ZjRJ6My3XlQMKy32Z5xdcYiotl4baqjJwK5nU6rrrPEtZp5LMLVbJ+GJUgifmWg2yxeb/RBi
hrY89Lj3WCK5276lyNK7QV8PWRrfgq/092JOC+i5FvPXobWZxVKiy5fE6OudyclyhLPB1BZ5nvsV
KiKz3Ok61y2bOD5LCqCPOaPzmylb9Ice6mwoCu9+6I3grGdWHfolAAfkYkwWrRwMDllkYZ7WiMgy
vdmxOxX7MUWwq8bPspLeoaGW2RIlQQnWD8at8IJjLPLQkVN+B/MECR0b8pUxj/6GClSSaM7Iu6FW
34y1ra/1xbaJwpvaQ98u2j7SFuNo54l2LFpRbaBeLesEfVzYZro8s15l1k5UuYqUGvsnwncYCdPb
3MRR6exstvVbsyZ5DlHBcl8NZnv2CIpjDGo+uWrEP+e9u2lHKtPIy9v7Jcf0OrKb2bo4gEKtYlFg
q5VBz+6A/foXYLntjqI42/dDDPTFDKLnwU/lNssi95uf0uiee/Qr59gp81Vx3VZManHhl8UQponv
7xmqNsA/TaBDatUBcJGRhVp/sO4IvvqNGN/hCAXbRRfsseqIKQ/3jX1vz2Nb3MxZ9THpjeyjP8n5
FQA2+xaxOPoZp/dw8jX0ALLU+ZDTgI1DBa0FVT+LG/IC/GOkljmWWuugIPuIToJNj2bZ9d7vZX4/
yRqWvoBhYpYNks06pX6HTZ0169TQSm/fa31KrnarhoOsLdgxLWrd5NKDZdcNFORLTOhqLWVeN1S1
WlaxcMsIPQzYYJl2r8PaM/G1WiMyQUSXLMBbg0N5MpfyjkN6z2grXyWksJ4b13yVRe1FNzVLzuRU
GcUnl4jMB8QsOwpIQzu0aW9H5g7sMTuo1RCMInjDVVCnG+Jjl9tlmNq7tjf98i0QSKRvCElaCb/r
PzoE22K47ZOm3xS0F3bUkhDb9Az0CxGAd/ZMKs2oZRVQJW7FSlwDDr1mrhLvK9vLm49mMdqEmzoY
uwmvF4D2MTe0jt9qaKYzU7/lQcn7Xg54+UnEES7CQBjUeHnrsVvrLP8uxOjCNdMhDNXokpzZuBdw
daNvWVS3bKqWYMUTbpUQCWlv9F4+cuU6OXKPsgeNhfAgx6ik9J16F2RfCSyatb0vBgo+RxakRALe
Injph6MmmhIkJiNALpwNmL1yeniuFFhQ8cEAbDysRM08nJbE/jbbVpfvTGxw1d6bKZ/DgRCgfNUZ
URRshJPzkgtKejbsapxkxWhxEewXTLl0Mkh3PPs4s7s8QlZBXchAF/hLZq2GNBDyFi28Kcmz7+vE
6k6sUR0dezGSjNibPDQuiXBvAb5MW0fpT3S9GFipObzHaxdlwBPGUZOkVdZbq1w2rJeWMhh3GVPL
swjs+pCnAff95EShc43GNntyGhCVJTuIQv5OqgxtYRY3SxyAeWsMR95MKms7wsRHqdMRwF1gu+Om
ugZz9yqju6OHVSETO0fld3Ovsn00YjfdNOzbtK2usr69Ak+7a7aLscaTBdVTE+JCKUW20uC5l86t
h88UXsSHo+A7zUzKV0XdGCHSoXjXNciOVsvSF/qqbJf5rZ7rr5xRzUVZI5GVRjhcKHH9lanX+mO8
GNEWN5r/0cH0c2/bWsThIAoYN157KzsfCTaZ9scB+fXbgvrwbo6MsPXcGAZrFu3Z1OkvuWekIX4Q
//Ng1JPE0mNWhEvX08lbPGC0DnsoFqV5WI1z9iWBcHwk/4oSNp62gDnt1QQOO1t3VoIXH1qpvcnm
aLlzA7KogJvsWhgkHxdPdocZIzsjYAC8BH84NYSAcVwvLbzdsSAwDW0TSR7NZPonBAoVwhaLvqBB
1jHy+kwkbWdlGhjtY3gXd9UckzW0JPnGzoJ45/IDbCu0OGwRCZzj0bjYLxa6AM5CJ6heB9/szoa3
GN8HmFNbp1usDTl5xt5ta+sTWVEVdAUZhxUSly1+swozTVdccn2sn3vuwzNj0+YOWUdwg0tAwAUQ
2Q14DzYYVjJccmBTkEcKd09e0Zfat9Obmdi7TxE5VpcoMhAWYrOhEgCfsep9qGGytPRLC4S1W6fc
+XdO5k07ADbNqw+GtIZQFkL97+6blhX0yi5991AGbXAPiWI5GcTNfR3p4VfVVOqbHFDZAdzAp6hh
3GOgrKR48LDdEMeygW7S+MwzEOuLSN+MGN7OE6YwCvQWmw2nP/p+eGyhbSQ0SxNthGYi1Qh7wo5Q
DaJjCTS6l3aY3GBdY0deo72cIVTHJgi9EjqOyz7ENWL+Np1kJwuKaw88JgRT6Lyak09NgZCLCYCe
8SRoaHFK7ipWlt6jxaIZrT/2OGIen1qXXMX7/9b3/059b6LYpST+6/r+jvpeBRa+ivT19yX+b1/4
Eyxgg0ZVdbyKioB0pGr5nwNiNTtGA8VFeZ0Bq/HnzwGx+YH/pdKSeBwAQ3XQrv8s84MPbLOQPBu+
gS9XjXT/gwHxDw/B75dRvqf4UJ6hmwpPTmPxx31eQUe4lJU+43wW+Rz2hmQa5xQj+Y8RqWdKHgfr
mRQ0knNGnr7BCs0F6G5fMldbalCDazj8Gld22xVOmGC40lbo53sGNm/V0EW3owtEpJwNPbRT5Eer
BXueQS5E27Lonu1wcQuzonzCvbfxlplSykwQ5G/Y1i87jbjgZ4R9zXFWSBPm5jpurGX5GJkagiMb
KfKmCRQHBd1tTYi4oqPoV1KKMSloypWfkl9ZKvLKVdErECtlP0Vhn4h96i3pd1hM8duokCwTX/Pi
zDLrw0AhW5IrvcXwGMMQBRq0PHwU4EUq1Asr4eI0KPxLKpPuPIwgYQwFh4n0yC5WsgMZw0g0h91I
47R2FFJmUnAZDeksuKMSYxRmQwgjCkPjN7zN0P1oWaCa6EfhwgMUCl1jKogN4S0BqCXANuMSlHed
gt10CnujKwBOxiT9NrlScQYFyEErX2F4A5qTj4m3NRnDd+vGL8/CM2J9Q7wUpJ0GDCgFJRoqBs7d
TS/tFwISukcD7h0IqSaC2GOiWsX3okA+oumt56nIzS0ucH+HBjCD+LNE0ZktNzW4pefrUkI2cZyh
ffBcTE4b9+rMUR6dVrl1bGw73nCnsqLCdiS9nYTGO7sHd7dulduHpXr/2VAOINSI0+3QZs46wCKk
tX63pg+g5UnwD1nKSYQkIMLYl4l7R8dnBDvvE+5mN0TMkIezciMJ5UuaexxKruaU+xHTki6Nbp3n
WfYQKUdTr+FtipTLieETVDHmbaXNmZr0ugyjqzMqUCapLIicLfkS+Tu70DcDWP1WXr1V5LEYD1zk
TFaU9YqipaSiCwgMhLkb5igKiLB37iVX2xruyAkeZrIq/doNMVq/LCj3V4syeiXsglaOMn+NygYW
9xjCjB5LaaFMYogA4gP0/frBKarqPCszmYecMcxwTG0aYxoQICrT2VBz3VydaJMypVUMIVc9xtww
u3rW2HYwW1JGtllZ2oY4tbG3uXY5x8ZHPyqmdMtAf1QjcmOxMcVl49UiN/4wzM0aXvZHE5vl+Oi0
7I/tFS1GYjwbhKNmG93J0pPb6N49MsUo+TTZC3YzOqzC2opAGeYLxMW8/pBeOP9MFk8VeJ0CI/qw
JmkFSwHGfs0hzsMS2WGUSrRdyAX4wITKFQB8g/5oeBzS1B7BtF0H1PF1Wp1b+pB9zvOuWUQIol14
pLU5rbmeKzdYwqFlZcFGJY3jz6WRxixjEyPl89FkiXFslACTJlBIaNaMdFIuwHH24rDIhO9v8Np1
ebyfO9/+3Esxdm9eHhi5i7sZTtawKvpOHpkbA15gwZB3Fr+4xLfTVVPlrhIdT/qToDue1zoRNwTW
do3JJk4zph/btP+ucP9pheuRrf13J/VDIr99/59DW7wKtuLAtFKEpN/+9/9RWKkv/HlSGx/IMsQx
xAxNRXcp9PlvJ7VnfICFY5Pa8JMN9H/nNF/B/E4JJn4jqf92Ttv8dehPrzthBoX/wRmNMOzXURxO
NUu3Lb4Hvi+yT/54Rte4PJsyCCSBsq1gopXIxyDHJo12NEB2ZzovYzkM50IjVTvrq5cidrSDPrKW
kH3BU5kqP6xauwSJWIq7otefscbGGD+KOuNJBkJo6TXr0KAfxIKqeVvUCCOGEO9SAbNamZNxl2Hb
fQ2s8ky+3dnSRmTs7JM7FDRsTVkFFkPvrzCZvvd6n15K3sd17VX4pIWsV7rmkyzhsGRL9eUkA/3O
NVqL1nt8Bd46kX3XbGab1EIc2O9tkXE+WzHhWNK/eNa0GxFD4OcQ70EuzlAOH6LJSTgM+y26d6ZE
y52dzSc95k+hqEE7nb5SRchQ1subQ7RCMRhv0nNf6rndSoIt1g1RS5+i2t6njY9yTEeUIttogfLn
X4zOeqELevXQxG31eHwgKeis3oGOUzCEjPqOPwTXAgnSW6uYZWiVIJX72EsQqg9PsTU++GJCZgez
/tAUwRsVQLCjNdijFz8xL5OHRVmPtLHljdF11gjp0VQq8SkHIZHMD2NlvyRWfmTf8trUGfgzhwbY
Ykzg2u3G5gca7fRddvOdXfBZzVa3rYOK/QMhWgv+GRpKcjNILEeMK3mjzKRhyOg03YoyINmkedCt
IRFIJGs8j2NNvZdJ+dozSVzphBCtOp6Ia/Valc0f0Orlbmz1u84cd73qnXy8HtqgnypPamv2fO9W
wR9zjPSc59OJqtHZ+zJwWcbwE0p7fl6iDihw5xZwxS0tJJwEnkzKyjOBx3fTONlRzstzYzMLxTfw
VOpOOM1iXIukgaEs01eBrmhTmNObL5fTYMYpD/AmJdvRe0nJFPNr6zaAt712R2M7m91+cXAa1NPw
tNTOHkNXx4Vq7eOSz0jT/WKdd6CK2bCfMKskm3Hk80SqYYFu4UqgaexWtVlaeFv0ZxEbb4E1IuQm
CglPaHE0vOGpbvoneyreSz3jsQ6WBsHd9GRFZLTlaVdtCxZEm8XVWMMA1SG4hvfdEO6FrdqLrEW2
RYUF0tL2tp36On5OzFa0gaPlvqReM++xeuH+IOGoMrXqSxZRXwNnn8NGi4Z7C1NXWExxtJ5r21nP
LJb3tTcPx1o6w4GcEv8wDRoQY2hFm3qpyluhVfMWmM9wLMGOrE2tsN46o/0yD417Y/ho4bhqZFrb
YQPBIAsDCJShly/ja+SRU4UUldac4VAtyF+LnssJg3a42G2QrvCRrSF6XGyRf2F0TbzQVGwm1mzr
xUrDqpubTW1PCQ51XMDZKsV5c/RlB4LUqy+FltwJSQ4xscPPUgOqjqbe2Qy98wqAqHkTAv6T0LJk
U5CS5nuQS6slcLdlWvYhOU7RndE5UKcFl/+SmW+STAW0iCXkPSb77mQaW8uTfG4zt0C/cBnWEX3I
hFIGe7rX7yaTi27OvRdPcy+9WY+HaGjetbE52W5+/N2h8yeKk1+Vk8ptTA9Iy0b3xtJD/f7vZH8p
kaVwa3K5tweVD9jXHeac6ZI6NeF/hvsP+hbWR38QGapXCzjQLFInbMP/FRkHjqAX7uyBiuRWD2GB
H83CQpRv8UD/+5/rV0Eqr6SUNMw5aVfRLv2iCB09b7IyGJF7s8tfWUznK/U4Zjg1ry1WvvLAf+nb
v3/Nf/Vu85pqMoKsKVC//vG9jC0RJH7LymTunGTjtMMT0BLCiCx7P2pOodjnR+yMJ6Y/yT/8uP+i
krz+vGQkoa3HMI9C+Y+vjV5vXBCDiH1bNlaYgfhlLAhMlsfFKZNZvteD6W1sJ1Qf4zAcs6HlvmVs
vmqS+S0hzSQWy6mPEXWyv94H2GvXWd9sTH88jUAqieSheWPlvKpldmbcjVtqeJjK+Fl3EhSAk33p
Cb1dT1IGO8eR1ecY4Nva9nk8/P2b/CeXkMWS0UQIauiOaf7ywZpFGkDiscU+MdutLfU7PVjwFRIU
9g+v8y+rRq4gmzUjtAM2oViz//iOBqPhT/wm12qAd5lW6m42sILoDCcopoMsbP383MVGeV8M853X
6eV9opzB9hK/1wPPZVWqwBFlmmxOxEci+wlYYmmBe7GaYZf4PO4dGDGAoUkurydzeokdc96REFYp
yhOx6nrTPoh8ep4AaWx7M7WPXeqXmxG9yQmj1DujOHcl8oJPcfLlbtKy90guzz78jaWj05gqa4/4
eY9vK13H5XL1OJ9yD+Wn2S93jP8tHMv83TC2vjQOzFPPoMb6+zfyT54wSIpV1Av0RhNz+x/fx8XT
ZG1jqtwvI941yomJJ5tTmWCpR2v/969Fofzr8wUNOucUCAcvcH7VxjfmnOIxmQVumOGBYIpjCSH5
H17iT54sOP5M21b/ZoqmvoffPzETUK2Frou9DIYK8vQEjjha3tSTPl2smXE/iGjT3geaeRmjINkA
gT1qU/SpzbKvvjsIJCNDA2wms/YDkaSrJODpVM3lmYHP++KOpN5Hab4vLHeBDGThRGO/eUNI2Wbw
q48+A5aV2/rxwZ5TYgUwSq7AaDC0DepqazYmyY1Bbe76iZmVbqbvjuASrNP8PBAsmDvxrGDNFKgG
LaxDSI2gF18PevcghZlsbGv5AYD9S8eE/Sd3LJ8FSmWinlQ+q/nHN0yYFckRcyn2Bkve1ZCU6Trt
yMw28QidDRRFZKCwIyhm/1IigyO/m3g8hha3Xca1HOWYylzRb8doGQHFGJIRmf4yZpUV+jo9NYmP
lwiT5rqPnEvCZDCEWoSVG514iD7uWTfHt6XVV6mXPiIOp6qq+YEbbdrlif48U4itqiipdlYxIuwc
H2LHVZI7rk+8ocpcOLCP04hBL6Mi2JnO8hxUzXD++6vqT24Szgz1D/NTurdf3iN2IV7RjQPbdkw9
lDgo20e+HZsJX1TF//CJkLH0r/eJzynMYw3wAcKMX+7J2rZmxkC92DcQujeG28rQj7JjxEkVsK9d
L8iCVstMgzSYPKayjAowLrAQUQD2MnIRr5EuhOio3gTM+8iPIuZVzP7XNjdutMG/LYISP0NAtT8J
aYVW1b6V2fIwFQxdPXUYc5nFVv4ajapKheiNPuFMYmSYTdJcU65uYDD7246P9NpeLvZEQK7DHwwU
HU3r+IpqHLZV1HerYumSw4SJ/doERWKS4Qgx/yiw0KYdjaTP5Jc0D1o9Zxmfmi7GgGYHSB4GVFHG
HX5oSD1Ua4ZHKK4aOKv/0Er+DxRSLsiqH7aG3bQbdRu1k0PE+vjkxqqBIH2O+wkQYlFTLYHhPoMW
JUa34k83zI3qzOEW66L6JnCmN3iu4YhJC+F9ek4tepZgohTHivKSJQN2eRthr3T2gyiPJNscl7Ku
wWJzA3ddcaQp3pVsg1YpqbUrSDHP7tid0W19SdpRHHPDuQwtMDezmdeqMUJUm+5GEllOPpU9QO0X
E+DWP5zH7p/c3tQ6RDeAzOGK0n85JwtgazWm13LfevObaIcHZI8X6gvePIfbWtVf11ZbdiDYu4BK
73rPi6TbonkYV3XGlzHQCknLYUufB6E/NJYHjyzGvW36YhNM/bwvjFajQctLZL+ILYlCid8AZwTn
qkH/soDy23QLfDbBnmG9eGwKNJ4xWTc/Dxbllt5Y1drV0349xZ3SblBZxzSG1XRKLMkHElNme1n/
1MFlWDUmvjyflhTo/Hno+wfbgb8kC3faIOazwnpcToDwAGtA5C4NDSeEnN/cdqm2DZY+j+5gn6fu
ZeAQocnsnywgqaqa77yf5+t/J2z/MGHD5mXw3PrrXdij7P8C1/Pbl/6csfkfHP4q5m6u0q4xF/s5
YvOtD3CuKCgoYFDkq9/5KXlzPph4kRBvWJZroxbjqv+5CzM/6Jx1DrcEgGMThtR/MmdzrqF/v9+F
YcrQHd2mpOf7gIf1y7O6Z9UrmiwlsXTwEO4GRLgxhRBpsEsEJ74reJAjVM38+4AETGSgqUgvTMdl
OBQoksIGLh4Xamp9cttkviNAQTwOrRt9AbQNb3CxgKR6mP33bOURCge8R6dUtWeklMhpPU65W4ad
NmXIhS3kbDfU+WQyMBXnNrId69gvdVFv6iBFCdrMM1Ueg+VkYuadife27BGUeMFsb3OttW/J8QUu
nUT2WpPMAzZ6rVnHJpqRfvMRiCzUrMRMDkh7yACQs3s2SSureJwBN+lLy2LT5FsHnpq62ExFPXzW
S74p0imi7juvYuAXsAUuhqgXDPP8qkZa4LnF/IPFgkDcbdY59XO+SVmX7VFdBN4Gg3b5nvKB7+FD
gioWDuIU4o+jb4vr8ATOsYh/qhacwuuI7+yTXaG2FqOePwQ5YfMRGOXbsY/EU4UB4rZrm2E+TfUU
O6GN1Rb1WcJmhOUa2bVr3ahZMCxJ5d9POd9XzeHBcwr1TbnSrTSaaFQn757s5eqLEfv+XVRQyax4
lutGGAUwWEJADnLr+SXpLwvZt1VZ3eZGHdw5xG8mNxmKi33L+7cdkH/fsN8ggDZJlNU5MLfTFUOZ
OkI+whnw7zX6CLqUhJNo9p19aXAmccaA9sDdcsBObh21Ak4KphF5mzc1trKF3czG9TKUey17KZy/
vc3ZbDrtftHKjp/ZsLYkitdfR86vzw0y4E/scm1rHTD6cpXyt/2G5MzfgNsiEITFRnA/VSw6Zk7l
R86o+H6CLhXz4G+YMTlEmzHAQ7bAledgZscW8uqjeEOWhHKjqiwv3vazHh/tKRPpPvLqbjkAIqaZ
SqNeuzExZo9QaLwSeAeuaXzyLEi7Q+KwNSKytuofMEA4+U1iTZAcfM2wVgaToY+CTfA5+eFZtq4G
Zv+Hm9m9WptjgtfwOWu/uZ6vFuj5aoeGXKg8L8okTQIahun8ap4mSl45qX3P97dxc3VYg1vVumN3
tV4XVxu2WbUYsB3+aVZCObWRuGqP89gwIsujs1eWwylVzu4Ei3ekvN7F1fad/fCAmz8c4XGpI+3y
lFPcsfB5pAtmcl35yCPlKNeVt7yz9OJQL/H4nHYIFrUgkWdsPPWm5QzLlD89LVSfhsnD8LGiJOMz
u9PY3XN7a09COdxl02B277H+VRiF8MCnyg3vKl88NVqLRV7wPexnPcU6j0inD+dumk4avOUDKhon
nAPxIBf/psvaCMeV0a4DX07HMc36jTelBaPlJGHowMBds7VvzsKTpogalJPLbvKNbDenJmDKqvMu
gHYeUVoR6xiPyofiPBuNyuPp+55atpe3MEUfDBKhWQnQCuMTQjdr1wqABIPWx166xUy9Zr8rTrqo
2u/Z7F30xYw+EzM27ieYrI/CpbjNBtmuiS7DZVO0w53RR9a2VvbRMU3mne0ul7T2511hs99OkrbY
zkYOPUXjqwzmAeCMG1kBTVg+y8hjVFp4t0vVnLsxj3BPJEwrQYTt6kg024y4j3PTROOt2xIAn2IJ
QGZf70Rq+Js0mqMt1lT25ZHTrqVBnuoiKWaKYdCOGXyz01xACem9+ItyOoSxQeeTe6AxzKCXFCay
+UQq47jXy7j7yLyn48IYtV3cTO994xa7Gf7Gpmtw1Q+GGX2xckcrV5OiumEZKYHD02UcepduYW+V
tnMSIMi2IHnZq1YxyB3Cru0jqmCC/TTNu++rJNilC0dTVsJN7hy75KpwF+8yt7WgN8S7km38Ou0e
graOnoMaiLLllNGGszchwdOvvwqZS3qTKc1fKsgSeB1opqPU9LclhKCdXIbqczVG+qegibVNN8Cr
k6NYLsIHPTXXIzRHUMz3Fr9xbt1Ju6WVfvZwzeprIwDpErdYR1iGGtOqn7ocXdyUxTdBXvoBMzKc
2UWX9t46N6kaIQSnS2iPmOIc4LXrwTSsi0W0JnKSZGpWWoXT2MMRtPMqLz9qTYxjqIr7Va312nNX
6e0nrjhRh2k/Vifdah7cKJP3DPv1C5pXEfqEVuLh4zKwiZCayISf1NLGBMKh1OAa4Hwv+26xRfsO
eYQ5HPghmEtdNDqcgy7EMMYk1jqbayd0ndT4KJN+eEiC3P82+X28qYKa+IzI/KIF/XuKhv0FVRAp
hbPQ163tfBS2o8E5acnFQR6+GoiU4laqo49xY+8YsH6J3P4NgauzW6TdQUdb8G+m88s8zEHYFdIM
Pa95rUuiIAdLPyCtw4lomNV35PgDUDMNwCuMif0AkFWuzWW2WVBExh0pBc0mb8f8XhjuRcQ4oBjx
9ZuyMyGxmzGZxesxacZqg7x4ucRzF22qsv3WZ8kTawhKKeoLpjHkBlkDtA7YXCHbRUKVUdvBu3Bq
VczU/rqjq1tNnHKbRETpq5nnTxr6egTMtY4s0sP5nPre98ZoHvrBeCehdeU3KcASzfssYCOFtQOf
GQ+BdwwQSJIB29tocgg6jekF2MUfR5GjSE/QHg6EuoZ+PFj7bJrLgzVUB1KRAOy4xsd0nPObgmt+
JfAGbo2mZdSQIYslVHbXDEV1lN30aC9JuzVQKbLZVCm12fINyI+NTBP9MGN76L7twnsdldbMPEUM
G8DlHZijttxOPXDlRvPfoth8Qb8dfdZrx7rF9wstw3fua6PjunLeSrM0DqDjWLQlaXWqBDu5vja/
e+VIQJcBDjGvk7DnW0KT2I57v0JU39oo81NI0avBd5MdFYv3AOQ4DnEeZVud6vHWFF5010Ty2PCh
y6IBx6Vfkrm119jkuUTZ4BH/MZlhY2TGxaqyj+QLuGxVk35XjamD1MkU8qFHdLvOaAW9AY6PS1qE
zZF+o6GtDEnceu7Aj6liszbELY6teG2PAV2efHfSeM8CDSy/pt9GY3u7FIg/ko5cp9ZbZVX5hb2o
wMI6PY1tf1cZ3S1C2DPVGmwDd2HS1uESmOcezDIBs2sClJOV4xcJ9kkrdVhVebZzgwXVv3HLWgBz
aFbmjC2PAKxyuTMbkf83WemHDOLfaPxot/6p8Qtfc9n9QQSp2j6+8Le2L3A/oFwwXIc5v+PYrhrw
/yatMHT7A1NkfBeMLT0k1IzrfoornA8BLnhMTcrMdDVI/dRWmB9sX2kgXQtGw9UF9R/oK66G/9/P
skl8oXuEE8ueg1UsO50/jk0DvWVsFNXaCSvkcE/wOHkCduMcymLJN17VtyG0QvPBKlxsgBLPtcFD
9+AbPlVNLsenmb7tZLVmuYZU5zOO0AcHW08m1rDaCCJ2RbIBePIQsySwWT6vIlt5sG0gcn1+N8LB
IzgthkGWMxAxIL4ymFVDs1KF0No5kcW1XZiPnajZMlUmAmLmWRd7HNonYQXU2B4JbmiGi2+61sNt
sz6yh3q3qq7GI9Tfz8FMkUmw864eHVusrKwvH1J8q0dZ+aQ0ewmDx6ku891gLYjFCjHdzORVHsp4
KjcZNvCjjRpw27U9Tw/yMV1MULp+wT1gTgCt5igcJnqjlTch5l7Nupj3C2ShDXZ3yiyndm70xt8T
P/hQ6ZgFLMZT5zI3TiKaSsaQ+K5jHzZcnuB1gtYVbTuQbWsuGLnxhUGsQZwjHaHCJwC6WfNhlaeF
0Iyt52jesWRkuo4kPV1ve9V2MmMUoJPAYYfkks4mL5bH2uHkH+fkmbbV/IhexT1Mtjd8FoY0Vwn2
5FDHNRxdqmY29Q1i+rRB0Eo0t34aRGQtj4Ru5nm/SUfpa28AdFHCr/DdawuywDajLBeyXda6I2HT
aXZXw1l3MlgylvAvQQwvbjOiUpho2oeaySIS2j2DvmnnlYJiLAVAdDuVONc1llucIqlWJt3KX1pr
QHOQOjcYZcioMyjFNlq+0MV2Q8ADNsM8dNHm1Ko0hqgT5radrGgTmrNk7KklGJ0l+xuHLmxovQCM
1CQWccRr1rnNZ2lGzkOz8MjPOaz/P3vntR25kW3bL4JGIOBfE0hLb4os8gWDZQgPBFzAfP2ZKI3u
q5b6qG+/n7dSlcjMRAIRO/Zea64mM7BjdBSq+fSAU7461m3jewn+m5WckwMsATGuR5v6easZOfK5
XyYx9uLJ0IvrwxAI8rIKoEAirpUHNPk+hwoCIBpHzDdTBsOlPbTMbMlPLoX5Cudwfpjmlp72ktfg
42RmwnovjGSOMhPgeWiMPXoMrELGS1o4xD3jhaX+g2A/3xAiiYujDlrOKUm7ovWR8WNdpoYi3MFp
cVIAaXuJnbqobo18kWZYqUVgZJpcQmZA+sUhxhmkASBqarTFZnpq6tLYZ/Qzk3DyxwX3durhATS6
+bXIygDITOta721qy6hMquSuhex/57aZT+mr6HimRLAceQPiZhX9FtTcIiusS/zdS63uXVLGXgJa
FeyurbkdaBbgrTsE4kSYYno7pz4AQ195Bq3zfvAKGP6zE0GqHMAlAVrkK1+LahtTDQuoyS28W/QD
tZJX3+MaTo4e9uTU1M5dkOvkOS7ptyoOlQ4lcLL+joH6v07of9oQwW4xMPrfN8SXn+Sc1MMfZYYb
qouf+UcL1PwNry3KfXD7v8v+/7kXetZvNu1P2qP277saP/X/9sJtj5L+RkL7y2boofRgi3TAmaC6
9f6bJuifxroy2Cw4gcc7ZMdF8vinkSvq3HGFMoeEy2fOVKWpv6Nfb+3+cE3+jRSG/f6PGy56SZOB
P+hXfMq0Wv88yIhH4AwWLr7TmNdwFLQI/J0/x837lrN6X7lgF0oIJcDd1uE/Ecy2a/+XF4f5woyU
y+Zxsf91tyeYDZY4qR+nxA4aNpGuJ0VrpkFLFG3xmGM4+EiCSgW7vs6sCBdZ9nM2WCX2budaUUkz
ibwIat9BozixWqMlNQX7Ve/n6MjyMnZC5EYcl5KEpOjeix8rt5yiv7+A//ZDEFYXsBBSsEh3u8J/
GI2LzlYWkc3BCV6iJG4DTEhlACPOgJV+adFDh7FZwMU2yOsITTFvLF/0iyDk4W4OWbC1XiXA9N7H
26QByYGLWQ8ax/R5ZnB08KHuPlfZyOSoXlFrGRXn67//DH+ZZnET+B5oJNStNP3/LC/pIQqOECqD
E9vXFHUYGQiV6xZO8fnn37/SX0a+2yv5mxSKASwBmn+6WA69rkqZvJIGq4pkCJ7z4PrtpRus9kE4
9GH//vX+9BD9ur0DoEI2iD5uMmu7A//w5Uizr+uKgdkJiX33wOqAJ3GEb/L3r/Jvrh/mfAbLAKYY
jvyZxBd0LBfYU30my6APfa6asoLsVPT+89+/0C/S4h/nIjyujmRDJT+bdeEvi0IODC6YuAdPCFiA
ZXo9e0/APbMsfHFLZQFUMVM8LSDJi8dFE0egSvx3Nq32RxzIDPAcp33olg0Y7WrOaaRlia3HQWZ4
stGoGiKNjhn35hdA3uBcmBLYqA7ziY6nnfAis7IlpgqZnXrp9q+Tu2anv/+QvweN/sunxG6FfANv
DDgocNt/OgVsNBT0rd18mnK6GRX0uzMsg/5s0JM8NEUvEc81n0QXG5sllppv8fITIX3jgWbNcChU
192qIpsIPqiZW7o1xhpSS24dDsnv3lRVrxQQ9GQm+WQisMTJBxY17Ny4fJaiCA4pNJlo0On8JU1q
6AFJthwL4szYzd9ZzoqTOzjOXTJKhtZZQyCJG6SnSsVkOuOhPRl4EsPGyao90Q3msbca/7mLnfyc
G4DjarOloqQX8T1lMAeuoUDVolZ9p0Cztju9evY1xpTyqGPX2SstbRTAirBFWo5AJc2kORVdU7wM
Pb5zJsK7ulqMO5yhy49lgdvK6XzYJ9gfjk5sM7/K3VSGK22FyPBW+8FJLfHMQap69ZK0+FRm2sy7
QgSQI4KOftBuaoSF1CGdv3owriKvkh1c36A850s+g38P3DuXqKZo8DNyva0qm+5GzkPf6nxDmrf9
3pgBeadx8dMoDP/GoJaL7CSjKvW6S1WRoV26Zgv2INi0sfVtEyug7zN+DqKnULgaXn3ERXa9XU96
JjllJEot1IuwqszKenNSIrnRsYpzQoLFtR2r5YtRFnBqTGhNt+a4xZotW1Um2F/CvJqsIyJg/zyu
tvXRxW5/n3Od6vMgRo4WXg8g0z7UjCz29JwQkLeW9dEgIDgUqQRWr2a/2jWy7r7USz+GTTFPfDUw
b8irTU7TMh7S1HqQcTVCSFb6TAdw2S0GKSPIDOUPfKEViltTPSxdeZPFDgHdk8bEnpRjNMYFSBzS
TsNOkNUlCSYQiW3DR56TpzpPbhg8vKdMXE7pMIjH2FyXfd65rwv6AsmBJWJAkodG7gYvA3D1g9V1
5rU3jxOh9UWwa/Q6hxVpGLsxB7kOY4MAC/iwLFEk45lVnUMnarbJRBIci36uwwWcxZsBX5s3M8e4
oQriEOnMNzvwtBvvUE9exDZUAJD0XZQrUwaHNXHlset748qhE389GJiCu9lZPnLU6kCGeo/zwcJY
GWlWru5WvFcsU73JgXcx7XOKiexkWpk4eQ2Pi2vgAeYY1MqVcx7paukOIgaq4iGNt8DS+nun7eRr
TqTDD9frl6+W7qZL5fuaIK9gwEyl7OtOGECPMOyHdED1eTR5voylICqkXJbE2onc600iPQJvbSOz
dcFwCzIeZ2Odv9ha1AeYM+lZFIna22Vj00xGFcUgKzuabltfZzN00FrgqnIQkV/n9VgwBXLn9gIl
r4jcZlyOhsv4s+1FcYhzvXxqJgrNrVjohscbSW/VMJE64hUjJdFTZAk7h7nCRpNiVHuhJ7nnE3cX
z+U8PjG+IhheLJy26Z+vwWTfSR7U2yUTLZFpMdDlnVCN/gkXb2JWKtbTAgHte+oxlIL45L38ImrV
iKGfDUF9UTaE0xXIYmnsUfI1DaQ4N+HcGOE+Y/o7okbdz8ItHkvGRV/z3CqiQqwT0XHUhYajGPUU
RJpOdlscFCzul2boGaxljDlXIxWnMgernnd8yFZRfrllA2YMl8FpWSx1a6VrfPH6LZ9ywhIL294h
r6zZvPKd5pMXDJcDAWvfGS3Y6cMq9zZkgLvVUxC8mELxMzIowX+5Lk3hjizKiUgacdSauLcYiAi4
Bo7LSTgUubOnNePcmSwM4Vozg1HE050EwTNh4I3xhVrFCVXsBjRyy+6iXe5X00qXT2pg/ZIBYt5b
jWwvOR5kEl8dWx5NUbXHuDacqwEv3OPCCwD5JXGRcYBHmImzpM47YOctTdUlY1R4QG7hPo2PnWBW
2G1ZpMJ3rpCO5UdPt82xzyVSP+pF68qZxZHGBadzjJ632tqCTtN2hlKNaU2XOQCrLRS1qaHDxIYM
p2HIcO6QUAe2gXZzHTBmSBN97H6FrHL5veJ7Z/ttet31FUGs+YJUH9w5TMGhIqavQz2FhRO+jGJl
XUhDZXBkp7fzJOdqPf/a3v/vwPqfDqx0Yikc//cD6/PP+aP/l+Pq7z/xj9at9ZvDQYk+a+B6HAu3
ZOx/tm7d31ziszymzXRp8bb/87hKwBZxbvwTBTDlIq6Af2p2pPMb8GoqcZsGDVplbHb/Re+WcvdP
xzlUldz6SEcoajhK8lr/Wmwz8TC4kwE4TK3sXrVheztoM9/9WZa3q2m0+9QwGTwhT370Jv8GeDK4
QZ23T6oxngCg95dxYR1r/Q3W0YzGeYktNz7qJk/voecYH8ThNbvAbUR7sv0YDxGgoaS/rz1nsWCG
ZAWEG+oN0zuvZufLW5Yb0XzpSUQg+JZuXWMdVTFg3PVVR+BFyCq7zlQ/gR4qexfHRW6DnU8EYzo1
dV37pfSJ7ECWSsqLeUmD2ZU7ulvBsPdSYfeHtLSlugxUNyUTrbqgrIX6sxC7kyH8NC9es8gXe0l6
+D8rjhjOe3Y84+iW3uKcMVs7bMgF8u38GdKNgYfV9ArdRoQoNx95Hfs/EjcHJ0RiE1DsfZc2QuNn
g5gvntDG5ApZCDDjY4F+9IpT19qHI6XoVZyz37EsMIg5aEiYer82+CQiTiYnqmnyqetsIHW0toZT
bsz+fmIteuO4YO8g0qenrM+eEhCRfFljftMygjrlcnrJm8w65sOUU2kFyYlGOczNtkrS12zOEA8t
OjsT53rT2N1VOo3ja59UdTiW/b1VzSmLig7QNyXu92GOJ5JnpzeyGhB4wGssZuuczMXLrId6twRm
fuGk+i3Jmm5vxcX4tPojGy5KmyMKF/Jl6mbHBG06EursHXxZH0GoPXJ4foFg8EmS3XC1UjDugiK5
hU7khdU4vDVVf6l0U5+KAawkEO1oXiu567EmXyklzEOHvy5NqmZXyOJFkSwSjczt9kWlf7pZ7d5U
7hrfT0FDmLwABRmMm1LaiqOC+djR1jZyB8oMCecg0lrPYULSG6M4uILxWHY3/sCe7mESOntNlh3q
eXV2ZGECToPZ/i0bpT5W2sm++az1lxlR2V61jsGoYrF31II/4X02d44xPDF9nZ+o+kvqZDhTdaay
U124hMJlwt3B3ATWUzvjYWB+cmZdSA9dJ4NDUjnMHVMjOGp3+tk4pFYgRcJez9qxY2vK6hBR17cG
dhuRvXW1hwlPjrWoemhGVkUTZiBAYjXIWBa63IMIIKpMzs+mU1PJlMULGWXndSXLu+pVizjAeHUW
oApWMeeXtMWfamBj/LRGp3sfV48mOiLrAuQUQJbW3ZJhRXFd6WK8cgkdJlS989vIslcDh6WLaUcT
JOjsGs8XEERzzXSSFGjjJAsxPqKBm7yn0i5o7woqY9xl2BIV/q8DkgV/H0OuQ4hCZC5oFkA1A9EJ
yTHLG4lgOumqEO8mr8aNBRIfffb3sWzJ8Y21vscoZoZac1skgS5Brc7z8qNVLKr7xLOXyzhkhJMM
0zIFx4Fbaw6NxRVz2PJuN0TwNHya5JtlaK5ilIvzOKafNJxJXyNDuKX7LFo13SJY7996AFEkWqQ2
BZqpK3GV1kGF6dZXYdoa8kgCOZ+s4DS85O6RTC5WCfbosBGoPhzUHTtLrVtSZmvt42AlxjghAl36
69cZdPaLl6n5tsyNDx6pV7lmgmD3oiE1Fi2W0dq3uaAa7UqZX9VG9iPu/S7KpMpeqi4HcgmGObtB
Za05kY+rFa1mhYq8ir+0pSx8QsAtZGkUyxczGPD6Wfpao4J8xEttPBEq63FgcTKmdAGRrVXQ5Th1
Ux7jaZZyH5NxdUC2I27ceGn2Qzyg2xmG4bbs0wYTYgZS2RALbD6eWgxZLqk1JB3FLRFcRlumRD/r
+zJFIp0t/WkyRSp3Mcpo9pKV7JHYrR9Acb7VIzJzW1fB9072D95spxOAFEjLlj98dZccTb9gQCQt
fbZL048KRH2AgekpYDEibTs3BuMKjkVKU240iQJeSYVryGJeEh8dlW2yHvjLbTb5xd1qCH2zZEHO
0Wckdrye5W7uGatoT477wZbJEdPtvBOT9EMIU+NOmd1xMRJcMtZwE4ysWjhrFqzCiFkE1dp5KOBG
uVPn7BJzehz9lfATH1FnQ4wvqrmGFuQ8H42lJd5K6Bht1AyL0Q2q7wtHg70A5xuOpmFE0KVAVlQ4
sHdY+vrnIMuDyPLxADDdDKJ+aM8wV0hlMNTn3HpfSLlv9hw6xoPoFZmES7ACj2YmyNEtPYw4bi9G
0f5AyXSDYGC8MucSKvS06YakV99hKxLXgB+afS2W/DBlgzivCIlPhuMFHA8gaWu0vaGfgFwxfD7z
WOSA1qqC9a5139cV/UuN7REK1/Aum6K4clQMl2Oh+xFb0GYVY6Nr7oH+2Gd2Gk5F8QkwNjjMan1P
FL+1WFFG4dd34pu4ITUEiDdLPyly37Z2ZCjIlL+PCxmHKR3K28n2NZs7LBxXJNBqnU80Qz/tISsP
pUPBoGf7tepGCNxFTx69z69aO5soUMRTn91o49Posc7bLKI7r5/Se5JA84dANuosfLle6wLL+uQV
72MVi4jFtGHVzvSrT5pDaA/WU5bRJtEJE6p8xhc/uln5Tdb4PyqstufRrtxDrr0lrAOjPuCJqK5x
10z7YVntUFvLtz6NF1wsrrebAt7DRHjWXiB7eumFXO8Lq6dFsfELXY7WI8f+qVC8fc1Z6Y3HvhiQ
5dX+c+s5/KwlGMCN8dklrDSklZo8jH053TtDnL95ufvkuO4UNmVya8umP1mjn1jYkHOFFzTmQqPO
tb+gM53C2UEdsgz+3l5jV0Ip8hK+aU3k3doyTMxIgTPDpJHIJ+cakSTf804qs7nT5jqcBHiWkzc7
/vtU9OJtFIRZqXi4W4Vl5HutU33K1WARi+1qZMz5XLOyKib8TkpnS2qG81gzuCNE9dj6gfM4LaIX
IaumQYkhlQwduy8/+87yAcH1ecJ3isN2i27q3KNSpsMjUyOiPiFTWsdwhKMf0Up4wro/hgyLr+l7
5197NxDf6qS9lBORSBxp0yRsE+sHR0MHIWUmv5tJblThSsxFsSOQYz6rCerfLitSUEd0TebvovTL
SDVj/7ROHVB8Fs8bnRrlkRiv+9Wtr2JEPl6k2Q7mEz6MnNvZ1d6POPGqMJW9dxcMTvbqqM6+McfM
ibpqKvcOzX0MYmpFjteiCm4Gq3nsLLvLEPiI/nYuJKF2Im6IWB/USDRV5w8V85h+uav9rDwmZpcf
Ym8aDiYO5L3ifR0HlAfHHApgdcTMlb2ymhWvbHHj13KaxRMY1piDtpedhTNR8cate2lrDdo0wxpa
7BYYFi+JzHApa2MBT7nS8cBDyAORCiDNimnvBZSkDtNqNovdbNcqcjXgJAa73cOwzsOr8Nfxh4Mv
6uT3DWCfPB/u7CTtvjSW0xU8f00+RBagn6Jy4NhQXWFm64aqyTk+9NNzghIFvbVjj0G0BsrCAleq
Re+znOfhimFfBeo0Lhmxx/7qfk1IrQRkw4yM6me0Ax7EbkYo0LkoHOzCdgEcFumb9iboW8SqPZVr
TeJrT4ruDXKO7I1Tdn0AclvZUbXOJZrtWkRg5xN/Z9t0THd9NVWvIp7jB9iCCCgqllegI0+EF9QU
Ye34ra7qBm6RB71gWJOrrqYkLWu9aR0qXT1jNcIPKTx5nPyquM4b8vqWCqQnqcVlqIy1RETfKecw
MSd/wM7QdZGzItvIsRoRPWyO11W9jjtb5vVppIN0L5UVL4++l3fN3ZykTMODZBatW4SMlSTFQoXI
lfhHUA4SKfcPys0MqSVJMu1kPxGm5hakV44LKoauB+KUVgGJuQDvr8rZNkKEG+a+XFXdRVafso7i
IJ8pnVzrNKSu80qGKZSBdUrIEoWVpcxvgevHkYD8mFxnWmctKnrR5Ti3kyly5UicfIGygNWH9sy1
Hgx1GgEqPc4tUYcVKPvj6rhppIfFuKCOVeeOezIaByu7VrmThbEcvc+qa+zvot4kz12G4Pg4V+q5
L4I4ezNNewwrAPboRN3N9LyuaE2Z4P1ES5Gc3LGiBDfR7Idt1nkvkJPEPnNZnfeAy4pDD1TzQ1BY
X02QS3cl5+PGU+LY8Gsvq2yHB6Uy9TWd7epxmkznsqpsCmVlq8hJTbBIZlpZ9PiZC9NLpTpoN4h8
QW5F1+XNrW230Gh5j196qsg92vOAvpeZ7xP2OorzdtnPshv2Y+mdUevqqOHg/oi6JTh0hZAfjj3b
J/IqFR0rViZahf7Og6x2zBJLR13DVMnKKpevt0+nb2Vg6GMp7TtrToMfou7uNO8E+YqQoZJyObVm
2VJKjck1xAp/Rmhhb3YAtz2oYHb2LaJyyBIroFAzz9L9FFdEwZZs4/FsFO+orkhHDrzqZGSxFRmk
i4X15NaMqUt0jMQxLzSxLevQxDaslcAz7gZrXR7VlJ5GzCY3MylZ2C9qq6MCN8p9uaTpT6Vc+yaO
s4yFtk3INSOGouhZ+EeVo01PaRR25A13SMTYdKblAaBscKvnBHA8YtVT4WbOHp8BC2bfQJ0S5r3v
g6Pve6YC4aiSj97D11M3dOop7Fr/tmB4RSwR3G2zjOnwwyZ7+wVstaaelKEqSysa7/1bayE4SeG6
2s5sCiJ29Q9Bt/nkA+w5LySYc/0AaMECHUZ8piC0FuhmO8h2JKWs5YcTWOmeqRS0mXr+SpryVZr4
0bK2xEOUX/scPRy0YtHsGdqQQjFb1h76odyBGIgvgGIA6fZzzNBNuCE1s0mKYz3n5b4jw2FM7Lm9
bkD/crf0Hl3QwgtlByK0TJLinv6DENFoz6O/1/S4b/uBeptwYhm1W/tn9nt1Dtq23JNiwLwx98XP
qeaIlg+5PlX2MEaT0cqHfEAgxRDv+5DOw8WrCDFg6EaiZzNGabootDluywZsQNLwKg3iOk2Ihm2/
cV6jFFtq/J72mlfnelS6CBOwD6/Iw4k60dONhd/rhVLqOTPaNvS6wbtKXcxl7bxSODYpITHrJpQe
jS6q9fgemC2ko8XaEXn4Uhssebm2aci6ZB5PjuW/pjOoOfCsWJSEr2EMxM7z2hQOPqVCXtVLep0Z
9dugvP609OkTo6BPhvHUfwvVUZ0ogj4a+QZztkQdXds/euIXI5EAtFBG9TIzcv5UqkLfltS+O+zo
elB8z2pEb+9Wj/4yIEpsktyMBuXH71qMaNZnrZmkBcv0SA7siunBj9Hj04CYDk6PhZ7iH8GzXc7O
sRit4LFmwcIRbjlgjHMdeyOC73QweBKqvSuK7oKQeTetGZEvSxJHfFXKu6Gxru60a1NYmwDcCDQp
MnNHumtJ6KePdXU/ilTdwvnyz/yBfypq/1Mm8pGhE4sH6aO/xiWXxWFzJSPme1woCO+FUZCj526a
co/ZmVPOlzXzSH8V5kvHlkRow8AgR269QFUjSg5Gb+eZLmNshxTeGMna5li3w6SXLAnu3OnplDfj
iT77e+KvFwgXYGUzhTY/MW7iAPfMWgInzFvvokw9HEhM8/Ze4ZYX5dD+a5GlhjWlfkhlKsPYbq+7
RD+QVf9DVBl3fLw42Lbqh9ZWdURjxjvXdiHJih/SI2cXGohrZdyhLn1FX9hfDbGhmNy54ClKqz6m
QiX7rKnM00wKXdQ5Y3+usWvTuRgaeLTEgoJUeBgNQRsunrIwbZb3IsE1JIfFOiBIhDU2WN9i1BVP
k88gxZ1xToEyaaafTu/pJ9Y+RuauQ4wL46JL19KMEshhmR4Q0t75Bn2WLIPzKYriFLj1jT2UfRiv
lg3bJ0OusvdAfiAYF2lxIbIG08jKeDRb1EdvNs3bxhKptoSL9Tu6WRTj5lIYH41bdXeeKI1TzobX
7SzwNESC5h0aSo5IAHryNCJtBnG8neytalm+UWfxaCWq+sjQxt81kxXfMAUbvxuZ+4l5bCGmOTX6
S0sb+mGd0bQ6yGzqUGViAh/vjPdSpvZ6u5FB1G7yquZIF7QC9D+ABV43YNFGVfUwa2VzpHCNAoIH
dHrIFGNGW8TGrQmXAUQom8Epi/XzkjhfqBCcpzZOGrKcluHEc4AVsOvxWQT+y+S7rPBpLZ8Sss5D
QtDvfLOPP6p50yBVsQ9uUmI0KzmkG1eTpKi5hiPNaBCBwRU1xDAfEoJQAaZl7kg4NOvPzh2YgB+T
GCQCTaKSrFp6YdQ0FXDKmsMN5d3UKBJg3aZ76ZTdXiHW9fUubbyApBUgsMeFoPpwYV14cxs4jre4
CcSz5he4kd+O6+sI0GPHYxzTNKJBDYua8faNNarx2uPuIQ5cTQNG+jq7XpVSZJ/T4NkN3ZhQMUGt
3JlyYP7ZDVslxCrzRoaq9w78knjOYsyHk/KJo2+NuaVo9W2fXCaj1MBxrPnJGdVA80kgSiCaQPh8
E0bwUv6yzqVJTnZUEqM9pae2PC4FCI/Q4kHbr4Qck3Pec/CeJVs0JWilIm2pT1id9Z4RwcNiUNav
vcswHcNr5KhxOhIa3j7MiZav+SaojvBFwwbtHPO+b7ecXAy1/mPvdOynrGXNfbka+tWws/FipS19
mQoL1k23GMNroQxxy1RyOUoF2YLDa2899ACZHgNQ9ThNAJJeGUYqvxEOWVyG3tdQOjfIwixHntKm
ZlndVY5fS2pGJoZMS4ki8CbobtEIlLzfWR38iFs6/AP7SdBZJfgmuTgQZieHb7rK9/HQJXk0F/39
mvRgriFNM5+kDfUsVi+55KD8Q+S3y2epKvMtNnsKtdWFgk2no4MVgmUZPU/Wvo6u0xwmg103aWw2
M26piMNOthdJnx+VgXMQRUZ11cWzd9aTGPYKlve1MqExU9mb4roBmfGFyK2BVKGZrFM8qohVOjtm
ORmMB1W06hZUi3+qUjPZ93pVRxQBdmipgrvE6AA5+JCFvtK9JTic7KVnQX133TXtdBgHqn/amR5d
GiN9xJSnQz9ICH5mlhEmqq9uxiH4bmiTgAOzik9u6gyRATz0JtA8GlYO2CVrrTNp8f49HMD5PC2O
vrioYKYdUp/IJrWLmybwQvrN3aVPg/GGjKPiGk3St9qfzb2OwWXl/vKRLFUaSpsczdjPaSuacUWv
rFtejMyK0S2a6V5JOOwGN/ox1aoPkc/Jc9E39Gyaol4kjbY1Sq3ZjCA8oSB2AIQYYu3eMtA9IUcF
BuPdDOXGMzHi+F5DH9gMyjKqHanLx9mBHbukbDa5s1kByasorg0PKb3D+IYeKxL+pUkPJgbLXdCs
t06x8vcifuitebmbSP/cSV28BL38aiUs1hBR9xlAkohOyUdQd+4uSBh4THBmo94oRVSDMDpIswDj
ZVfggfPH1SdZqkH7CiBCrGS1rXdWmgH9z9tX1bf5PZxkwk3kicJqOGri296NmTGItIyvSHDFQaxU
yDPgkaMiUWqHGe+jCvL2YRrbB/zS5bITjc/Wbm4HwbQ07tCsLjCcUWK0tZDX0Np+2IY33mxqnF3H
+g/EbgUNYgPzGybcUkk1X2ulZnCP7ev/ja3/f+jrRP38PdP1JesS6Ar/ajr6/Yf+IbSGG2G7/BXz
4V/gdQbH/yCvW78xzIbzEECOQBBq/WFyHfzGvcQoWQjLdaUpGCf/gzbh/sZvQzeIDNKXUrr/1eTa
M/9CPePlqT74lbwLhuGbivQPKlFfk07fgF5Gak1LGSRm4yPIChxOzUt7nQGnInDgfal9Z4s8SNIv
SHQw2RFMd0Xg9HhrNW4GQ5WJhOPFZrzvoKvdp0uirjq3Lp+bekFXh5r83MbDc4x4bMsVaD8E62CX
RTQXki99Z9QvcoCYoqoJeZQGAfHDievmig5icG0vs/NRi3aLtpWc0SzFCrbbRK8vg9sYP4vZm7+g
06rmn6RSBV5+yXp7uqUe2HdAichqzK8ERgz/6GqQDTB3oKayI48g7AZpmoiLGuPZsB3AUFgt9V7R
kMIeQQOtrzYapSet+dbsZpqHReq/l0VJaEmP8JrLQuLZCYRacp0rk0Ni4VJNCGk1+9ifJudgtoLh
el98s6u1vkLnBNXaX+3I6ezia5fDYnLM2EadiJKnpJ3/QoDasiXiEORi9xuCBtjDPfMs4ZGUhw1b
oBt8Q23EfBZC3RfMFyn5TcT67tpVt96L6kEFUBvNJHGvHdQJsNUx6epxsKHqEEEO8q4FG9IeDGgm
zx0hFx+jYui2Qx6u3uzExs4YmObzTP3JVUajk1BaBeZzUOAw2C1yInI4G9CAlWrrKQ5WiYi2awbi
tbDab+3gngrPUjXnJ5+ynO0+pREfGl1bF4eJWc2VyaDNCn/9sYTMDaueI6W7AwfF/7ekFT/jWPAw
r1WNZFwGa4UPa+Dsmts++5AzuvADtL3BvNOECOhkdoIXpkGEEWKhC17QQQJD7/wNyhCQrPMsTYeP
UY0aPJLX4B+ah8A6Wyn5zQqoSH+0B1y+u27u16uAliWfszLRtiYmec45ZqMe7SAXhXYsGeJDsZbp
hWENb2AibSXhiIDRKax0rN5KJLbAFWNdsNGQXkakJkHLdsS25srbWJdTfOgHwMfnQWkSlRNatD+A
TBAJgxmekSjm5Iwr3nblsaSf24aNUUN52gEG4B8oJvn1s7t9eB9JPFl8Em9Z2E0zf7O2eBZsFwX+
jEhUUw1iXGBrMkLbUHyIeJTi3s+0e/3rFV1vJA5bGy4KspKwrV2rkQqH+ZTELxP9Hz/EMIkGw56k
Xo/oK+0PgXzUD0mNaa5c0am3ViK32DGL7E6kAjn2Q5KTs11YuJrORNIDxcIxbllhKyHg7hKr5GMt
CBavU9rKr5Qhi/Hy6136JeL0U7nYjOJxzfFmHeVylxlkU9wGXcmgrCx6YmR6gHkjxwHdrk8QFPBO
NOX2lUrGl1yTfOvnD0vQXAVQzq6WruG/g2UL7aaEohNrNGjGi4ZIAayNaPC9qWSF8nIyru1KmMsh
a1X5SVOTOzJ3je2eMremfOIYfnVsGNoQeWtW8wjpo5hJ0S6GKRoCVHWABKZHslPme50v6g3mK05F
0YywNMq0Jo40sAN1PfgIaZVDmKwjjZa2mcReNlbQNcKlgyDpCi++yoMleOHLpFFroRF8hLqLAavs
evXGoaOn7srl/KS5i485je4DzneJpCdxkJwO/ffcACxE54PHogz+h70z2Y4bybbsr+SqOWKhMQCG
QU28pzv7TiInWJQooe/M0H/926BC+SRGpFRR45xFZgQJOhwws3vvOfvk4530GLv4tuLBttWg+DDc
gHMPeTufjlGjg0THBYXRkkrqbNygpN7nltGoGlGoM1QO/M9NneLksMpKOltBpDOLg4YYE0WpOAP+
wv2dIPA+Kt9nBekaQlp9uxiuaOGKrSBdDRF0C9sQ1C3VQ4Fz5MwZ0dRUuYzjNVDSCOt/Xd7mfUVX
uc/IpVz5qJAfONH5O1i40xfhF84xhM59SHtpveauDy4w6kZ/Z7IEnjd0Fb44zTjcQ++dzuoCGceE
E2aNp/ABJLd6RJKuN5jyaS3kgUR/aTGNsUcjP7fQYPP/jeXOlMBuysicvyRTBHLGGXJ9IkfBX0Lf
feQoUDWdpylL6WUM6B2Zr/kW+mr43IVruxt3GBbh49iiV0zC2T93owaPqiq+QFSLwR1IlNYQCBpY
De0oL/FO3FoFFlaiCyx8pZnstXWec8htbhBtQ0Yy0Vb0JGgx9e83yKnqC6C6CHWMLrwue8VqMvkI
YYy6u6U84Yg7QDBuA43IA/WAc15nHCAfwtqpHsk/VncknV3Hbt/cTkuo/RBpC3G15d+VPgfTnDGu
vGoAKhBKkiPGjWLzY2QP40mE8n6ObO9Dh+tyX40uyBJ3KKuA9wOH34FR0PLiw02pg4I2sH2tNW59
j/GIu6VbbJ4P1UzHNmxa8wZpQ0Uj3sfmmioLtJ2jRjq/LSF35DYzFCK7YXgOyUXK1wwGXJgCBbP2
w9TkOXm6lsi3vdNUazma7b2N+uwpselUsRU6BGqkgsoVFfRZ75EZTnWXPo9s76ch77rL1jafl5bC
RY2pilJ+GGtv7ZPKfI7rP930eGnuJviPp2lMrZvM8tqvpB2r5ymIquaFmKy8v0k8FUbIX+fsLMoz
ejCN+mhPc3gTxxaaKLCJKE8szuMtcSo5BktCw9Sx045xpVTrbbUNWZ7pavEFCOR43iwUlNCdaP8m
bf9E7mC4iYrYuw7qwL1C0h5RCZYxLAoT5dcl2XDZhRmiTduQEWLckKjsbnzRDVtuF7l5whuP1Ijl
M8YpVE9V/RB2tXnMTPXYsiVu6ea6S+Dik2VHZ+mQ6nNjcsXHYaA44p2bFM0xbZGxGccnHaE8dtDM
X3S+OsiO5kfm2zBMTSg4K7+qR3E+xK3gE0pkybEgqTaqSZ5i8zMuPcGjYsKoKgYJmTm3PoTU6Kso
92gY2GjLcT4sLTtqPatmcKJtsBLxiBo5cgJGyJFo4N1SVUOsFaCcVkzYnBsZCe9aMse8q5Rg0qZA
VvB5YkJV5nFn+G1PECZNaAa5D57ZUB4qyjvLGes1jR6XCOyiuEP/BJk15fixs0uy0xBqpiAwFnEb
5Te5ZjSs42t4686OYI/p3lSqP03aWULM+cEeEsUFK1B/SEad6E1bBDdOa/b7uuxi/qct6hNoluY2
domKXEPkGLYEdyQI+ofKOnYkI9+gdEB/HHpnsIvkeZVF04Op8xCNWdE9xl2Mzp8QdKySkgPF2EcP
PVIMekAjk/1GO0evLsbDaDKtF0Esd5hk+B5IwB6I8iugJDOg7AA3T1ns8iYUbbauR7fZ0d1hd8yB
da6Yhef7GsnHI+MoaIv1qO4A0vg7PTZhii/AgveR6mTTLM5jGukrc1TWbYyoSK9IRiI2CYXnCby+
wFcQT91pVILGim2PEJJYT6FXjbFc+6w3r2nTeV9x6AzA/z13PsRBm3+ufb85BCoIt/lytILpomCd
TFge6FRVa4xNHuC2pmb01KOS6WR3MdSWvQmnvF1jYye91PftU5YW/eWsZe08sL+BaS7BjPdrwo2K
67RNnLXOXFgixRh5twztHGLejGBRfaQcC8pBfMrgikc7+r80+3uTsyBRaNlVxCYb9fl4Tgdcb5E6
BiPyFklngWPAhU0ODivv5EQfGcUwlp4dulihCJ4iAqxu53BISS2K4l2TddO5q133sinjRuHvaIwN
eiy6bFXenkarmfayTMZry231fTwUtBmbUy3ncdMEdnNV6Ep/9lgt933bqCPu6nCvIvnIQW3Y4STY
9L4SNzgtkB65fZYR9gSpO6etA4J5lwTzPAFIUIz3sLjRJCxsb77tHLP+NGZFHvH42DmyX5S+K4dI
TUJDIdtkCEBRT6GBuDYC0jcNXGlkfdSJ232iU3Ffd1OZ+YyH3zI7C4PF7SwcAVvHjn9bWfmH2lli
Psu3yE+nNF/aIagvRrzwK1IXmu4sG2hOAsyfsi2d8ZhGIlRR80NS8E9qIBiqDK8rmis7FwO/AimF
0OHDHKPQFI6SkX8d2XVzze531hbsoMNvrHjv7ZpEnCwBxpaDQ9gS4EJ+LowjJF8TFAd18JUSZ4ND
JeomsX0/T75+DZT1WyPqeydlYArHkq6N5dkEmvwemwxYZgJNqatDWajgHHkqcewszC8kpxO6SYjK
ZyLOhLiMetk5ZwobcEjkvGXExQUqlJyVjxd7i0VHqKtC9dZlYXhzfVQ2uYV93AbbPoMYthJzGXJs
KzwmOJHpBBT0op3vbM8ICUkYM3VIuo5jJmKAF5IchvYO6B5i6rm1oCKuSw/5+/NMPQEXR44UbFHo
Opz1I2qRjBXjvvAdfL75pF95ZMqvcu7LOyega7lqm2Xciwe3fjILMY7nEbWRsaydJgUWHpWbmewt
vQtIUNd7GVUKkFzBxxFVbXl7FVvwWLUlq6e3WrjwGuvyB9fB31jC33tm8cu6nqBTgzzYpDnz7kvP
OCFjkmPY5GJWotJMUKLjB8op1359oeUX/WjzfLsQwXkcA2j72++fLqmo4JqcCzFv5yuuJUobnIR8
P7x74kUnkto6qkaKEFI3f+c+/+vVpelIkrXxPzC6WHA3PzZ9amOyfGZz6LnS2r73BpDJSZNMnB9z
dahGouEYw/gUAcZQULb9+qNb72HUAa53YZtEQ1i+E/zlsw+pa0BKUdVBW0g9Vv0QdeLCzxr7vkw1
ZTOefT58LybCYVAwIupVZbfIfyI/xy4/Wt+cxf915fzOlUMmJJaY/+zK+TBVBQy4n3w5337mz+7m
GzfJdWzfM3lrKRL+t7tpWdYfnEZhK/ybm/QjRYIeGBkkvvB4/ng6vyOVzD8gojM+MSXcW06M9j+x
5bx7mXnK3MWZHkAmEALU5rLg/tDaDLvBgtPVDJdd8RrpnLb6px/uxt+sFtysH1/iv1zg3WukRicv
6pELyBQ1KVbZLnhJ+sskQLL3+utLva3+PywYuJtYk6jiHQecK/vgOyrwZGkrd3NhsdajFV8OFnRG
oHouKuascZ91Okbycwx7sDXxRtjamNnt3Skpj6ZjNlHxWjVvIB1ethhw/z5UkbknQKT7kkgTkdl5
p4Sm7DG9ej7LdZCG6l6m2C5ZqarwfmraXWon7lEzOrpOSQVB+k2kbtmubVKeEG4rZBR27xEptRp6
J6ACyIsmzu44wkS9wshd9n614Y9gdIogDBwBtNOjYg14mMa8O+VhA2cRb2g+7Mg0zp3i5MMv2riM
hi6lBbr1GXctdg2DnNkVqCa1ZjUXzhVzkXo+pS3j8buBJpAot04fkY8IRhgV5hgikVeJ3r99I/9d
NX67arzFs/5i1Uj05worafnzuvH2U3+uG9L7A7g1kS4cc/60332figT2H3hZPDxLArUxfW9equ8L
h/8H64INw41/YzOz4IX/vnDAYgs4N7GVve0sjDH+gZ/v56Mf6XY0tYDkchLjty1RfD8vHMxj4gyn
g3ei5FcHVUBlca1SHeZpoh/cKoYQv367/+6COI1MCNyuCediWcl+WKkyPnVt14V7clxbbvDzJHtQ
kuO1l8vmEE36d8ecn4+a3z4gay/3C2sKY6l3i0mQerNmbxAnv4q9lzTgAk6aWvfapUP+64/281Hj
7VJ81XzXmBpMDrbvPppCjxt1mSVOWTG4L9j9ICq0M9u+R3f9skWX8uhnACCBRIy3v77033zKb7g/
1Od0KN9HXQ1Nhs/cUOKkbXqUpaRuXBluiRqgjziH/vpi7041bx+UJxDBNHMTCVzw3Qcdq1wXAIzF
aag8LkQgBA34ITU5RvatT7e5dNI6PsJHo4E+qbjXH0kazZEBwUhbm3b5z8gsyx/ksY96QDnIffY5
af78UAETw3oXheIkB8HHfWt2m0aW7P8/r8X2zwbFI8yD8+6BilLHRHYxiZOjB+uyE4Z+9QmVu+1S
+3dn1+U+/u9G+O1jcWZmPuqbLls8R44f35WkrZUBZECc+jD++q15bhNe9etv86+PDkBHBq/LPbRY
pd59mQS5Cr+1c3Ga0TGcUtlzIJUeqR/WjAZ+9euLWcvdef+ROERZNqUTt/A9GUiGjtXPQMhPbLCc
f52ea6JPY1jx1vGXTea+APflJQWZhBykxTDaw8f/zZ/x87n8252liwZ7kldV2O8fmNCm+Am9TJxG
Ntejk5WWgZcwgKNjaJ7QJqBGyTKb4mCaiRPavL28TGqSPSuIOvz6r/m7b4BMcEYiyzftvz/vZHng
jQXWnJNmZnzLoHxYvQ0MBfEf239+KapW8r45cTp/KbzHWqpK+Y1zSlxub/A2KTXykaVeLiOkX1/s
56We5RvDF8UfIapUP399fGtcp2Dfa+OIvoaK2TBU/VQ6ef00vw2OEKLJ3zzLC/L0h8druSRCWX9R
EvA0Q2p6t53V2Sxsj1DZo4kxdM8EkdmNVnq8Bf093iY65Ht13Hm8jmWKNjhiHlWMJI75Rgn0iG40
lPGG7e9tBYF4SSU/zTazyjA2mL4myCB/c5NQNPz8N7Pxw6leEjVowyCeeB8ciAQpFWPhiKPOzQL1
DK7QKvGMHdLPrEP5X0xjtM4ZHlTMd9J68rYWv+xG0Sd6m/rwN9I8Ze0NCRN/naGUvY52xqMLYIz3
yiZJJt5gm7AwSVkDNaYVBeKlieV4S8ijwrjDjyms/vhN+TnayzZDUjttnlpOsSda0KRYpNzAFaOg
6RoXvKG2cArQJMyxAQMoCBvrYGmXX41RGzBJEcQIqDmIhs4Kw7Hj7fOy4RqSO/0W1NE0i4de9AI5
Ju5R5ulxxRNSC6t+mnA9EUMfouI8DkxykB9EhdpMyirjYwb16BXXYPPk14RvHUmXppRn/nBt2K3B
FJgaOnm2poCvzJ8dD2/ZQCT8Y4O74alsM+8lI3Nkxkpguy+TFejXb4W51/fuSzFl9ud6Du0D8oLm
VnlEnzMNQz6eRGBGGV6iqh8C7H5ra2JEbjCWOYmRCa8IiUpyRsEdDZPwcRJ2sg8dB4eMRpFnVLZ1
D9uE+xMwR7tlWDQ/2j0IlToQfE+FNzDIH5V+zQjIW6hXdLBmHTJQkZMKHrsa29EK6SHhIGHJbynS
yboH1Gddis6kdfG2yyEblzukeyTmIWNT6dI+QPs5+UjJNyJmPrEqymn2jxiK1MFI/fEaMnxwbjJe
vc2IIxkZXRmGt3FBK1w2CX5bAtVN98VHRQuBL8V3t0YyM2FZNEPfO9bLemn0PpoCLXpIVjaalWYN
7yvDUtGyL3oVdjae4GiKtsUsrcvYKFC9T27BvD2sJAQVxoyLsiILF1ZQ6fAs9ykiUc3Mh7ZYC0Fv
NBzUMpZkL2qhdC4GYvZlkF8uworaAToz+zkEGCsp3BdiQdwXLyYNhB6KCnJGM5a6i5zZPswYi/yN
HXniuez78l6i771AFJpvGswc1io18ALvrMRUxySveqZdizhC5+OIfGPGk2Dq0Lsn4zIhtdeDmbXy
Ic5eUlCa6HtjhMhFFgRrtJ4YI11DMAiZp/sMmiDTEBjpDKWQtZY8k0j6ASDftLVGLpuGXfGlclX7
VYq5OnNtv7skCxMzC0M5NNZdxsq0nnMWrsGs6da3xlR/BM2l9E67k/d5BJKDl7cszyttqmhHN8wH
idDVzIFA7cDV6KpLCKX4X8tZx8+RY2D9q9r6AgoHPexyCk/W1PrNXurBeyK1cUEQ4qj1oqE6OqJg
fDcOYn6mvZ1tQXHMdGJ7vkaJEn0NW6h8TpmXt9gomAYxefP3y2GULufYaJDnqjC2DWfAJSKj2BWS
iRoLEzB4PE23XaaNsxIB6Vmq4L9Pbjd9QYE9wBBJDDjKVfExyXqxBviOcaGEm5s28AgQw7+AYOb9
SGZjE9rINrteWbuirvhF0rhcwGEs/6AUmB4rXBcbz88R2q+zBo0YAQIoziIqdD3WwzknXXlAezG5
mzLpoY7hGCLGLQ/CDTO3+AyRuQaRjvxoriZ840XVPaA7Rqndl3rXLdmSZWx+zvEgfgzyxF4lgTXu
tIGPqcv5O4KwLW7YlUh6nlnezz3RDGRImHyjfmSn56i5y2uz7WqyAVoeaoNuUvsyheiMDDvlldCa
imFb1S2efYKKOWAj00Iuw2rbvkbKZEGqZnRLkznzyJptH6BN6BDryG50zS2UJWyybdWY/arwQyQ0
tmtUaIbFeA0Fylj7E73QVgfsx7JzcTzi80KRpvLlt1ljDXokwQKKc6Ra8PUVq+1IHaVxP5PL0M/W
fV8LXv0udkG2jIT8HFwrq5/qmsd2Xfk94pYsL/Mnu2oiznNxR64jrKVqwRhq8PRuGsv661T3AkiE
T+BBjrRqW6Zi+FLIoYkQ6hvuh8ALsbzHgT7AXiNSpxyjpFshq4o/6b59SWvX2boiiaI14SGN/ojC
uzPuCBuqnIO0Y3nZI75fe2i2t/EwNDBRvHlHW6h+mIMI3wMBRMND76ri1ovqr3YOTwEGzhXMufbA
ukqYgB0Q1CAY+L9GbRy9zkky3EWdzzfHG59umz6LAviJRE6RBZkscO1c+0fSKQghHAeU2uD2WccJ
kdLRcGiD0TyJppouGt06tx7BH8ZKFeAIVh7fAtQ2cD6PSKJG8qCsFo8b45krlFP5VYNS4LZIZLNW
laU/I5nNcfrOzidywPtTS18LXVloJzBMpEMuSowgfejmATlKk7NcBKGLOUiK4zT0n0JE4HdDG2U3
VtcRyZJE7nM2eFm0VoxO2SsZGq8aZn+QdqbkAuYbwUnBQOJ43Ef6xU4I+GASEmxLBmYnyzONcCVa
wnpxjk0JgpayQ89t2Xa4SkToj3juS+few+FJGCCs7zqJw3Nz6uabNsaJHfTR8NTlbdNtTa1FchyT
cXTXsjJhksgQ6sKlN5pDvQ/iTgMXKI3z1J+rBzPBjwrSHYHRyjZ8Mzt0PDyXAzv8V6tv9EVX1/0e
Pdl0ovleYAkMYtxicAIc4HQEz0CcsJJ1zcnCwE3m9zeR3Q8E4qYhwCzNkveUjS15tFPuno+JzTLK
tJwgvabuy2FjgwoI1wwd7YvWn4C+TEFDkI3MfcGCaIFisQkb3gXEu++iOhJn+DdR9OceaqrOT241
htWHzpr0o0Qatu3HOVuj2mY8C1EX0wp6C8AzqQ+qcPDx5oRzjC8Jd9+qNUHOkgOFy1Fwq677mToF
DravUESEyZVtoho11WBcuEkLJTBxGmcnDUcx0a1LF0a47+Ltt5NA7zue3a9hHo8faum0nwc39F8H
r/WSnVl7HQlCRDJCW6xyn2QaCZ6T2KUGcWs8Tziv2vqrG2Mk1mkBl35OdHt0hhGDSFXBg4/HpJlW
giEj6VYYSA0CNLa26YUtPmPO7NE8QV0wUbOCfGJSJ09ZBxICwFT/MfamCsFlNKdXiMZ8k+jQMr8q
kc4Tzomu6SY2HL41RnEWptZ6yMfucYSwgwfzraj5by/0N71QpsPU8v+5Fbrhy1TJ5/Zf1dd/0W3v
ik8/a8W//fx3qbj3R2AGHq56SaHA7IOS+E+puO//QXcFvNhSDAWWAFf2vSnqSEYmIggItaBxQN3E
v/ouFZd0WQNqDuLe4cn+Q6n4WyTt/3YpXBGYzFMYUdMNWRToyyf/sfEyWWVmxdNoHkBurYvoax4Z
V+NEiBeZg+VQHrADHjmiboOw+4gpcpU6evPDzbv+dq1/4be8rpKy1f/3/wTvKtm3P4EyFvIMnxns
9LuWVgVvo5YSenIFXPEyFB8nBJW6z7ZlsYsymCUmC+QmqCN8EXl4UdcRhEGyw7eD/SR6ULDxpqyN
6MKcjRV88V2LqqX2OdgvgejChUFWE0jYs42a9WfqT/4jajHy4zBjp/CGl3+cYJTiWXrQc7VPiOTT
xnZyg4Oo2sVIlnnnnChKUpPMturw+SCK3phZB2SpfJwk0QY8E4fRk6uCRUfYzinqBn9FDsYNuwNN
piX0S7IoualcOa2jtzo7R6Z5g4K0Q4rPKccI2hsveLIcA7q3/zIDH90WKepSz1nT88WRFrBexByw
800/FmvVZbejEd6nePm2mS62fVs/UwyY+yTvrvEyY7MqP80k5rZptm7AUuwxU8vVQAQtepDyczEK
c5/hBVpN5vC5FNEmYtU7R9KEn9oErOFhdwX9nWTOVVSk0bf+xX8Xl98sLkBUlr7jf15dLol6i//1
19ibP3/wz2WF2BsiTT3Uox5VJl0nvCR/Litv41uULQRQ/3sM833WEvxBT43uCxNaGoLMYv+9rAgS
cRzLdLBTktVlm471T2Ytwuf6P7SnaDv6KF5Y8XxU+FLQgPt5XQHPT4E++vb5TKwA2SGJXuK9NpVt
rgpsmUYrIE0VxGVDQXNT8riwbj3BSfHQGybWQfe1cR6yJG6nxmAZmJCF+tWsL6qoPMTK6Y6U1GjY
aSieqq6Etljqel2VkXFqE2nRXym8O4LWx4eUAOCSuOvU2Ft1U0GLSBv4HHqiMpytnd00SclBLERz
3RAMwt+NZtUFBpjEF55T4BQPRL2Km/AGG/3VyPHW5z6uBObDQ6Nr0kk9ma393Dta2ARD1GSbOGpe
OxpQm46SBgOBStfKKacLhrPRdmjNzdibn2MDiw2HZmNLmo+1o6CZ97B3mShE9t4o3fJDMPXpVoP9
xswttvmorlTGccmIsvaFaGNnl/uFXNdurQ5O4XH9wtIr7pTYtCURBLCdk1uQ2NWmwDJ/qDOOjEM1
wcPmcHjALXOlpsCEWpTNENMwunc251xh1qSoma6ziRKOfUPRQYdiCnLMEv8itgjKtJziNsAzCtTM
3wdFd6gFUeBhbi+cw0qh44rMjR2aewPLM3i+6dFt+4lxyfIhoFVu2g7EYD6RvqVcw9vmsvtUaHBd
41gcaw7gJ2p/OO2Ip99E4qRX7lxalRt8OCzwtJVxJniHIAyOLWDltVy2iGQOjcfJSeBOmZ1L0CCE
D6cbx50tqFOMvpjO7CpO7/2UObi2ZL/x/aFBEWm5O6bq00aPptiUC0DKldF+7DiINgwSt5Abn2sQ
8afGkGe4ngoqSqfBp4OYzclBnjl49YOmbjY5ES9Z2txDeXmU43wOYBJRLDiBnVEm5taiHt77GMFn
N31Om1bsU+Qy6yEdSkhWKdgWO/gCGzCF0x5QsjC4yzU2VGpC2AXRTVCl1a6LqMDtCApjFtGikhb9
PXqpkFncs8ZOredJzAT3Kn2CNPKJIL5xi1ITnSVAooNbkkYAzlCujJxnISnThpDNWhziWVDrcQpY
m1gfN5mlPhoaUlLmj+EGUWi/Bq/V7C3JN1jR3N95aaF2oZM+KNuLLkozLnaO/BQF2jyOEV1ETB7G
Pb0rjFqdh54UkFJyCwhRrkuczDASCdisk0Ddm+XIZNQPstuZyION1vMFZ698J8Eobu0w9nYgs7Hc
cK7fluOCQLYN8xqh9rw1SazZWlrSD3Eze8P4JF1V4LvOLNC/6ySS/cFGCd26PbYuwyQJ3o7rBzJO
uYvMZja2SPHJIghE3P+mwV4S4tzUfJhCYdJ6siDZ40bZoV738YfOAGDmrLzLDGe6JkrePFrtslUG
nkca52Bk8ZZTDGkCbeFBCC2zrTNpoOKewn5uAHsMPINUc6hTVeZdGiL7lPRevE5LmZ/RgwVoLntj
48/cz3rW7sGPc5hSjvkVURydwaFyj3VPqZt67R3CjrOu7L2jnH3MQ8pdAicbmmY41GC6Ir8ccm8j
aIrSEg8+d21+m0wEHFvddd7RXTLTxCJx1fhSiHna5Wo+AQ3BFch/D+RlP3gA60pRljs/MtS6wJ+y
mcIehIjvwJEWyUtTRSTuyvlOV/YIhYJGbZ75Bg3orl1bppy2dlLRECsbHqnIUxeT7e+6wn4JGofT
UJI6677Q7l1oAxMrfJwyk7EyedX2o2i+9NDYaGlP4aWrUmdv5pZ1DCWUoTS3+2020SYCQgNwIijk
IcYaUOX2s+fp8zQS6Zl2x0c5EAboJ15LN83xzjozKe+DoP9A5OywQd77xaMrsu7DJX8yIiLB6k6+
aIlYkPYRQmsBBL3KL3JS30tTgWEMy03ooHgOm+arUp25SQIRgkPpqr0QXbJB5U9LZGjzc2Quao+x
QOJ1CwOY4SjcnPiZVObgfhLTAamudZq9JdjBnppdK3P6BZIrlvN83/QiudYcNlOLTYjTHSTfAYRc
ZkX5TnWuuzIL967OEI56BI2Qg6rPIkUgVd87RFq0HdCbmO0FT4H3lGfjxyHsKFUn/7WCxbqKoxy2
IWDP/ViODF2Im10jcQ6uWliTZkQp2iCi5A8fLmrCtNata9ekSN8yr6i2A3Xx2NAQZkHLz6zY+NAF
dbrgEF4dWBOshV13JvtZsdYkajsxc4RWNCbHuBcQC+iMEFNmuJDNUVRJnIIkyDrujgaSs0NyTSNZ
1NY+8tMPQ5+4Z7Mh76dWgxNHWc3h/qtj1P6RxlqIFSDHUFeTr+lWvtxa+LuOssbFWOEyQ3lchTuc
OdVmkNPslJ/g1JXtg0jA5ZB7BRkkgEA2oCeq1zQWZTU8tkB2fF7FBmpXvmp4+gp5Bek8GIg8j5mh
8JJVaUG3+9DYUA2ttV97dvjgdMPS44bUpTQZZa6uWL0zLJv1knpW2iSg0VP2lzQ0+lpkoylmwICA
0m+5adCL3mLUym+pav+t3f+fzN0oFjnU/ufj9Ycvuv3X3zq8v/3k97Ld/wPpjudxJqY0dlAt/ft8
Le0/PNemoCfRcSnal4r++/nahFpuWpyrfeoy6S3Kye9lO8U+FTv6x+X4zUkq+Cfna0/+PEnHdu54
voVewvfBnvFXvhv/RpPA4ZjSskef0p0qWbq07yDVnZwJDl8uFi8vJCTrFi05U7IoXxHeDbRlMX/Q
I6WFG4adv1NtoO4CyX8TOHnwmMg2h+IKu8J585NgCGt23ZvLZFwMJxrvm9p1aRcuXguBJyXAQu6u
ROaCiA7IdHAX+0oTimMpsw4L8QT+NSpk9EDMLIdHes6csb30YzAMj9abL0aEenqYSaCDLJ1j1OwN
c9MuThqGMtaxfbPXjIvTBsoQppvZCJtbd2oSzMIzUeUKuPke3vpNEtappvOWDgfFuPJiHqYS7iXe
nnlx+SBmme6JVnF2vK7xtR1ojxzhefnk7NaaWYeXMPXGOeT5Ll6geJiKuyiGsMkEosYgwr8GNmSd
Ait5IL0aZq3EkyTFBDsX24rRmNUmwonFaDgR7V3GpOgaNKtzEyLPAP73Zniqpm7BMUpj3gRdGKyk
34utvbikPFxwEAG5hY7G4CWqoFh6uz6uQ+dDl2X1wcJyBZ+ZrIYuvmL37duNPZki3/g9gTjCHaDO
5dEsyCtRPeBe2J4UJ3PLzLw9BMOyCmpmm6s6ma2t0aO0FOnk4NnSpcv34Xbns7QPLRYy4t/dTbe4
ygjieAzLyTwGg3qYKD/WARmczwrW4dHiZEQxR1IpcyGQJa27ydMoutWidErcK2yhMi2ay/zN5Bbk
Reyv6qLyyBnSHsxWI1yQj/1TqEL7hgIv3bqRRzzoXH9hNsQsjhmutw2bJLqe8bMdxwDHSEo/xFlc
eKRAhUxEMNVR/oU3ltN+jHQFGI/J6Vn8ZuWj1MLWN75Z/Ci99LM5NARkMyC88YraPS3pc3eZJ+gO
uWWHl0c33rrtC27ZUBfqoltMhaPoLo3aZhg2mF+QXD37w0AEfEHs5xmCIqYyizuR9HdLbwo1ySdw
Ct098xgCjvswx7pB9hOA6MXoaL6ZHkOPOEja58PwjNG9MjfWhDJgqw1mdKRp45yc+Za3LlqrbcLp
27zpF49ltrgt62Wotx6tCZYmZszBtZ4Q/T2Zqlspk7mE8iEIQbxKaqYZPrakPaw43HqLxZM8nfso
rL+YEN0m+HoYQdViCXUJmpdXcPfrVYmBdp3Gnn2IWHNu+Q0wEyBYXmqOG9ILhrPRKmmPVTDYGdhG
erAvGKZhSpXhqCJ29/qpeDOtqsW/qky9SxdHa794W9Xicp3e/K6L87XDAovDLD7L3myx9mzL4tCF
FjmfRGSmJybyabZNNN3v1WhW7oXmSLX1HYh2cRFa26Zuwd74AMas2pMfhComd9XOp9L0DcpbHe8z
iQ0KMq+xc8MJaIA5DbtSIHGOxjz7yGxn2hT0z04y8XeC5NdVHU4WTikIjYxSU/cmrgqQrR78OW+I
i7XsCQ9Km4LglAzQTIWjZt8LjRTQKqKLoXcH7kC6HORy0z1zoQ9cjGRIPA4kaHf5qSN9Z1Pkus5X
SVTJLeP+YpfWJ28aP9qYrDaV0vbZSPz61uW/OuWuWV1YudOQhSKMkazaqrFNAmRcxz/LvB5zoK+a
Gweo0r10KYSWPuomdqGlrqd6nvYhjgxqlzzLyCUgCVeM/nACUEJ0hOohXsiUsVYXjyQPBGq3SCAX
3v8lEoPpK3FlnBh739/RDBE5p+m6A1bBAC70GkbMpM+vYq+0lo5OdwY9KF9X1LPndB+f2Vi8Hafh
/lDOzcBbCo1yBs01DNRURdJ+Rhbp5Ftf+PpcFKT/9pF1F/mePDgGjPjE9Ou1KmW6z32jWOFQO+ga
dJPFBrstiaAgstygulOleWZO5OaEQRafeQPFLrNu8+S1RP+wY8ud5lh43jH0Po2ln2BNzm9DD8y+
T4t1P9RMgVeIp752AI8XLDKc5KJm7R0Y+m9owTdnTUAwPSmV0MXN0blWVrU2KgIx1i6v6EVcR8ll
QnD5OstREU4zvR+X7tVxaptwBwToBOq2oVId9SvGavITGNdsU3IozluHRvGMaP9MzcEnWlTFWeSq
1yaIum2XDZ+KgpLcRHuzBY35UFn/w93ZNSduLGH4r6Ryj0rS6PNUJVXHGLxm195dbxJvrijFcEB8
CJAEQvz6PCOJNRJex95xVVRn7hK8jTTMdM+8/fbbMbn5OJm822aU8qPBdruj/12aROJWLAFevO3O
/ozo1rIfd5LbST67gy3T+ZxNZ5/2zOtguLdNduPiFkHlQ3/vzOmRjlCdTYukXeIAr1BuaCEeHlFp
yBUuRq/id2vONTDbMq93m204cQaHWZpvb/JEn6x6yHcY8YUZ7rnPpbqQOWoLcEnvoWN60HvTob8+
fCF34He+Zom5zy9DFAQOUh5MKhrMI3oc7+fGAkDBpQJNSqpOvszn3N8vD7sDR5lkvrBudyARLCsq
6C9oY4t0gG5QcZ+jAs9NaAsaZ67MzvRyPYsP9wKp8vvlSt8PXEoZ6HUfJVebvJOBkkDgdaAxzXcD
uj9luP5FxBxQPPcup79az1jiMb15xwlyRIsvOc/NBjvd3wqkHFz0KA/bcLBE2hbNBvoRuX7Wz1Hl
HdGCpXOVINL0Kcm9TZ8ezEZfIKobwT3Cvc43ggma57B4pvpk8gedrGnRMZMCc2uYIKhUCPT44oO1
u9QPCD1lKEpk3O7FIeMisxbv4/UW2VjqIdagema+pacVkUvv2wmx7cLLofXBikA39QBTbEAyMEL0
0Ut2W6QpKdldTOeda3SrHA5+QyQ0L3RKUD4aAG5pl/T5JuzP7Y3fW3n+AWkqsUVNmqbCf4KAwCDZ
z/TZZ28ab+5mPi3PwC7ysLuiYBA1+uG+H8MNf3cwpnsqludgmRd6HruwYOI8vV9ATr8cJr7xYTnz
llKadZ9/PYgQ0CixrwRi+iiDH9JtLit0Bf8+HIIu0bEAuDGjwTU4cU/sO7Qgz+kUI09AKDwvHdO7
tkJLvx8Op1IrTR9Ou5MtAv99eolEyG3MU72LpHH6Fed9gPeYAAv7xl9Ix3E/c219CbyAWDcwhVSv
9JH8AYjdzvILrtVmN02pqSTNMl1+jDYJJe8wl2hpYE9v1na27vvZMv2QbV372gFMgwID6/RzsiAF
00ugkF1ZFLP3QInFwNsmFC8vIisf7Yce937O3L/Tzdp9P7SmEdoR+c79kECJci6HE8iJN0uQ1q6Z
u1/TpUjucxpqXTgT26KNNDwvE0rLdYwEAY3J6UT+p1hbu6xLPTTVnPSjIJaY/s2C3n9jszNEHQIQ
N8CfhoMw6xgA55bzdbebJ5AwYsgw/c4mBEpKdVCkSQqAB9FI3FHTDJXEyaKLVe7Oe3Mr9K+or972
bCRX3x/cXXabw+C4SyAi0REoo1QauO1iNV9Pg3xDj+0Lc7WyIJPR0gRd4DXVpuYu7S5lEwkxTDe9
DtSrvrnT3ZFJ9voDxGLqfrgjf1lnUM+7+PMZ7VAMejZE+uLrxNAXE6hsM38A8WU4QK5CH+jr4QZV
UHvznpIn57M4pFkXhtjq2jzofMFBSlO71rqXR67B2V934G4N0WNx0+kc17yM+pmztq9mi050vdc5
i6/9RfYbpB/R7+hxL11vZh/DCbyRmSw4n7mUnuMkdpdsQDaLi9pvssPzCbStulNZtj6XBex5UcsO
AWxzQSMe9npR6o58Xm+xpJ/TRBbCT4uaeLcoj5eF8rt0lY3oMQ6WtJaF9Luipj6T5fX/X/f/Kk94
GaRBr7jXf96O4/xunMB2SY5FPvLTImv8G4000jDNX/tHzxv6afwSRIE8mSUaiELxUMXDPGdjEfDM
29H4l58tU6OKUnCgoQBSDkj6C5JR1ccd19BI5ekCvuLpz/zc+z//auVEPv83tUd/IEmWyh+ADlS1
Ei+KLF/28g0Ljy8vfI1XI0kJW70YzObpy/skJQ3gDFkVUIzyC09WyPfWwPPv9+o5CEbUxR7JHadl
bqYBzfZls9Cw8TgLlqMRYA1qH+B7y9FYAr4l8SGhC7P8pha9PoW7qhtAmBocFgoSqJIoRmMNyNJB
i/Vv6vBaivEv7YPG71d6iOvRLz+TxlZeA7B6QO0obyo0IJkHfuraTqDesRBttCnzkgNQDySzTUuB
smvFjSAsjbdDqcCgx7IcIKvNSRD0nkc9s1wqIJ/tmgSYUo7qLFgCugXMAMpQy1mAP3E6CwjTaMwA
PcPLb2rVGjjr+vnaeMgaoMcXtWhA18Ug7NXeHpkB3IUN+x/EnNG6STB1q4rVD/v/TMarb6H6FacC
SfLjCinsxm/vOpqrG0zQMSCW3rdFSwBiT+ma1F6e3ADcQyQcq5+4tgR0W7NliZvTurc3AZpUX9/C
C3Ic9KlNLHdAwwt6tsZZUSrbVp+3LhQgbMi6rSXaXu0GXA0BZZJsRnUqYJvX1oDhaxSLUENrVbPQ
tlAA3NPMNr52EixDQ5fAsEGPntwILkcnQQPkgjncskBIcrS8sPy4H7B0zRAwpKmQLl+/cSZyLfS0
0c+i1r8crbsdeF4Vo398ErgiUdRPYzFiQTnqG8G1NQidjlQSKz9u3ZnIgDqqekUyPc32bY7ZohEQ
ybgTbQViB9X1uXUhAemCM9rBqx0BO4EiKwrjpYAHoxkSfI2vge7rPS6SdvkDDq36C9GCxj3r8Z7M
TdGxcHfclZ90h57QLBQEEKOorgetWwvkyczyoX7cIeAVPZiDR6zgDC2gdMRD4sVHQuHbWmnZWrCK
rgRK5wMOSejZ0dbxGP4bOwLmC1QcFAVQXGjbyYCt6qk6RMKCPP5ByS9/ZHngOj0fgZpwLiDZ4ldH
h9bFRu53ytckwFMdWSMARDqQy8HmOp0FX4AvUtVA3UPxsSyjatleQBpIFTDgsog8jmvKLV+MxlnZ
B1tCEAlcpYoO/xaS3PDsjwgaiqtes67utTFSuJq8MdN8peEKuC+ZHlw487hVWhcW0JDyVMOCQEnR
Iy5SLFd5hMZWMAgbBg1kqBAsRvscArxJ1UVAqZLg1ki94uNSP3UIjq+h7wY1kyY87ZwFwGSJ/SoF
Rwmpw3XlblS+5Flw4O7MSURKPrXULUqpJFUIwUI9kJszQnBPBweaLHGe5E6BCFfbwgLbFBaw2iqQ
6AH4CL2eSqD0LKXgazgMwsbxKNm6g5JJzqt8qB8/LnNQQgDLwiM8HodPPYJhOGwGete6iAbK0T48
WYJ9qmuB1mMeqQk0ccsd3zgokWWGLo4I5zEJV7qgFuHKuHVTFVmVa4FUO+9ZzQJvWV8L5BZcYqSs
nG/ZQdGkNFw5OuoaeqM2yean0+2AKVwaQRGoGS5H62aBNkbK0dHSKIpGuZNK52I09oKhOxqFaCCP
Xgt9AacXVV9gkl+ktYJMqT/1/iCKnA10vEV1RmrfXhCOoToLghySkIqDx7jQyDO6QGrobyOnWq2S
9s0CpULKtwZmwRM0u6gc4hn1hEsVW4HSJNJNxWidR5DkEdUdgds3PdM/ciua8KqMjmit6DLtXIxy
2tsUHUmDqUYHAe+AOhB8YwWvNvyiJ4FHsFWE/stZaN2OEMyCcs6N6IB7kdVz5Vs2/AJzoxGJwaCr
ZdemVYCWr/J52YZuxZ1Ar47DzVsDwCIlj6AsJ9GzXZCaYBkoz4JBVg3ReRZ7GSMJN6cnRYiJgvgJ
4laR0spl16a1AIygelICZKehAvrIdsMVkHhG4R11YU5JxWjd1fGpTs4/gigaJjpbSBMXowEsup4m
0zAUAFcOsYWzgL6OanB0uTQYkHQpXC5G0yEWdDQJ4FbUxfIL27QVnKIVhRKkxlaAhQwVAZpqOeoO
wfOhYnCCIOX07VD9Urf4gqn6xnvvTsPFqCfJ6eE4eYrz/r0/OBKizz+vyN4FkxVGd+0PpWJV+d0l
WC//+9cajF9QUE8+PFJSi++p/nn1gudfXfuu41sd/+e7cBwH8cOU7quS4F895m2whDX/30XwV7AM
TpnYOGq81OOT/PJz7TlPdsE/GE7mDbsSlVa2G4eHVVQ3jND9WxieB1ESJEdL8mek2opNqPrI3WAR
/m8VN7rdl9wuZdu0aI6D0er4lPKpS+aguuUoGj+kIdI1NeMFG0vV+OV4EWRBPD61XHJ8lC2/TDjy
+1Up37zbc6u7z6yHo/oqLNk5qs9/NV7Fk7rWZUX5ULX8jhkPw9MZNwTZi+P/eFJT70WTcT0KprUF
aJS8BNUHvl4sQtSa6juyJAEpm45GYdDwIiWZQNnyKqsvizI7r2r2/blvKhPeyoYxsH2Y58dlULi9
MousavrDahsmZ9NcpmhVbd8EYVTzHhT2vEV4uQnQWw6i0el0VDx09UdOkuABEelxmtbWdFX9pmw/
fJiGk6BeWVbSqNVNEwuSVVpb2VXFlrrthDbPSbhe13xTlb59C+urbdw0LcuMlE2vorThQ6psq6rl
2/FfcdA4PVWJTHXTu6Aet6rcoLrh7Kd3wXKdTMN6WMe+zLq9hf3BOE7GNU9FGwXJjn4L4zfjffhQ
C2MYlzmStzD+J23Tj5aK+wFiUm9wsix1bLtBvCJS1jdniewrP/s/COUqHqM+TsP6jJe5OdWn/jhf
cCKp32pI+0mQX9l0PJ40i3eLSjVVw5/GUZTki13QuCZUTFdV83fT1Wj803VyFttK1F/V/JfVFkHl
pxaihJLf4NpXfsG5YnOFVKs+/2/M/jhJxrUjBULtEgVWt72v3yorXFXV7u9pMD0+nfQpVWJf1ewf
43hJZKtZLiFQZcshN5vG8q7gRVXT9wFxJ5ogVFd/7gK1Uzb+T3KGil7w/rm2r6q2v9+I+lnLTyFN
36qkz/Gnow7AU/+sDq7Jv3hYjIP4178BAAD//w==</cx:binary>
              </cx:geoCache>
            </cx:geography>
          </cx:layoutPr>
          <cx:valueColors>
            <cx:minColor>
              <a:schemeClr val="accent6">
                <a:lumMod val="20000"/>
                <a:lumOff val="80000"/>
              </a:schemeClr>
            </cx:minColor>
            <cx:midColor>
              <a:schemeClr val="accent6">
                <a:lumMod val="60000"/>
                <a:lumOff val="4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image" Target="../media/image3.emf"/><Relationship Id="rId1" Type="http://schemas.openxmlformats.org/officeDocument/2006/relationships/chart" Target="../charts/chart10.xml"/><Relationship Id="rId6" Type="http://schemas.openxmlformats.org/officeDocument/2006/relationships/chart" Target="../charts/chart14.xml"/><Relationship Id="rId11" Type="http://schemas.openxmlformats.org/officeDocument/2006/relationships/chart" Target="../charts/chart15.xml"/><Relationship Id="rId5" Type="http://schemas.openxmlformats.org/officeDocument/2006/relationships/chart" Target="../charts/chart13.xml"/><Relationship Id="rId15" Type="http://schemas.openxmlformats.org/officeDocument/2006/relationships/chart" Target="../charts/chart17.xml"/><Relationship Id="rId10" Type="http://schemas.openxmlformats.org/officeDocument/2006/relationships/image" Target="../media/image7.emf"/><Relationship Id="rId4" Type="http://schemas.openxmlformats.org/officeDocument/2006/relationships/chart" Target="../charts/chart12.xml"/><Relationship Id="rId9" Type="http://schemas.openxmlformats.org/officeDocument/2006/relationships/image" Target="../media/image6.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3</xdr:col>
      <xdr:colOff>419100</xdr:colOff>
      <xdr:row>2</xdr:row>
      <xdr:rowOff>12700</xdr:rowOff>
    </xdr:from>
    <xdr:to>
      <xdr:col>11</xdr:col>
      <xdr:colOff>114300</xdr:colOff>
      <xdr:row>16</xdr:row>
      <xdr:rowOff>177800</xdr:rowOff>
    </xdr:to>
    <xdr:graphicFrame macro="">
      <xdr:nvGraphicFramePr>
        <xdr:cNvPr id="2" name="Chart 1">
          <a:extLst>
            <a:ext uri="{FF2B5EF4-FFF2-40B4-BE49-F238E27FC236}">
              <a16:creationId xmlns:a16="http://schemas.microsoft.com/office/drawing/2014/main" id="{88A22B86-4378-4DD2-9AC9-706EDC3C1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307975</xdr:colOff>
      <xdr:row>2</xdr:row>
      <xdr:rowOff>12700</xdr:rowOff>
    </xdr:from>
    <xdr:to>
      <xdr:col>14</xdr:col>
      <xdr:colOff>3175</xdr:colOff>
      <xdr:row>16</xdr:row>
      <xdr:rowOff>177800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37B78CF-ADB1-CCF9-2FC2-3E271017C9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4925" y="381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133350</xdr:colOff>
      <xdr:row>9</xdr:row>
      <xdr:rowOff>82550</xdr:rowOff>
    </xdr:from>
    <xdr:to>
      <xdr:col>1</xdr:col>
      <xdr:colOff>438150</xdr:colOff>
      <xdr:row>18</xdr:row>
      <xdr:rowOff>174625</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D243CFD8-B3CA-EE24-04CA-259D8843EB8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3350" y="1739900"/>
              <a:ext cx="1225550" cy="1749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736600</xdr:colOff>
      <xdr:row>9</xdr:row>
      <xdr:rowOff>107950</xdr:rowOff>
    </xdr:from>
    <xdr:to>
      <xdr:col>5</xdr:col>
      <xdr:colOff>260350</xdr:colOff>
      <xdr:row>19</xdr:row>
      <xdr:rowOff>123825</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172A528B-318D-109F-098A-D9407D62289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079750" y="1765300"/>
              <a:ext cx="1365250" cy="1857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647700</xdr:colOff>
      <xdr:row>8</xdr:row>
      <xdr:rowOff>127000</xdr:rowOff>
    </xdr:from>
    <xdr:to>
      <xdr:col>3</xdr:col>
      <xdr:colOff>482600</xdr:colOff>
      <xdr:row>19</xdr:row>
      <xdr:rowOff>60325</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F056EE7A-609D-A5FB-FA29-204425A9FE0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68450" y="1600200"/>
              <a:ext cx="1257300" cy="1958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323850</xdr:colOff>
      <xdr:row>2</xdr:row>
      <xdr:rowOff>76200</xdr:rowOff>
    </xdr:from>
    <xdr:to>
      <xdr:col>11</xdr:col>
      <xdr:colOff>19050</xdr:colOff>
      <xdr:row>17</xdr:row>
      <xdr:rowOff>57150</xdr:rowOff>
    </xdr:to>
    <xdr:graphicFrame macro="">
      <xdr:nvGraphicFramePr>
        <xdr:cNvPr id="2" name="Chart 1">
          <a:extLst>
            <a:ext uri="{FF2B5EF4-FFF2-40B4-BE49-F238E27FC236}">
              <a16:creationId xmlns:a16="http://schemas.microsoft.com/office/drawing/2014/main" id="{539A0006-29A1-AB27-6B79-1A5A073FAE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365125</xdr:colOff>
      <xdr:row>40</xdr:row>
      <xdr:rowOff>57150</xdr:rowOff>
    </xdr:from>
    <xdr:to>
      <xdr:col>14</xdr:col>
      <xdr:colOff>60325</xdr:colOff>
      <xdr:row>55</xdr:row>
      <xdr:rowOff>38100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D203B45-32F4-D7D5-0DB0-775FCC20B0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45125" y="7423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438150</xdr:colOff>
      <xdr:row>3</xdr:row>
      <xdr:rowOff>38100</xdr:rowOff>
    </xdr:from>
    <xdr:to>
      <xdr:col>11</xdr:col>
      <xdr:colOff>133350</xdr:colOff>
      <xdr:row>18</xdr:row>
      <xdr:rowOff>19050</xdr:rowOff>
    </xdr:to>
    <xdr:graphicFrame macro="">
      <xdr:nvGraphicFramePr>
        <xdr:cNvPr id="2" name="Chart 1">
          <a:extLst>
            <a:ext uri="{FF2B5EF4-FFF2-40B4-BE49-F238E27FC236}">
              <a16:creationId xmlns:a16="http://schemas.microsoft.com/office/drawing/2014/main" id="{EB53C75A-C9F0-C112-BF71-B80F023619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292100</xdr:colOff>
      <xdr:row>17</xdr:row>
      <xdr:rowOff>0</xdr:rowOff>
    </xdr:from>
    <xdr:to>
      <xdr:col>1</xdr:col>
      <xdr:colOff>679450</xdr:colOff>
      <xdr:row>19</xdr:row>
      <xdr:rowOff>127000</xdr:rowOff>
    </xdr:to>
    <xdr:graphicFrame macro="">
      <xdr:nvGraphicFramePr>
        <xdr:cNvPr id="3" name="Chart 2">
          <a:extLst>
            <a:ext uri="{FF2B5EF4-FFF2-40B4-BE49-F238E27FC236}">
              <a16:creationId xmlns:a16="http://schemas.microsoft.com/office/drawing/2014/main" id="{F2E47687-0435-D336-E8F3-AEBE395FF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107950</xdr:colOff>
      <xdr:row>19</xdr:row>
      <xdr:rowOff>0</xdr:rowOff>
    </xdr:from>
    <xdr:to>
      <xdr:col>8</xdr:col>
      <xdr:colOff>533400</xdr:colOff>
      <xdr:row>21</xdr:row>
      <xdr:rowOff>12700</xdr:rowOff>
    </xdr:to>
    <xdr:graphicFrame macro="">
      <xdr:nvGraphicFramePr>
        <xdr:cNvPr id="4" name="Chart 3">
          <a:extLst>
            <a:ext uri="{FF2B5EF4-FFF2-40B4-BE49-F238E27FC236}">
              <a16:creationId xmlns:a16="http://schemas.microsoft.com/office/drawing/2014/main" id="{E7B69581-FE3D-84B5-E245-D3C1614280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552450</xdr:colOff>
      <xdr:row>18</xdr:row>
      <xdr:rowOff>177800</xdr:rowOff>
    </xdr:from>
    <xdr:to>
      <xdr:col>12</xdr:col>
      <xdr:colOff>895350</xdr:colOff>
      <xdr:row>22</xdr:row>
      <xdr:rowOff>25400</xdr:rowOff>
    </xdr:to>
    <xdr:graphicFrame macro="">
      <xdr:nvGraphicFramePr>
        <xdr:cNvPr id="5" name="Chart 4">
          <a:extLst>
            <a:ext uri="{FF2B5EF4-FFF2-40B4-BE49-F238E27FC236}">
              <a16:creationId xmlns:a16="http://schemas.microsoft.com/office/drawing/2014/main" id="{0D4F88C4-EE55-3A42-FCC9-FCE275FBC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12700</xdr:colOff>
      <xdr:row>18</xdr:row>
      <xdr:rowOff>31750</xdr:rowOff>
    </xdr:from>
    <xdr:to>
      <xdr:col>15</xdr:col>
      <xdr:colOff>882650</xdr:colOff>
      <xdr:row>21</xdr:row>
      <xdr:rowOff>63500</xdr:rowOff>
    </xdr:to>
    <xdr:graphicFrame macro="">
      <xdr:nvGraphicFramePr>
        <xdr:cNvPr id="6" name="Chart 5">
          <a:extLst>
            <a:ext uri="{FF2B5EF4-FFF2-40B4-BE49-F238E27FC236}">
              <a16:creationId xmlns:a16="http://schemas.microsoft.com/office/drawing/2014/main" id="{E78F2FF4-317E-8C1F-34C4-B6FB36BA9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412750</xdr:colOff>
      <xdr:row>18</xdr:row>
      <xdr:rowOff>177800</xdr:rowOff>
    </xdr:from>
    <xdr:to>
      <xdr:col>18</xdr:col>
      <xdr:colOff>1257300</xdr:colOff>
      <xdr:row>21</xdr:row>
      <xdr:rowOff>44450</xdr:rowOff>
    </xdr:to>
    <xdr:graphicFrame macro="">
      <xdr:nvGraphicFramePr>
        <xdr:cNvPr id="7" name="Chart 6">
          <a:extLst>
            <a:ext uri="{FF2B5EF4-FFF2-40B4-BE49-F238E27FC236}">
              <a16:creationId xmlns:a16="http://schemas.microsoft.com/office/drawing/2014/main" id="{384F4D93-27E3-703D-111A-0E37F4D15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552450</xdr:colOff>
      <xdr:row>27</xdr:row>
      <xdr:rowOff>57150</xdr:rowOff>
    </xdr:from>
    <xdr:to>
      <xdr:col>9</xdr:col>
      <xdr:colOff>190500</xdr:colOff>
      <xdr:row>30</xdr:row>
      <xdr:rowOff>57150</xdr:rowOff>
    </xdr:to>
    <xdr:graphicFrame macro="">
      <xdr:nvGraphicFramePr>
        <xdr:cNvPr id="8" name="Chart 7">
          <a:extLst>
            <a:ext uri="{FF2B5EF4-FFF2-40B4-BE49-F238E27FC236}">
              <a16:creationId xmlns:a16="http://schemas.microsoft.com/office/drawing/2014/main" id="{49A5CB05-B271-8F21-E66D-F8C4D816D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38100</xdr:colOff>
      <xdr:row>4</xdr:row>
      <xdr:rowOff>158750</xdr:rowOff>
    </xdr:from>
    <xdr:to>
      <xdr:col>3</xdr:col>
      <xdr:colOff>355600</xdr:colOff>
      <xdr:row>10</xdr:row>
      <xdr:rowOff>171450</xdr:rowOff>
    </xdr:to>
    <xdr:sp macro="" textlink="">
      <xdr:nvSpPr>
        <xdr:cNvPr id="4" name="Rectangle: Rounded Corners 3">
          <a:extLst>
            <a:ext uri="{FF2B5EF4-FFF2-40B4-BE49-F238E27FC236}">
              <a16:creationId xmlns:a16="http://schemas.microsoft.com/office/drawing/2014/main" id="{0BC48578-C0B7-6B4E-7A44-5C1F4A34F658}"/>
            </a:ext>
          </a:extLst>
        </xdr:cNvPr>
        <xdr:cNvSpPr/>
      </xdr:nvSpPr>
      <xdr:spPr>
        <a:xfrm>
          <a:off x="38100" y="895350"/>
          <a:ext cx="2146300" cy="111760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xdr:row>
      <xdr:rowOff>146050</xdr:rowOff>
    </xdr:from>
    <xdr:to>
      <xdr:col>18</xdr:col>
      <xdr:colOff>406400</xdr:colOff>
      <xdr:row>11</xdr:row>
      <xdr:rowOff>12700</xdr:rowOff>
    </xdr:to>
    <xdr:grpSp>
      <xdr:nvGrpSpPr>
        <xdr:cNvPr id="38" name="Group 37">
          <a:extLst>
            <a:ext uri="{FF2B5EF4-FFF2-40B4-BE49-F238E27FC236}">
              <a16:creationId xmlns:a16="http://schemas.microsoft.com/office/drawing/2014/main" id="{53BAF555-F169-02B1-EFAD-741E6CB70652}"/>
            </a:ext>
          </a:extLst>
        </xdr:cNvPr>
        <xdr:cNvGrpSpPr/>
      </xdr:nvGrpSpPr>
      <xdr:grpSpPr>
        <a:xfrm>
          <a:off x="0" y="514350"/>
          <a:ext cx="11379200" cy="1524000"/>
          <a:chOff x="0" y="514350"/>
          <a:chExt cx="11379200" cy="1504950"/>
        </a:xfrm>
      </xdr:grpSpPr>
      <xdr:grpSp>
        <xdr:nvGrpSpPr>
          <xdr:cNvPr id="11" name="Group 10">
            <a:extLst>
              <a:ext uri="{FF2B5EF4-FFF2-40B4-BE49-F238E27FC236}">
                <a16:creationId xmlns:a16="http://schemas.microsoft.com/office/drawing/2014/main" id="{C992142B-761F-26DD-7612-BAA0176D9508}"/>
              </a:ext>
            </a:extLst>
          </xdr:cNvPr>
          <xdr:cNvGrpSpPr/>
        </xdr:nvGrpSpPr>
        <xdr:grpSpPr>
          <a:xfrm>
            <a:off x="0" y="520700"/>
            <a:ext cx="2165350" cy="1454150"/>
            <a:chOff x="0" y="520700"/>
            <a:chExt cx="2165350" cy="1454150"/>
          </a:xfrm>
        </xdr:grpSpPr>
        <xdr:sp macro="" textlink="">
          <xdr:nvSpPr>
            <xdr:cNvPr id="3" name="Rectangle: Rounded Corners 2">
              <a:extLst>
                <a:ext uri="{FF2B5EF4-FFF2-40B4-BE49-F238E27FC236}">
                  <a16:creationId xmlns:a16="http://schemas.microsoft.com/office/drawing/2014/main" id="{D17B069F-CD81-5604-750B-FFA0C20C07E7}"/>
                </a:ext>
              </a:extLst>
            </xdr:cNvPr>
            <xdr:cNvSpPr/>
          </xdr:nvSpPr>
          <xdr:spPr>
            <a:xfrm>
              <a:off x="38100" y="520700"/>
              <a:ext cx="2127250" cy="34114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haroni" panose="02010803020104030203" pitchFamily="2" charset="-79"/>
                  <a:cs typeface="Aharoni" panose="02010803020104030203" pitchFamily="2" charset="-79"/>
                </a:rPr>
                <a:t>SALES</a:t>
              </a:r>
            </a:p>
          </xdr:txBody>
        </xdr:sp>
        <xdr:sp macro="" textlink="kpi!I17">
          <xdr:nvSpPr>
            <xdr:cNvPr id="5" name="Rectangle: Rounded Corners 4">
              <a:extLst>
                <a:ext uri="{FF2B5EF4-FFF2-40B4-BE49-F238E27FC236}">
                  <a16:creationId xmlns:a16="http://schemas.microsoft.com/office/drawing/2014/main" id="{051143E3-ECA3-96EA-E5FF-47AB8CEF28A0}"/>
                </a:ext>
              </a:extLst>
            </xdr:cNvPr>
            <xdr:cNvSpPr/>
          </xdr:nvSpPr>
          <xdr:spPr>
            <a:xfrm>
              <a:off x="69850" y="977900"/>
              <a:ext cx="2032000" cy="29845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2349552-9CB5-4242-84A6-04C1844DD7D3}" type="TxLink">
                <a:rPr lang="en-US" sz="1400" b="0" i="0" u="none" strike="noStrike">
                  <a:solidFill>
                    <a:schemeClr val="bg2"/>
                  </a:solidFill>
                  <a:latin typeface="Arial Black" panose="020B0A04020102020204" pitchFamily="34" charset="0"/>
                  <a:ea typeface="Calibri"/>
                  <a:cs typeface="Aharoni" panose="02010803020104030203" pitchFamily="2" charset="-79"/>
                </a:rPr>
                <a:pPr algn="ctr"/>
                <a:t> $91,979.13 </a:t>
              </a:fld>
              <a:endParaRPr lang="en-IN" sz="1400">
                <a:solidFill>
                  <a:schemeClr val="bg2"/>
                </a:solidFill>
                <a:latin typeface="Arial Black" panose="020B0A04020102020204" pitchFamily="34" charset="0"/>
                <a:cs typeface="Aharoni" panose="02010803020104030203" pitchFamily="2" charset="-79"/>
              </a:endParaRPr>
            </a:p>
          </xdr:txBody>
        </xdr:sp>
        <xdr:graphicFrame macro="">
          <xdr:nvGraphicFramePr>
            <xdr:cNvPr id="6" name="Chart 5">
              <a:extLst>
                <a:ext uri="{FF2B5EF4-FFF2-40B4-BE49-F238E27FC236}">
                  <a16:creationId xmlns:a16="http://schemas.microsoft.com/office/drawing/2014/main" id="{AAAC872B-D4BA-40C9-936A-5E10AB9C0600}"/>
                </a:ext>
              </a:extLst>
            </xdr:cNvPr>
            <xdr:cNvGraphicFramePr>
              <a:graphicFrameLocks/>
            </xdr:cNvGraphicFramePr>
          </xdr:nvGraphicFramePr>
          <xdr:xfrm>
            <a:off x="0" y="1276350"/>
            <a:ext cx="2115963" cy="3556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E015E7B2-4D98-66D6-B427-D852FEEA604F}"/>
                </a:ext>
              </a:extLst>
            </xdr:cNvPr>
            <xdr:cNvSpPr/>
          </xdr:nvSpPr>
          <xdr:spPr>
            <a:xfrm>
              <a:off x="107950" y="1676400"/>
              <a:ext cx="1987550" cy="29845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0" i="0" u="none" strike="noStrike">
                  <a:solidFill>
                    <a:schemeClr val="bg2"/>
                  </a:solidFill>
                  <a:latin typeface="Arial Black" panose="020B0A04020102020204" pitchFamily="34" charset="0"/>
                  <a:ea typeface="Calibri"/>
                  <a:cs typeface="Aharoni" panose="02010803020104030203" pitchFamily="2" charset="-79"/>
                </a:rPr>
                <a:t> YOY</a:t>
              </a:r>
              <a:r>
                <a:rPr lang="en-US" sz="800" b="0" i="0" u="none" strike="noStrike" baseline="0">
                  <a:solidFill>
                    <a:schemeClr val="bg2"/>
                  </a:solidFill>
                  <a:latin typeface="Arial Black" panose="020B0A04020102020204" pitchFamily="34" charset="0"/>
                  <a:ea typeface="Calibri"/>
                  <a:cs typeface="Aharoni" panose="02010803020104030203" pitchFamily="2" charset="-79"/>
                </a:rPr>
                <a:t> GROWTH</a:t>
              </a:r>
              <a:r>
                <a:rPr lang="en-US" sz="800" b="0" i="0" u="none" strike="noStrike">
                  <a:solidFill>
                    <a:schemeClr val="bg2"/>
                  </a:solidFill>
                  <a:latin typeface="Arial Black" panose="020B0A04020102020204" pitchFamily="34" charset="0"/>
                  <a:ea typeface="Calibri"/>
                  <a:cs typeface="Aharoni" panose="02010803020104030203" pitchFamily="2" charset="-79"/>
                </a:rPr>
                <a:t> </a:t>
              </a:r>
            </a:p>
          </xdr:txBody>
        </xdr:sp>
      </xdr:grpSp>
      <xdr:grpSp>
        <xdr:nvGrpSpPr>
          <xdr:cNvPr id="13" name="Group 12">
            <a:extLst>
              <a:ext uri="{FF2B5EF4-FFF2-40B4-BE49-F238E27FC236}">
                <a16:creationId xmlns:a16="http://schemas.microsoft.com/office/drawing/2014/main" id="{0A8C752F-6A8C-BCAE-4B33-6C8B1D5ABD98}"/>
              </a:ext>
            </a:extLst>
          </xdr:cNvPr>
          <xdr:cNvGrpSpPr/>
        </xdr:nvGrpSpPr>
        <xdr:grpSpPr>
          <a:xfrm>
            <a:off x="2305050" y="539750"/>
            <a:ext cx="2127250" cy="1454150"/>
            <a:chOff x="38100" y="520700"/>
            <a:chExt cx="2127250" cy="1454150"/>
          </a:xfrm>
        </xdr:grpSpPr>
        <xdr:sp macro="" textlink="">
          <xdr:nvSpPr>
            <xdr:cNvPr id="14" name="Rectangle: Rounded Corners 13">
              <a:extLst>
                <a:ext uri="{FF2B5EF4-FFF2-40B4-BE49-F238E27FC236}">
                  <a16:creationId xmlns:a16="http://schemas.microsoft.com/office/drawing/2014/main" id="{CB27A87A-8819-CA75-48A5-50DA0B288628}"/>
                </a:ext>
              </a:extLst>
            </xdr:cNvPr>
            <xdr:cNvSpPr/>
          </xdr:nvSpPr>
          <xdr:spPr>
            <a:xfrm>
              <a:off x="38100" y="520700"/>
              <a:ext cx="2127250" cy="34114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haroni" panose="02010803020104030203" pitchFamily="2" charset="-79"/>
                  <a:cs typeface="Aharoni" panose="02010803020104030203" pitchFamily="2" charset="-79"/>
                </a:rPr>
                <a:t>PROFIT</a:t>
              </a:r>
            </a:p>
          </xdr:txBody>
        </xdr:sp>
        <xdr:sp macro="" textlink="kpi!$I$17">
          <xdr:nvSpPr>
            <xdr:cNvPr id="15" name="Rectangle: Rounded Corners 14">
              <a:extLst>
                <a:ext uri="{FF2B5EF4-FFF2-40B4-BE49-F238E27FC236}">
                  <a16:creationId xmlns:a16="http://schemas.microsoft.com/office/drawing/2014/main" id="{73012E95-25D5-7540-B9ED-07F615B40613}"/>
                </a:ext>
              </a:extLst>
            </xdr:cNvPr>
            <xdr:cNvSpPr/>
          </xdr:nvSpPr>
          <xdr:spPr>
            <a:xfrm>
              <a:off x="82550" y="920750"/>
              <a:ext cx="2032000" cy="29845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16CEE43-F6E7-472D-A8E3-85265B55DCCB}" type="TxLink">
                <a:rPr lang="en-US" sz="1400" b="0" i="0" u="none" strike="noStrike">
                  <a:solidFill>
                    <a:schemeClr val="bg2"/>
                  </a:solidFill>
                  <a:latin typeface="Arial Black" panose="020B0A04020102020204" pitchFamily="34" charset="0"/>
                  <a:ea typeface="Calibri"/>
                  <a:cs typeface="Aharoni" panose="02010803020104030203" pitchFamily="2" charset="-79"/>
                </a:rPr>
                <a:t> $91,979.13 </a:t>
              </a:fld>
              <a:endParaRPr lang="en-IN" sz="1400">
                <a:solidFill>
                  <a:schemeClr val="bg2"/>
                </a:solidFill>
                <a:latin typeface="Arial Black" panose="020B0A04020102020204" pitchFamily="34" charset="0"/>
                <a:cs typeface="Aharoni" panose="02010803020104030203" pitchFamily="2" charset="-79"/>
              </a:endParaRPr>
            </a:p>
          </xdr:txBody>
        </xdr:sp>
        <xdr:sp macro="" textlink="">
          <xdr:nvSpPr>
            <xdr:cNvPr id="17" name="Rectangle: Rounded Corners 16">
              <a:extLst>
                <a:ext uri="{FF2B5EF4-FFF2-40B4-BE49-F238E27FC236}">
                  <a16:creationId xmlns:a16="http://schemas.microsoft.com/office/drawing/2014/main" id="{3B9A5E70-3CA8-DB7C-42D2-D98D23397D6B}"/>
                </a:ext>
              </a:extLst>
            </xdr:cNvPr>
            <xdr:cNvSpPr/>
          </xdr:nvSpPr>
          <xdr:spPr>
            <a:xfrm>
              <a:off x="107950" y="1676400"/>
              <a:ext cx="1987550" cy="29845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0" i="0" u="none" strike="noStrike">
                  <a:solidFill>
                    <a:schemeClr val="bg2"/>
                  </a:solidFill>
                  <a:latin typeface="Arial Black" panose="020B0A04020102020204" pitchFamily="34" charset="0"/>
                  <a:ea typeface="Calibri"/>
                  <a:cs typeface="Aharoni" panose="02010803020104030203" pitchFamily="2" charset="-79"/>
                </a:rPr>
                <a:t> YOY</a:t>
              </a:r>
              <a:r>
                <a:rPr lang="en-US" sz="800" b="0" i="0" u="none" strike="noStrike" baseline="0">
                  <a:solidFill>
                    <a:schemeClr val="bg2"/>
                  </a:solidFill>
                  <a:latin typeface="Arial Black" panose="020B0A04020102020204" pitchFamily="34" charset="0"/>
                  <a:ea typeface="Calibri"/>
                  <a:cs typeface="Aharoni" panose="02010803020104030203" pitchFamily="2" charset="-79"/>
                </a:rPr>
                <a:t> GROWTH</a:t>
              </a:r>
              <a:r>
                <a:rPr lang="en-US" sz="800" b="0" i="0" u="none" strike="noStrike">
                  <a:solidFill>
                    <a:schemeClr val="bg2"/>
                  </a:solidFill>
                  <a:latin typeface="Arial Black" panose="020B0A04020102020204" pitchFamily="34" charset="0"/>
                  <a:ea typeface="Calibri"/>
                  <a:cs typeface="Aharoni" panose="02010803020104030203" pitchFamily="2" charset="-79"/>
                </a:rPr>
                <a:t> </a:t>
              </a:r>
            </a:p>
          </xdr:txBody>
        </xdr:sp>
      </xdr:grpSp>
      <xdr:grpSp>
        <xdr:nvGrpSpPr>
          <xdr:cNvPr id="18" name="Group 17">
            <a:extLst>
              <a:ext uri="{FF2B5EF4-FFF2-40B4-BE49-F238E27FC236}">
                <a16:creationId xmlns:a16="http://schemas.microsoft.com/office/drawing/2014/main" id="{B1A8C445-79D0-7AFA-1EA8-057D595CD482}"/>
              </a:ext>
            </a:extLst>
          </xdr:cNvPr>
          <xdr:cNvGrpSpPr/>
        </xdr:nvGrpSpPr>
        <xdr:grpSpPr>
          <a:xfrm>
            <a:off x="4629150" y="565150"/>
            <a:ext cx="2127250" cy="1454150"/>
            <a:chOff x="38100" y="520700"/>
            <a:chExt cx="2127250" cy="1454150"/>
          </a:xfrm>
        </xdr:grpSpPr>
        <xdr:sp macro="" textlink="">
          <xdr:nvSpPr>
            <xdr:cNvPr id="19" name="Rectangle: Rounded Corners 18">
              <a:extLst>
                <a:ext uri="{FF2B5EF4-FFF2-40B4-BE49-F238E27FC236}">
                  <a16:creationId xmlns:a16="http://schemas.microsoft.com/office/drawing/2014/main" id="{681AB55B-59B5-D28D-F939-EF4077EF67D4}"/>
                </a:ext>
              </a:extLst>
            </xdr:cNvPr>
            <xdr:cNvSpPr/>
          </xdr:nvSpPr>
          <xdr:spPr>
            <a:xfrm>
              <a:off x="38100" y="520700"/>
              <a:ext cx="2127250" cy="34114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haroni" panose="02010803020104030203" pitchFamily="2" charset="-79"/>
                  <a:cs typeface="Aharoni" panose="02010803020104030203" pitchFamily="2" charset="-79"/>
                </a:rPr>
                <a:t>QUANTITY</a:t>
              </a:r>
            </a:p>
          </xdr:txBody>
        </xdr:sp>
        <xdr:sp macro="" textlink="kpi!$M$17">
          <xdr:nvSpPr>
            <xdr:cNvPr id="20" name="Rectangle: Rounded Corners 19">
              <a:extLst>
                <a:ext uri="{FF2B5EF4-FFF2-40B4-BE49-F238E27FC236}">
                  <a16:creationId xmlns:a16="http://schemas.microsoft.com/office/drawing/2014/main" id="{7D5C13CD-F7F0-4F0A-FC08-5297A7E010CE}"/>
                </a:ext>
              </a:extLst>
            </xdr:cNvPr>
            <xdr:cNvSpPr/>
          </xdr:nvSpPr>
          <xdr:spPr>
            <a:xfrm>
              <a:off x="82550" y="920750"/>
              <a:ext cx="2032000" cy="29845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2E58E96-0EE5-4B7D-A22D-7F011544A0B6}" type="TxLink">
                <a:rPr lang="en-US" sz="1400" b="0" i="0" u="none" strike="noStrike">
                  <a:solidFill>
                    <a:schemeClr val="bg2"/>
                  </a:solidFill>
                  <a:latin typeface="Arial Black" panose="020B0A04020102020204" pitchFamily="34" charset="0"/>
                  <a:ea typeface="Calibri"/>
                  <a:cs typeface="Calibri"/>
                </a:rPr>
                <a:t># 11608</a:t>
              </a:fld>
              <a:endParaRPr lang="en-IN" sz="1400">
                <a:solidFill>
                  <a:schemeClr val="bg2"/>
                </a:solidFill>
                <a:latin typeface="Arial Black" panose="020B0A04020102020204" pitchFamily="34" charset="0"/>
                <a:cs typeface="Aharoni" panose="02010803020104030203" pitchFamily="2" charset="-79"/>
              </a:endParaRPr>
            </a:p>
          </xdr:txBody>
        </xdr:sp>
        <xdr:sp macro="" textlink="">
          <xdr:nvSpPr>
            <xdr:cNvPr id="22" name="Rectangle: Rounded Corners 21">
              <a:extLst>
                <a:ext uri="{FF2B5EF4-FFF2-40B4-BE49-F238E27FC236}">
                  <a16:creationId xmlns:a16="http://schemas.microsoft.com/office/drawing/2014/main" id="{D43281C5-0090-9575-9156-1E3C44BD5C70}"/>
                </a:ext>
              </a:extLst>
            </xdr:cNvPr>
            <xdr:cNvSpPr/>
          </xdr:nvSpPr>
          <xdr:spPr>
            <a:xfrm>
              <a:off x="107950" y="1676400"/>
              <a:ext cx="1987550" cy="29845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0" i="0" u="none" strike="noStrike">
                  <a:solidFill>
                    <a:schemeClr val="bg2"/>
                  </a:solidFill>
                  <a:latin typeface="Arial Black" panose="020B0A04020102020204" pitchFamily="34" charset="0"/>
                  <a:ea typeface="Calibri"/>
                  <a:cs typeface="Aharoni" panose="02010803020104030203" pitchFamily="2" charset="-79"/>
                </a:rPr>
                <a:t> YOY</a:t>
              </a:r>
              <a:r>
                <a:rPr lang="en-US" sz="800" b="0" i="0" u="none" strike="noStrike" baseline="0">
                  <a:solidFill>
                    <a:schemeClr val="bg2"/>
                  </a:solidFill>
                  <a:latin typeface="Arial Black" panose="020B0A04020102020204" pitchFamily="34" charset="0"/>
                  <a:ea typeface="Calibri"/>
                  <a:cs typeface="Aharoni" panose="02010803020104030203" pitchFamily="2" charset="-79"/>
                </a:rPr>
                <a:t> GROWTH</a:t>
              </a:r>
              <a:r>
                <a:rPr lang="en-US" sz="800" b="0" i="0" u="none" strike="noStrike">
                  <a:solidFill>
                    <a:schemeClr val="bg2"/>
                  </a:solidFill>
                  <a:latin typeface="Arial Black" panose="020B0A04020102020204" pitchFamily="34" charset="0"/>
                  <a:ea typeface="Calibri"/>
                  <a:cs typeface="Aharoni" panose="02010803020104030203" pitchFamily="2" charset="-79"/>
                </a:rPr>
                <a:t> </a:t>
              </a:r>
            </a:p>
          </xdr:txBody>
        </xdr:sp>
      </xdr:grpSp>
      <xdr:grpSp>
        <xdr:nvGrpSpPr>
          <xdr:cNvPr id="23" name="Group 22">
            <a:extLst>
              <a:ext uri="{FF2B5EF4-FFF2-40B4-BE49-F238E27FC236}">
                <a16:creationId xmlns:a16="http://schemas.microsoft.com/office/drawing/2014/main" id="{21D0A2C2-A1CA-23D0-A3F0-C23BE4CCEB6D}"/>
              </a:ext>
            </a:extLst>
          </xdr:cNvPr>
          <xdr:cNvGrpSpPr/>
        </xdr:nvGrpSpPr>
        <xdr:grpSpPr>
          <a:xfrm>
            <a:off x="6927850" y="533400"/>
            <a:ext cx="2127250" cy="1454150"/>
            <a:chOff x="38100" y="520700"/>
            <a:chExt cx="2127250" cy="1454150"/>
          </a:xfrm>
        </xdr:grpSpPr>
        <xdr:sp macro="" textlink="">
          <xdr:nvSpPr>
            <xdr:cNvPr id="24" name="Rectangle: Rounded Corners 23">
              <a:extLst>
                <a:ext uri="{FF2B5EF4-FFF2-40B4-BE49-F238E27FC236}">
                  <a16:creationId xmlns:a16="http://schemas.microsoft.com/office/drawing/2014/main" id="{A2FF4431-D99F-C672-962D-083AD58B7435}"/>
                </a:ext>
              </a:extLst>
            </xdr:cNvPr>
            <xdr:cNvSpPr/>
          </xdr:nvSpPr>
          <xdr:spPr>
            <a:xfrm>
              <a:off x="38100" y="520700"/>
              <a:ext cx="2127250" cy="34114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haroni" panose="02010803020104030203" pitchFamily="2" charset="-79"/>
                  <a:cs typeface="Aharoni" panose="02010803020104030203" pitchFamily="2" charset="-79"/>
                </a:rPr>
                <a:t>NO.</a:t>
              </a:r>
              <a:r>
                <a:rPr lang="en-IN" sz="1400" baseline="0">
                  <a:latin typeface="Aharoni" panose="02010803020104030203" pitchFamily="2" charset="-79"/>
                  <a:cs typeface="Aharoni" panose="02010803020104030203" pitchFamily="2" charset="-79"/>
                </a:rPr>
                <a:t> OF ORDERS</a:t>
              </a:r>
              <a:endParaRPr lang="en-IN" sz="1400">
                <a:latin typeface="Aharoni" panose="02010803020104030203" pitchFamily="2" charset="-79"/>
                <a:cs typeface="Aharoni" panose="02010803020104030203" pitchFamily="2" charset="-79"/>
              </a:endParaRPr>
            </a:p>
          </xdr:txBody>
        </xdr:sp>
        <xdr:sp macro="" textlink="kpi!$P$17">
          <xdr:nvSpPr>
            <xdr:cNvPr id="25" name="Rectangle: Rounded Corners 24">
              <a:extLst>
                <a:ext uri="{FF2B5EF4-FFF2-40B4-BE49-F238E27FC236}">
                  <a16:creationId xmlns:a16="http://schemas.microsoft.com/office/drawing/2014/main" id="{49B1CD60-46B2-582F-AD99-0DD5CD463F8A}"/>
                </a:ext>
              </a:extLst>
            </xdr:cNvPr>
            <xdr:cNvSpPr/>
          </xdr:nvSpPr>
          <xdr:spPr>
            <a:xfrm>
              <a:off x="82550" y="920750"/>
              <a:ext cx="2032000" cy="29845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12A36C6-9037-471E-A084-F0A56E98EEA8}" type="TxLink">
                <a:rPr lang="en-US" sz="1400" b="0" i="0" u="none" strike="noStrike">
                  <a:solidFill>
                    <a:schemeClr val="bg2"/>
                  </a:solidFill>
                  <a:latin typeface="Arial Black" panose="020B0A04020102020204" pitchFamily="34" charset="0"/>
                  <a:ea typeface="Calibri"/>
                  <a:cs typeface="Calibri"/>
                </a:rPr>
                <a:t># 3020</a:t>
              </a:fld>
              <a:endParaRPr lang="en-IN" sz="1400">
                <a:solidFill>
                  <a:schemeClr val="bg2"/>
                </a:solidFill>
                <a:latin typeface="Arial Black" panose="020B0A04020102020204" pitchFamily="34" charset="0"/>
                <a:cs typeface="Aharoni" panose="02010803020104030203" pitchFamily="2" charset="-79"/>
              </a:endParaRPr>
            </a:p>
          </xdr:txBody>
        </xdr:sp>
        <xdr:sp macro="" textlink="">
          <xdr:nvSpPr>
            <xdr:cNvPr id="27" name="Rectangle: Rounded Corners 26">
              <a:extLst>
                <a:ext uri="{FF2B5EF4-FFF2-40B4-BE49-F238E27FC236}">
                  <a16:creationId xmlns:a16="http://schemas.microsoft.com/office/drawing/2014/main" id="{0559E26C-797C-1C7C-33C1-26ECB82F9FA0}"/>
                </a:ext>
              </a:extLst>
            </xdr:cNvPr>
            <xdr:cNvSpPr/>
          </xdr:nvSpPr>
          <xdr:spPr>
            <a:xfrm>
              <a:off x="107950" y="1676400"/>
              <a:ext cx="1987550" cy="29845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0" i="0" u="none" strike="noStrike">
                  <a:solidFill>
                    <a:schemeClr val="bg2"/>
                  </a:solidFill>
                  <a:latin typeface="Arial Black" panose="020B0A04020102020204" pitchFamily="34" charset="0"/>
                  <a:ea typeface="Calibri"/>
                  <a:cs typeface="Aharoni" panose="02010803020104030203" pitchFamily="2" charset="-79"/>
                </a:rPr>
                <a:t> YOY</a:t>
              </a:r>
              <a:r>
                <a:rPr lang="en-US" sz="800" b="0" i="0" u="none" strike="noStrike" baseline="0">
                  <a:solidFill>
                    <a:schemeClr val="bg2"/>
                  </a:solidFill>
                  <a:latin typeface="Arial Black" panose="020B0A04020102020204" pitchFamily="34" charset="0"/>
                  <a:ea typeface="Calibri"/>
                  <a:cs typeface="Aharoni" panose="02010803020104030203" pitchFamily="2" charset="-79"/>
                </a:rPr>
                <a:t> GROWTH</a:t>
              </a:r>
              <a:r>
                <a:rPr lang="en-US" sz="800" b="0" i="0" u="none" strike="noStrike">
                  <a:solidFill>
                    <a:schemeClr val="bg2"/>
                  </a:solidFill>
                  <a:latin typeface="Arial Black" panose="020B0A04020102020204" pitchFamily="34" charset="0"/>
                  <a:ea typeface="Calibri"/>
                  <a:cs typeface="Aharoni" panose="02010803020104030203" pitchFamily="2" charset="-79"/>
                </a:rPr>
                <a:t> </a:t>
              </a:r>
            </a:p>
          </xdr:txBody>
        </xdr:sp>
      </xdr:grpSp>
      <xdr:grpSp>
        <xdr:nvGrpSpPr>
          <xdr:cNvPr id="28" name="Group 27">
            <a:extLst>
              <a:ext uri="{FF2B5EF4-FFF2-40B4-BE49-F238E27FC236}">
                <a16:creationId xmlns:a16="http://schemas.microsoft.com/office/drawing/2014/main" id="{C24F30EE-834D-84D5-ED5E-EA783309ED48}"/>
              </a:ext>
            </a:extLst>
          </xdr:cNvPr>
          <xdr:cNvGrpSpPr/>
        </xdr:nvGrpSpPr>
        <xdr:grpSpPr>
          <a:xfrm>
            <a:off x="9251950" y="514350"/>
            <a:ext cx="2127250" cy="1454150"/>
            <a:chOff x="38100" y="520700"/>
            <a:chExt cx="2127250" cy="1454150"/>
          </a:xfrm>
        </xdr:grpSpPr>
        <xdr:sp macro="" textlink="">
          <xdr:nvSpPr>
            <xdr:cNvPr id="29" name="Rectangle: Rounded Corners 28">
              <a:extLst>
                <a:ext uri="{FF2B5EF4-FFF2-40B4-BE49-F238E27FC236}">
                  <a16:creationId xmlns:a16="http://schemas.microsoft.com/office/drawing/2014/main" id="{2314EE37-99A5-593F-E201-912ED33071CB}"/>
                </a:ext>
              </a:extLst>
            </xdr:cNvPr>
            <xdr:cNvSpPr/>
          </xdr:nvSpPr>
          <xdr:spPr>
            <a:xfrm>
              <a:off x="38100" y="520700"/>
              <a:ext cx="2127250" cy="34114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haroni" panose="02010803020104030203" pitchFamily="2" charset="-79"/>
                  <a:cs typeface="Aharoni" panose="02010803020104030203" pitchFamily="2" charset="-79"/>
                </a:rPr>
                <a:t>PROFIT</a:t>
              </a:r>
              <a:r>
                <a:rPr lang="en-IN" sz="1400" baseline="0">
                  <a:latin typeface="Aharoni" panose="02010803020104030203" pitchFamily="2" charset="-79"/>
                  <a:cs typeface="Aharoni" panose="02010803020104030203" pitchFamily="2" charset="-79"/>
                </a:rPr>
                <a:t> MARGIN</a:t>
              </a:r>
              <a:endParaRPr lang="en-IN" sz="1400">
                <a:latin typeface="Aharoni" panose="02010803020104030203" pitchFamily="2" charset="-79"/>
                <a:cs typeface="Aharoni" panose="02010803020104030203" pitchFamily="2" charset="-79"/>
              </a:endParaRPr>
            </a:p>
          </xdr:txBody>
        </xdr:sp>
        <xdr:sp macro="" textlink="kpi!$S$17">
          <xdr:nvSpPr>
            <xdr:cNvPr id="30" name="Rectangle: Rounded Corners 29">
              <a:extLst>
                <a:ext uri="{FF2B5EF4-FFF2-40B4-BE49-F238E27FC236}">
                  <a16:creationId xmlns:a16="http://schemas.microsoft.com/office/drawing/2014/main" id="{066E33AD-8E7D-0B57-05D5-7FCD3D922D2E}"/>
                </a:ext>
              </a:extLst>
            </xdr:cNvPr>
            <xdr:cNvSpPr/>
          </xdr:nvSpPr>
          <xdr:spPr>
            <a:xfrm>
              <a:off x="82550" y="920750"/>
              <a:ext cx="2032000" cy="29845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B6995AD-DD7C-4249-956E-7C0AEFE6A3C6}" type="TxLink">
                <a:rPr lang="en-US" sz="1400" b="0" i="0" u="none" strike="noStrike">
                  <a:solidFill>
                    <a:schemeClr val="bg2"/>
                  </a:solidFill>
                  <a:latin typeface="Arial Black" panose="020B0A04020102020204" pitchFamily="34" charset="0"/>
                  <a:ea typeface="Calibri"/>
                  <a:cs typeface="Calibri"/>
                </a:rPr>
                <a:t>13.03%</a:t>
              </a:fld>
              <a:endParaRPr lang="en-IN" sz="1400">
                <a:solidFill>
                  <a:schemeClr val="bg2"/>
                </a:solidFill>
                <a:latin typeface="Arial Black" panose="020B0A04020102020204" pitchFamily="34" charset="0"/>
                <a:cs typeface="Aharoni" panose="02010803020104030203" pitchFamily="2" charset="-79"/>
              </a:endParaRPr>
            </a:p>
          </xdr:txBody>
        </xdr:sp>
        <xdr:sp macro="" textlink="">
          <xdr:nvSpPr>
            <xdr:cNvPr id="32" name="Rectangle: Rounded Corners 31">
              <a:extLst>
                <a:ext uri="{FF2B5EF4-FFF2-40B4-BE49-F238E27FC236}">
                  <a16:creationId xmlns:a16="http://schemas.microsoft.com/office/drawing/2014/main" id="{A6540744-2286-BFA4-A396-1177E2D2DD4F}"/>
                </a:ext>
              </a:extLst>
            </xdr:cNvPr>
            <xdr:cNvSpPr/>
          </xdr:nvSpPr>
          <xdr:spPr>
            <a:xfrm>
              <a:off x="107950" y="1676400"/>
              <a:ext cx="1987550" cy="29845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0" i="0" u="none" strike="noStrike">
                  <a:solidFill>
                    <a:schemeClr val="bg2"/>
                  </a:solidFill>
                  <a:latin typeface="Arial Black" panose="020B0A04020102020204" pitchFamily="34" charset="0"/>
                  <a:ea typeface="Calibri"/>
                  <a:cs typeface="Aharoni" panose="02010803020104030203" pitchFamily="2" charset="-79"/>
                </a:rPr>
                <a:t> YOY</a:t>
              </a:r>
              <a:r>
                <a:rPr lang="en-US" sz="800" b="0" i="0" u="none" strike="noStrike" baseline="0">
                  <a:solidFill>
                    <a:schemeClr val="bg2"/>
                  </a:solidFill>
                  <a:latin typeface="Arial Black" panose="020B0A04020102020204" pitchFamily="34" charset="0"/>
                  <a:ea typeface="Calibri"/>
                  <a:cs typeface="Aharoni" panose="02010803020104030203" pitchFamily="2" charset="-79"/>
                </a:rPr>
                <a:t> GROWTH</a:t>
              </a:r>
              <a:r>
                <a:rPr lang="en-US" sz="800" b="0" i="0" u="none" strike="noStrike">
                  <a:solidFill>
                    <a:schemeClr val="bg2"/>
                  </a:solidFill>
                  <a:latin typeface="Arial Black" panose="020B0A04020102020204" pitchFamily="34" charset="0"/>
                  <a:ea typeface="Calibri"/>
                  <a:cs typeface="Aharoni" panose="02010803020104030203" pitchFamily="2" charset="-79"/>
                </a:rPr>
                <a:t> </a:t>
              </a:r>
            </a:p>
          </xdr:txBody>
        </xdr:sp>
      </xdr:grpSp>
    </xdr:grpSp>
    <xdr:clientData/>
  </xdr:twoCellAnchor>
  <xdr:twoCellAnchor>
    <xdr:from>
      <xdr:col>0</xdr:col>
      <xdr:colOff>57150</xdr:colOff>
      <xdr:row>0</xdr:row>
      <xdr:rowOff>69850</xdr:rowOff>
    </xdr:from>
    <xdr:to>
      <xdr:col>19</xdr:col>
      <xdr:colOff>12700</xdr:colOff>
      <xdr:row>2</xdr:row>
      <xdr:rowOff>57150</xdr:rowOff>
    </xdr:to>
    <xdr:sp macro="" textlink="">
      <xdr:nvSpPr>
        <xdr:cNvPr id="2" name="Rectangle: Rounded Corners 1">
          <a:extLst>
            <a:ext uri="{FF2B5EF4-FFF2-40B4-BE49-F238E27FC236}">
              <a16:creationId xmlns:a16="http://schemas.microsoft.com/office/drawing/2014/main" id="{F98EFAAF-9B68-1A2A-B8DE-8B83B6A5707E}"/>
            </a:ext>
          </a:extLst>
        </xdr:cNvPr>
        <xdr:cNvSpPr/>
      </xdr:nvSpPr>
      <xdr:spPr>
        <a:xfrm>
          <a:off x="57150" y="69850"/>
          <a:ext cx="11537950" cy="355600"/>
        </a:xfrm>
        <a:prstGeom prst="roundRect">
          <a:avLst/>
        </a:prstGeom>
        <a:gradFill>
          <a:gsLst>
            <a:gs pos="0">
              <a:schemeClr val="tx1">
                <a:lumMod val="95000"/>
                <a:lumOff val="5000"/>
                <a:alpha val="80000"/>
              </a:schemeClr>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solidFill>
                <a:schemeClr val="bg2"/>
              </a:solidFill>
              <a:latin typeface="Aharoni" panose="02010803020104030203" pitchFamily="2" charset="-79"/>
              <a:cs typeface="Aharoni" panose="02010803020104030203" pitchFamily="2" charset="-79"/>
            </a:rPr>
            <a:t>ECOMMERCE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1</xdr:col>
          <xdr:colOff>546100</xdr:colOff>
          <xdr:row>9</xdr:row>
          <xdr:rowOff>76200</xdr:rowOff>
        </xdr:from>
        <xdr:to>
          <xdr:col>3</xdr:col>
          <xdr:colOff>0</xdr:colOff>
          <xdr:row>10</xdr:row>
          <xdr:rowOff>82550</xdr:rowOff>
        </xdr:to>
        <xdr:pic>
          <xdr:nvPicPr>
            <xdr:cNvPr id="9" name="Picture 8">
              <a:extLst>
                <a:ext uri="{FF2B5EF4-FFF2-40B4-BE49-F238E27FC236}">
                  <a16:creationId xmlns:a16="http://schemas.microsoft.com/office/drawing/2014/main" id="{6B5F8280-594A-A052-E2AA-1952CED36AEE}"/>
                </a:ext>
              </a:extLst>
            </xdr:cNvPr>
            <xdr:cNvPicPr>
              <a:picLocks noChangeAspect="1" noChangeArrowheads="1"/>
              <a:extLst>
                <a:ext uri="{84589F7E-364E-4C9E-8A38-B11213B215E9}">
                  <a14:cameraTool cellRange="'yoy kpi'!$G$10" spid="_x0000_s10284"/>
                </a:ext>
              </a:extLst>
            </xdr:cNvPicPr>
          </xdr:nvPicPr>
          <xdr:blipFill>
            <a:blip xmlns:r="http://schemas.openxmlformats.org/officeDocument/2006/relationships" r:embed="rId2"/>
            <a:srcRect/>
            <a:stretch>
              <a:fillRect/>
            </a:stretch>
          </xdr:blipFill>
          <xdr:spPr bwMode="auto">
            <a:xfrm>
              <a:off x="1155700" y="1733550"/>
              <a:ext cx="6731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457200</xdr:colOff>
      <xdr:row>7</xdr:row>
      <xdr:rowOff>19050</xdr:rowOff>
    </xdr:from>
    <xdr:to>
      <xdr:col>11</xdr:col>
      <xdr:colOff>6350</xdr:colOff>
      <xdr:row>9</xdr:row>
      <xdr:rowOff>19050</xdr:rowOff>
    </xdr:to>
    <xdr:graphicFrame macro="">
      <xdr:nvGraphicFramePr>
        <xdr:cNvPr id="34" name="Chart 33">
          <a:extLst>
            <a:ext uri="{FF2B5EF4-FFF2-40B4-BE49-F238E27FC236}">
              <a16:creationId xmlns:a16="http://schemas.microsoft.com/office/drawing/2014/main" id="{9BC147FD-52EF-45C5-9026-9E69AF521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330200</xdr:colOff>
      <xdr:row>6</xdr:row>
      <xdr:rowOff>158750</xdr:rowOff>
    </xdr:from>
    <xdr:to>
      <xdr:col>14</xdr:col>
      <xdr:colOff>317500</xdr:colOff>
      <xdr:row>9</xdr:row>
      <xdr:rowOff>63500</xdr:rowOff>
    </xdr:to>
    <xdr:graphicFrame macro="">
      <xdr:nvGraphicFramePr>
        <xdr:cNvPr id="35" name="Chart 34">
          <a:extLst>
            <a:ext uri="{FF2B5EF4-FFF2-40B4-BE49-F238E27FC236}">
              <a16:creationId xmlns:a16="http://schemas.microsoft.com/office/drawing/2014/main" id="{75FA1596-8553-43CC-8E66-AE287F8EA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190500</xdr:colOff>
      <xdr:row>7</xdr:row>
      <xdr:rowOff>0</xdr:rowOff>
    </xdr:from>
    <xdr:to>
      <xdr:col>18</xdr:col>
      <xdr:colOff>330200</xdr:colOff>
      <xdr:row>9</xdr:row>
      <xdr:rowOff>50800</xdr:rowOff>
    </xdr:to>
    <xdr:graphicFrame macro="">
      <xdr:nvGraphicFramePr>
        <xdr:cNvPr id="36" name="Chart 35">
          <a:extLst>
            <a:ext uri="{FF2B5EF4-FFF2-40B4-BE49-F238E27FC236}">
              <a16:creationId xmlns:a16="http://schemas.microsoft.com/office/drawing/2014/main" id="{1B806445-96A7-4F09-952D-948C1B8EB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552450</xdr:colOff>
      <xdr:row>6</xdr:row>
      <xdr:rowOff>158750</xdr:rowOff>
    </xdr:from>
    <xdr:to>
      <xdr:col>7</xdr:col>
      <xdr:colOff>63500</xdr:colOff>
      <xdr:row>9</xdr:row>
      <xdr:rowOff>25400</xdr:rowOff>
    </xdr:to>
    <xdr:graphicFrame macro="">
      <xdr:nvGraphicFramePr>
        <xdr:cNvPr id="37" name="Chart 36">
          <a:extLst>
            <a:ext uri="{FF2B5EF4-FFF2-40B4-BE49-F238E27FC236}">
              <a16:creationId xmlns:a16="http://schemas.microsoft.com/office/drawing/2014/main" id="{6C57C534-A447-4FCD-90FE-1C7F07C39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476250</xdr:colOff>
          <xdr:row>9</xdr:row>
          <xdr:rowOff>127000</xdr:rowOff>
        </xdr:from>
        <xdr:to>
          <xdr:col>6</xdr:col>
          <xdr:colOff>527050</xdr:colOff>
          <xdr:row>10</xdr:row>
          <xdr:rowOff>127000</xdr:rowOff>
        </xdr:to>
        <xdr:pic>
          <xdr:nvPicPr>
            <xdr:cNvPr id="40" name="Picture 39">
              <a:extLst>
                <a:ext uri="{FF2B5EF4-FFF2-40B4-BE49-F238E27FC236}">
                  <a16:creationId xmlns:a16="http://schemas.microsoft.com/office/drawing/2014/main" id="{957758A0-1425-4173-B1F6-CE306482D96A}"/>
                </a:ext>
              </a:extLst>
            </xdr:cNvPr>
            <xdr:cNvPicPr>
              <a:picLocks noChangeAspect="1" noChangeArrowheads="1"/>
              <a:extLst>
                <a:ext uri="{84589F7E-364E-4C9E-8A38-B11213B215E9}">
                  <a14:cameraTool cellRange="'yoy kpi'!$H$10" spid="_x0000_s10285"/>
                </a:ext>
              </a:extLst>
            </xdr:cNvPicPr>
          </xdr:nvPicPr>
          <xdr:blipFill>
            <a:blip xmlns:r="http://schemas.openxmlformats.org/officeDocument/2006/relationships" r:embed="rId7"/>
            <a:srcRect/>
            <a:stretch>
              <a:fillRect/>
            </a:stretch>
          </xdr:blipFill>
          <xdr:spPr bwMode="auto">
            <a:xfrm>
              <a:off x="3524250" y="1784350"/>
              <a:ext cx="6604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431800</xdr:colOff>
          <xdr:row>9</xdr:row>
          <xdr:rowOff>120650</xdr:rowOff>
        </xdr:from>
        <xdr:to>
          <xdr:col>10</xdr:col>
          <xdr:colOff>476250</xdr:colOff>
          <xdr:row>10</xdr:row>
          <xdr:rowOff>127000</xdr:rowOff>
        </xdr:to>
        <xdr:pic>
          <xdr:nvPicPr>
            <xdr:cNvPr id="42" name="Picture 41">
              <a:extLst>
                <a:ext uri="{FF2B5EF4-FFF2-40B4-BE49-F238E27FC236}">
                  <a16:creationId xmlns:a16="http://schemas.microsoft.com/office/drawing/2014/main" id="{7466AFD3-BDD5-A53D-4B52-CAD8F8B71998}"/>
                </a:ext>
              </a:extLst>
            </xdr:cNvPr>
            <xdr:cNvPicPr>
              <a:picLocks noChangeAspect="1" noChangeArrowheads="1"/>
              <a:extLst>
                <a:ext uri="{84589F7E-364E-4C9E-8A38-B11213B215E9}">
                  <a14:cameraTool cellRange="'yoy kpi'!$I$10" spid="_x0000_s10286"/>
                </a:ext>
              </a:extLst>
            </xdr:cNvPicPr>
          </xdr:nvPicPr>
          <xdr:blipFill>
            <a:blip xmlns:r="http://schemas.openxmlformats.org/officeDocument/2006/relationships" r:embed="rId8"/>
            <a:srcRect/>
            <a:stretch>
              <a:fillRect/>
            </a:stretch>
          </xdr:blipFill>
          <xdr:spPr bwMode="auto">
            <a:xfrm>
              <a:off x="5918200" y="1778000"/>
              <a:ext cx="65405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9</xdr:row>
          <xdr:rowOff>127000</xdr:rowOff>
        </xdr:from>
        <xdr:to>
          <xdr:col>14</xdr:col>
          <xdr:colOff>241300</xdr:colOff>
          <xdr:row>10</xdr:row>
          <xdr:rowOff>133350</xdr:rowOff>
        </xdr:to>
        <xdr:pic>
          <xdr:nvPicPr>
            <xdr:cNvPr id="44" name="Picture 43">
              <a:extLst>
                <a:ext uri="{FF2B5EF4-FFF2-40B4-BE49-F238E27FC236}">
                  <a16:creationId xmlns:a16="http://schemas.microsoft.com/office/drawing/2014/main" id="{DA23A7DD-16A3-6270-EF39-52D2F54C425B}"/>
                </a:ext>
              </a:extLst>
            </xdr:cNvPr>
            <xdr:cNvPicPr>
              <a:picLocks noChangeAspect="1" noChangeArrowheads="1"/>
              <a:extLst>
                <a:ext uri="{84589F7E-364E-4C9E-8A38-B11213B215E9}">
                  <a14:cameraTool cellRange="'yoy kpi'!$J$10" spid="_x0000_s10287"/>
                </a:ext>
              </a:extLst>
            </xdr:cNvPicPr>
          </xdr:nvPicPr>
          <xdr:blipFill>
            <a:blip xmlns:r="http://schemas.openxmlformats.org/officeDocument/2006/relationships" r:embed="rId9"/>
            <a:srcRect/>
            <a:stretch>
              <a:fillRect/>
            </a:stretch>
          </xdr:blipFill>
          <xdr:spPr bwMode="auto">
            <a:xfrm>
              <a:off x="8115300" y="1784350"/>
              <a:ext cx="6604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209550</xdr:colOff>
          <xdr:row>9</xdr:row>
          <xdr:rowOff>82550</xdr:rowOff>
        </xdr:from>
        <xdr:to>
          <xdr:col>18</xdr:col>
          <xdr:colOff>279400</xdr:colOff>
          <xdr:row>10</xdr:row>
          <xdr:rowOff>82550</xdr:rowOff>
        </xdr:to>
        <xdr:pic>
          <xdr:nvPicPr>
            <xdr:cNvPr id="46" name="Picture 45">
              <a:extLst>
                <a:ext uri="{FF2B5EF4-FFF2-40B4-BE49-F238E27FC236}">
                  <a16:creationId xmlns:a16="http://schemas.microsoft.com/office/drawing/2014/main" id="{E20B6697-8AEF-CBBB-129D-7F30ABDCEC5C}"/>
                </a:ext>
              </a:extLst>
            </xdr:cNvPr>
            <xdr:cNvPicPr>
              <a:picLocks noChangeAspect="1" noChangeArrowheads="1"/>
              <a:extLst>
                <a:ext uri="{84589F7E-364E-4C9E-8A38-B11213B215E9}">
                  <a14:cameraTool cellRange="'yoy kpi'!$K$10" spid="_x0000_s10288"/>
                </a:ext>
              </a:extLst>
            </xdr:cNvPicPr>
          </xdr:nvPicPr>
          <xdr:blipFill>
            <a:blip xmlns:r="http://schemas.openxmlformats.org/officeDocument/2006/relationships" r:embed="rId10"/>
            <a:srcRect/>
            <a:stretch>
              <a:fillRect/>
            </a:stretch>
          </xdr:blipFill>
          <xdr:spPr bwMode="auto">
            <a:xfrm>
              <a:off x="10572750" y="1739900"/>
              <a:ext cx="67945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406400</xdr:colOff>
      <xdr:row>11</xdr:row>
      <xdr:rowOff>57150</xdr:rowOff>
    </xdr:from>
    <xdr:to>
      <xdr:col>18</xdr:col>
      <xdr:colOff>495300</xdr:colOff>
      <xdr:row>21</xdr:row>
      <xdr:rowOff>6350</xdr:rowOff>
    </xdr:to>
    <xdr:sp macro="" textlink="">
      <xdr:nvSpPr>
        <xdr:cNvPr id="50" name="Rectangle: Rounded Corners 49">
          <a:extLst>
            <a:ext uri="{FF2B5EF4-FFF2-40B4-BE49-F238E27FC236}">
              <a16:creationId xmlns:a16="http://schemas.microsoft.com/office/drawing/2014/main" id="{83A99DBC-1DA6-9B06-FDC0-5DCB053C169E}"/>
            </a:ext>
          </a:extLst>
        </xdr:cNvPr>
        <xdr:cNvSpPr/>
      </xdr:nvSpPr>
      <xdr:spPr>
        <a:xfrm>
          <a:off x="7721600" y="2082800"/>
          <a:ext cx="3746500" cy="1790700"/>
        </a:xfrm>
        <a:prstGeom prst="roundRect">
          <a:avLst>
            <a:gd name="adj" fmla="val 8567"/>
          </a:avLst>
        </a:prstGeom>
        <a:gradFill>
          <a:gsLst>
            <a:gs pos="0">
              <a:schemeClr val="tx1"/>
            </a:gs>
            <a:gs pos="100000">
              <a:schemeClr val="bg1">
                <a:lumMod val="7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438150</xdr:colOff>
      <xdr:row>21</xdr:row>
      <xdr:rowOff>158750</xdr:rowOff>
    </xdr:from>
    <xdr:to>
      <xdr:col>18</xdr:col>
      <xdr:colOff>527050</xdr:colOff>
      <xdr:row>31</xdr:row>
      <xdr:rowOff>107950</xdr:rowOff>
    </xdr:to>
    <xdr:sp macro="" textlink="">
      <xdr:nvSpPr>
        <xdr:cNvPr id="53" name="Rectangle: Rounded Corners 52">
          <a:extLst>
            <a:ext uri="{FF2B5EF4-FFF2-40B4-BE49-F238E27FC236}">
              <a16:creationId xmlns:a16="http://schemas.microsoft.com/office/drawing/2014/main" id="{15F9A049-576D-CB11-647A-8F03E611FDDE}"/>
            </a:ext>
          </a:extLst>
        </xdr:cNvPr>
        <xdr:cNvSpPr/>
      </xdr:nvSpPr>
      <xdr:spPr>
        <a:xfrm>
          <a:off x="7753350" y="4025900"/>
          <a:ext cx="3746500" cy="1790700"/>
        </a:xfrm>
        <a:prstGeom prst="roundRect">
          <a:avLst>
            <a:gd name="adj" fmla="val 8567"/>
          </a:avLst>
        </a:prstGeom>
        <a:gradFill>
          <a:gsLst>
            <a:gs pos="0">
              <a:schemeClr val="tx1"/>
            </a:gs>
            <a:gs pos="100000">
              <a:schemeClr val="bg1">
                <a:lumMod val="7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25400</xdr:colOff>
      <xdr:row>11</xdr:row>
      <xdr:rowOff>50800</xdr:rowOff>
    </xdr:from>
    <xdr:to>
      <xdr:col>17</xdr:col>
      <xdr:colOff>69850</xdr:colOff>
      <xdr:row>21</xdr:row>
      <xdr:rowOff>6350</xdr:rowOff>
    </xdr:to>
    <xdr:grpSp>
      <xdr:nvGrpSpPr>
        <xdr:cNvPr id="60" name="Group 59">
          <a:extLst>
            <a:ext uri="{FF2B5EF4-FFF2-40B4-BE49-F238E27FC236}">
              <a16:creationId xmlns:a16="http://schemas.microsoft.com/office/drawing/2014/main" id="{B5CAC61D-4FDB-DAA6-FC23-E3715D05EACB}"/>
            </a:ext>
          </a:extLst>
        </xdr:cNvPr>
        <xdr:cNvGrpSpPr/>
      </xdr:nvGrpSpPr>
      <xdr:grpSpPr>
        <a:xfrm>
          <a:off x="25400" y="2076450"/>
          <a:ext cx="10407650" cy="1797050"/>
          <a:chOff x="25400" y="2076450"/>
          <a:chExt cx="10407650" cy="1797050"/>
        </a:xfrm>
      </xdr:grpSpPr>
      <xdr:sp macro="" textlink="">
        <xdr:nvSpPr>
          <xdr:cNvPr id="47" name="Rectangle: Rounded Corners 46">
            <a:extLst>
              <a:ext uri="{FF2B5EF4-FFF2-40B4-BE49-F238E27FC236}">
                <a16:creationId xmlns:a16="http://schemas.microsoft.com/office/drawing/2014/main" id="{EDA9D840-5311-FB02-2734-A5AEC4931C0A}"/>
              </a:ext>
            </a:extLst>
          </xdr:cNvPr>
          <xdr:cNvSpPr/>
        </xdr:nvSpPr>
        <xdr:spPr>
          <a:xfrm>
            <a:off x="25400" y="2076450"/>
            <a:ext cx="3746500" cy="1790700"/>
          </a:xfrm>
          <a:prstGeom prst="roundRect">
            <a:avLst>
              <a:gd name="adj" fmla="val 8567"/>
            </a:avLst>
          </a:prstGeom>
          <a:gradFill>
            <a:gsLst>
              <a:gs pos="0">
                <a:schemeClr val="tx1"/>
              </a:gs>
              <a:gs pos="100000">
                <a:schemeClr val="bg1">
                  <a:lumMod val="7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Rectangle: Rounded Corners 48">
            <a:extLst>
              <a:ext uri="{FF2B5EF4-FFF2-40B4-BE49-F238E27FC236}">
                <a16:creationId xmlns:a16="http://schemas.microsoft.com/office/drawing/2014/main" id="{B918B9DD-B51D-98DF-5091-08CE3A59EDCA}"/>
              </a:ext>
            </a:extLst>
          </xdr:cNvPr>
          <xdr:cNvSpPr/>
        </xdr:nvSpPr>
        <xdr:spPr>
          <a:xfrm>
            <a:off x="3867150" y="2082800"/>
            <a:ext cx="3746500" cy="1790700"/>
          </a:xfrm>
          <a:prstGeom prst="roundRect">
            <a:avLst>
              <a:gd name="adj" fmla="val 8567"/>
            </a:avLst>
          </a:prstGeom>
          <a:gradFill>
            <a:gsLst>
              <a:gs pos="0">
                <a:schemeClr val="tx1"/>
              </a:gs>
              <a:gs pos="100000">
                <a:schemeClr val="bg1">
                  <a:lumMod val="7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Rounded Corners 53">
            <a:extLst>
              <a:ext uri="{FF2B5EF4-FFF2-40B4-BE49-F238E27FC236}">
                <a16:creationId xmlns:a16="http://schemas.microsoft.com/office/drawing/2014/main" id="{2AD5F5EE-C8CA-7BDD-4A7A-93F7E2D3CE78}"/>
              </a:ext>
            </a:extLst>
          </xdr:cNvPr>
          <xdr:cNvSpPr/>
        </xdr:nvSpPr>
        <xdr:spPr>
          <a:xfrm>
            <a:off x="76200" y="2165350"/>
            <a:ext cx="2622550" cy="311150"/>
          </a:xfrm>
          <a:prstGeom prst="roundRect">
            <a:avLst/>
          </a:prstGeom>
          <a:gradFill>
            <a:gsLst>
              <a:gs pos="0">
                <a:schemeClr val="tx1"/>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haroni" panose="02010803020104030203" pitchFamily="2" charset="-79"/>
                <a:cs typeface="Aharoni" panose="02010803020104030203" pitchFamily="2" charset="-79"/>
              </a:rPr>
              <a:t>SALES AND PROFIT ANALYSIS</a:t>
            </a:r>
          </a:p>
        </xdr:txBody>
      </xdr:sp>
      <xdr:sp macro="" textlink="">
        <xdr:nvSpPr>
          <xdr:cNvPr id="55" name="Rectangle: Rounded Corners 54">
            <a:extLst>
              <a:ext uri="{FF2B5EF4-FFF2-40B4-BE49-F238E27FC236}">
                <a16:creationId xmlns:a16="http://schemas.microsoft.com/office/drawing/2014/main" id="{9A2889DF-6C77-AF1A-05B4-58C1AE805D48}"/>
              </a:ext>
            </a:extLst>
          </xdr:cNvPr>
          <xdr:cNvSpPr/>
        </xdr:nvSpPr>
        <xdr:spPr>
          <a:xfrm>
            <a:off x="3981450" y="2165350"/>
            <a:ext cx="2622550" cy="311150"/>
          </a:xfrm>
          <a:prstGeom prst="roundRect">
            <a:avLst/>
          </a:prstGeom>
          <a:gradFill>
            <a:gsLst>
              <a:gs pos="0">
                <a:schemeClr val="tx1"/>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haroni" panose="02010803020104030203" pitchFamily="2" charset="-79"/>
                <a:cs typeface="Aharoni" panose="02010803020104030203" pitchFamily="2" charset="-79"/>
              </a:rPr>
              <a:t>CATEGORY-WISE PROFIT</a:t>
            </a:r>
          </a:p>
        </xdr:txBody>
      </xdr:sp>
      <xdr:sp macro="" textlink="">
        <xdr:nvSpPr>
          <xdr:cNvPr id="56" name="Rectangle: Rounded Corners 55">
            <a:extLst>
              <a:ext uri="{FF2B5EF4-FFF2-40B4-BE49-F238E27FC236}">
                <a16:creationId xmlns:a16="http://schemas.microsoft.com/office/drawing/2014/main" id="{A536ABFD-9D0B-E4E6-66D8-0D5ED866BECA}"/>
              </a:ext>
            </a:extLst>
          </xdr:cNvPr>
          <xdr:cNvSpPr/>
        </xdr:nvSpPr>
        <xdr:spPr>
          <a:xfrm>
            <a:off x="7810500" y="2165350"/>
            <a:ext cx="2622550" cy="311150"/>
          </a:xfrm>
          <a:prstGeom prst="roundRect">
            <a:avLst/>
          </a:prstGeom>
          <a:gradFill>
            <a:gsLst>
              <a:gs pos="0">
                <a:schemeClr val="tx1"/>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haroni" panose="02010803020104030203" pitchFamily="2" charset="-79"/>
                <a:cs typeface="Aharoni" panose="02010803020104030203" pitchFamily="2" charset="-79"/>
              </a:rPr>
              <a:t>CATEGORY-WISE SALES  SHARE %</a:t>
            </a:r>
          </a:p>
        </xdr:txBody>
      </xdr:sp>
    </xdr:grpSp>
    <xdr:clientData/>
  </xdr:twoCellAnchor>
  <xdr:twoCellAnchor>
    <xdr:from>
      <xdr:col>0</xdr:col>
      <xdr:colOff>31750</xdr:colOff>
      <xdr:row>21</xdr:row>
      <xdr:rowOff>114300</xdr:rowOff>
    </xdr:from>
    <xdr:to>
      <xdr:col>17</xdr:col>
      <xdr:colOff>88900</xdr:colOff>
      <xdr:row>31</xdr:row>
      <xdr:rowOff>146050</xdr:rowOff>
    </xdr:to>
    <xdr:grpSp>
      <xdr:nvGrpSpPr>
        <xdr:cNvPr id="64" name="Group 63">
          <a:extLst>
            <a:ext uri="{FF2B5EF4-FFF2-40B4-BE49-F238E27FC236}">
              <a16:creationId xmlns:a16="http://schemas.microsoft.com/office/drawing/2014/main" id="{E2542F06-4BB6-29B9-8909-7E235BBABFF8}"/>
            </a:ext>
          </a:extLst>
        </xdr:cNvPr>
        <xdr:cNvGrpSpPr/>
      </xdr:nvGrpSpPr>
      <xdr:grpSpPr>
        <a:xfrm>
          <a:off x="31750" y="3981450"/>
          <a:ext cx="10420350" cy="1873250"/>
          <a:chOff x="31750" y="3981450"/>
          <a:chExt cx="10420350" cy="1873250"/>
        </a:xfrm>
      </xdr:grpSpPr>
      <xdr:sp macro="" textlink="">
        <xdr:nvSpPr>
          <xdr:cNvPr id="51" name="Rectangle: Rounded Corners 50">
            <a:extLst>
              <a:ext uri="{FF2B5EF4-FFF2-40B4-BE49-F238E27FC236}">
                <a16:creationId xmlns:a16="http://schemas.microsoft.com/office/drawing/2014/main" id="{BD2C38AA-8A93-7C37-727A-214A04106307}"/>
              </a:ext>
            </a:extLst>
          </xdr:cNvPr>
          <xdr:cNvSpPr/>
        </xdr:nvSpPr>
        <xdr:spPr>
          <a:xfrm>
            <a:off x="31750" y="3981450"/>
            <a:ext cx="3746500" cy="1873250"/>
          </a:xfrm>
          <a:prstGeom prst="roundRect">
            <a:avLst>
              <a:gd name="adj" fmla="val 8567"/>
            </a:avLst>
          </a:prstGeom>
          <a:gradFill>
            <a:gsLst>
              <a:gs pos="0">
                <a:schemeClr val="tx1"/>
              </a:gs>
              <a:gs pos="100000">
                <a:schemeClr val="bg1">
                  <a:lumMod val="7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C631D3BC-3F1A-993A-710C-E477B6CDEC42}"/>
              </a:ext>
            </a:extLst>
          </xdr:cNvPr>
          <xdr:cNvSpPr/>
        </xdr:nvSpPr>
        <xdr:spPr>
          <a:xfrm>
            <a:off x="3898900" y="4019550"/>
            <a:ext cx="3746500" cy="1790700"/>
          </a:xfrm>
          <a:prstGeom prst="roundRect">
            <a:avLst>
              <a:gd name="adj" fmla="val 8567"/>
            </a:avLst>
          </a:prstGeom>
          <a:gradFill>
            <a:gsLst>
              <a:gs pos="0">
                <a:schemeClr val="tx1"/>
              </a:gs>
              <a:gs pos="100000">
                <a:schemeClr val="bg1">
                  <a:lumMod val="7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Rounded Corners 56">
            <a:extLst>
              <a:ext uri="{FF2B5EF4-FFF2-40B4-BE49-F238E27FC236}">
                <a16:creationId xmlns:a16="http://schemas.microsoft.com/office/drawing/2014/main" id="{8738F0EB-A30A-5F8A-080A-87C1F8685C9A}"/>
              </a:ext>
            </a:extLst>
          </xdr:cNvPr>
          <xdr:cNvSpPr/>
        </xdr:nvSpPr>
        <xdr:spPr>
          <a:xfrm>
            <a:off x="114300" y="4032250"/>
            <a:ext cx="2622550" cy="311150"/>
          </a:xfrm>
          <a:prstGeom prst="roundRect">
            <a:avLst/>
          </a:prstGeom>
          <a:gradFill>
            <a:gsLst>
              <a:gs pos="0">
                <a:schemeClr val="tx1"/>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haroni" panose="02010803020104030203" pitchFamily="2" charset="-79"/>
                <a:cs typeface="Aharoni" panose="02010803020104030203" pitchFamily="2" charset="-79"/>
              </a:rPr>
              <a:t>SALES BY STATE</a:t>
            </a:r>
          </a:p>
        </xdr:txBody>
      </xdr:sp>
      <xdr:sp macro="" textlink="">
        <xdr:nvSpPr>
          <xdr:cNvPr id="58" name="Rectangle: Rounded Corners 57">
            <a:extLst>
              <a:ext uri="{FF2B5EF4-FFF2-40B4-BE49-F238E27FC236}">
                <a16:creationId xmlns:a16="http://schemas.microsoft.com/office/drawing/2014/main" id="{D178F5D9-F2B1-03BF-7D2D-73D55570C5B5}"/>
              </a:ext>
            </a:extLst>
          </xdr:cNvPr>
          <xdr:cNvSpPr/>
        </xdr:nvSpPr>
        <xdr:spPr>
          <a:xfrm>
            <a:off x="3956050" y="4089400"/>
            <a:ext cx="2622550" cy="311150"/>
          </a:xfrm>
          <a:prstGeom prst="roundRect">
            <a:avLst/>
          </a:prstGeom>
          <a:gradFill>
            <a:gsLst>
              <a:gs pos="0">
                <a:schemeClr val="tx1"/>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a:latin typeface="Arial Black" panose="020B0A04020102020204" pitchFamily="34" charset="0"/>
              </a:rPr>
              <a:t>TOP 10 CATEGORIES</a:t>
            </a:r>
          </a:p>
        </xdr:txBody>
      </xdr:sp>
      <xdr:sp macro="" textlink="">
        <xdr:nvSpPr>
          <xdr:cNvPr id="59" name="Rectangle: Rounded Corners 58">
            <a:extLst>
              <a:ext uri="{FF2B5EF4-FFF2-40B4-BE49-F238E27FC236}">
                <a16:creationId xmlns:a16="http://schemas.microsoft.com/office/drawing/2014/main" id="{DFB5F755-BE14-9720-3D5A-A6D5C94B1B98}"/>
              </a:ext>
            </a:extLst>
          </xdr:cNvPr>
          <xdr:cNvSpPr/>
        </xdr:nvSpPr>
        <xdr:spPr>
          <a:xfrm>
            <a:off x="7829550" y="4102100"/>
            <a:ext cx="2622550" cy="311150"/>
          </a:xfrm>
          <a:prstGeom prst="roundRect">
            <a:avLst/>
          </a:prstGeom>
          <a:gradFill>
            <a:gsLst>
              <a:gs pos="0">
                <a:schemeClr val="tx1"/>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haroni" panose="02010803020104030203" pitchFamily="2" charset="-79"/>
                <a:cs typeface="Aharoni" panose="02010803020104030203" pitchFamily="2" charset="-79"/>
              </a:rPr>
              <a:t>FILTERS</a:t>
            </a:r>
          </a:p>
        </xdr:txBody>
      </xdr:sp>
    </xdr:grpSp>
    <xdr:clientData/>
  </xdr:twoCellAnchor>
  <xdr:twoCellAnchor>
    <xdr:from>
      <xdr:col>0</xdr:col>
      <xdr:colOff>25400</xdr:colOff>
      <xdr:row>13</xdr:row>
      <xdr:rowOff>139700</xdr:rowOff>
    </xdr:from>
    <xdr:to>
      <xdr:col>6</xdr:col>
      <xdr:colOff>88900</xdr:colOff>
      <xdr:row>20</xdr:row>
      <xdr:rowOff>165100</xdr:rowOff>
    </xdr:to>
    <xdr:graphicFrame macro="">
      <xdr:nvGraphicFramePr>
        <xdr:cNvPr id="65" name="Chart 64">
          <a:extLst>
            <a:ext uri="{FF2B5EF4-FFF2-40B4-BE49-F238E27FC236}">
              <a16:creationId xmlns:a16="http://schemas.microsoft.com/office/drawing/2014/main" id="{3F093033-8D2E-45BA-93AD-C91E2B0F1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279400</xdr:colOff>
      <xdr:row>13</xdr:row>
      <xdr:rowOff>114300</xdr:rowOff>
    </xdr:from>
    <xdr:to>
      <xdr:col>12</xdr:col>
      <xdr:colOff>184150</xdr:colOff>
      <xdr:row>20</xdr:row>
      <xdr:rowOff>133350</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6C1CF180-DE96-41EE-8A31-C8BBA254F1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937000" y="2508250"/>
              <a:ext cx="3562350" cy="1308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495300</xdr:colOff>
      <xdr:row>13</xdr:row>
      <xdr:rowOff>146050</xdr:rowOff>
    </xdr:from>
    <xdr:to>
      <xdr:col>18</xdr:col>
      <xdr:colOff>228600</xdr:colOff>
      <xdr:row>20</xdr:row>
      <xdr:rowOff>95250</xdr:rowOff>
    </xdr:to>
    <xdr:graphicFrame macro="">
      <xdr:nvGraphicFramePr>
        <xdr:cNvPr id="67" name="Chart 66">
          <a:extLst>
            <a:ext uri="{FF2B5EF4-FFF2-40B4-BE49-F238E27FC236}">
              <a16:creationId xmlns:a16="http://schemas.microsoft.com/office/drawing/2014/main" id="{08207354-D832-4F9C-93A3-8635E33B3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57150</xdr:colOff>
      <xdr:row>23</xdr:row>
      <xdr:rowOff>158750</xdr:rowOff>
    </xdr:from>
    <xdr:to>
      <xdr:col>6</xdr:col>
      <xdr:colOff>12700</xdr:colOff>
      <xdr:row>31</xdr:row>
      <xdr:rowOff>107950</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FFA5C162-CE41-47D9-A0CA-357E92F36E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7150" y="4394200"/>
              <a:ext cx="3613150" cy="1422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330200</xdr:colOff>
      <xdr:row>24</xdr:row>
      <xdr:rowOff>31750</xdr:rowOff>
    </xdr:from>
    <xdr:to>
      <xdr:col>12</xdr:col>
      <xdr:colOff>222250</xdr:colOff>
      <xdr:row>31</xdr:row>
      <xdr:rowOff>0</xdr:rowOff>
    </xdr:to>
    <xdr:graphicFrame macro="">
      <xdr:nvGraphicFramePr>
        <xdr:cNvPr id="76" name="Chart 75">
          <a:extLst>
            <a:ext uri="{FF2B5EF4-FFF2-40B4-BE49-F238E27FC236}">
              <a16:creationId xmlns:a16="http://schemas.microsoft.com/office/drawing/2014/main" id="{87C4C354-983F-41CC-9ECD-F26191F43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495300</xdr:colOff>
      <xdr:row>23</xdr:row>
      <xdr:rowOff>171449</xdr:rowOff>
    </xdr:from>
    <xdr:to>
      <xdr:col>14</xdr:col>
      <xdr:colOff>400050</xdr:colOff>
      <xdr:row>31</xdr:row>
      <xdr:rowOff>76200</xdr:rowOff>
    </xdr:to>
    <mc:AlternateContent xmlns:mc="http://schemas.openxmlformats.org/markup-compatibility/2006">
      <mc:Choice xmlns:a14="http://schemas.microsoft.com/office/drawing/2010/main" Requires="a14">
        <xdr:graphicFrame macro="">
          <xdr:nvGraphicFramePr>
            <xdr:cNvPr id="80" name="Year 1">
              <a:extLst>
                <a:ext uri="{FF2B5EF4-FFF2-40B4-BE49-F238E27FC236}">
                  <a16:creationId xmlns:a16="http://schemas.microsoft.com/office/drawing/2014/main" id="{609CCFAC-212A-4DF0-A4E9-18431B1F41C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810500" y="4406899"/>
              <a:ext cx="1123950" cy="13779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450850</xdr:colOff>
      <xdr:row>24</xdr:row>
      <xdr:rowOff>6351</xdr:rowOff>
    </xdr:from>
    <xdr:to>
      <xdr:col>16</xdr:col>
      <xdr:colOff>488950</xdr:colOff>
      <xdr:row>31</xdr:row>
      <xdr:rowOff>63501</xdr:rowOff>
    </xdr:to>
    <mc:AlternateContent xmlns:mc="http://schemas.openxmlformats.org/markup-compatibility/2006">
      <mc:Choice xmlns:a14="http://schemas.microsoft.com/office/drawing/2010/main" Requires="a14">
        <xdr:graphicFrame macro="">
          <xdr:nvGraphicFramePr>
            <xdr:cNvPr id="81" name="Region 1">
              <a:extLst>
                <a:ext uri="{FF2B5EF4-FFF2-40B4-BE49-F238E27FC236}">
                  <a16:creationId xmlns:a16="http://schemas.microsoft.com/office/drawing/2014/main" id="{D99B41BB-CEEF-4F41-B0F3-AE9FE6E0293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985250" y="4425951"/>
              <a:ext cx="1257300" cy="1346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520700</xdr:colOff>
      <xdr:row>24</xdr:row>
      <xdr:rowOff>12701</xdr:rowOff>
    </xdr:from>
    <xdr:to>
      <xdr:col>18</xdr:col>
      <xdr:colOff>374650</xdr:colOff>
      <xdr:row>31</xdr:row>
      <xdr:rowOff>63501</xdr:rowOff>
    </xdr:to>
    <mc:AlternateContent xmlns:mc="http://schemas.openxmlformats.org/markup-compatibility/2006">
      <mc:Choice xmlns:a14="http://schemas.microsoft.com/office/drawing/2010/main" Requires="a14">
        <xdr:graphicFrame macro="">
          <xdr:nvGraphicFramePr>
            <xdr:cNvPr id="82" name="Segment 1">
              <a:extLst>
                <a:ext uri="{FF2B5EF4-FFF2-40B4-BE49-F238E27FC236}">
                  <a16:creationId xmlns:a16="http://schemas.microsoft.com/office/drawing/2014/main" id="{66D19F61-693D-4972-B113-EB74556E1D0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274300" y="4432301"/>
              <a:ext cx="1073150" cy="1339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thi" refreshedDate="45776.155723032411" createdVersion="8" refreshedVersion="8" minRefreshableVersion="3" recordCount="9994" xr:uid="{C072FA42-CC8A-4591-9552-65B1F647A20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976986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2E4558-5BE5-4037-98A2-63ACFB20E652}" name="PivotTable1" cacheId="13"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7">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8C2E82-6A63-41A7-A4D3-866D5357C338}" name="PivotTable2" cacheId="1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BD770A-D599-400E-9EA7-1ECC39564DBA}" name="PivotTable1" cacheId="13"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CA1A6D-1411-406D-AF62-4EBA6398D81E}" name="PivotTable2" cacheId="1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4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1"/>
  </rowFields>
  <rowItems count="46">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14DD18-12FF-42CD-AC74-826E26D61227}" name="PivotTable3" cacheId="13"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11"/>
    </i>
    <i>
      <x v="16"/>
    </i>
    <i>
      <x v="14"/>
    </i>
    <i>
      <x v="13"/>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D1657A-B510-4A9E-863F-576E3B5327FC}" name="PivotTable8" cacheId="1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R3:S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20D755-D279-41E2-A6C2-DCDEB67B13F2}" name="PivotTable7" cacheId="1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O3:P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8"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B40169-B6CF-4237-AA3D-D7E7B42AA4A2}" name="PivotTable6" cacheId="1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L3:M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A01A4B-9FBC-40C6-B2AE-C7D3A64F86F8}" name="PivotTable5" cacheId="1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H3:I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4"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822C3A-1240-40AC-A96B-EDB102251CA5}" name="PivotTable4" cacheId="1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615865-B5F8-4959-8EE5-9E908B1C68E8}" name="PivotTable9"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axis="axisRow" showAll="0">
      <items count="8">
        <item x="0"/>
        <item x="1"/>
        <item x="2"/>
        <item x="3"/>
        <item x="4"/>
        <item x="5"/>
        <item x="6"/>
        <item t="default"/>
      </items>
    </pivotField>
    <pivotField dataField="1" dragToRow="0" dragToCol="0" dragToPage="0" showAl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6D9B2D-4994-4638-9F30-647982D89555}" sourceName="Year">
  <pivotTables>
    <pivotTable tabId="4" name="PivotTable2"/>
    <pivotTable tabId="3" name="PivotTable1"/>
    <pivotTable tabId="9" name="PivotTable4"/>
    <pivotTable tabId="9" name="PivotTable5"/>
    <pivotTable tabId="9" name="PivotTable6"/>
    <pivotTable tabId="9" name="PivotTable7"/>
    <pivotTable tabId="9" name="PivotTable8"/>
    <pivotTable tabId="7" name="PivotTable2"/>
    <pivotTable tabId="6" name="PivotTable1"/>
    <pivotTable tabId="8" name="PivotTable3"/>
  </pivotTables>
  <data>
    <tabular pivotCacheId="59769860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F42E29C-6F6B-48FB-8C41-C1BACA188EAC}" sourceName="Segment">
  <pivotTables>
    <pivotTable tabId="4" name="PivotTable2"/>
    <pivotTable tabId="3" name="PivotTable1"/>
    <pivotTable tabId="9" name="PivotTable4"/>
    <pivotTable tabId="9" name="PivotTable5"/>
    <pivotTable tabId="9" name="PivotTable6"/>
    <pivotTable tabId="9" name="PivotTable7"/>
    <pivotTable tabId="9" name="PivotTable8"/>
    <pivotTable tabId="7" name="PivotTable2"/>
    <pivotTable tabId="6" name="PivotTable1"/>
    <pivotTable tabId="8" name="PivotTable3"/>
    <pivotTable tabId="10" name="PivotTable9"/>
  </pivotTables>
  <data>
    <tabular pivotCacheId="597698606">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28C69DD-0CB6-4FDF-A233-84D11D5B9096}" sourceName="Region">
  <pivotTables>
    <pivotTable tabId="4" name="PivotTable2"/>
    <pivotTable tabId="3" name="PivotTable1"/>
    <pivotTable tabId="9" name="PivotTable4"/>
    <pivotTable tabId="9" name="PivotTable5"/>
    <pivotTable tabId="9" name="PivotTable6"/>
    <pivotTable tabId="9" name="PivotTable7"/>
    <pivotTable tabId="9" name="PivotTable8"/>
    <pivotTable tabId="7" name="PivotTable2"/>
    <pivotTable tabId="6" name="PivotTable1"/>
    <pivotTable tabId="8" name="PivotTable3"/>
    <pivotTable tabId="10" name="PivotTable9"/>
  </pivotTables>
  <data>
    <tabular pivotCacheId="59769860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60C2BA4-2EAA-4399-8A3E-E02E19B0F383}" cache="Slicer_Year" caption="Year" rowHeight="241300"/>
  <slicer name="Segment" xr10:uid="{5F265CAE-4B66-4556-9513-F19CA51DCF29}" cache="Slicer_Segment" caption="Segment" rowHeight="241300"/>
  <slicer name="Region" xr10:uid="{87A0A74C-05C5-463A-916B-03B04E1D8B2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EBE3448-0FA0-4314-BE8F-5F7081C75EBA}" cache="Slicer_Year" caption="Year" style="AB" rowHeight="241300"/>
  <slicer name="Segment 1" xr10:uid="{03585102-9B8F-49E4-AC5C-42719016F377}" cache="Slicer_Segment" caption="Segment" style="AB" rowHeight="241300"/>
  <slicer name="Region 1" xr10:uid="{41174020-C385-4EF6-8066-77046F55DE15}"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5CB6C-A1D5-4665-B437-4D943226EE88}">
  <dimension ref="A3:C16"/>
  <sheetViews>
    <sheetView workbookViewId="0">
      <selection activeCell="A10" sqref="A4:A15"/>
    </sheetView>
  </sheetViews>
  <sheetFormatPr defaultRowHeight="14.5" x14ac:dyDescent="0.35"/>
  <cols>
    <col min="1" max="1" width="12.36328125" bestFit="1" customWidth="1"/>
    <col min="2" max="2" width="11.81640625" bestFit="1" customWidth="1"/>
    <col min="3" max="3" width="11.6328125" bestFit="1" customWidth="1"/>
  </cols>
  <sheetData>
    <row r="3" spans="1:3" x14ac:dyDescent="0.35">
      <c r="A3" s="6" t="s">
        <v>10933</v>
      </c>
      <c r="B3" s="5" t="s">
        <v>10947</v>
      </c>
      <c r="C3" s="11" t="s">
        <v>10948</v>
      </c>
    </row>
    <row r="4" spans="1:3" x14ac:dyDescent="0.35">
      <c r="A4" s="8" t="s">
        <v>10935</v>
      </c>
      <c r="B4" s="12">
        <v>26953.75599999999</v>
      </c>
      <c r="C4" s="13">
        <v>1405.1343999999992</v>
      </c>
    </row>
    <row r="5" spans="1:3" x14ac:dyDescent="0.35">
      <c r="A5" s="9" t="s">
        <v>10936</v>
      </c>
      <c r="B5" s="14">
        <v>14775.802999999998</v>
      </c>
      <c r="C5" s="15">
        <v>2525.8218999999976</v>
      </c>
    </row>
    <row r="6" spans="1:3" x14ac:dyDescent="0.35">
      <c r="A6" s="9" t="s">
        <v>10937</v>
      </c>
      <c r="B6" s="14">
        <v>54671.91439999998</v>
      </c>
      <c r="C6" s="15">
        <v>6454.8061999999982</v>
      </c>
    </row>
    <row r="7" spans="1:3" x14ac:dyDescent="0.35">
      <c r="A7" s="9" t="s">
        <v>10938</v>
      </c>
      <c r="B7" s="14">
        <v>51602.746399999996</v>
      </c>
      <c r="C7" s="15">
        <v>8712.2518999999993</v>
      </c>
    </row>
    <row r="8" spans="1:3" x14ac:dyDescent="0.35">
      <c r="A8" s="9" t="s">
        <v>10939</v>
      </c>
      <c r="B8" s="14">
        <v>48286.712299999999</v>
      </c>
      <c r="C8" s="15">
        <v>7762.1054000000022</v>
      </c>
    </row>
    <row r="9" spans="1:3" x14ac:dyDescent="0.35">
      <c r="A9" s="9" t="s">
        <v>10940</v>
      </c>
      <c r="B9" s="14">
        <v>39753.597000000002</v>
      </c>
      <c r="C9" s="15">
        <v>4433.7302999999974</v>
      </c>
    </row>
    <row r="10" spans="1:3" x14ac:dyDescent="0.35">
      <c r="A10" s="9" t="s">
        <v>10941</v>
      </c>
      <c r="B10" s="14">
        <v>46932.802000000025</v>
      </c>
      <c r="C10" s="15">
        <v>7107.5565999999981</v>
      </c>
    </row>
    <row r="11" spans="1:3" x14ac:dyDescent="0.35">
      <c r="A11" s="9" t="s">
        <v>10942</v>
      </c>
      <c r="B11" s="14">
        <v>57901.493699999985</v>
      </c>
      <c r="C11" s="15">
        <v>9516.9393999999957</v>
      </c>
    </row>
    <row r="12" spans="1:3" x14ac:dyDescent="0.35">
      <c r="A12" s="9" t="s">
        <v>10943</v>
      </c>
      <c r="B12" s="14">
        <v>74535.265300000028</v>
      </c>
      <c r="C12" s="15">
        <v>6013.6789999999955</v>
      </c>
    </row>
    <row r="13" spans="1:3" x14ac:dyDescent="0.35">
      <c r="A13" s="9" t="s">
        <v>10944</v>
      </c>
      <c r="B13" s="14">
        <v>74751.734000000055</v>
      </c>
      <c r="C13" s="15">
        <v>14192.948900000001</v>
      </c>
    </row>
    <row r="14" spans="1:3" x14ac:dyDescent="0.35">
      <c r="A14" s="9" t="s">
        <v>10945</v>
      </c>
      <c r="B14" s="14">
        <v>123079.69970000007</v>
      </c>
      <c r="C14" s="15">
        <v>14972.518799999994</v>
      </c>
    </row>
    <row r="15" spans="1:3" x14ac:dyDescent="0.35">
      <c r="A15" s="9" t="s">
        <v>10946</v>
      </c>
      <c r="B15" s="14">
        <v>92900.842999999979</v>
      </c>
      <c r="C15" s="15">
        <v>8881.6412000000073</v>
      </c>
    </row>
    <row r="16" spans="1:3" x14ac:dyDescent="0.35">
      <c r="A16" s="10" t="s">
        <v>10934</v>
      </c>
      <c r="B16" s="30">
        <v>706146.36680000019</v>
      </c>
      <c r="C16" s="31">
        <v>91979.133999999976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DEB2E-FC39-437C-9D0B-C24A72550EF8}">
  <dimension ref="A3:E7"/>
  <sheetViews>
    <sheetView topLeftCell="A5" workbookViewId="0">
      <selection activeCell="A5" sqref="A5"/>
    </sheetView>
  </sheetViews>
  <sheetFormatPr defaultRowHeight="14.5" x14ac:dyDescent="0.35"/>
  <cols>
    <col min="1" max="1" width="13.1796875" bestFit="1" customWidth="1"/>
    <col min="2" max="2" width="11.6328125" bestFit="1" customWidth="1"/>
    <col min="4" max="5" width="13.1796875" bestFit="1" customWidth="1"/>
  </cols>
  <sheetData>
    <row r="3" spans="1:5" x14ac:dyDescent="0.35">
      <c r="A3" s="6" t="s">
        <v>10933</v>
      </c>
      <c r="B3" s="7" t="s">
        <v>10948</v>
      </c>
      <c r="D3" s="16" t="s">
        <v>15</v>
      </c>
      <c r="E3" s="16" t="s">
        <v>21</v>
      </c>
    </row>
    <row r="4" spans="1:5" x14ac:dyDescent="0.35">
      <c r="A4" s="8" t="s">
        <v>71</v>
      </c>
      <c r="B4" s="18">
        <v>44166.998000000014</v>
      </c>
      <c r="D4" t="str">
        <f>A4</f>
        <v>Technology</v>
      </c>
      <c r="E4" s="17">
        <f>GETPIVOTDATA("Profit",$A$3,"Category",A4)</f>
        <v>44166.998000000014</v>
      </c>
    </row>
    <row r="5" spans="1:5" x14ac:dyDescent="0.35">
      <c r="A5" s="9" t="s">
        <v>46</v>
      </c>
      <c r="B5" s="19">
        <v>40227.320199999987</v>
      </c>
      <c r="D5" t="str">
        <f t="shared" ref="D5:D7" si="0">A5</f>
        <v>Office Supplies</v>
      </c>
      <c r="E5" s="17">
        <f t="shared" ref="E5:E7" si="1">GETPIVOTDATA("Profit",$A$3,"Category",A5)</f>
        <v>40227.320199999987</v>
      </c>
    </row>
    <row r="6" spans="1:5" x14ac:dyDescent="0.35">
      <c r="A6" s="9" t="s">
        <v>32</v>
      </c>
      <c r="B6" s="19">
        <v>7584.8157999999912</v>
      </c>
      <c r="D6" t="str">
        <f t="shared" si="0"/>
        <v>Furniture</v>
      </c>
      <c r="E6" s="17">
        <f t="shared" si="1"/>
        <v>7584.8157999999912</v>
      </c>
    </row>
    <row r="7" spans="1:5" x14ac:dyDescent="0.35">
      <c r="A7" s="10" t="s">
        <v>10934</v>
      </c>
      <c r="B7" s="20">
        <v>91979.133999999991</v>
      </c>
      <c r="D7" t="str">
        <f t="shared" si="0"/>
        <v>Grand Total</v>
      </c>
      <c r="E7" s="17">
        <f>GETPIVOTDATA("Profit",$A$3)</f>
        <v>91979.133999999991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5CDFF-CB0A-46B8-9282-C02E0046EE64}">
  <dimension ref="A3:B7"/>
  <sheetViews>
    <sheetView workbookViewId="0">
      <selection activeCell="M14" sqref="M14"/>
    </sheetView>
  </sheetViews>
  <sheetFormatPr defaultRowHeight="14.5" x14ac:dyDescent="0.35"/>
  <cols>
    <col min="1" max="1" width="13.1796875" bestFit="1" customWidth="1"/>
    <col min="2" max="2" width="11.26953125" bestFit="1" customWidth="1"/>
  </cols>
  <sheetData>
    <row r="3" spans="1:2" x14ac:dyDescent="0.35">
      <c r="A3" s="6" t="s">
        <v>10933</v>
      </c>
      <c r="B3" s="7" t="s">
        <v>10947</v>
      </c>
    </row>
    <row r="4" spans="1:2" x14ac:dyDescent="0.35">
      <c r="A4" s="8" t="s">
        <v>32</v>
      </c>
      <c r="B4" s="21">
        <v>0.32432339323338166</v>
      </c>
    </row>
    <row r="5" spans="1:2" x14ac:dyDescent="0.35">
      <c r="A5" s="9" t="s">
        <v>46</v>
      </c>
      <c r="B5" s="22">
        <v>0.32666947370322391</v>
      </c>
    </row>
    <row r="6" spans="1:2" x14ac:dyDescent="0.35">
      <c r="A6" s="9" t="s">
        <v>71</v>
      </c>
      <c r="B6" s="22">
        <v>0.34900713306339437</v>
      </c>
    </row>
    <row r="7" spans="1:2" x14ac:dyDescent="0.35">
      <c r="A7" s="10" t="s">
        <v>10934</v>
      </c>
      <c r="B7" s="2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B3960-834B-44A6-85D1-F7825E633C7E}">
  <dimension ref="A3:E52"/>
  <sheetViews>
    <sheetView topLeftCell="A39" workbookViewId="0">
      <selection activeCell="O54" sqref="O54"/>
    </sheetView>
  </sheetViews>
  <sheetFormatPr defaultRowHeight="14.5" x14ac:dyDescent="0.35"/>
  <cols>
    <col min="1" max="1" width="14.1796875" bestFit="1" customWidth="1"/>
    <col min="2" max="2" width="11.81640625" bestFit="1" customWidth="1"/>
    <col min="4" max="4" width="17.36328125" bestFit="1" customWidth="1"/>
  </cols>
  <sheetData>
    <row r="3" spans="1:5" x14ac:dyDescent="0.35">
      <c r="A3" s="6" t="s">
        <v>10933</v>
      </c>
      <c r="B3" s="7" t="s">
        <v>10947</v>
      </c>
      <c r="D3" s="24" t="s">
        <v>11</v>
      </c>
      <c r="E3" s="25" t="s">
        <v>18</v>
      </c>
    </row>
    <row r="4" spans="1:5" x14ac:dyDescent="0.35">
      <c r="A4" s="8" t="s">
        <v>358</v>
      </c>
      <c r="B4" s="18">
        <v>10969.379999999997</v>
      </c>
      <c r="D4" t="str">
        <f>A4</f>
        <v>Alabama</v>
      </c>
      <c r="E4" s="17">
        <f>GETPIVOTDATA("Sales",$A$3,"State",A4)</f>
        <v>10969.379999999997</v>
      </c>
    </row>
    <row r="5" spans="1:5" x14ac:dyDescent="0.35">
      <c r="A5" s="9" t="s">
        <v>310</v>
      </c>
      <c r="B5" s="19">
        <v>11736.322</v>
      </c>
      <c r="D5" t="str">
        <f t="shared" ref="D5:D53" si="0">A5</f>
        <v>Arizona</v>
      </c>
      <c r="E5" s="17">
        <f t="shared" ref="E5:E52" si="1">GETPIVOTDATA("Sales",$A$3,"State",A5)</f>
        <v>11736.322</v>
      </c>
    </row>
    <row r="6" spans="1:5" x14ac:dyDescent="0.35">
      <c r="A6" s="9" t="s">
        <v>1707</v>
      </c>
      <c r="B6" s="19">
        <v>2463.7799999999997</v>
      </c>
      <c r="D6" t="str">
        <f t="shared" si="0"/>
        <v>Arkansas</v>
      </c>
      <c r="E6" s="17">
        <f t="shared" si="1"/>
        <v>2463.7799999999997</v>
      </c>
    </row>
    <row r="7" spans="1:5" x14ac:dyDescent="0.35">
      <c r="A7" s="9" t="s">
        <v>43</v>
      </c>
      <c r="B7" s="19">
        <v>147174.72649999984</v>
      </c>
      <c r="D7" t="str">
        <f t="shared" si="0"/>
        <v>California</v>
      </c>
      <c r="E7" s="17">
        <f t="shared" si="1"/>
        <v>147174.72649999984</v>
      </c>
    </row>
    <row r="8" spans="1:5" x14ac:dyDescent="0.35">
      <c r="A8" s="9" t="s">
        <v>457</v>
      </c>
      <c r="B8" s="19">
        <v>9945.9119999999984</v>
      </c>
      <c r="D8" t="str">
        <f t="shared" si="0"/>
        <v>Colorado</v>
      </c>
      <c r="E8" s="17">
        <f t="shared" si="1"/>
        <v>9945.9119999999984</v>
      </c>
    </row>
    <row r="9" spans="1:5" x14ac:dyDescent="0.35">
      <c r="A9" s="9" t="s">
        <v>747</v>
      </c>
      <c r="B9" s="19">
        <v>5715.6900000000005</v>
      </c>
      <c r="D9" t="str">
        <f t="shared" si="0"/>
        <v>Connecticut</v>
      </c>
      <c r="E9" s="17">
        <f t="shared" si="1"/>
        <v>5715.6900000000005</v>
      </c>
    </row>
    <row r="10" spans="1:5" x14ac:dyDescent="0.35">
      <c r="A10" s="9" t="s">
        <v>245</v>
      </c>
      <c r="B10" s="19">
        <v>8311.655999999999</v>
      </c>
      <c r="D10" t="str">
        <f t="shared" si="0"/>
        <v>Delaware</v>
      </c>
      <c r="E10" s="17">
        <f t="shared" si="1"/>
        <v>8311.655999999999</v>
      </c>
    </row>
    <row r="11" spans="1:5" x14ac:dyDescent="0.35">
      <c r="A11" s="9" t="s">
        <v>54</v>
      </c>
      <c r="B11" s="19">
        <v>22477.591499999995</v>
      </c>
      <c r="D11" t="str">
        <f t="shared" si="0"/>
        <v>Florida</v>
      </c>
      <c r="E11" s="17">
        <f t="shared" si="1"/>
        <v>22477.591499999995</v>
      </c>
    </row>
    <row r="12" spans="1:5" x14ac:dyDescent="0.35">
      <c r="A12" s="9" t="s">
        <v>1272</v>
      </c>
      <c r="B12" s="19">
        <v>15982.25</v>
      </c>
      <c r="D12" t="str">
        <f t="shared" si="0"/>
        <v>Georgia</v>
      </c>
      <c r="E12" s="17">
        <f t="shared" si="1"/>
        <v>15982.25</v>
      </c>
    </row>
    <row r="13" spans="1:5" x14ac:dyDescent="0.35">
      <c r="A13" s="9" t="s">
        <v>6260</v>
      </c>
      <c r="B13" s="19">
        <v>2630.2499999999995</v>
      </c>
      <c r="D13" t="str">
        <f t="shared" si="0"/>
        <v>Idaho</v>
      </c>
      <c r="E13" s="17">
        <f t="shared" si="1"/>
        <v>2630.2499999999995</v>
      </c>
    </row>
    <row r="14" spans="1:5" x14ac:dyDescent="0.35">
      <c r="A14" s="9" t="s">
        <v>211</v>
      </c>
      <c r="B14" s="19">
        <v>15984.28</v>
      </c>
      <c r="D14" t="str">
        <f t="shared" si="0"/>
        <v>Illinois</v>
      </c>
      <c r="E14" s="17">
        <f t="shared" si="1"/>
        <v>15984.28</v>
      </c>
    </row>
    <row r="15" spans="1:5" x14ac:dyDescent="0.35">
      <c r="A15" s="9" t="s">
        <v>254</v>
      </c>
      <c r="B15" s="19">
        <v>31788.739999999998</v>
      </c>
      <c r="D15" t="str">
        <f t="shared" si="0"/>
        <v>Indiana</v>
      </c>
      <c r="E15" s="17">
        <f t="shared" si="1"/>
        <v>31788.739999999998</v>
      </c>
    </row>
    <row r="16" spans="1:5" x14ac:dyDescent="0.35">
      <c r="A16" s="9" t="s">
        <v>489</v>
      </c>
      <c r="B16" s="19">
        <v>911.45</v>
      </c>
      <c r="D16" t="str">
        <f t="shared" si="0"/>
        <v>Iowa</v>
      </c>
      <c r="E16" s="17">
        <f t="shared" si="1"/>
        <v>911.45</v>
      </c>
    </row>
    <row r="17" spans="1:5" x14ac:dyDescent="0.35">
      <c r="A17" s="9" t="s">
        <v>4530</v>
      </c>
      <c r="B17" s="19">
        <v>898.18000000000006</v>
      </c>
      <c r="D17" t="str">
        <f t="shared" si="0"/>
        <v>Kansas</v>
      </c>
      <c r="E17" s="17">
        <f t="shared" si="1"/>
        <v>898.18000000000006</v>
      </c>
    </row>
    <row r="18" spans="1:5" x14ac:dyDescent="0.35">
      <c r="A18" s="9" t="s">
        <v>29</v>
      </c>
      <c r="B18" s="19">
        <v>7927.83</v>
      </c>
      <c r="D18" t="str">
        <f t="shared" si="0"/>
        <v>Kentucky</v>
      </c>
      <c r="E18" s="17">
        <f t="shared" si="1"/>
        <v>7927.83</v>
      </c>
    </row>
    <row r="19" spans="1:5" x14ac:dyDescent="0.35">
      <c r="A19" s="9" t="s">
        <v>736</v>
      </c>
      <c r="B19" s="19">
        <v>1882.3500000000001</v>
      </c>
      <c r="D19" t="str">
        <f t="shared" si="0"/>
        <v>Louisiana</v>
      </c>
      <c r="E19" s="17">
        <f t="shared" si="1"/>
        <v>1882.3500000000001</v>
      </c>
    </row>
    <row r="20" spans="1:5" x14ac:dyDescent="0.35">
      <c r="A20" s="9" t="s">
        <v>5235</v>
      </c>
      <c r="B20" s="19">
        <v>1164.45</v>
      </c>
      <c r="D20" t="str">
        <f t="shared" si="0"/>
        <v>Maine</v>
      </c>
      <c r="E20" s="17">
        <f t="shared" si="1"/>
        <v>1164.45</v>
      </c>
    </row>
    <row r="21" spans="1:5" x14ac:dyDescent="0.35">
      <c r="A21" s="9" t="s">
        <v>2735</v>
      </c>
      <c r="B21" s="19">
        <v>11386.129999999996</v>
      </c>
      <c r="D21" t="str">
        <f t="shared" si="0"/>
        <v>Maryland</v>
      </c>
      <c r="E21" s="17">
        <f t="shared" si="1"/>
        <v>11386.129999999996</v>
      </c>
    </row>
    <row r="22" spans="1:5" x14ac:dyDescent="0.35">
      <c r="A22" s="9" t="s">
        <v>1245</v>
      </c>
      <c r="B22" s="19">
        <v>9639.5939999999973</v>
      </c>
      <c r="D22" t="str">
        <f t="shared" si="0"/>
        <v>Massachusetts</v>
      </c>
      <c r="E22" s="17">
        <f t="shared" si="1"/>
        <v>9639.5939999999973</v>
      </c>
    </row>
    <row r="23" spans="1:5" x14ac:dyDescent="0.35">
      <c r="A23" s="9" t="s">
        <v>238</v>
      </c>
      <c r="B23" s="19">
        <v>23391.553000000004</v>
      </c>
      <c r="D23" t="str">
        <f t="shared" si="0"/>
        <v>Michigan</v>
      </c>
      <c r="E23" s="17">
        <f t="shared" si="1"/>
        <v>23391.553000000004</v>
      </c>
    </row>
    <row r="24" spans="1:5" x14ac:dyDescent="0.35">
      <c r="A24" s="9" t="s">
        <v>229</v>
      </c>
      <c r="B24" s="19">
        <v>3111.11</v>
      </c>
      <c r="D24" t="str">
        <f t="shared" si="0"/>
        <v>Minnesota</v>
      </c>
      <c r="E24" s="17">
        <f t="shared" si="1"/>
        <v>3111.11</v>
      </c>
    </row>
    <row r="25" spans="1:5" x14ac:dyDescent="0.35">
      <c r="A25" s="9" t="s">
        <v>1487</v>
      </c>
      <c r="B25" s="19">
        <v>1362.7199999999998</v>
      </c>
      <c r="D25" t="str">
        <f t="shared" si="0"/>
        <v>Mississippi</v>
      </c>
      <c r="E25" s="17">
        <f t="shared" si="1"/>
        <v>1362.7199999999998</v>
      </c>
    </row>
    <row r="26" spans="1:5" x14ac:dyDescent="0.35">
      <c r="A26" s="9" t="s">
        <v>596</v>
      </c>
      <c r="B26" s="19">
        <v>10500.429999999998</v>
      </c>
      <c r="D26" t="str">
        <f t="shared" si="0"/>
        <v>Missouri</v>
      </c>
      <c r="E26" s="17">
        <f t="shared" si="1"/>
        <v>10500.429999999998</v>
      </c>
    </row>
    <row r="27" spans="1:5" x14ac:dyDescent="0.35">
      <c r="A27" s="9" t="s">
        <v>1762</v>
      </c>
      <c r="B27" s="19">
        <v>48.188000000000002</v>
      </c>
      <c r="D27" t="str">
        <f t="shared" si="0"/>
        <v>Montana</v>
      </c>
      <c r="E27" s="17">
        <f t="shared" si="1"/>
        <v>48.188000000000002</v>
      </c>
    </row>
    <row r="28" spans="1:5" x14ac:dyDescent="0.35">
      <c r="A28" s="9" t="s">
        <v>138</v>
      </c>
      <c r="B28" s="19">
        <v>1266.7399999999998</v>
      </c>
      <c r="D28" t="str">
        <f t="shared" si="0"/>
        <v>Nebraska</v>
      </c>
      <c r="E28" s="17">
        <f t="shared" si="1"/>
        <v>1266.7399999999998</v>
      </c>
    </row>
    <row r="29" spans="1:5" x14ac:dyDescent="0.35">
      <c r="A29" s="9" t="s">
        <v>1392</v>
      </c>
      <c r="B29" s="19">
        <v>4802.4059999999999</v>
      </c>
      <c r="D29" t="str">
        <f t="shared" si="0"/>
        <v>Nevada</v>
      </c>
      <c r="E29" s="17">
        <f t="shared" si="1"/>
        <v>4802.4059999999999</v>
      </c>
    </row>
    <row r="30" spans="1:5" x14ac:dyDescent="0.35">
      <c r="A30" s="9" t="s">
        <v>2694</v>
      </c>
      <c r="B30" s="19">
        <v>968.89999999999986</v>
      </c>
      <c r="D30" t="str">
        <f t="shared" si="0"/>
        <v>New Hampshire</v>
      </c>
      <c r="E30" s="17">
        <f t="shared" si="1"/>
        <v>968.89999999999986</v>
      </c>
    </row>
    <row r="31" spans="1:5" x14ac:dyDescent="0.35">
      <c r="A31" s="9" t="s">
        <v>788</v>
      </c>
      <c r="B31" s="19">
        <v>18268.189999999991</v>
      </c>
      <c r="D31" t="str">
        <f t="shared" si="0"/>
        <v>New Jersey</v>
      </c>
      <c r="E31" s="17">
        <f t="shared" si="1"/>
        <v>18268.189999999991</v>
      </c>
    </row>
    <row r="32" spans="1:5" x14ac:dyDescent="0.35">
      <c r="A32" s="9" t="s">
        <v>668</v>
      </c>
      <c r="B32" s="19">
        <v>1269.7760000000001</v>
      </c>
      <c r="D32" t="str">
        <f t="shared" si="0"/>
        <v>New Mexico</v>
      </c>
      <c r="E32" s="17">
        <f t="shared" si="1"/>
        <v>1269.7760000000001</v>
      </c>
    </row>
    <row r="33" spans="1:5" x14ac:dyDescent="0.35">
      <c r="A33" s="9" t="s">
        <v>267</v>
      </c>
      <c r="B33" s="19">
        <v>77951.313000000082</v>
      </c>
      <c r="D33" t="str">
        <f t="shared" si="0"/>
        <v>New York</v>
      </c>
      <c r="E33" s="17">
        <f t="shared" si="1"/>
        <v>77951.313000000082</v>
      </c>
    </row>
    <row r="34" spans="1:5" x14ac:dyDescent="0.35">
      <c r="A34" s="9" t="s">
        <v>88</v>
      </c>
      <c r="B34" s="19">
        <v>18656.746000000003</v>
      </c>
      <c r="D34" t="str">
        <f t="shared" si="0"/>
        <v>North Carolina</v>
      </c>
      <c r="E34" s="17">
        <f t="shared" si="1"/>
        <v>18656.746000000003</v>
      </c>
    </row>
    <row r="35" spans="1:5" x14ac:dyDescent="0.35">
      <c r="A35" s="9" t="s">
        <v>498</v>
      </c>
      <c r="B35" s="19">
        <v>24209.973000000002</v>
      </c>
      <c r="D35" t="str">
        <f t="shared" si="0"/>
        <v>Ohio</v>
      </c>
      <c r="E35" s="17">
        <f t="shared" si="1"/>
        <v>24209.973000000002</v>
      </c>
    </row>
    <row r="36" spans="1:5" x14ac:dyDescent="0.35">
      <c r="A36" s="9" t="s">
        <v>649</v>
      </c>
      <c r="B36" s="19">
        <v>2569.75</v>
      </c>
      <c r="D36" t="str">
        <f t="shared" si="0"/>
        <v>Oklahoma</v>
      </c>
      <c r="E36" s="17">
        <f t="shared" si="1"/>
        <v>2569.75</v>
      </c>
    </row>
    <row r="37" spans="1:5" x14ac:dyDescent="0.35">
      <c r="A37" s="9" t="s">
        <v>420</v>
      </c>
      <c r="B37" s="19">
        <v>6563.97</v>
      </c>
      <c r="D37" t="str">
        <f t="shared" si="0"/>
        <v>Oregon</v>
      </c>
      <c r="E37" s="17">
        <f t="shared" si="1"/>
        <v>6563.97</v>
      </c>
    </row>
    <row r="38" spans="1:5" x14ac:dyDescent="0.35">
      <c r="A38" s="9" t="s">
        <v>147</v>
      </c>
      <c r="B38" s="19">
        <v>31130.061000000009</v>
      </c>
      <c r="D38" t="str">
        <f t="shared" si="0"/>
        <v>Pennsylvania</v>
      </c>
      <c r="E38" s="17">
        <f t="shared" si="1"/>
        <v>31130.061000000009</v>
      </c>
    </row>
    <row r="39" spans="1:5" x14ac:dyDescent="0.35">
      <c r="A39" s="9" t="s">
        <v>1399</v>
      </c>
      <c r="B39" s="19">
        <v>5381.1499999999987</v>
      </c>
      <c r="D39" t="str">
        <f t="shared" si="0"/>
        <v>Rhode Island</v>
      </c>
      <c r="E39" s="17">
        <f t="shared" si="1"/>
        <v>5381.1499999999987</v>
      </c>
    </row>
    <row r="40" spans="1:5" x14ac:dyDescent="0.35">
      <c r="A40" s="9" t="s">
        <v>383</v>
      </c>
      <c r="B40" s="19">
        <v>2916.04</v>
      </c>
      <c r="D40" t="str">
        <f t="shared" si="0"/>
        <v>South Carolina</v>
      </c>
      <c r="E40" s="17">
        <f t="shared" si="1"/>
        <v>2916.04</v>
      </c>
    </row>
    <row r="41" spans="1:5" x14ac:dyDescent="0.35">
      <c r="A41" s="9" t="s">
        <v>5326</v>
      </c>
      <c r="B41" s="19">
        <v>1269.8300000000002</v>
      </c>
      <c r="D41" t="str">
        <f t="shared" si="0"/>
        <v>South Dakota</v>
      </c>
      <c r="E41" s="17">
        <f t="shared" si="1"/>
        <v>1269.8300000000002</v>
      </c>
    </row>
    <row r="42" spans="1:5" x14ac:dyDescent="0.35">
      <c r="A42" s="9" t="s">
        <v>335</v>
      </c>
      <c r="B42" s="19">
        <v>9745.7650000000031</v>
      </c>
      <c r="D42" t="str">
        <f t="shared" si="0"/>
        <v>Tennessee</v>
      </c>
      <c r="E42" s="17">
        <f t="shared" si="1"/>
        <v>9745.7650000000031</v>
      </c>
    </row>
    <row r="43" spans="1:5" x14ac:dyDescent="0.35">
      <c r="A43" s="9" t="s">
        <v>104</v>
      </c>
      <c r="B43" s="19">
        <v>53908.119799999979</v>
      </c>
      <c r="D43" t="str">
        <f t="shared" si="0"/>
        <v>Texas</v>
      </c>
      <c r="E43" s="17">
        <f t="shared" si="1"/>
        <v>53908.119799999979</v>
      </c>
    </row>
    <row r="44" spans="1:5" x14ac:dyDescent="0.35">
      <c r="A44" s="9" t="s">
        <v>121</v>
      </c>
      <c r="B44" s="19">
        <v>1956.6140000000003</v>
      </c>
      <c r="D44" t="str">
        <f t="shared" si="0"/>
        <v>Utah</v>
      </c>
      <c r="E44" s="17">
        <f t="shared" si="1"/>
        <v>1956.6140000000003</v>
      </c>
    </row>
    <row r="45" spans="1:5" x14ac:dyDescent="0.35">
      <c r="A45" s="9" t="s">
        <v>5203</v>
      </c>
      <c r="B45" s="19">
        <v>6282.2399999999989</v>
      </c>
      <c r="D45" t="str">
        <f t="shared" si="0"/>
        <v>Vermont</v>
      </c>
      <c r="E45" s="17">
        <f t="shared" si="1"/>
        <v>6282.2399999999989</v>
      </c>
    </row>
    <row r="46" spans="1:5" x14ac:dyDescent="0.35">
      <c r="A46" s="9" t="s">
        <v>319</v>
      </c>
      <c r="B46" s="19">
        <v>27501.479999999992</v>
      </c>
      <c r="D46" t="str">
        <f t="shared" si="0"/>
        <v>Virginia</v>
      </c>
      <c r="E46" s="17">
        <f t="shared" si="1"/>
        <v>27501.479999999992</v>
      </c>
    </row>
    <row r="47" spans="1:5" x14ac:dyDescent="0.35">
      <c r="A47" s="9" t="s">
        <v>96</v>
      </c>
      <c r="B47" s="19">
        <v>39727.109999999993</v>
      </c>
      <c r="D47" t="str">
        <f t="shared" si="0"/>
        <v>Washington</v>
      </c>
      <c r="E47" s="17">
        <f t="shared" si="1"/>
        <v>39727.109999999993</v>
      </c>
    </row>
    <row r="48" spans="1:5" x14ac:dyDescent="0.35">
      <c r="A48" s="9" t="s">
        <v>114</v>
      </c>
      <c r="B48" s="19">
        <v>12395.63</v>
      </c>
      <c r="D48" t="str">
        <f t="shared" si="0"/>
        <v>Wisconsin</v>
      </c>
      <c r="E48" s="17">
        <f t="shared" si="1"/>
        <v>12395.63</v>
      </c>
    </row>
    <row r="49" spans="1:5" x14ac:dyDescent="0.35">
      <c r="A49" s="10" t="s">
        <v>10934</v>
      </c>
      <c r="B49" s="20">
        <v>706146.36679999984</v>
      </c>
      <c r="D49" t="str">
        <f t="shared" si="0"/>
        <v>Grand Total</v>
      </c>
      <c r="E49" s="17" t="e">
        <f t="shared" si="1"/>
        <v>#REF!</v>
      </c>
    </row>
    <row r="50" spans="1:5" x14ac:dyDescent="0.35">
      <c r="D50">
        <f t="shared" si="0"/>
        <v>0</v>
      </c>
      <c r="E50" s="17" t="e">
        <f t="shared" si="1"/>
        <v>#REF!</v>
      </c>
    </row>
    <row r="51" spans="1:5" x14ac:dyDescent="0.35">
      <c r="D51">
        <f t="shared" si="0"/>
        <v>0</v>
      </c>
      <c r="E51" s="17" t="e">
        <f t="shared" si="1"/>
        <v>#REF!</v>
      </c>
    </row>
    <row r="52" spans="1:5" x14ac:dyDescent="0.35">
      <c r="D52">
        <f t="shared" si="0"/>
        <v>0</v>
      </c>
      <c r="E52" s="17"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200BD-322E-474F-B5F0-5054EAE63B4A}">
  <dimension ref="A3:B9"/>
  <sheetViews>
    <sheetView workbookViewId="0">
      <selection activeCell="B4" sqref="B4"/>
    </sheetView>
  </sheetViews>
  <sheetFormatPr defaultRowHeight="14.5" x14ac:dyDescent="0.35"/>
  <cols>
    <col min="1" max="1" width="12.36328125" bestFit="1" customWidth="1"/>
    <col min="2" max="2" width="11.81640625" bestFit="1" customWidth="1"/>
  </cols>
  <sheetData>
    <row r="3" spans="1:2" x14ac:dyDescent="0.35">
      <c r="A3" s="6" t="s">
        <v>10933</v>
      </c>
      <c r="B3" s="7" t="s">
        <v>10947</v>
      </c>
    </row>
    <row r="4" spans="1:2" x14ac:dyDescent="0.35">
      <c r="A4" s="8" t="s">
        <v>682</v>
      </c>
      <c r="B4" s="18">
        <v>60276.75499999999</v>
      </c>
    </row>
    <row r="5" spans="1:2" x14ac:dyDescent="0.35">
      <c r="A5" s="9" t="s">
        <v>56</v>
      </c>
      <c r="B5" s="19">
        <v>70871.717499999984</v>
      </c>
    </row>
    <row r="6" spans="1:2" x14ac:dyDescent="0.35">
      <c r="A6" s="9" t="s">
        <v>59</v>
      </c>
      <c r="B6" s="19">
        <v>79790.998000000007</v>
      </c>
    </row>
    <row r="7" spans="1:2" x14ac:dyDescent="0.35">
      <c r="A7" s="9" t="s">
        <v>72</v>
      </c>
      <c r="B7" s="19">
        <v>91153.414000000033</v>
      </c>
    </row>
    <row r="8" spans="1:2" x14ac:dyDescent="0.35">
      <c r="A8" s="9" t="s">
        <v>36</v>
      </c>
      <c r="B8" s="19">
        <v>99140.877999999968</v>
      </c>
    </row>
    <row r="9" spans="1:2" x14ac:dyDescent="0.35">
      <c r="A9" s="10" t="s">
        <v>10934</v>
      </c>
      <c r="B9" s="20">
        <v>401233.76250000001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81C1E-703D-4E3E-9B10-172FD5CA731E}">
  <dimension ref="A3:S21"/>
  <sheetViews>
    <sheetView topLeftCell="T13" workbookViewId="0">
      <selection activeCell="L32" sqref="L32"/>
    </sheetView>
  </sheetViews>
  <sheetFormatPr defaultRowHeight="14.5" x14ac:dyDescent="0.35"/>
  <cols>
    <col min="1" max="1" width="12.36328125" bestFit="1" customWidth="1"/>
    <col min="2" max="2" width="11.81640625" bestFit="1" customWidth="1"/>
    <col min="8" max="8" width="12.36328125" bestFit="1" customWidth="1"/>
    <col min="9" max="9" width="11.6328125" bestFit="1" customWidth="1"/>
    <col min="12" max="12" width="12.36328125" bestFit="1" customWidth="1"/>
    <col min="13" max="13" width="14.36328125" bestFit="1" customWidth="1"/>
    <col min="15" max="15" width="12.36328125" bestFit="1" customWidth="1"/>
    <col min="16" max="16" width="15.7265625" bestFit="1" customWidth="1"/>
    <col min="18" max="18" width="12.36328125" bestFit="1" customWidth="1"/>
    <col min="19" max="19" width="18.1796875" bestFit="1" customWidth="1"/>
  </cols>
  <sheetData>
    <row r="3" spans="1:19" x14ac:dyDescent="0.35">
      <c r="A3" s="6" t="s">
        <v>10933</v>
      </c>
      <c r="B3" s="7" t="s">
        <v>10947</v>
      </c>
      <c r="H3" s="6" t="s">
        <v>10933</v>
      </c>
      <c r="I3" s="7" t="s">
        <v>10948</v>
      </c>
      <c r="L3" s="6" t="s">
        <v>10933</v>
      </c>
      <c r="M3" s="7" t="s">
        <v>10953</v>
      </c>
      <c r="O3" s="6" t="s">
        <v>10933</v>
      </c>
      <c r="P3" s="7" t="s">
        <v>10954</v>
      </c>
      <c r="R3" s="6" t="s">
        <v>10933</v>
      </c>
      <c r="S3" s="7" t="s">
        <v>10955</v>
      </c>
    </row>
    <row r="4" spans="1:19" x14ac:dyDescent="0.35">
      <c r="A4" s="8" t="s">
        <v>10935</v>
      </c>
      <c r="B4" s="18">
        <v>26953.75599999999</v>
      </c>
      <c r="H4" s="8" t="s">
        <v>10935</v>
      </c>
      <c r="I4" s="18">
        <v>1405.1343999999992</v>
      </c>
      <c r="L4" s="8" t="s">
        <v>10935</v>
      </c>
      <c r="M4" s="18">
        <v>424</v>
      </c>
      <c r="O4" s="8" t="s">
        <v>10935</v>
      </c>
      <c r="P4" s="18">
        <v>111</v>
      </c>
      <c r="R4" s="8" t="s">
        <v>10935</v>
      </c>
      <c r="S4" s="18">
        <v>5.213130221999486E-2</v>
      </c>
    </row>
    <row r="5" spans="1:19" x14ac:dyDescent="0.35">
      <c r="A5" s="9" t="s">
        <v>10936</v>
      </c>
      <c r="B5" s="19">
        <v>14775.802999999998</v>
      </c>
      <c r="H5" s="9" t="s">
        <v>10936</v>
      </c>
      <c r="I5" s="19">
        <v>2525.8218999999976</v>
      </c>
      <c r="L5" s="9" t="s">
        <v>10936</v>
      </c>
      <c r="M5" s="19">
        <v>334</v>
      </c>
      <c r="O5" s="9" t="s">
        <v>10936</v>
      </c>
      <c r="P5" s="19">
        <v>90</v>
      </c>
      <c r="R5" s="9" t="s">
        <v>10936</v>
      </c>
      <c r="S5" s="19">
        <v>0.17094312234671766</v>
      </c>
    </row>
    <row r="6" spans="1:19" x14ac:dyDescent="0.35">
      <c r="A6" s="9" t="s">
        <v>10937</v>
      </c>
      <c r="B6" s="19">
        <v>54671.91439999998</v>
      </c>
      <c r="H6" s="9" t="s">
        <v>10937</v>
      </c>
      <c r="I6" s="19">
        <v>6454.8061999999982</v>
      </c>
      <c r="L6" s="9" t="s">
        <v>10937</v>
      </c>
      <c r="M6" s="19">
        <v>771</v>
      </c>
      <c r="O6" s="9" t="s">
        <v>10937</v>
      </c>
      <c r="P6" s="19">
        <v>214</v>
      </c>
      <c r="R6" s="9" t="s">
        <v>10937</v>
      </c>
      <c r="S6" s="19">
        <v>0.1180643895652573</v>
      </c>
    </row>
    <row r="7" spans="1:19" x14ac:dyDescent="0.35">
      <c r="A7" s="9" t="s">
        <v>10938</v>
      </c>
      <c r="B7" s="19">
        <v>51602.746399999996</v>
      </c>
      <c r="H7" s="9" t="s">
        <v>10938</v>
      </c>
      <c r="I7" s="19">
        <v>8712.2518999999993</v>
      </c>
      <c r="L7" s="9" t="s">
        <v>10938</v>
      </c>
      <c r="M7" s="19">
        <v>694</v>
      </c>
      <c r="O7" s="9" t="s">
        <v>10938</v>
      </c>
      <c r="P7" s="19">
        <v>190</v>
      </c>
      <c r="R7" s="9" t="s">
        <v>10938</v>
      </c>
      <c r="S7" s="19">
        <v>0.16883310497597856</v>
      </c>
    </row>
    <row r="8" spans="1:19" x14ac:dyDescent="0.35">
      <c r="A8" s="9" t="s">
        <v>10939</v>
      </c>
      <c r="B8" s="19">
        <v>48286.712299999999</v>
      </c>
      <c r="H8" s="9" t="s">
        <v>10939</v>
      </c>
      <c r="I8" s="19">
        <v>7762.1054000000022</v>
      </c>
      <c r="L8" s="9" t="s">
        <v>10939</v>
      </c>
      <c r="M8" s="19">
        <v>914</v>
      </c>
      <c r="O8" s="9" t="s">
        <v>10939</v>
      </c>
      <c r="P8" s="19">
        <v>230</v>
      </c>
      <c r="R8" s="9" t="s">
        <v>10939</v>
      </c>
      <c r="S8" s="19">
        <v>0.16075033959187157</v>
      </c>
    </row>
    <row r="9" spans="1:19" x14ac:dyDescent="0.35">
      <c r="A9" s="9" t="s">
        <v>10940</v>
      </c>
      <c r="B9" s="19">
        <v>39753.597000000002</v>
      </c>
      <c r="H9" s="9" t="s">
        <v>10940</v>
      </c>
      <c r="I9" s="19">
        <v>4433.7302999999974</v>
      </c>
      <c r="L9" s="9" t="s">
        <v>10940</v>
      </c>
      <c r="M9" s="19">
        <v>717</v>
      </c>
      <c r="O9" s="9" t="s">
        <v>10940</v>
      </c>
      <c r="P9" s="19">
        <v>179</v>
      </c>
      <c r="R9" s="9" t="s">
        <v>10940</v>
      </c>
      <c r="S9" s="19">
        <v>0.11153029246636467</v>
      </c>
    </row>
    <row r="10" spans="1:19" x14ac:dyDescent="0.35">
      <c r="A10" s="9" t="s">
        <v>10941</v>
      </c>
      <c r="B10" s="19">
        <v>46932.802000000025</v>
      </c>
      <c r="H10" s="9" t="s">
        <v>10941</v>
      </c>
      <c r="I10" s="19">
        <v>7107.5565999999981</v>
      </c>
      <c r="L10" s="9" t="s">
        <v>10941</v>
      </c>
      <c r="M10" s="19">
        <v>849</v>
      </c>
      <c r="O10" s="9" t="s">
        <v>10941</v>
      </c>
      <c r="P10" s="19">
        <v>221</v>
      </c>
      <c r="R10" s="9" t="s">
        <v>10941</v>
      </c>
      <c r="S10" s="19">
        <v>0.15144113066166376</v>
      </c>
    </row>
    <row r="11" spans="1:19" x14ac:dyDescent="0.35">
      <c r="A11" s="9" t="s">
        <v>10942</v>
      </c>
      <c r="B11" s="19">
        <v>57901.493699999985</v>
      </c>
      <c r="H11" s="9" t="s">
        <v>10942</v>
      </c>
      <c r="I11" s="19">
        <v>9516.9393999999957</v>
      </c>
      <c r="L11" s="9" t="s">
        <v>10942</v>
      </c>
      <c r="M11" s="19">
        <v>859</v>
      </c>
      <c r="O11" s="9" t="s">
        <v>10942</v>
      </c>
      <c r="P11" s="19">
        <v>217</v>
      </c>
      <c r="R11" s="9" t="s">
        <v>10942</v>
      </c>
      <c r="S11" s="19">
        <v>0.16436431587256267</v>
      </c>
    </row>
    <row r="12" spans="1:19" x14ac:dyDescent="0.35">
      <c r="A12" s="9" t="s">
        <v>10943</v>
      </c>
      <c r="B12" s="19">
        <v>74535.265300000028</v>
      </c>
      <c r="H12" s="9" t="s">
        <v>10943</v>
      </c>
      <c r="I12" s="19">
        <v>6013.6789999999955</v>
      </c>
      <c r="L12" s="9" t="s">
        <v>10943</v>
      </c>
      <c r="M12" s="19">
        <v>1472</v>
      </c>
      <c r="O12" s="9" t="s">
        <v>10943</v>
      </c>
      <c r="P12" s="19">
        <v>400</v>
      </c>
      <c r="R12" s="9" t="s">
        <v>10943</v>
      </c>
      <c r="S12" s="19">
        <v>8.0682331723048062E-2</v>
      </c>
    </row>
    <row r="13" spans="1:19" x14ac:dyDescent="0.35">
      <c r="A13" s="9" t="s">
        <v>10944</v>
      </c>
      <c r="B13" s="19">
        <v>74751.734000000055</v>
      </c>
      <c r="H13" s="9" t="s">
        <v>10944</v>
      </c>
      <c r="I13" s="19">
        <v>14192.948900000001</v>
      </c>
      <c r="L13" s="9" t="s">
        <v>10944</v>
      </c>
      <c r="M13" s="19">
        <v>1084</v>
      </c>
      <c r="O13" s="9" t="s">
        <v>10944</v>
      </c>
      <c r="P13" s="19">
        <v>279</v>
      </c>
      <c r="R13" s="9" t="s">
        <v>10944</v>
      </c>
      <c r="S13" s="19">
        <v>0.1898678216615014</v>
      </c>
    </row>
    <row r="14" spans="1:19" x14ac:dyDescent="0.35">
      <c r="A14" s="9" t="s">
        <v>10945</v>
      </c>
      <c r="B14" s="19">
        <v>123079.69970000007</v>
      </c>
      <c r="H14" s="9" t="s">
        <v>10945</v>
      </c>
      <c r="I14" s="19">
        <v>14972.518799999994</v>
      </c>
      <c r="L14" s="9" t="s">
        <v>10945</v>
      </c>
      <c r="M14" s="19">
        <v>1786</v>
      </c>
      <c r="O14" s="9" t="s">
        <v>10945</v>
      </c>
      <c r="P14" s="19">
        <v>454</v>
      </c>
      <c r="R14" s="9" t="s">
        <v>10945</v>
      </c>
      <c r="S14" s="19">
        <v>0.12164897084161463</v>
      </c>
    </row>
    <row r="15" spans="1:19" x14ac:dyDescent="0.35">
      <c r="A15" s="9" t="s">
        <v>10946</v>
      </c>
      <c r="B15" s="19">
        <v>92900.842999999979</v>
      </c>
      <c r="H15" s="9" t="s">
        <v>10946</v>
      </c>
      <c r="I15" s="19">
        <v>8881.6412000000073</v>
      </c>
      <c r="L15" s="9" t="s">
        <v>10946</v>
      </c>
      <c r="M15" s="19">
        <v>1704</v>
      </c>
      <c r="O15" s="9" t="s">
        <v>10946</v>
      </c>
      <c r="P15" s="19">
        <v>435</v>
      </c>
      <c r="R15" s="9" t="s">
        <v>10946</v>
      </c>
      <c r="S15" s="19">
        <v>9.5603451090320132E-2</v>
      </c>
    </row>
    <row r="16" spans="1:19" x14ac:dyDescent="0.35">
      <c r="A16" s="10" t="s">
        <v>10934</v>
      </c>
      <c r="B16" s="20">
        <v>706146.36680000019</v>
      </c>
      <c r="H16" s="10" t="s">
        <v>10934</v>
      </c>
      <c r="I16" s="20">
        <v>91979.133999999976</v>
      </c>
      <c r="L16" s="10" t="s">
        <v>10934</v>
      </c>
      <c r="M16" s="20">
        <v>11608</v>
      </c>
      <c r="O16" s="10" t="s">
        <v>10934</v>
      </c>
      <c r="P16" s="20">
        <v>3020</v>
      </c>
      <c r="R16" s="10" t="s">
        <v>10934</v>
      </c>
      <c r="S16" s="20">
        <v>0.13025505521867431</v>
      </c>
    </row>
    <row r="17" spans="2:19" x14ac:dyDescent="0.35">
      <c r="I17" s="32">
        <f>GETPIVOTDATA("Profit",$H$3)</f>
        <v>91979.133999999976</v>
      </c>
      <c r="M17" s="33">
        <f>GETPIVOTDATA("Quantity",$L$3)</f>
        <v>11608</v>
      </c>
      <c r="P17" s="33">
        <f>GETPIVOTDATA("Order ID",$O$3)</f>
        <v>3020</v>
      </c>
      <c r="S17" s="34">
        <f>GETPIVOTDATA("Profit Margin",$R$3)</f>
        <v>0.13025505521867431</v>
      </c>
    </row>
    <row r="21" spans="2:19" x14ac:dyDescent="0.35">
      <c r="B21" s="32">
        <f>GETPIVOTDATA("Sales",$A$3)</f>
        <v>706146.36680000019</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CABC3-D228-466E-9E8D-0EEFF41E17E1}">
  <dimension ref="A3:K16"/>
  <sheetViews>
    <sheetView workbookViewId="0">
      <selection activeCell="K10" sqref="K10"/>
    </sheetView>
  </sheetViews>
  <sheetFormatPr defaultRowHeight="14.5" x14ac:dyDescent="0.35"/>
  <cols>
    <col min="1" max="1" width="12.36328125" bestFit="1" customWidth="1"/>
    <col min="2" max="2" width="11.81640625" bestFit="1" customWidth="1"/>
    <col min="3" max="3" width="15.7265625" bestFit="1" customWidth="1"/>
    <col min="4" max="4" width="11.6328125" bestFit="1" customWidth="1"/>
    <col min="5" max="5" width="14.36328125" bestFit="1" customWidth="1"/>
    <col min="6" max="6" width="18.1796875" bestFit="1" customWidth="1"/>
    <col min="7" max="7" width="9.54296875" bestFit="1" customWidth="1"/>
    <col min="8" max="8" width="9.453125" bestFit="1" customWidth="1"/>
    <col min="9" max="9" width="9.26953125" bestFit="1" customWidth="1"/>
    <col min="10" max="10" width="9.36328125" bestFit="1" customWidth="1"/>
    <col min="11" max="11" width="9.7265625" bestFit="1" customWidth="1"/>
  </cols>
  <sheetData>
    <row r="3" spans="1:11" x14ac:dyDescent="0.35">
      <c r="A3" s="6" t="s">
        <v>10933</v>
      </c>
      <c r="B3" s="5" t="s">
        <v>10947</v>
      </c>
      <c r="C3" s="35" t="s">
        <v>10954</v>
      </c>
      <c r="D3" s="35" t="s">
        <v>10948</v>
      </c>
      <c r="E3" s="35" t="s">
        <v>10953</v>
      </c>
      <c r="F3" s="11" t="s">
        <v>10955</v>
      </c>
    </row>
    <row r="4" spans="1:11" x14ac:dyDescent="0.35">
      <c r="A4" s="8" t="s">
        <v>10949</v>
      </c>
      <c r="B4" s="26">
        <v>128434.87370000004</v>
      </c>
      <c r="C4" s="36">
        <v>611</v>
      </c>
      <c r="D4" s="36">
        <v>13513.276899999999</v>
      </c>
      <c r="E4" s="36">
        <v>2331</v>
      </c>
      <c r="F4" s="27">
        <v>0.10521501295329257</v>
      </c>
    </row>
    <row r="5" spans="1:11" x14ac:dyDescent="0.35">
      <c r="A5" s="9" t="s">
        <v>10950</v>
      </c>
      <c r="B5" s="28">
        <v>128757.30690000007</v>
      </c>
      <c r="C5" s="37">
        <v>636</v>
      </c>
      <c r="D5" s="37">
        <v>20688.324800000006</v>
      </c>
      <c r="E5" s="37">
        <v>2413</v>
      </c>
      <c r="F5" s="29">
        <v>0.16067689902886587</v>
      </c>
    </row>
    <row r="6" spans="1:11" x14ac:dyDescent="0.35">
      <c r="A6" s="9" t="s">
        <v>10951</v>
      </c>
      <c r="B6" s="28">
        <v>206942.95380000005</v>
      </c>
      <c r="C6" s="37">
        <v>791</v>
      </c>
      <c r="D6" s="37">
        <v>30939.609300000007</v>
      </c>
      <c r="E6" s="37">
        <v>3097</v>
      </c>
      <c r="F6" s="29">
        <v>0.14950791380846715</v>
      </c>
    </row>
    <row r="7" spans="1:11" x14ac:dyDescent="0.35">
      <c r="A7" s="38" t="s">
        <v>10952</v>
      </c>
      <c r="B7" s="39">
        <v>242011.23240000027</v>
      </c>
      <c r="C7" s="40">
        <v>982</v>
      </c>
      <c r="D7" s="40">
        <v>26837.922999999995</v>
      </c>
      <c r="E7" s="40">
        <v>3767</v>
      </c>
      <c r="F7" s="41">
        <v>0.11089536107002596</v>
      </c>
    </row>
    <row r="10" spans="1:11" x14ac:dyDescent="0.35">
      <c r="G10" s="43">
        <f>(GETPIVOTDATA("Sum of Sales",$A$3,"Years (Order Date)",2014)/GETPIVOTDATA("Sum of Sales",$A$3,"Years (Order Date)",2013))-1</f>
        <v>0.16945867426774996</v>
      </c>
      <c r="H10" s="43">
        <f>(GETPIVOTDATA("Sum of Profit",$A$3,"Years (Order Date)",2014)/GETPIVOTDATA("Sum of Profit",$A$3,"Years (Order Date)",2013))-1</f>
        <v>-0.13257072060053487</v>
      </c>
      <c r="I10" s="43">
        <f>(GETPIVOTDATA("Sum of Quantity",$A$3,"Years (Order Date)",2014)/GETPIVOTDATA("Sum of Quantity",$A$3,"Years (Order Date)",2013))-1</f>
        <v>0.21633839199225058</v>
      </c>
      <c r="J10" s="43">
        <f>(GETPIVOTDATA("Count of Order ID",$A$3,"Years (Order Date)",2014)/GETPIVOTDATA("Count of Order ID",$A$3,"Years (Order Date)",2013))-1</f>
        <v>0.24146649810366627</v>
      </c>
      <c r="K10" s="43">
        <f>(GETPIVOTDATA("Sum of Profit Margin",$A$3,"Years (Order Date)",2014)/GETPIVOTDATA("Sum of Profit Margin",$A$3,"Years (Order Date)",2013))-1</f>
        <v>-0.25826427347456193</v>
      </c>
    </row>
    <row r="16" spans="1:11" x14ac:dyDescent="0.35">
      <c r="H16" s="42" t="s">
        <v>10956</v>
      </c>
      <c r="I16" s="42" t="s">
        <v>10957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37EC4-4B87-4525-BA42-BBEB7C9A0FEA}">
  <dimension ref="A1"/>
  <sheetViews>
    <sheetView workbookViewId="0"/>
  </sheetViews>
  <sheetFormatPr defaultRowHeight="14.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D0E45-1411-4FA5-A314-08D666B066B6}">
  <dimension ref="A1"/>
  <sheetViews>
    <sheetView showGridLines="0" workbookViewId="0"/>
  </sheetViews>
  <sheetFormatPr defaultRowHeight="14.5" x14ac:dyDescent="0.35"/>
  <sheetData/>
  <pageMargins left="0.7" right="0.7" top="0.75" bottom="0.75" header="0.3" footer="0.3"/>
  <pictur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71648-A888-4F79-AD4C-704EC409E6A4}">
  <dimension ref="A1"/>
  <sheetViews>
    <sheetView showGridLines="0" tabSelected="1" workbookViewId="0">
      <selection activeCell="O34" sqref="O34"/>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Chart</vt:lpstr>
      <vt:lpstr>Waterfall</vt:lpstr>
      <vt:lpstr>Pie</vt:lpstr>
      <vt:lpstr>Map</vt:lpstr>
      <vt:lpstr>Top 5</vt:lpstr>
      <vt:lpstr>kpi</vt:lpstr>
      <vt:lpstr>yoy kpi</vt:lpstr>
      <vt:lpstr>Sheet6</vt:lpstr>
      <vt:lpstr>Data</vt:lpstr>
      <vt:lpstr>layout</vt:lpstr>
      <vt:lpstr>Sheet7</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Tithi Nayek</cp:lastModifiedBy>
  <dcterms:created xsi:type="dcterms:W3CDTF">2015-06-05T18:17:20Z</dcterms:created>
  <dcterms:modified xsi:type="dcterms:W3CDTF">2025-04-29T19:45:15Z</dcterms:modified>
</cp:coreProperties>
</file>