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 for Finance and Accounting\Excel for Finance and Accounting Part 4\Exercise Files\"/>
    </mc:Choice>
  </mc:AlternateContent>
  <xr:revisionPtr revIDLastSave="0" documentId="8_{D7F51FB8-ADD6-4583-8AF4-D711620FB6AD}" xr6:coauthVersionLast="47" xr6:coauthVersionMax="47" xr10:uidLastSave="{00000000-0000-0000-0000-000000000000}"/>
  <bookViews>
    <workbookView xWindow="-28920" yWindow="-120" windowWidth="29040" windowHeight="16440" activeTab="1" xr2:uid="{66A0D9DA-883C-49D2-9DD6-027FB25048C8}"/>
  </bookViews>
  <sheets>
    <sheet name="Introduction" sheetId="1" r:id="rId1"/>
    <sheet name="Income Stat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E8" i="2" s="1"/>
  <c r="B6" i="2"/>
  <c r="B7" i="2" s="1"/>
  <c r="E7" i="2" l="1"/>
  <c r="E9" i="2" s="1"/>
  <c r="C7" i="2"/>
  <c r="D7" i="2"/>
  <c r="D8" i="2"/>
  <c r="C8" i="2"/>
  <c r="B8" i="2"/>
  <c r="B9" i="2" s="1"/>
  <c r="B22" i="2" l="1"/>
  <c r="B23" i="2"/>
  <c r="B21" i="2"/>
  <c r="B25" i="2" s="1"/>
  <c r="E22" i="2"/>
  <c r="E23" i="2"/>
  <c r="E21" i="2"/>
  <c r="E25" i="2" s="1"/>
  <c r="C9" i="2"/>
  <c r="D9" i="2"/>
  <c r="B13" i="2"/>
  <c r="B14" i="2"/>
  <c r="B12" i="2"/>
  <c r="E13" i="2"/>
  <c r="E14" i="2"/>
  <c r="E12" i="2"/>
  <c r="D22" i="2" l="1"/>
  <c r="D23" i="2"/>
  <c r="D21" i="2"/>
  <c r="C22" i="2"/>
  <c r="C23" i="2"/>
  <c r="C21" i="2"/>
  <c r="C25" i="2" s="1"/>
  <c r="C14" i="2"/>
  <c r="D14" i="2"/>
  <c r="D13" i="2"/>
  <c r="C12" i="2"/>
  <c r="C13" i="2"/>
  <c r="D12" i="2"/>
  <c r="B15" i="2"/>
  <c r="B17" i="2" s="1"/>
  <c r="E15" i="2"/>
  <c r="E17" i="2" s="1"/>
  <c r="C15" i="2" l="1"/>
  <c r="C17" i="2" s="1"/>
  <c r="D15" i="2"/>
  <c r="D17" i="2" s="1"/>
  <c r="D25" i="2"/>
  <c r="C18" i="2"/>
  <c r="C27" i="2"/>
  <c r="C31" i="2" s="1"/>
  <c r="C33" i="2" s="1"/>
  <c r="D18" i="2"/>
  <c r="D27" i="2"/>
  <c r="D31" i="2" s="1"/>
  <c r="D33" i="2" s="1"/>
  <c r="E18" i="2"/>
  <c r="E27" i="2"/>
  <c r="E31" i="2" s="1"/>
  <c r="E33" i="2" s="1"/>
  <c r="B18" i="2"/>
  <c r="B27" i="2"/>
  <c r="B31" i="2" s="1"/>
  <c r="B33" i="2" s="1"/>
</calcChain>
</file>

<file path=xl/sharedStrings.xml><?xml version="1.0" encoding="utf-8"?>
<sst xmlns="http://schemas.openxmlformats.org/spreadsheetml/2006/main" count="61" uniqueCount="50">
  <si>
    <t>Build a 3 Statement Financial Model from Scratch</t>
  </si>
  <si>
    <t>Income Statement=Money made and expenses</t>
  </si>
  <si>
    <t>Income Statement &amp; Cash flow=&gt;Flow Statements (Represent Periods of Time)</t>
  </si>
  <si>
    <t>Step 1.</t>
  </si>
  <si>
    <t>Build Income Statement (depreciation &amp; bank interest blank)</t>
  </si>
  <si>
    <t>Step 2.</t>
  </si>
  <si>
    <t>Create CAPEX and depreciation schedule (assets)</t>
  </si>
  <si>
    <t>Step 3.</t>
  </si>
  <si>
    <t>Step 4.</t>
  </si>
  <si>
    <t>Build balance sheet on historic data</t>
  </si>
  <si>
    <t>Cash flow tied to balance sheet</t>
  </si>
  <si>
    <t>Balance Sheet=Represents specific period of time</t>
  </si>
  <si>
    <t>Cash Flow= changes in what you own and what you owe (example off a P&amp;L)</t>
  </si>
  <si>
    <t>Income  Statement</t>
  </si>
  <si>
    <t>1st Year</t>
  </si>
  <si>
    <t>2nd Year</t>
  </si>
  <si>
    <t>3rd Year</t>
  </si>
  <si>
    <t>4th Year</t>
  </si>
  <si>
    <t>MY ASSUMPTIONS</t>
  </si>
  <si>
    <t>New Customers</t>
  </si>
  <si>
    <t>AOV (Average Order Value)</t>
  </si>
  <si>
    <t>Refunds (as % rev)</t>
  </si>
  <si>
    <t>Discounts</t>
  </si>
  <si>
    <t>Revenue</t>
  </si>
  <si>
    <t>Fullfillment</t>
  </si>
  <si>
    <t>COGS (Cost of Goods Sold)</t>
  </si>
  <si>
    <t>Merchant Services</t>
  </si>
  <si>
    <t>Operating Expenses</t>
  </si>
  <si>
    <t>HR</t>
  </si>
  <si>
    <t>Marketing</t>
  </si>
  <si>
    <t>Depreciation (other model)</t>
  </si>
  <si>
    <t>Interest on Debt (other model)</t>
  </si>
  <si>
    <t>Tax Rate</t>
  </si>
  <si>
    <t>Mail Order Cookie Company</t>
  </si>
  <si>
    <t>Product (Materials cost)</t>
  </si>
  <si>
    <t>Misc</t>
  </si>
  <si>
    <t>Gross Revenue</t>
  </si>
  <si>
    <t>Refunds</t>
  </si>
  <si>
    <t>Net Revenue</t>
  </si>
  <si>
    <t>Total COGS</t>
  </si>
  <si>
    <t>Gross Margin</t>
  </si>
  <si>
    <t>GM%</t>
  </si>
  <si>
    <t>Total OPEX (Operating Expenses)</t>
  </si>
  <si>
    <t>Operating Income</t>
  </si>
  <si>
    <t>Interest(other model)</t>
  </si>
  <si>
    <t>NI (Net Interest) Before Taxes</t>
  </si>
  <si>
    <t>Taxes</t>
  </si>
  <si>
    <t>Net Income</t>
  </si>
  <si>
    <t>NI%</t>
  </si>
  <si>
    <t>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</si>
</sst>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A2D8E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2" borderId="0" xfId="0" applyFont="1" applyFill="1"/>
    <xf numFmtId="0" fontId="3" fillId="0" borderId="2" xfId="0" applyFont="1" applyBorder="1"/>
    <xf numFmtId="164" fontId="9" fillId="0" borderId="0" xfId="1" applyNumberFormat="1" applyFont="1"/>
    <xf numFmtId="9" fontId="4" fillId="0" borderId="0" xfId="0" applyNumberFormat="1" applyFont="1"/>
    <xf numFmtId="0" fontId="10" fillId="0" borderId="0" xfId="0" applyFont="1"/>
    <xf numFmtId="9" fontId="9" fillId="0" borderId="0" xfId="2" applyFont="1"/>
    <xf numFmtId="9" fontId="9" fillId="0" borderId="0" xfId="0" applyNumberFormat="1" applyFont="1"/>
    <xf numFmtId="0" fontId="9" fillId="0" borderId="0" xfId="0" applyFont="1"/>
    <xf numFmtId="0" fontId="8" fillId="0" borderId="0" xfId="0" applyFont="1"/>
    <xf numFmtId="165" fontId="9" fillId="0" borderId="0" xfId="4" applyNumberFormat="1" applyFont="1"/>
    <xf numFmtId="165" fontId="0" fillId="0" borderId="0" xfId="4" applyNumberFormat="1" applyFont="1"/>
    <xf numFmtId="164" fontId="0" fillId="0" borderId="0" xfId="1" applyNumberFormat="1" applyFont="1"/>
    <xf numFmtId="165" fontId="0" fillId="0" borderId="0" xfId="0" applyNumberFormat="1"/>
    <xf numFmtId="0" fontId="11" fillId="0" borderId="0" xfId="0" applyFont="1"/>
    <xf numFmtId="165" fontId="0" fillId="0" borderId="2" xfId="0" applyNumberFormat="1" applyBorder="1"/>
    <xf numFmtId="0" fontId="3" fillId="0" borderId="0" xfId="0" applyFont="1"/>
    <xf numFmtId="0" fontId="2" fillId="0" borderId="1" xfId="3" applyAlignment="1">
      <alignment horizontal="center"/>
    </xf>
    <xf numFmtId="0" fontId="5" fillId="0" borderId="0" xfId="0" applyFont="1" applyAlignment="1">
      <alignment horizontal="left"/>
    </xf>
    <xf numFmtId="0" fontId="12" fillId="0" borderId="0" xfId="0" applyFont="1"/>
    <xf numFmtId="9" fontId="0" fillId="0" borderId="0" xfId="2" applyFont="1"/>
    <xf numFmtId="0" fontId="0" fillId="3" borderId="2" xfId="0" applyFill="1" applyBorder="1"/>
    <xf numFmtId="0" fontId="13" fillId="0" borderId="0" xfId="0" applyFont="1"/>
    <xf numFmtId="0" fontId="0" fillId="0" borderId="0" xfId="0" applyFont="1"/>
    <xf numFmtId="165" fontId="3" fillId="0" borderId="0" xfId="0" applyNumberFormat="1" applyFont="1"/>
    <xf numFmtId="0" fontId="0" fillId="3" borderId="0" xfId="0" applyFill="1" applyBorder="1"/>
    <xf numFmtId="165" fontId="3" fillId="0" borderId="4" xfId="0" applyNumberFormat="1" applyFont="1" applyBorder="1"/>
    <xf numFmtId="165" fontId="3" fillId="0" borderId="3" xfId="0" applyNumberFormat="1" applyFont="1" applyBorder="1"/>
  </cellXfs>
  <cellStyles count="5">
    <cellStyle name="Comma" xfId="1" builtinId="3"/>
    <cellStyle name="Currency" xfId="4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A2D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54BD-1C9D-4E21-BF1A-249D18ECD336}">
  <dimension ref="A1:I12"/>
  <sheetViews>
    <sheetView workbookViewId="0">
      <selection activeCell="A7" sqref="A7"/>
    </sheetView>
  </sheetViews>
  <sheetFormatPr defaultRowHeight="15" x14ac:dyDescent="0.25"/>
  <cols>
    <col min="1" max="1" width="36" customWidth="1"/>
  </cols>
  <sheetData>
    <row r="1" spans="1:9" ht="20.25" thickBot="1" x14ac:dyDescent="0.3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9" ht="15.75" thickTop="1" x14ac:dyDescent="0.25"/>
    <row r="3" spans="1:9" ht="18.75" x14ac:dyDescent="0.3">
      <c r="A3" s="21" t="s">
        <v>2</v>
      </c>
      <c r="B3" s="21"/>
      <c r="C3" s="21"/>
      <c r="D3" s="21"/>
      <c r="E3" s="21"/>
      <c r="F3" s="21"/>
      <c r="G3" s="21"/>
      <c r="H3" s="21"/>
    </row>
    <row r="4" spans="1:9" ht="18.75" x14ac:dyDescent="0.3">
      <c r="A4" s="21" t="s">
        <v>11</v>
      </c>
      <c r="B4" s="21"/>
      <c r="C4" s="21"/>
      <c r="D4" s="21"/>
      <c r="E4" s="21"/>
      <c r="F4" s="21"/>
      <c r="G4" s="21"/>
      <c r="H4" s="21"/>
    </row>
    <row r="5" spans="1:9" ht="18.75" x14ac:dyDescent="0.3">
      <c r="A5" s="21" t="s">
        <v>1</v>
      </c>
      <c r="B5" s="21"/>
      <c r="C5" s="21"/>
      <c r="D5" s="21"/>
      <c r="E5" s="21"/>
      <c r="F5" s="21"/>
      <c r="G5" s="21"/>
      <c r="H5" s="21"/>
    </row>
    <row r="6" spans="1:9" ht="18.75" x14ac:dyDescent="0.3">
      <c r="A6" s="21" t="s">
        <v>12</v>
      </c>
      <c r="B6" s="21"/>
      <c r="C6" s="21"/>
      <c r="D6" s="21"/>
      <c r="E6" s="21"/>
      <c r="F6" s="21"/>
      <c r="G6" s="21"/>
      <c r="H6" s="21"/>
    </row>
    <row r="9" spans="1:9" ht="18.75" x14ac:dyDescent="0.3">
      <c r="A9" s="2" t="s">
        <v>3</v>
      </c>
      <c r="B9" s="2" t="s">
        <v>4</v>
      </c>
      <c r="C9" s="2"/>
      <c r="D9" s="2"/>
      <c r="E9" s="2"/>
    </row>
    <row r="10" spans="1:9" ht="18.75" x14ac:dyDescent="0.3">
      <c r="A10" s="2" t="s">
        <v>5</v>
      </c>
      <c r="B10" s="2" t="s">
        <v>6</v>
      </c>
      <c r="C10" s="2"/>
      <c r="D10" s="2"/>
      <c r="E10" s="2"/>
    </row>
    <row r="11" spans="1:9" ht="18.75" x14ac:dyDescent="0.3">
      <c r="A11" s="2" t="s">
        <v>7</v>
      </c>
      <c r="B11" s="2" t="s">
        <v>9</v>
      </c>
      <c r="C11" s="2"/>
      <c r="D11" s="2"/>
      <c r="E11" s="2"/>
    </row>
    <row r="12" spans="1:9" ht="18.75" x14ac:dyDescent="0.3">
      <c r="A12" s="2" t="s">
        <v>8</v>
      </c>
      <c r="B12" s="2" t="s">
        <v>10</v>
      </c>
      <c r="C12" s="2"/>
      <c r="D12" s="2"/>
      <c r="E12" s="2"/>
    </row>
  </sheetData>
  <mergeCells count="5">
    <mergeCell ref="A1:I1"/>
    <mergeCell ref="A3:H3"/>
    <mergeCell ref="A4:H4"/>
    <mergeCell ref="A5:H5"/>
    <mergeCell ref="A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D9FF9-13DD-484F-82AA-B3A9000F36E4}">
  <dimension ref="A1:G62"/>
  <sheetViews>
    <sheetView tabSelected="1" topLeftCell="A15" zoomScale="106" zoomScaleNormal="106" workbookViewId="0">
      <selection activeCell="B35" sqref="B35"/>
    </sheetView>
  </sheetViews>
  <sheetFormatPr defaultRowHeight="15" x14ac:dyDescent="0.25"/>
  <cols>
    <col min="1" max="1" width="38" customWidth="1"/>
    <col min="2" max="2" width="15.140625" bestFit="1" customWidth="1"/>
    <col min="3" max="4" width="14.28515625" bestFit="1" customWidth="1"/>
    <col min="5" max="5" width="15.28515625" bestFit="1" customWidth="1"/>
  </cols>
  <sheetData>
    <row r="1" spans="1:5" ht="18.75" x14ac:dyDescent="0.3">
      <c r="A1" s="8" t="s">
        <v>33</v>
      </c>
    </row>
    <row r="2" spans="1:5" ht="15.75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</row>
    <row r="4" spans="1:5" ht="15.75" x14ac:dyDescent="0.25">
      <c r="A4" s="3" t="s">
        <v>23</v>
      </c>
    </row>
    <row r="5" spans="1:5" ht="15.75" x14ac:dyDescent="0.25">
      <c r="A5" s="1"/>
    </row>
    <row r="6" spans="1:5" ht="15.75" x14ac:dyDescent="0.25">
      <c r="A6" s="1" t="s">
        <v>36</v>
      </c>
      <c r="B6" s="14">
        <f>B44*B45</f>
        <v>1750000</v>
      </c>
      <c r="C6" s="14">
        <f t="shared" ref="C6:E6" si="0">C44*C45</f>
        <v>2750000</v>
      </c>
      <c r="D6" s="14">
        <f t="shared" si="0"/>
        <v>5500000</v>
      </c>
      <c r="E6" s="14">
        <f t="shared" si="0"/>
        <v>11250000</v>
      </c>
    </row>
    <row r="7" spans="1:5" ht="15.75" x14ac:dyDescent="0.25">
      <c r="A7" s="1" t="s">
        <v>37</v>
      </c>
      <c r="B7" s="15">
        <f>-B$6*B46</f>
        <v>-87500</v>
      </c>
      <c r="C7" s="15">
        <f>-C$6*C46</f>
        <v>-137500</v>
      </c>
      <c r="D7" s="15">
        <f>-D$6*D46</f>
        <v>-275000</v>
      </c>
      <c r="E7" s="15">
        <f>-E$6*E46</f>
        <v>-562500</v>
      </c>
    </row>
    <row r="8" spans="1:5" ht="15.75" x14ac:dyDescent="0.25">
      <c r="A8" s="1" t="s">
        <v>22</v>
      </c>
      <c r="B8" s="15">
        <f>-B$6*B47</f>
        <v>-140000</v>
      </c>
      <c r="C8" s="15">
        <f>-C$6*C47</f>
        <v>-220000</v>
      </c>
      <c r="D8" s="15">
        <f>-D$6*D47</f>
        <v>-440000</v>
      </c>
      <c r="E8" s="15">
        <f>-E$6*E47</f>
        <v>-900000</v>
      </c>
    </row>
    <row r="9" spans="1:5" ht="15.75" x14ac:dyDescent="0.25">
      <c r="A9" s="12" t="s">
        <v>38</v>
      </c>
      <c r="B9" s="30">
        <f>SUM(B6:B8)</f>
        <v>1522500</v>
      </c>
      <c r="C9" s="30">
        <f t="shared" ref="C9:E9" si="1">SUM(C6:C8)</f>
        <v>2392500</v>
      </c>
      <c r="D9" s="30">
        <f t="shared" si="1"/>
        <v>4785000</v>
      </c>
      <c r="E9" s="30">
        <f t="shared" si="1"/>
        <v>9787500</v>
      </c>
    </row>
    <row r="11" spans="1:5" x14ac:dyDescent="0.25">
      <c r="A11" s="17" t="s">
        <v>25</v>
      </c>
    </row>
    <row r="12" spans="1:5" ht="15.75" x14ac:dyDescent="0.25">
      <c r="A12" s="1" t="s">
        <v>34</v>
      </c>
      <c r="B12" s="16">
        <f>B$9*B50</f>
        <v>456750</v>
      </c>
      <c r="C12" s="16">
        <f t="shared" ref="C12:E12" si="2">C$9*C50</f>
        <v>717750</v>
      </c>
      <c r="D12" s="16">
        <f t="shared" si="2"/>
        <v>1435500</v>
      </c>
      <c r="E12" s="16">
        <f t="shared" si="2"/>
        <v>2936250</v>
      </c>
    </row>
    <row r="13" spans="1:5" ht="15.75" x14ac:dyDescent="0.25">
      <c r="A13" s="1" t="s">
        <v>24</v>
      </c>
      <c r="B13" s="16">
        <f t="shared" ref="B13:E13" si="3">B$9*B51</f>
        <v>106575.00000000001</v>
      </c>
      <c r="C13" s="16">
        <f t="shared" si="3"/>
        <v>167475.00000000003</v>
      </c>
      <c r="D13" s="16">
        <f t="shared" si="3"/>
        <v>334950.00000000006</v>
      </c>
      <c r="E13" s="16">
        <f t="shared" si="3"/>
        <v>685125.00000000012</v>
      </c>
    </row>
    <row r="14" spans="1:5" ht="15.75" x14ac:dyDescent="0.25">
      <c r="A14" s="1" t="s">
        <v>26</v>
      </c>
      <c r="B14" s="18">
        <f t="shared" ref="B14:E14" si="4">B$9*B52</f>
        <v>152250</v>
      </c>
      <c r="C14" s="18">
        <f t="shared" si="4"/>
        <v>239250</v>
      </c>
      <c r="D14" s="18">
        <f t="shared" si="4"/>
        <v>478500</v>
      </c>
      <c r="E14" s="18">
        <f t="shared" si="4"/>
        <v>978750</v>
      </c>
    </row>
    <row r="15" spans="1:5" ht="15.75" x14ac:dyDescent="0.25">
      <c r="A15" s="12" t="s">
        <v>39</v>
      </c>
      <c r="B15" s="27">
        <f>SUM(B12:B14)</f>
        <v>715575</v>
      </c>
      <c r="C15" s="27">
        <f t="shared" ref="C15:E15" si="5">SUM(C12:C14)</f>
        <v>1124475</v>
      </c>
      <c r="D15" s="27">
        <f t="shared" si="5"/>
        <v>2248950</v>
      </c>
      <c r="E15" s="27">
        <f t="shared" si="5"/>
        <v>4600125</v>
      </c>
    </row>
    <row r="16" spans="1:5" ht="15.75" x14ac:dyDescent="0.25">
      <c r="A16" s="1"/>
    </row>
    <row r="17" spans="1:5" ht="16.5" thickBot="1" x14ac:dyDescent="0.3">
      <c r="A17" s="12" t="s">
        <v>40</v>
      </c>
      <c r="B17" s="29">
        <f>B9-B15</f>
        <v>806925</v>
      </c>
      <c r="C17" s="29">
        <f t="shared" ref="C17:E17" si="6">C9-C15</f>
        <v>1268025</v>
      </c>
      <c r="D17" s="29">
        <f t="shared" si="6"/>
        <v>2536050</v>
      </c>
      <c r="E17" s="29">
        <f t="shared" si="6"/>
        <v>5187375</v>
      </c>
    </row>
    <row r="18" spans="1:5" ht="16.5" thickTop="1" x14ac:dyDescent="0.25">
      <c r="A18" s="25" t="s">
        <v>41</v>
      </c>
      <c r="B18" s="23">
        <f>B17/B9</f>
        <v>0.53</v>
      </c>
      <c r="C18" s="23">
        <f t="shared" ref="C18:E18" si="7">C17/C9</f>
        <v>0.53</v>
      </c>
      <c r="D18" s="23">
        <f t="shared" si="7"/>
        <v>0.53</v>
      </c>
      <c r="E18" s="23">
        <f t="shared" si="7"/>
        <v>0.53</v>
      </c>
    </row>
    <row r="19" spans="1:5" ht="15.75" x14ac:dyDescent="0.25">
      <c r="A19" s="1"/>
    </row>
    <row r="20" spans="1:5" ht="15.75" x14ac:dyDescent="0.25">
      <c r="A20" s="3" t="s">
        <v>27</v>
      </c>
    </row>
    <row r="21" spans="1:5" ht="15.75" x14ac:dyDescent="0.25">
      <c r="A21" s="1" t="s">
        <v>28</v>
      </c>
      <c r="B21" s="16">
        <f>B$9*B55</f>
        <v>380625</v>
      </c>
      <c r="C21" s="16">
        <f t="shared" ref="C21:E21" si="8">C$9*C55</f>
        <v>598125</v>
      </c>
      <c r="D21" s="16">
        <f t="shared" si="8"/>
        <v>1196250</v>
      </c>
      <c r="E21" s="16">
        <f t="shared" si="8"/>
        <v>2446875</v>
      </c>
    </row>
    <row r="22" spans="1:5" ht="15.75" x14ac:dyDescent="0.25">
      <c r="A22" s="1" t="s">
        <v>29</v>
      </c>
      <c r="B22" s="16">
        <f t="shared" ref="B22:E22" si="9">B$9*B56</f>
        <v>152250</v>
      </c>
      <c r="C22" s="16">
        <f t="shared" si="9"/>
        <v>239250</v>
      </c>
      <c r="D22" s="16">
        <f t="shared" si="9"/>
        <v>478500</v>
      </c>
      <c r="E22" s="16">
        <f t="shared" si="9"/>
        <v>978750</v>
      </c>
    </row>
    <row r="23" spans="1:5" ht="15.75" x14ac:dyDescent="0.25">
      <c r="A23" s="1" t="s">
        <v>35</v>
      </c>
      <c r="B23" s="16">
        <f t="shared" ref="B23:E23" si="10">B$9*B57</f>
        <v>76125</v>
      </c>
      <c r="C23" s="16">
        <f t="shared" si="10"/>
        <v>119625</v>
      </c>
      <c r="D23" s="16">
        <f t="shared" si="10"/>
        <v>239250</v>
      </c>
      <c r="E23" s="16">
        <f t="shared" si="10"/>
        <v>489375</v>
      </c>
    </row>
    <row r="24" spans="1:5" ht="15.75" x14ac:dyDescent="0.25">
      <c r="A24" s="1" t="s">
        <v>30</v>
      </c>
      <c r="B24" s="24"/>
      <c r="C24" s="24"/>
      <c r="D24" s="24"/>
      <c r="E24" s="24"/>
    </row>
    <row r="25" spans="1:5" ht="15.75" x14ac:dyDescent="0.25">
      <c r="A25" s="12" t="s">
        <v>42</v>
      </c>
      <c r="B25" s="27">
        <f>SUM(B21:B24)</f>
        <v>609000</v>
      </c>
      <c r="C25" s="27">
        <f t="shared" ref="C25:E25" si="11">SUM(C21:C24)</f>
        <v>957000</v>
      </c>
      <c r="D25" s="27">
        <f t="shared" si="11"/>
        <v>1914000</v>
      </c>
      <c r="E25" s="27">
        <f t="shared" si="11"/>
        <v>3915000</v>
      </c>
    </row>
    <row r="26" spans="1:5" ht="15.75" x14ac:dyDescent="0.25">
      <c r="A26" s="12"/>
    </row>
    <row r="27" spans="1:5" ht="15.75" x14ac:dyDescent="0.25">
      <c r="A27" s="12" t="s">
        <v>43</v>
      </c>
      <c r="B27" s="27">
        <f>B17-B25</f>
        <v>197925</v>
      </c>
      <c r="C27" s="27">
        <f t="shared" ref="C27:E27" si="12">C17-C25</f>
        <v>311025</v>
      </c>
      <c r="D27" s="27">
        <f t="shared" si="12"/>
        <v>622050</v>
      </c>
      <c r="E27" s="27">
        <f t="shared" si="12"/>
        <v>1272375</v>
      </c>
    </row>
    <row r="28" spans="1:5" x14ac:dyDescent="0.25">
      <c r="A28" s="19"/>
    </row>
    <row r="29" spans="1:5" ht="15.75" x14ac:dyDescent="0.25">
      <c r="A29" s="12" t="s">
        <v>44</v>
      </c>
      <c r="B29" s="28"/>
      <c r="C29" s="28"/>
      <c r="D29" s="28"/>
      <c r="E29" s="28"/>
    </row>
    <row r="30" spans="1:5" x14ac:dyDescent="0.25">
      <c r="A30" s="19"/>
    </row>
    <row r="31" spans="1:5" x14ac:dyDescent="0.25">
      <c r="A31" s="19" t="s">
        <v>45</v>
      </c>
      <c r="B31" s="27">
        <f>B27-B29</f>
        <v>197925</v>
      </c>
      <c r="C31" s="27">
        <f t="shared" ref="C31:E31" si="13">C27-C29</f>
        <v>311025</v>
      </c>
      <c r="D31" s="27">
        <f t="shared" si="13"/>
        <v>622050</v>
      </c>
      <c r="E31" s="27">
        <f t="shared" si="13"/>
        <v>1272375</v>
      </c>
    </row>
    <row r="32" spans="1:5" x14ac:dyDescent="0.25">
      <c r="A32" s="19"/>
      <c r="B32" s="16"/>
      <c r="C32" s="16"/>
      <c r="D32" s="16"/>
      <c r="E32" s="16"/>
    </row>
    <row r="33" spans="1:7" x14ac:dyDescent="0.25">
      <c r="A33" s="26" t="s">
        <v>46</v>
      </c>
      <c r="B33" s="16">
        <f>B31*B62</f>
        <v>43543.5</v>
      </c>
      <c r="C33" s="16">
        <f t="shared" ref="C33:E33" si="14">C31*C62</f>
        <v>68425.5</v>
      </c>
      <c r="D33" s="16">
        <f t="shared" si="14"/>
        <v>136851</v>
      </c>
      <c r="E33" s="16">
        <f t="shared" si="14"/>
        <v>279922.5</v>
      </c>
    </row>
    <row r="34" spans="1:7" x14ac:dyDescent="0.25">
      <c r="A34" s="19"/>
      <c r="B34" s="16"/>
      <c r="C34" s="16"/>
      <c r="D34" s="16"/>
      <c r="E34" s="16"/>
    </row>
    <row r="35" spans="1:7" x14ac:dyDescent="0.25">
      <c r="A35" s="19" t="s">
        <v>47</v>
      </c>
      <c r="B35" s="16"/>
      <c r="C35" s="16"/>
      <c r="D35" s="16"/>
      <c r="E35" s="16"/>
    </row>
    <row r="36" spans="1:7" x14ac:dyDescent="0.25">
      <c r="A36" s="22" t="s">
        <v>48</v>
      </c>
      <c r="B36" s="16"/>
      <c r="C36" s="16"/>
      <c r="D36" s="16"/>
      <c r="E36" s="16"/>
    </row>
    <row r="37" spans="1:7" x14ac:dyDescent="0.25">
      <c r="A37" s="19"/>
      <c r="B37" s="16"/>
      <c r="C37" s="16"/>
      <c r="D37" s="16"/>
      <c r="E37" s="16"/>
    </row>
    <row r="38" spans="1:7" x14ac:dyDescent="0.25">
      <c r="A38" s="19" t="s">
        <v>49</v>
      </c>
    </row>
    <row r="41" spans="1:7" s="4" customFormat="1" ht="15.75" x14ac:dyDescent="0.25">
      <c r="A41" s="4" t="s">
        <v>18</v>
      </c>
    </row>
    <row r="42" spans="1:7" ht="15.75" x14ac:dyDescent="0.25">
      <c r="B42" s="1"/>
      <c r="C42" s="1"/>
      <c r="D42" s="1"/>
      <c r="E42" s="1"/>
      <c r="F42" s="1"/>
      <c r="G42" s="1"/>
    </row>
    <row r="43" spans="1:7" ht="15.75" x14ac:dyDescent="0.25">
      <c r="A43" s="5" t="s">
        <v>23</v>
      </c>
      <c r="B43" s="1"/>
      <c r="C43" s="1"/>
      <c r="D43" s="1"/>
      <c r="E43" s="1"/>
      <c r="F43" s="1"/>
      <c r="G43" s="1"/>
    </row>
    <row r="44" spans="1:7" ht="15.75" x14ac:dyDescent="0.25">
      <c r="A44" t="s">
        <v>19</v>
      </c>
      <c r="B44" s="6">
        <v>70000</v>
      </c>
      <c r="C44" s="6">
        <v>110000</v>
      </c>
      <c r="D44" s="6">
        <v>220000</v>
      </c>
      <c r="E44" s="6">
        <v>450000</v>
      </c>
      <c r="F44" s="1"/>
      <c r="G44" s="1"/>
    </row>
    <row r="45" spans="1:7" ht="15.75" x14ac:dyDescent="0.25">
      <c r="A45" t="s">
        <v>20</v>
      </c>
      <c r="B45" s="13">
        <v>25</v>
      </c>
      <c r="C45" s="13">
        <v>25</v>
      </c>
      <c r="D45" s="13">
        <v>25</v>
      </c>
      <c r="E45" s="13">
        <v>25</v>
      </c>
      <c r="F45" s="1"/>
      <c r="G45" s="1"/>
    </row>
    <row r="46" spans="1:7" ht="15.75" x14ac:dyDescent="0.25">
      <c r="A46" t="s">
        <v>21</v>
      </c>
      <c r="B46" s="9">
        <v>0.05</v>
      </c>
      <c r="C46" s="9">
        <v>0.05</v>
      </c>
      <c r="D46" s="9">
        <v>0.05</v>
      </c>
      <c r="E46" s="9">
        <v>0.05</v>
      </c>
      <c r="F46" s="1"/>
      <c r="G46" s="1"/>
    </row>
    <row r="47" spans="1:7" ht="15.75" x14ac:dyDescent="0.25">
      <c r="A47" t="s">
        <v>22</v>
      </c>
      <c r="B47" s="9">
        <v>0.08</v>
      </c>
      <c r="C47" s="9">
        <v>0.08</v>
      </c>
      <c r="D47" s="9">
        <v>0.08</v>
      </c>
      <c r="E47" s="9">
        <v>0.08</v>
      </c>
      <c r="F47" s="1"/>
      <c r="G47" s="1"/>
    </row>
    <row r="48" spans="1:7" ht="15.75" x14ac:dyDescent="0.25">
      <c r="B48" s="1"/>
      <c r="C48" s="1"/>
      <c r="D48" s="1"/>
      <c r="E48" s="1"/>
      <c r="F48" s="1"/>
      <c r="G48" s="1"/>
    </row>
    <row r="49" spans="1:7" ht="15.75" x14ac:dyDescent="0.25">
      <c r="A49" s="5" t="s">
        <v>25</v>
      </c>
      <c r="B49" s="1"/>
      <c r="C49" s="1"/>
      <c r="D49" s="1"/>
      <c r="E49" s="1"/>
      <c r="F49" s="1"/>
      <c r="G49" s="1"/>
    </row>
    <row r="50" spans="1:7" ht="15.75" x14ac:dyDescent="0.25">
      <c r="A50" t="s">
        <v>34</v>
      </c>
      <c r="B50" s="10">
        <v>0.3</v>
      </c>
      <c r="C50" s="10">
        <v>0.3</v>
      </c>
      <c r="D50" s="10">
        <v>0.3</v>
      </c>
      <c r="E50" s="10">
        <v>0.3</v>
      </c>
      <c r="F50" s="7"/>
      <c r="G50" s="1"/>
    </row>
    <row r="51" spans="1:7" ht="15.75" x14ac:dyDescent="0.25">
      <c r="A51" t="s">
        <v>24</v>
      </c>
      <c r="B51" s="10">
        <v>7.0000000000000007E-2</v>
      </c>
      <c r="C51" s="10">
        <v>7.0000000000000007E-2</v>
      </c>
      <c r="D51" s="10">
        <v>7.0000000000000007E-2</v>
      </c>
      <c r="E51" s="10">
        <v>7.0000000000000007E-2</v>
      </c>
      <c r="F51" s="1"/>
      <c r="G51" s="1"/>
    </row>
    <row r="52" spans="1:7" ht="15.75" x14ac:dyDescent="0.25">
      <c r="A52" t="s">
        <v>26</v>
      </c>
      <c r="B52" s="10">
        <v>0.1</v>
      </c>
      <c r="C52" s="10">
        <v>0.1</v>
      </c>
      <c r="D52" s="10">
        <v>0.1</v>
      </c>
      <c r="E52" s="10">
        <v>0.1</v>
      </c>
      <c r="F52" s="1"/>
      <c r="G52" s="1"/>
    </row>
    <row r="53" spans="1:7" ht="15.75" x14ac:dyDescent="0.25">
      <c r="B53" s="1"/>
      <c r="C53" s="1"/>
      <c r="D53" s="1"/>
      <c r="E53" s="1"/>
      <c r="F53" s="1"/>
      <c r="G53" s="1"/>
    </row>
    <row r="54" spans="1:7" ht="15.75" x14ac:dyDescent="0.25">
      <c r="A54" s="5" t="s">
        <v>27</v>
      </c>
      <c r="B54" s="1"/>
      <c r="C54" s="1"/>
      <c r="D54" s="1"/>
      <c r="E54" s="1"/>
      <c r="F54" s="1"/>
      <c r="G54" s="1"/>
    </row>
    <row r="55" spans="1:7" ht="15.75" x14ac:dyDescent="0.25">
      <c r="A55" t="s">
        <v>28</v>
      </c>
      <c r="B55" s="10">
        <v>0.25</v>
      </c>
      <c r="C55" s="10">
        <v>0.25</v>
      </c>
      <c r="D55" s="10">
        <v>0.25</v>
      </c>
      <c r="E55" s="10">
        <v>0.25</v>
      </c>
      <c r="F55" s="1"/>
      <c r="G55" s="1"/>
    </row>
    <row r="56" spans="1:7" ht="15.75" x14ac:dyDescent="0.25">
      <c r="A56" t="s">
        <v>29</v>
      </c>
      <c r="B56" s="10">
        <v>0.1</v>
      </c>
      <c r="C56" s="10">
        <v>0.1</v>
      </c>
      <c r="D56" s="10">
        <v>0.1</v>
      </c>
      <c r="E56" s="10">
        <v>0.1</v>
      </c>
      <c r="F56" s="1"/>
      <c r="G56" s="1"/>
    </row>
    <row r="57" spans="1:7" ht="15.75" x14ac:dyDescent="0.25">
      <c r="A57" t="s">
        <v>35</v>
      </c>
      <c r="B57" s="10">
        <v>0.05</v>
      </c>
      <c r="C57" s="10">
        <v>0.05</v>
      </c>
      <c r="D57" s="10">
        <v>0.05</v>
      </c>
      <c r="E57" s="10">
        <v>0.05</v>
      </c>
      <c r="F57" s="1"/>
      <c r="G57" s="1"/>
    </row>
    <row r="58" spans="1:7" ht="15.75" x14ac:dyDescent="0.25">
      <c r="A58" t="s">
        <v>30</v>
      </c>
      <c r="B58" s="11"/>
      <c r="C58" s="11"/>
      <c r="D58" s="11"/>
      <c r="E58" s="11"/>
      <c r="F58" s="1"/>
      <c r="G58" s="1"/>
    </row>
    <row r="59" spans="1:7" ht="15.75" x14ac:dyDescent="0.25">
      <c r="B59" s="11"/>
      <c r="C59" s="11"/>
      <c r="D59" s="11"/>
      <c r="E59" s="11"/>
      <c r="F59" s="1"/>
      <c r="G59" s="1"/>
    </row>
    <row r="60" spans="1:7" ht="15.75" x14ac:dyDescent="0.25">
      <c r="A60" t="s">
        <v>31</v>
      </c>
      <c r="B60" s="11"/>
      <c r="C60" s="11"/>
      <c r="D60" s="11"/>
      <c r="E60" s="11"/>
      <c r="F60" s="1"/>
      <c r="G60" s="1"/>
    </row>
    <row r="61" spans="1:7" ht="15.75" x14ac:dyDescent="0.25">
      <c r="B61" s="11"/>
      <c r="C61" s="11"/>
      <c r="D61" s="11"/>
      <c r="E61" s="11"/>
      <c r="F61" s="1"/>
      <c r="G61" s="1"/>
    </row>
    <row r="62" spans="1:7" ht="15.75" x14ac:dyDescent="0.25">
      <c r="A62" t="s">
        <v>32</v>
      </c>
      <c r="B62" s="10">
        <v>0.22</v>
      </c>
      <c r="C62" s="10">
        <v>0.22</v>
      </c>
      <c r="D62" s="10">
        <v>0.22</v>
      </c>
      <c r="E62" s="10">
        <v>0.22</v>
      </c>
      <c r="F62" s="1"/>
      <c r="G62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Income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Smith</dc:creator>
  <cp:lastModifiedBy>Elissa Smith</cp:lastModifiedBy>
  <dcterms:created xsi:type="dcterms:W3CDTF">2023-11-17T16:53:32Z</dcterms:created>
  <dcterms:modified xsi:type="dcterms:W3CDTF">2023-11-21T17:52:24Z</dcterms:modified>
</cp:coreProperties>
</file>