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F4D7A29D-65E4-4417-95ED-1914D9068D36}" xr6:coauthVersionLast="47" xr6:coauthVersionMax="47" xr10:uidLastSave="{00000000-0000-0000-0000-000000000000}"/>
  <bookViews>
    <workbookView xWindow="-28920" yWindow="-120" windowWidth="29040" windowHeight="16440" activeTab="2" xr2:uid="{66A0D9DA-883C-49D2-9DD6-027FB25048C8}"/>
  </bookViews>
  <sheets>
    <sheet name="Introduction" sheetId="1" r:id="rId1"/>
    <sheet name="Income Statement" sheetId="2" r:id="rId2"/>
    <sheet name="Capex and Depreciation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C38" i="2"/>
  <c r="D38" i="2"/>
  <c r="E38" i="2"/>
  <c r="B38" i="2"/>
  <c r="C36" i="2"/>
  <c r="D36" i="2"/>
  <c r="E36" i="2"/>
  <c r="C35" i="2"/>
  <c r="D35" i="2"/>
  <c r="E35" i="2"/>
  <c r="B35" i="2"/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C31" i="2" s="1"/>
  <c r="C33" i="2" s="1"/>
  <c r="D18" i="2"/>
  <c r="D27" i="2"/>
  <c r="D31" i="2" s="1"/>
  <c r="D33" i="2" s="1"/>
  <c r="E18" i="2"/>
  <c r="E27" i="2"/>
  <c r="E31" i="2" s="1"/>
  <c r="E33" i="2" s="1"/>
  <c r="B18" i="2"/>
  <c r="B27" i="2"/>
  <c r="B31" i="2" s="1"/>
  <c r="B33" i="2" s="1"/>
</calcChain>
</file>

<file path=xl/sharedStrings.xml><?xml version="1.0" encoding="utf-8"?>
<sst xmlns="http://schemas.openxmlformats.org/spreadsheetml/2006/main" count="66" uniqueCount="55">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</sst>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0" fillId="3" borderId="2" xfId="0" applyFill="1" applyBorder="1"/>
    <xf numFmtId="0" fontId="13" fillId="0" borderId="0" xfId="0" applyFont="1"/>
    <xf numFmtId="165" fontId="3" fillId="0" borderId="0" xfId="0" applyNumberFormat="1" applyFont="1"/>
    <xf numFmtId="0" fontId="0" fillId="3" borderId="0" xfId="0" applyFill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5.75" thickTop="1" x14ac:dyDescent="0.25"/>
    <row r="3" spans="1:9" ht="18.75" x14ac:dyDescent="0.3">
      <c r="A3" s="30" t="s">
        <v>2</v>
      </c>
      <c r="B3" s="30"/>
      <c r="C3" s="30"/>
      <c r="D3" s="30"/>
      <c r="E3" s="30"/>
      <c r="F3" s="30"/>
      <c r="G3" s="30"/>
      <c r="H3" s="30"/>
    </row>
    <row r="4" spans="1:9" ht="18.75" x14ac:dyDescent="0.3">
      <c r="A4" s="30" t="s">
        <v>11</v>
      </c>
      <c r="B4" s="30"/>
      <c r="C4" s="30"/>
      <c r="D4" s="30"/>
      <c r="E4" s="30"/>
      <c r="F4" s="30"/>
      <c r="G4" s="30"/>
      <c r="H4" s="30"/>
    </row>
    <row r="5" spans="1:9" ht="18.75" x14ac:dyDescent="0.3">
      <c r="A5" s="30" t="s">
        <v>1</v>
      </c>
      <c r="B5" s="30"/>
      <c r="C5" s="30"/>
      <c r="D5" s="30"/>
      <c r="E5" s="30"/>
      <c r="F5" s="30"/>
      <c r="G5" s="30"/>
      <c r="H5" s="30"/>
    </row>
    <row r="6" spans="1:9" ht="18.75" x14ac:dyDescent="0.3">
      <c r="A6" s="30" t="s">
        <v>12</v>
      </c>
      <c r="B6" s="30"/>
      <c r="C6" s="30"/>
      <c r="D6" s="30"/>
      <c r="E6" s="30"/>
      <c r="F6" s="30"/>
      <c r="G6" s="30"/>
      <c r="H6" s="30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zoomScale="120" zoomScaleNormal="120" workbookViewId="0">
      <selection activeCell="A2" sqref="A2:E2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7">
        <f>SUM(B6:B8)</f>
        <v>1522500</v>
      </c>
      <c r="C9" s="27">
        <f t="shared" ref="C9:E9" si="2">SUM(C6:C8)</f>
        <v>2392500</v>
      </c>
      <c r="D9" s="27">
        <f t="shared" si="2"/>
        <v>4785000</v>
      </c>
      <c r="E9" s="27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4">
        <f>SUM(B12:B14)</f>
        <v>715575</v>
      </c>
      <c r="C15" s="24">
        <f t="shared" ref="C15:E15" si="6">SUM(C12:C14)</f>
        <v>1124475</v>
      </c>
      <c r="D15" s="24">
        <f t="shared" si="6"/>
        <v>2248950</v>
      </c>
      <c r="E15" s="24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6">
        <f>B9-B15</f>
        <v>806925</v>
      </c>
      <c r="C17" s="26">
        <f t="shared" ref="C17:E17" si="7">C9-C15</f>
        <v>1268025</v>
      </c>
      <c r="D17" s="26">
        <f t="shared" si="7"/>
        <v>2536050</v>
      </c>
      <c r="E17" s="26">
        <f t="shared" si="7"/>
        <v>5187375</v>
      </c>
    </row>
    <row r="18" spans="1:5" ht="16.5" thickTop="1" x14ac:dyDescent="0.25">
      <c r="A18" s="23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22"/>
      <c r="C24" s="22"/>
      <c r="D24" s="22"/>
      <c r="E24" s="22"/>
    </row>
    <row r="25" spans="1:5" ht="15.75" x14ac:dyDescent="0.25">
      <c r="A25" s="12" t="s">
        <v>42</v>
      </c>
      <c r="B25" s="24">
        <f>SUM(B21:B24)</f>
        <v>609000</v>
      </c>
      <c r="C25" s="24">
        <f t="shared" ref="C25:E25" si="12">SUM(C21:C24)</f>
        <v>957000</v>
      </c>
      <c r="D25" s="24">
        <f t="shared" si="12"/>
        <v>1914000</v>
      </c>
      <c r="E25" s="24">
        <f t="shared" si="12"/>
        <v>3915000</v>
      </c>
    </row>
    <row r="26" spans="1:5" ht="15.75" x14ac:dyDescent="0.25">
      <c r="A26" s="12"/>
    </row>
    <row r="27" spans="1:5" ht="15.75" x14ac:dyDescent="0.25">
      <c r="A27" s="12" t="s">
        <v>43</v>
      </c>
      <c r="B27" s="24">
        <f>B17-B25</f>
        <v>197925</v>
      </c>
      <c r="C27" s="24">
        <f t="shared" ref="C27:E27" si="13">C17-C25</f>
        <v>311025</v>
      </c>
      <c r="D27" s="24">
        <f t="shared" si="13"/>
        <v>622050</v>
      </c>
      <c r="E27" s="24">
        <f t="shared" si="13"/>
        <v>1272375</v>
      </c>
    </row>
    <row r="28" spans="1:5" x14ac:dyDescent="0.25">
      <c r="A28" s="19"/>
    </row>
    <row r="29" spans="1:5" ht="15.75" x14ac:dyDescent="0.25">
      <c r="A29" s="12" t="s">
        <v>44</v>
      </c>
      <c r="B29" s="25"/>
      <c r="C29" s="25"/>
      <c r="D29" s="25"/>
      <c r="E29" s="25"/>
    </row>
    <row r="30" spans="1:5" x14ac:dyDescent="0.25">
      <c r="A30" s="19"/>
    </row>
    <row r="31" spans="1:5" x14ac:dyDescent="0.25">
      <c r="A31" s="19" t="s">
        <v>45</v>
      </c>
      <c r="B31" s="24">
        <f>B27-B29</f>
        <v>197925</v>
      </c>
      <c r="C31" s="24">
        <f t="shared" ref="C31:E31" si="14">C27-C29</f>
        <v>311025</v>
      </c>
      <c r="D31" s="24">
        <f t="shared" si="14"/>
        <v>622050</v>
      </c>
      <c r="E31" s="24">
        <f t="shared" si="14"/>
        <v>1272375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43543.5</v>
      </c>
      <c r="C33" s="16">
        <f t="shared" ref="C33:E33" si="15">C31*C62</f>
        <v>68425.5</v>
      </c>
      <c r="D33" s="16">
        <f t="shared" si="15"/>
        <v>136851</v>
      </c>
      <c r="E33" s="16">
        <f t="shared" si="15"/>
        <v>279922.5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4">
        <f>B31-B33</f>
        <v>154381.5</v>
      </c>
      <c r="C35" s="24">
        <f t="shared" ref="C35:E35" si="16">C31-C33</f>
        <v>242599.5</v>
      </c>
      <c r="D35" s="24">
        <f t="shared" si="16"/>
        <v>485199</v>
      </c>
      <c r="E35" s="24">
        <f t="shared" si="16"/>
        <v>992452.5</v>
      </c>
    </row>
    <row r="36" spans="1:7" x14ac:dyDescent="0.25">
      <c r="A36" s="20" t="s">
        <v>48</v>
      </c>
      <c r="B36" s="28">
        <f>B35/B9</f>
        <v>0.1014</v>
      </c>
      <c r="C36" s="28">
        <f t="shared" ref="C36:E36" si="17">C35/C9</f>
        <v>0.1014</v>
      </c>
      <c r="D36" s="28">
        <f t="shared" si="17"/>
        <v>0.1014</v>
      </c>
      <c r="E36" s="28">
        <f t="shared" si="17"/>
        <v>0.1014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4">
        <f>B27+B24</f>
        <v>197925</v>
      </c>
      <c r="C38" s="24">
        <f t="shared" ref="C38:E38" si="18">C27+C24</f>
        <v>311025</v>
      </c>
      <c r="D38" s="24">
        <f t="shared" si="18"/>
        <v>622050</v>
      </c>
      <c r="E38" s="24">
        <f t="shared" si="18"/>
        <v>1272375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G1"/>
  <sheetViews>
    <sheetView tabSelected="1" zoomScale="166" zoomScaleNormal="166" workbookViewId="0"/>
  </sheetViews>
  <sheetFormatPr defaultRowHeight="15" x14ac:dyDescent="0.25"/>
  <cols>
    <col min="1" max="1" width="22.42578125" bestFit="1" customWidth="1"/>
  </cols>
  <sheetData>
    <row r="1" spans="1:7" ht="15.75" x14ac:dyDescent="0.25">
      <c r="A1" s="3" t="s">
        <v>50</v>
      </c>
      <c r="B1" s="3"/>
      <c r="C1" s="3"/>
      <c r="D1" s="3" t="s">
        <v>51</v>
      </c>
      <c r="E1" s="3" t="s">
        <v>52</v>
      </c>
      <c r="F1" s="3" t="s">
        <v>53</v>
      </c>
      <c r="G1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Income Statement</vt:lpstr>
      <vt:lpstr>Capex and Depreciation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2024-01-09T19:52:56Z</dcterms:modified>
</cp:coreProperties>
</file>