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B4D53560-51E7-41AA-8D66-EFB0574C3F88}" xr6:coauthVersionLast="47" xr6:coauthVersionMax="47" xr10:uidLastSave="{00000000-0000-0000-0000-000000000000}"/>
  <bookViews>
    <workbookView xWindow="-28920" yWindow="-120" windowWidth="29040" windowHeight="16440" activeTab="3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  <c r="B31" i="4"/>
  <c r="B29" i="4"/>
  <c r="B23" i="4"/>
  <c r="B19" i="4"/>
  <c r="B11" i="4"/>
  <c r="B7" i="4"/>
  <c r="B13" i="4" s="1"/>
  <c r="C24" i="2" l="1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/>
  <c r="E36" i="2" s="1"/>
  <c r="B33" i="2"/>
  <c r="B35" i="2" s="1"/>
  <c r="B36" i="2" s="1"/>
</calcChain>
</file>

<file path=xl/sharedStrings.xml><?xml version="1.0" encoding="utf-8"?>
<sst xmlns="http://schemas.openxmlformats.org/spreadsheetml/2006/main" count="109" uniqueCount="88">
  <si>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</si>
  <si>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</si>
  <si>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</si>
  <si>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</si>
  <si>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</si>
  <si>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</si>
  <si>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</si>
  <si>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</si>
  <si>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</si>
  <si>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</si>
  <si>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</si>
  <si>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</si>
  <si>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</si>
  <si>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</si>
  <si>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</si>
  <si>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</si>
  <si>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</si>
  <si>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</si>
  <si>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</si>
  <si>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</si>
  <si>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</si>
  <si>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</si>
  <si>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</si>
  <si>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</si>
  <si>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</si>
  <si>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</si>
  <si>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</si>
  <si>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</si>
  <si>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</si>
  <si>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</si>
  <si>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</si>
  <si>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</si>
  <si>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</si>
  <si>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</si>
  <si>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</si>
  <si>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</si>
  <si>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</si>
  <si>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</si>
  <si>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</si>
  <si>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</si>
  <si>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</si>
  <si>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</si>
  <si>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</si>
  <si>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</si>
  <si>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</si>
  <si>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</si>
  <si>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</si>
  <si>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</si>
  <si>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</si>
  <si>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</si>
  <si>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</si>
  <si>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</si>
  <si>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</si>
  <si>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</si>
  <si>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</si>
  <si>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</si>
  <si>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</si>
  <si>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</si>
  <si>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</si>
  <si>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</si>
  <si>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</si>
  <si>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</si>
  <si>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</si>
  <si>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</si>
  <si>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</si>
  <si>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</si>
  <si>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</si>
  <si>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</si>
  <si>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</si>
  <si>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</si>
  <si>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</si>
  <si>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</si>
  <si>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</si>
  <si>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</si>
  <si>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</si>
  <si>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</si>
  <si>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</si>
  <si>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</si>
  <si>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</si>
  <si>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</si>
  <si>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</si>
  <si>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</si>
  <si>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</si>
  <si>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</si>
  <si>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</si>
  <si>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</si>
  <si>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AR (% of revenue)</t>
  </si>
  <si>
    <t>AP (% of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</si>
</sst>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165" fontId="4" fillId="0" borderId="4" xfId="4" applyNumberFormat="1" applyFont="1" applyBorder="1"/>
    <xf numFmtId="165" fontId="8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4" borderId="4" xfId="4" applyNumberFormat="1" applyFont="1" applyFill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15.75" thickTop="1" x14ac:dyDescent="0.25"/>
    <row r="3" spans="1:9" ht="18.75" x14ac:dyDescent="0.3">
      <c r="A3" s="34" t="s">
        <v>2</v>
      </c>
      <c r="B3" s="34"/>
      <c r="C3" s="34"/>
      <c r="D3" s="34"/>
      <c r="E3" s="34"/>
      <c r="F3" s="34"/>
      <c r="G3" s="34"/>
      <c r="H3" s="34"/>
    </row>
    <row r="4" spans="1:9" ht="18.75" x14ac:dyDescent="0.3">
      <c r="A4" s="34" t="s">
        <v>11</v>
      </c>
      <c r="B4" s="34"/>
      <c r="C4" s="34"/>
      <c r="D4" s="34"/>
      <c r="E4" s="34"/>
      <c r="F4" s="34"/>
      <c r="G4" s="34"/>
      <c r="H4" s="34"/>
    </row>
    <row r="5" spans="1:9" ht="18.75" x14ac:dyDescent="0.3">
      <c r="A5" s="34" t="s">
        <v>1</v>
      </c>
      <c r="B5" s="34"/>
      <c r="C5" s="34"/>
      <c r="D5" s="34"/>
      <c r="E5" s="34"/>
      <c r="F5" s="34"/>
      <c r="G5" s="34"/>
      <c r="H5" s="34"/>
    </row>
    <row r="6" spans="1:9" ht="18.75" x14ac:dyDescent="0.3">
      <c r="A6" s="34" t="s">
        <v>12</v>
      </c>
      <c r="B6" s="34"/>
      <c r="C6" s="34"/>
      <c r="D6" s="34"/>
      <c r="E6" s="34"/>
      <c r="F6" s="34"/>
      <c r="G6" s="34"/>
      <c r="H6" s="34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8" zoomScale="120" zoomScaleNormal="120" workbookViewId="0">
      <selection activeCell="A41" sqref="A41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6">
        <f>SUM(B6:B8)</f>
        <v>1522500</v>
      </c>
      <c r="C9" s="26">
        <f t="shared" ref="C9:E9" si="2">SUM(C6:C8)</f>
        <v>2392500</v>
      </c>
      <c r="D9" s="26">
        <f t="shared" si="2"/>
        <v>4785000</v>
      </c>
      <c r="E9" s="26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5">
        <f>B9-B15</f>
        <v>806925</v>
      </c>
      <c r="C17" s="25">
        <f t="shared" ref="C17:E17" si="7">C9-C15</f>
        <v>1268025</v>
      </c>
      <c r="D17" s="25">
        <f t="shared" si="7"/>
        <v>2536050</v>
      </c>
      <c r="E17" s="25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24"/>
      <c r="C29" s="24"/>
      <c r="D29" s="24"/>
      <c r="E29" s="24"/>
    </row>
    <row r="30" spans="1:5" x14ac:dyDescent="0.25">
      <c r="A30" s="19"/>
    </row>
    <row r="31" spans="1:5" x14ac:dyDescent="0.25">
      <c r="A31" s="19" t="s">
        <v>45</v>
      </c>
      <c r="B31" s="23">
        <f>B27-B29</f>
        <v>171258.33333333337</v>
      </c>
      <c r="C31" s="23">
        <f t="shared" ref="C31:E31" si="14">C27-C29</f>
        <v>251025</v>
      </c>
      <c r="D31" s="23">
        <f t="shared" si="14"/>
        <v>522716.66666666674</v>
      </c>
      <c r="E31" s="23">
        <f t="shared" si="14"/>
        <v>1189708.3333333335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37676.833333333343</v>
      </c>
      <c r="C33" s="16">
        <f t="shared" ref="C33:E33" si="15">C31*C62</f>
        <v>55225.5</v>
      </c>
      <c r="D33" s="16">
        <f t="shared" si="15"/>
        <v>114997.66666666669</v>
      </c>
      <c r="E33" s="16">
        <f t="shared" si="15"/>
        <v>261735.83333333337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133581.50000000003</v>
      </c>
      <c r="C35" s="23">
        <f t="shared" ref="C35:E35" si="16">C31-C33</f>
        <v>195799.5</v>
      </c>
      <c r="D35" s="23">
        <f t="shared" si="16"/>
        <v>407719.00000000006</v>
      </c>
      <c r="E35" s="23">
        <f t="shared" si="16"/>
        <v>927972.50000000012</v>
      </c>
    </row>
    <row r="36" spans="1:7" x14ac:dyDescent="0.25">
      <c r="A36" s="20" t="s">
        <v>48</v>
      </c>
      <c r="B36" s="27">
        <f>B35/B9</f>
        <v>8.7738259441707739E-2</v>
      </c>
      <c r="C36" s="27">
        <f t="shared" ref="C36:E36" si="17">C35/C9</f>
        <v>8.1838871473354238E-2</v>
      </c>
      <c r="D36" s="27">
        <f t="shared" si="17"/>
        <v>8.5207732497387681E-2</v>
      </c>
      <c r="E36" s="27">
        <f t="shared" si="17"/>
        <v>9.4812005108556849E-2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" sqref="C1:F1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8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9" t="s">
        <v>56</v>
      </c>
    </row>
    <row r="4" spans="1:6" ht="15.75" x14ac:dyDescent="0.25">
      <c r="A4" s="30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30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30" t="s">
        <v>59</v>
      </c>
      <c r="B6" s="6">
        <v>5</v>
      </c>
      <c r="C6" s="32"/>
      <c r="D6" s="32"/>
      <c r="E6" s="32">
        <v>30000</v>
      </c>
      <c r="F6" s="32"/>
    </row>
    <row r="7" spans="1:6" x14ac:dyDescent="0.25">
      <c r="A7" s="31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9" t="s">
        <v>61</v>
      </c>
    </row>
    <row r="10" spans="1:6" x14ac:dyDescent="0.25">
      <c r="A10" s="30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30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30" t="s">
        <v>59</v>
      </c>
      <c r="C12" s="32"/>
      <c r="D12" s="32"/>
      <c r="E12" s="32">
        <f>$E$6/$B$6</f>
        <v>6000</v>
      </c>
      <c r="F12" s="32">
        <f>$E$6/$B$6</f>
        <v>6000</v>
      </c>
    </row>
    <row r="13" spans="1:6" x14ac:dyDescent="0.25">
      <c r="A13" s="31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0"/>
  <sheetViews>
    <sheetView tabSelected="1" zoomScale="118" zoomScaleNormal="118" workbookViewId="0">
      <selection activeCell="E14" sqref="E14"/>
    </sheetView>
  </sheetViews>
  <sheetFormatPr defaultRowHeight="15.75" x14ac:dyDescent="0.25"/>
  <cols>
    <col min="1" max="1" width="30.42578125" bestFit="1" customWidth="1"/>
    <col min="2" max="2" width="18" style="35" customWidth="1"/>
    <col min="3" max="6" width="9.140625" customWidth="1"/>
  </cols>
  <sheetData>
    <row r="1" spans="1:6" x14ac:dyDescent="0.25">
      <c r="A1" s="12" t="s">
        <v>63</v>
      </c>
      <c r="B1" s="36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41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7">
        <v>4250000</v>
      </c>
    </row>
    <row r="6" spans="1:6" x14ac:dyDescent="0.25">
      <c r="A6" s="1" t="s">
        <v>67</v>
      </c>
      <c r="B6" s="37">
        <v>120000</v>
      </c>
    </row>
    <row r="7" spans="1:6" x14ac:dyDescent="0.25">
      <c r="A7" s="12" t="s">
        <v>68</v>
      </c>
      <c r="B7" s="38">
        <f>SUM(B5:B6)</f>
        <v>4370000</v>
      </c>
    </row>
    <row r="8" spans="1:6" x14ac:dyDescent="0.25">
      <c r="A8" s="1"/>
    </row>
    <row r="9" spans="1:6" x14ac:dyDescent="0.25">
      <c r="A9" s="1" t="s">
        <v>69</v>
      </c>
      <c r="B9" s="37">
        <v>40000</v>
      </c>
    </row>
    <row r="10" spans="1:6" x14ac:dyDescent="0.25">
      <c r="A10" s="1" t="s">
        <v>70</v>
      </c>
      <c r="B10" s="37">
        <v>-10000</v>
      </c>
    </row>
    <row r="11" spans="1:6" x14ac:dyDescent="0.25">
      <c r="A11" s="12" t="s">
        <v>71</v>
      </c>
      <c r="B11" s="38">
        <f>SUM(B9:B10)</f>
        <v>30000</v>
      </c>
    </row>
    <row r="12" spans="1:6" x14ac:dyDescent="0.25">
      <c r="A12" s="1"/>
    </row>
    <row r="13" spans="1:6" ht="16.5" thickBot="1" x14ac:dyDescent="0.3">
      <c r="A13" s="12" t="s">
        <v>72</v>
      </c>
      <c r="B13" s="42">
        <f>SUM(B7,B11)</f>
        <v>4400000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2" x14ac:dyDescent="0.25">
      <c r="A17" s="1" t="s">
        <v>77</v>
      </c>
      <c r="B17" s="37">
        <v>75000</v>
      </c>
    </row>
    <row r="18" spans="1:2" x14ac:dyDescent="0.25">
      <c r="A18" s="1" t="s">
        <v>74</v>
      </c>
      <c r="B18" s="37">
        <v>25000</v>
      </c>
    </row>
    <row r="19" spans="1:2" x14ac:dyDescent="0.25">
      <c r="A19" s="12" t="s">
        <v>68</v>
      </c>
      <c r="B19" s="40">
        <f>SUM(B17:B18)</f>
        <v>100000</v>
      </c>
    </row>
    <row r="20" spans="1:2" x14ac:dyDescent="0.25">
      <c r="A20" s="1"/>
    </row>
    <row r="21" spans="1:2" x14ac:dyDescent="0.25">
      <c r="A21" s="1" t="s">
        <v>75</v>
      </c>
      <c r="B21" s="37">
        <v>3000000</v>
      </c>
    </row>
    <row r="22" spans="1:2" x14ac:dyDescent="0.25">
      <c r="A22" s="1"/>
    </row>
    <row r="23" spans="1:2" ht="16.5" thickBot="1" x14ac:dyDescent="0.3">
      <c r="A23" s="12" t="s">
        <v>76</v>
      </c>
      <c r="B23" s="39">
        <f>SUM(B19,B21)</f>
        <v>3100000</v>
      </c>
    </row>
    <row r="24" spans="1:2" ht="16.5" thickTop="1" x14ac:dyDescent="0.25"/>
    <row r="25" spans="1:2" x14ac:dyDescent="0.25">
      <c r="A25" s="17" t="s">
        <v>78</v>
      </c>
    </row>
    <row r="27" spans="1:2" x14ac:dyDescent="0.25">
      <c r="A27" t="s">
        <v>79</v>
      </c>
      <c r="B27" s="37">
        <v>50000</v>
      </c>
    </row>
    <row r="28" spans="1:2" x14ac:dyDescent="0.25">
      <c r="A28" t="s">
        <v>80</v>
      </c>
      <c r="B28" s="37">
        <v>1250000</v>
      </c>
    </row>
    <row r="29" spans="1:2" x14ac:dyDescent="0.25">
      <c r="A29" t="s">
        <v>81</v>
      </c>
      <c r="B29" s="38">
        <f>SUM(B27:B28)</f>
        <v>1300000</v>
      </c>
    </row>
    <row r="31" spans="1:2" ht="16.5" thickBot="1" x14ac:dyDescent="0.3">
      <c r="A31" s="19" t="s">
        <v>82</v>
      </c>
      <c r="B31" s="42">
        <f>B23+B29</f>
        <v>4400000</v>
      </c>
    </row>
    <row r="32" spans="1:2" ht="16.5" thickTop="1" x14ac:dyDescent="0.25"/>
    <row r="33" spans="1:2" x14ac:dyDescent="0.25">
      <c r="A33" t="s">
        <v>85</v>
      </c>
      <c r="B33" s="35">
        <f>B13-B31</f>
        <v>0</v>
      </c>
    </row>
    <row r="35" spans="1:2" s="4" customFormat="1" x14ac:dyDescent="0.25">
      <c r="A35" s="4" t="s">
        <v>83</v>
      </c>
    </row>
    <row r="37" spans="1:2" x14ac:dyDescent="0.25">
      <c r="A37" t="s">
        <v>38</v>
      </c>
    </row>
    <row r="38" spans="1:2" x14ac:dyDescent="0.25">
      <c r="A38" t="s">
        <v>86</v>
      </c>
    </row>
    <row r="39" spans="1:2" x14ac:dyDescent="0.25">
      <c r="A39" t="s">
        <v>87</v>
      </c>
    </row>
    <row r="40" spans="1:2" x14ac:dyDescent="0.25">
      <c r="A40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7" ma:contentTypeDescription="Create a new document." ma:contentTypeScope="" ma:versionID="f63af1a4941ff57862240e4bf74444a0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5d2b941f3a8d82acc2a74f9beec40248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C9858A-7871-4D7A-AC6D-2B6A3CF720F8}">
  <ds:schemaRefs>
    <ds:schemaRef ds:uri="http://purl.org/dc/terms/"/>
    <ds:schemaRef ds:uri="c9700d81-5e02-44ff-8ca3-a9c741dfab96"/>
    <ds:schemaRef ds:uri="http://schemas.microsoft.com/office/2006/metadata/properties"/>
    <ds:schemaRef ds:uri="http://schemas.microsoft.com/office/2006/documentManagement/types"/>
    <ds:schemaRef ds:uri="a69606e6-110c-407d-89a5-8e8ee39370a8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A15372-6844-4DE0-9982-AEDB17923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Income Statement</vt:lpstr>
      <vt:lpstr>Capex and Depreciation Schedule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2024-01-11T20:43:12Z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