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18195" windowHeight="12345"/>
  </bookViews>
  <sheets>
    <sheet name="Sheet1" sheetId="1" r:id="rId1"/>
    <sheet name="Sheet2" sheetId="2" r:id="rId2"/>
    <sheet name="Sheet3" sheetId="3" r:id="rId3"/>
  </sheets>
  <definedNames>
    <definedName name="tito02_1" localSheetId="0">Sheet1!$B$1:$H$15</definedName>
    <definedName name="tito03" localSheetId="0">Sheet1!$B$17:$F$31</definedName>
    <definedName name="user01" localSheetId="0">Sheet1!$B$33:$H$47</definedName>
    <definedName name="user05" localSheetId="0">Sheet1!$B$49:$H$63</definedName>
    <definedName name="user06" localSheetId="0">Sheet1!$B$65:$H$79</definedName>
    <definedName name="user07" localSheetId="0">Sheet1!$B$81:$H$95</definedName>
    <definedName name="user08" localSheetId="0">Sheet1!$B$97:$H$111</definedName>
    <definedName name="user09" localSheetId="0">Sheet1!$B$113:$I$127</definedName>
  </definedNames>
  <calcPr calcId="145621"/>
</workbook>
</file>

<file path=xl/calcChain.xml><?xml version="1.0" encoding="utf-8"?>
<calcChain xmlns="http://schemas.openxmlformats.org/spreadsheetml/2006/main">
  <c r="J41" i="1" l="1"/>
  <c r="J40" i="1"/>
  <c r="J35" i="1"/>
  <c r="J46" i="1"/>
  <c r="J45" i="1"/>
  <c r="C126" i="1"/>
  <c r="J29" i="1"/>
  <c r="J28" i="1"/>
  <c r="J27" i="1"/>
  <c r="J26" i="1"/>
  <c r="J25" i="1"/>
  <c r="J24" i="1"/>
  <c r="J23" i="1"/>
  <c r="J21" i="1"/>
  <c r="J22" i="1"/>
  <c r="J20" i="1"/>
  <c r="J19" i="1"/>
  <c r="J18" i="1"/>
  <c r="A125" i="1"/>
  <c r="A124" i="1"/>
  <c r="A123" i="1"/>
  <c r="A122" i="1"/>
  <c r="A121" i="1"/>
  <c r="A120" i="1"/>
  <c r="A119" i="1"/>
  <c r="A118" i="1"/>
  <c r="A117" i="1"/>
  <c r="A116" i="1"/>
  <c r="A115" i="1"/>
  <c r="B126" i="1" s="1"/>
  <c r="A114" i="1"/>
  <c r="J36" i="1" l="1"/>
  <c r="C110" i="1"/>
  <c r="C94" i="1"/>
  <c r="C78" i="1"/>
  <c r="C62" i="1"/>
  <c r="C46" i="1"/>
  <c r="C30" i="1"/>
  <c r="C14" i="1"/>
  <c r="A19" i="1"/>
  <c r="A20" i="1"/>
  <c r="A21" i="1"/>
  <c r="A22" i="1"/>
  <c r="A23" i="1"/>
  <c r="A24" i="1"/>
  <c r="A25" i="1"/>
  <c r="A26" i="1"/>
  <c r="A27" i="1"/>
  <c r="A28" i="1"/>
  <c r="A29" i="1"/>
  <c r="A34" i="1"/>
  <c r="A35" i="1"/>
  <c r="A36" i="1"/>
  <c r="A37" i="1"/>
  <c r="A38" i="1"/>
  <c r="A39" i="1"/>
  <c r="A40" i="1"/>
  <c r="A41" i="1"/>
  <c r="A42" i="1"/>
  <c r="A43" i="1"/>
  <c r="A44" i="1"/>
  <c r="A45" i="1"/>
  <c r="A50" i="1"/>
  <c r="A51" i="1"/>
  <c r="A52" i="1"/>
  <c r="A53" i="1"/>
  <c r="A54" i="1"/>
  <c r="A55" i="1"/>
  <c r="A56" i="1"/>
  <c r="A57" i="1"/>
  <c r="A58" i="1"/>
  <c r="A59" i="1"/>
  <c r="A60" i="1"/>
  <c r="A61" i="1"/>
  <c r="A66" i="1"/>
  <c r="A67" i="1"/>
  <c r="A68" i="1"/>
  <c r="A69" i="1"/>
  <c r="A70" i="1"/>
  <c r="A71" i="1"/>
  <c r="A72" i="1"/>
  <c r="A73" i="1"/>
  <c r="A74" i="1"/>
  <c r="A75" i="1"/>
  <c r="A76" i="1"/>
  <c r="A77" i="1"/>
  <c r="A82" i="1"/>
  <c r="A83" i="1"/>
  <c r="A84" i="1"/>
  <c r="A85" i="1"/>
  <c r="A86" i="1"/>
  <c r="A87" i="1"/>
  <c r="A88" i="1"/>
  <c r="A89" i="1"/>
  <c r="A90" i="1"/>
  <c r="A91" i="1"/>
  <c r="A92" i="1"/>
  <c r="A93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8" i="1"/>
  <c r="A3" i="1"/>
  <c r="K19" i="1" s="1"/>
  <c r="A4" i="1"/>
  <c r="K20" i="1" s="1"/>
  <c r="A5" i="1"/>
  <c r="K21" i="1" s="1"/>
  <c r="A6" i="1"/>
  <c r="K22" i="1" s="1"/>
  <c r="A7" i="1"/>
  <c r="K23" i="1" s="1"/>
  <c r="A8" i="1"/>
  <c r="A9" i="1"/>
  <c r="K25" i="1" s="1"/>
  <c r="A10" i="1"/>
  <c r="K26" i="1" s="1"/>
  <c r="A11" i="1"/>
  <c r="K27" i="1" s="1"/>
  <c r="A12" i="1"/>
  <c r="K28" i="1" s="1"/>
  <c r="A13" i="1"/>
  <c r="K29" i="1" s="1"/>
  <c r="A2" i="1"/>
  <c r="K45" i="1" l="1"/>
  <c r="K40" i="1"/>
  <c r="K24" i="1"/>
  <c r="K18" i="1"/>
  <c r="J2" i="1"/>
  <c r="B30" i="1"/>
  <c r="K36" i="1"/>
  <c r="K41" i="1"/>
  <c r="K35" i="1"/>
  <c r="K46" i="1"/>
  <c r="B78" i="1"/>
  <c r="B110" i="1"/>
  <c r="B46" i="1"/>
  <c r="B94" i="1"/>
  <c r="B62" i="1"/>
  <c r="B14" i="1"/>
</calcChain>
</file>

<file path=xl/connections.xml><?xml version="1.0" encoding="utf-8"?>
<connections xmlns="http://schemas.openxmlformats.org/spreadsheetml/2006/main">
  <connection id="1" name="tito02" type="6" refreshedVersion="4" background="1" saveData="1">
    <textPr codePage="437" sourceFile="C:\Users\TitoAlfaro\Documents\PhDThesis\UserStudies\tempSensing\peltiers\RawData\tito02.txt" space="1" consecutive="1">
      <textFields count="5">
        <textField/>
        <textField/>
        <textField/>
        <textField/>
        <textField/>
      </textFields>
    </textPr>
  </connection>
  <connection id="2" name="tito03" type="6" refreshedVersion="4" background="1" saveData="1">
    <textPr codePage="437" sourceFile="C:\Users\TitoAlfaro\Documents\PhDThesis\UserStudies\tempSensing\peltiers\RawData\tito03.txt" space="1" consecutive="1">
      <textFields count="3">
        <textField/>
        <textField/>
        <textField/>
      </textFields>
    </textPr>
  </connection>
  <connection id="3" name="user01" type="6" refreshedVersion="4" background="1" saveData="1">
    <textPr codePage="437" sourceFile="C:\Users\TitoAlfaro\Documents\PhDThesis\UserStudies\tempSensing\peltiers\RawData\user01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user05" type="6" refreshedVersion="4" background="1" saveData="1">
    <textPr codePage="437" sourceFile="C:\Users\TitoAlfaro\Documents\PhDThesis\UserStudies\tempSensing\peltiers\RawData\user05.txt" space="1" consecutive="1">
      <textFields count="6">
        <textField/>
        <textField/>
        <textField/>
        <textField/>
        <textField/>
        <textField/>
      </textFields>
    </textPr>
  </connection>
  <connection id="5" name="user06" type="6" refreshedVersion="4" background="1" saveData="1">
    <textPr codePage="437" sourceFile="C:\Users\TitoAlfaro\Documents\PhDThesis\UserStudies\tempSensing\peltiers\RawData\user06.txt" space="1" consecutive="1">
      <textFields count="5">
        <textField/>
        <textField/>
        <textField/>
        <textField/>
        <textField/>
      </textFields>
    </textPr>
  </connection>
  <connection id="6" name="user07" type="6" refreshedVersion="4" background="1" saveData="1">
    <textPr codePage="437" sourceFile="C:\Users\TitoAlfaro\Documents\PhDThesis\UserStudies\tempSensing\peltiers\RawData\user07.txt" space="1" consecutive="1">
      <textFields count="3">
        <textField/>
        <textField/>
        <textField/>
      </textFields>
    </textPr>
  </connection>
  <connection id="7" name="user08" type="6" refreshedVersion="4" background="1" saveData="1">
    <textPr codePage="437" sourceFile="C:\Users\TitoAlfaro\Documents\PhDThesis\UserStudies\tempSensing\peltiers\RawData\user08.txt" space="1" consecutive="1">
      <textFields count="5">
        <textField/>
        <textField/>
        <textField/>
        <textField/>
        <textField/>
      </textFields>
    </textPr>
  </connection>
  <connection id="8" name="user09" type="6" refreshedVersion="4" background="1" saveData="1">
    <textPr codePage="437" sourceFile="C:\Users\TitoAlfaro\Documents\PhDThesis\UserStudies\tempSensing\peltiers\RawData\user09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<sst xmlns="http://schemas.openxmlformats.org/spreadsheetml/2006/main" count="124" uniqueCount="13">
  <si>
    <t>RIGHT</t>
  </si>
  <si>
    <t>WRONG</t>
  </si>
  <si>
    <t>End</t>
  </si>
  <si>
    <t>Average time per turn</t>
  </si>
  <si>
    <t>Average time VS Feedback</t>
  </si>
  <si>
    <t>Feedback first</t>
  </si>
  <si>
    <t>Feedback Second</t>
  </si>
  <si>
    <t>Average of correct</t>
  </si>
  <si>
    <t>Average time of last 6 
with feedback first Vs Second</t>
  </si>
  <si>
    <t>Average time of no feedback
with feedback first Vs Second</t>
  </si>
  <si>
    <t>Feedback</t>
  </si>
  <si>
    <t>Time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</si>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</sst>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/>
    <xf numFmtId="2" fontId="0" fillId="2" borderId="0" xfId="0" applyNumberFormat="1" applyFill="1"/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Time per Turn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val>
            <c:numRef>
              <c:f>Sheet1!$J$18:$J$29</c:f>
              <c:numCache>
                <c:formatCode>0.00</c:formatCode>
                <c:ptCount val="12"/>
                <c:pt idx="0">
                  <c:v>115.14869450012499</c:v>
                </c:pt>
                <c:pt idx="1">
                  <c:v>65.389340000499999</c:v>
                </c:pt>
                <c:pt idx="2">
                  <c:v>69.474016375000005</c:v>
                </c:pt>
                <c:pt idx="3">
                  <c:v>61.852658250250002</c:v>
                </c:pt>
                <c:pt idx="4">
                  <c:v>58.383148500250002</c:v>
                </c:pt>
                <c:pt idx="5">
                  <c:v>51.827225374999998</c:v>
                </c:pt>
                <c:pt idx="6">
                  <c:v>44.914830250250006</c:v>
                </c:pt>
                <c:pt idx="7">
                  <c:v>60.825421875000004</c:v>
                </c:pt>
                <c:pt idx="8">
                  <c:v>68.08333637474999</c:v>
                </c:pt>
                <c:pt idx="9">
                  <c:v>54.763986624874995</c:v>
                </c:pt>
                <c:pt idx="10">
                  <c:v>42.353288125000006</c:v>
                </c:pt>
                <c:pt idx="11">
                  <c:v>33.321015250500004</c:v>
                </c:pt>
              </c:numCache>
            </c:numRef>
          </c:val>
          <c:smooth val="0"/>
        </c:ser>
        <c:ser>
          <c:idx val="1"/>
          <c:order val="1"/>
          <c:tx>
            <c:v>accuracy</c:v>
          </c:tx>
          <c:val>
            <c:numRef>
              <c:f>Sheet1!$K$18:$K$29</c:f>
              <c:numCache>
                <c:formatCode>0.00</c:formatCode>
                <c:ptCount val="12"/>
                <c:pt idx="0">
                  <c:v>100</c:v>
                </c:pt>
                <c:pt idx="1">
                  <c:v>75</c:v>
                </c:pt>
                <c:pt idx="2">
                  <c:v>100</c:v>
                </c:pt>
                <c:pt idx="3">
                  <c:v>87.5</c:v>
                </c:pt>
                <c:pt idx="4">
                  <c:v>75</c:v>
                </c:pt>
                <c:pt idx="5">
                  <c:v>62.5</c:v>
                </c:pt>
                <c:pt idx="6">
                  <c:v>75</c:v>
                </c:pt>
                <c:pt idx="7">
                  <c:v>100</c:v>
                </c:pt>
                <c:pt idx="8">
                  <c:v>37.5</c:v>
                </c:pt>
                <c:pt idx="9">
                  <c:v>87.5</c:v>
                </c:pt>
                <c:pt idx="10">
                  <c:v>75</c:v>
                </c:pt>
                <c:pt idx="11">
                  <c:v>87.5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659328"/>
        <c:axId val="202660864"/>
      </c:lineChart>
      <c:catAx>
        <c:axId val="202659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2660864"/>
        <c:crosses val="autoZero"/>
        <c:auto val="1"/>
        <c:lblAlgn val="ctr"/>
        <c:lblOffset val="100"/>
        <c:noMultiLvlLbl val="0"/>
      </c:catAx>
      <c:valAx>
        <c:axId val="2026608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2659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17</xdr:row>
      <xdr:rowOff>114300</xdr:rowOff>
    </xdr:from>
    <xdr:to>
      <xdr:col>21</xdr:col>
      <xdr:colOff>0</xdr:colOff>
      <xdr:row>28</xdr:row>
      <xdr:rowOff>123825</xdr:rowOff>
    </xdr:to>
    <xdr:graphicFrame macro="">
      <xdr:nvGraphicFramePr>
        <xdr:cNvPr id="3" name="Chart 2" title="Time per Tur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user09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ito02_1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user07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user06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user05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user01" connectionId="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ito03" connectionId="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user08" connectionId="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10" Type="http://schemas.openxmlformats.org/officeDocument/2006/relationships/queryTable" Target="../queryTables/queryTable8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tabSelected="1" topLeftCell="D15" workbookViewId="0">
      <selection activeCell="J45" sqref="J45:K46"/>
    </sheetView>
  </sheetViews>
  <sheetFormatPr defaultRowHeight="15" x14ac:dyDescent="0.25"/>
  <cols>
    <col min="2" max="2" width="8.42578125" customWidth="1"/>
    <col min="3" max="3" width="9.42578125" style="5" customWidth="1"/>
    <col min="4" max="4" width="10" customWidth="1"/>
    <col min="5" max="5" width="8.42578125" customWidth="1"/>
    <col min="6" max="6" width="10" customWidth="1"/>
    <col min="7" max="7" width="2.28515625" customWidth="1"/>
    <col min="8" max="8" width="4.42578125" customWidth="1"/>
    <col min="9" max="9" width="17.42578125" bestFit="1" customWidth="1"/>
    <col min="10" max="10" width="12" bestFit="1" customWidth="1"/>
    <col min="11" max="11" width="21.7109375" customWidth="1"/>
  </cols>
  <sheetData>
    <row r="1" spans="1:10" x14ac:dyDescent="0.25">
      <c r="B1" s="11">
        <v>41916</v>
      </c>
      <c r="C1" s="11"/>
      <c r="D1" s="11"/>
      <c r="E1" s="11"/>
      <c r="F1" s="11"/>
      <c r="G1" s="11"/>
      <c r="H1" s="11"/>
    </row>
    <row r="2" spans="1:10" x14ac:dyDescent="0.25">
      <c r="A2">
        <f>IF(B2="RIGHT",1,0)</f>
        <v>1</v>
      </c>
      <c r="B2" s="2" t="s">
        <v>0</v>
      </c>
      <c r="C2" s="4">
        <v>465.07247299900001</v>
      </c>
      <c r="D2" s="2"/>
      <c r="E2" s="2"/>
      <c r="F2" s="2"/>
      <c r="I2" t="s">
        <v>7</v>
      </c>
      <c r="J2">
        <f>AVERAGE(A2:A13,A18:A29,A34:A45,A50:A61,A66:A77,A82:A93,A98:A109,A114:A125)</f>
        <v>0.80208333333333337</v>
      </c>
    </row>
    <row r="3" spans="1:10" x14ac:dyDescent="0.25">
      <c r="A3">
        <f t="shared" ref="A3:A13" si="0">IF(B3="RIGHT",1,0)</f>
        <v>1</v>
      </c>
      <c r="B3" s="2" t="s">
        <v>0</v>
      </c>
      <c r="C3" s="4">
        <v>105.511638</v>
      </c>
      <c r="D3" s="2"/>
      <c r="E3" s="2"/>
      <c r="F3" s="2"/>
    </row>
    <row r="4" spans="1:10" x14ac:dyDescent="0.25">
      <c r="A4">
        <f t="shared" si="0"/>
        <v>1</v>
      </c>
      <c r="B4" s="2" t="s">
        <v>0</v>
      </c>
      <c r="C4" s="4">
        <v>51.909295</v>
      </c>
      <c r="D4" s="2"/>
      <c r="E4" s="2"/>
      <c r="F4" s="2"/>
    </row>
    <row r="5" spans="1:10" x14ac:dyDescent="0.25">
      <c r="A5">
        <f t="shared" si="0"/>
        <v>1</v>
      </c>
      <c r="B5" s="2" t="s">
        <v>0</v>
      </c>
      <c r="C5" s="4">
        <v>180.700965</v>
      </c>
      <c r="D5" s="2"/>
    </row>
    <row r="6" spans="1:10" x14ac:dyDescent="0.25">
      <c r="A6">
        <f t="shared" si="0"/>
        <v>1</v>
      </c>
      <c r="B6" s="2" t="s">
        <v>0</v>
      </c>
      <c r="C6" s="4">
        <v>66.773313999999999</v>
      </c>
      <c r="D6" s="2"/>
    </row>
    <row r="7" spans="1:10" x14ac:dyDescent="0.25">
      <c r="A7">
        <f t="shared" si="0"/>
        <v>0</v>
      </c>
      <c r="B7" s="2" t="s">
        <v>1</v>
      </c>
      <c r="C7" s="4">
        <v>57.530366000000001</v>
      </c>
      <c r="D7" s="2">
        <v>2</v>
      </c>
    </row>
    <row r="8" spans="1:10" x14ac:dyDescent="0.25">
      <c r="A8">
        <f t="shared" si="0"/>
        <v>1</v>
      </c>
      <c r="B8" t="s">
        <v>0</v>
      </c>
      <c r="C8" s="5">
        <v>99.198645999999997</v>
      </c>
    </row>
    <row r="9" spans="1:10" x14ac:dyDescent="0.25">
      <c r="A9">
        <f t="shared" si="0"/>
        <v>1</v>
      </c>
      <c r="B9" t="s">
        <v>0</v>
      </c>
      <c r="C9" s="5">
        <v>80.109643998999999</v>
      </c>
    </row>
    <row r="10" spans="1:10" x14ac:dyDescent="0.25">
      <c r="A10">
        <f t="shared" si="0"/>
        <v>0</v>
      </c>
      <c r="B10" t="s">
        <v>1</v>
      </c>
      <c r="C10" s="5">
        <v>85.081676000000002</v>
      </c>
      <c r="D10">
        <v>2</v>
      </c>
    </row>
    <row r="11" spans="1:10" x14ac:dyDescent="0.25">
      <c r="A11">
        <f t="shared" si="0"/>
        <v>1</v>
      </c>
      <c r="B11" t="s">
        <v>0</v>
      </c>
      <c r="C11" s="5">
        <v>36.735478000999997</v>
      </c>
    </row>
    <row r="12" spans="1:10" x14ac:dyDescent="0.25">
      <c r="A12">
        <f t="shared" si="0"/>
        <v>0</v>
      </c>
      <c r="B12" t="s">
        <v>1</v>
      </c>
      <c r="C12" s="5">
        <v>78.282280001000004</v>
      </c>
      <c r="D12">
        <v>3</v>
      </c>
    </row>
    <row r="13" spans="1:10" x14ac:dyDescent="0.25">
      <c r="A13">
        <f t="shared" si="0"/>
        <v>0</v>
      </c>
      <c r="B13" t="s">
        <v>1</v>
      </c>
      <c r="C13" s="5">
        <v>47.957704</v>
      </c>
      <c r="D13">
        <v>3</v>
      </c>
    </row>
    <row r="14" spans="1:10" x14ac:dyDescent="0.25">
      <c r="B14" s="3">
        <f>AVERAGE(A2:A13)</f>
        <v>0.66666666666666663</v>
      </c>
      <c r="C14" s="6">
        <f>AVERAGE(C2:C13)</f>
        <v>112.90528991666667</v>
      </c>
    </row>
    <row r="15" spans="1:10" x14ac:dyDescent="0.25">
      <c r="B15" s="9" t="s">
        <v>2</v>
      </c>
      <c r="C15" s="9"/>
      <c r="D15" s="9"/>
      <c r="E15" s="9"/>
    </row>
    <row r="16" spans="1:10" x14ac:dyDescent="0.25">
      <c r="B16" s="1"/>
      <c r="C16" s="7"/>
      <c r="D16" s="1"/>
      <c r="E16" s="1"/>
    </row>
    <row r="17" spans="1:11" x14ac:dyDescent="0.25">
      <c r="B17" s="10">
        <v>41918</v>
      </c>
      <c r="C17" s="10"/>
      <c r="D17" s="10"/>
      <c r="E17" s="10"/>
      <c r="F17" s="10"/>
      <c r="I17" s="9" t="s">
        <v>3</v>
      </c>
      <c r="J17" s="9"/>
    </row>
    <row r="18" spans="1:11" x14ac:dyDescent="0.25">
      <c r="A18">
        <f>IF(B18="RIGHT",1,0)</f>
        <v>1</v>
      </c>
      <c r="B18" t="s">
        <v>0</v>
      </c>
      <c r="C18" s="5">
        <v>162.69293900100001</v>
      </c>
      <c r="I18">
        <v>1</v>
      </c>
      <c r="J18" s="5">
        <f>AVERAGE(C2,C18,C34,C50,C66,C82,C98,C114)</f>
        <v>115.14869450012499</v>
      </c>
      <c r="K18" s="5">
        <f>AVERAGE(A2,A18,A34,A50,A66,A82,A98,A114)*100</f>
        <v>100</v>
      </c>
    </row>
    <row r="19" spans="1:11" x14ac:dyDescent="0.25">
      <c r="A19">
        <f t="shared" ref="A19:A86" si="1">IF(B19="RIGHT",1,0)</f>
        <v>1</v>
      </c>
      <c r="B19" t="s">
        <v>0</v>
      </c>
      <c r="C19" s="5">
        <v>129.81360500100001</v>
      </c>
      <c r="I19">
        <v>2</v>
      </c>
      <c r="J19" s="5">
        <f>AVERAGE(C3,C19,C35,C51,C67,C83,C99,C115)</f>
        <v>65.389340000499999</v>
      </c>
      <c r="K19" s="5">
        <f t="shared" ref="K19:K29" si="2">AVERAGE(A3,A19,A35,A51,A67,A83,A99,A115)*100</f>
        <v>75</v>
      </c>
    </row>
    <row r="20" spans="1:11" x14ac:dyDescent="0.25">
      <c r="A20">
        <f t="shared" si="1"/>
        <v>1</v>
      </c>
      <c r="B20" t="s">
        <v>0</v>
      </c>
      <c r="C20" s="5">
        <v>140.96103500000001</v>
      </c>
      <c r="I20">
        <v>3</v>
      </c>
      <c r="J20" s="5">
        <f>AVERAGE(C4,C20,C36,C52,C68,C84,C100,C116)</f>
        <v>69.474016375000005</v>
      </c>
      <c r="K20" s="5">
        <f t="shared" si="2"/>
        <v>100</v>
      </c>
    </row>
    <row r="21" spans="1:11" x14ac:dyDescent="0.25">
      <c r="A21">
        <f t="shared" si="1"/>
        <v>0</v>
      </c>
      <c r="B21" t="s">
        <v>1</v>
      </c>
      <c r="C21" s="5">
        <v>116.84305999999999</v>
      </c>
      <c r="D21">
        <v>2</v>
      </c>
      <c r="I21">
        <v>4</v>
      </c>
      <c r="J21" s="5">
        <f>AVERAGE(C5,C21,C37,C53,C69,C85,C101,C117)</f>
        <v>61.852658250250002</v>
      </c>
      <c r="K21" s="5">
        <f t="shared" si="2"/>
        <v>87.5</v>
      </c>
    </row>
    <row r="22" spans="1:11" x14ac:dyDescent="0.25">
      <c r="A22">
        <f t="shared" si="1"/>
        <v>1</v>
      </c>
      <c r="B22" t="s">
        <v>0</v>
      </c>
      <c r="C22" s="5">
        <v>76.93159</v>
      </c>
      <c r="I22">
        <v>5</v>
      </c>
      <c r="J22" s="5">
        <f>AVERAGE(C6,C22,C38,C54,C70,C86,C102,C118)</f>
        <v>58.383148500250002</v>
      </c>
      <c r="K22" s="5">
        <f t="shared" si="2"/>
        <v>75</v>
      </c>
    </row>
    <row r="23" spans="1:11" x14ac:dyDescent="0.25">
      <c r="A23">
        <f t="shared" si="1"/>
        <v>1</v>
      </c>
      <c r="B23" t="s">
        <v>0</v>
      </c>
      <c r="C23" s="5">
        <v>57.324384000999999</v>
      </c>
      <c r="I23">
        <v>6</v>
      </c>
      <c r="J23" s="5">
        <f>AVERAGE(C7,C23,C39,C55,C71,C87,C103,C119)</f>
        <v>51.827225374999998</v>
      </c>
      <c r="K23" s="5">
        <f t="shared" si="2"/>
        <v>62.5</v>
      </c>
    </row>
    <row r="24" spans="1:11" x14ac:dyDescent="0.25">
      <c r="A24">
        <f t="shared" si="1"/>
        <v>1</v>
      </c>
      <c r="B24" s="2" t="s">
        <v>0</v>
      </c>
      <c r="C24" s="4">
        <v>48.815916000000001</v>
      </c>
      <c r="I24">
        <v>7</v>
      </c>
      <c r="J24" s="5">
        <f>AVERAGE(C8,C24,C40,C56,C72,C88,C104,C120)</f>
        <v>44.914830250250006</v>
      </c>
      <c r="K24" s="5">
        <f t="shared" si="2"/>
        <v>75</v>
      </c>
    </row>
    <row r="25" spans="1:11" x14ac:dyDescent="0.25">
      <c r="A25">
        <f t="shared" si="1"/>
        <v>1</v>
      </c>
      <c r="B25" s="2" t="s">
        <v>0</v>
      </c>
      <c r="C25" s="4">
        <v>68.875603999000006</v>
      </c>
      <c r="I25">
        <v>8</v>
      </c>
      <c r="J25" s="5">
        <f>AVERAGE(C9,C25,C41,C57,C73,C89,C105,C121)</f>
        <v>60.825421875000004</v>
      </c>
      <c r="K25" s="5">
        <f t="shared" si="2"/>
        <v>100</v>
      </c>
    </row>
    <row r="26" spans="1:11" x14ac:dyDescent="0.25">
      <c r="A26">
        <f t="shared" si="1"/>
        <v>1</v>
      </c>
      <c r="B26" s="2" t="s">
        <v>0</v>
      </c>
      <c r="C26" s="4">
        <v>98.580536999000003</v>
      </c>
      <c r="I26">
        <v>9</v>
      </c>
      <c r="J26" s="5">
        <f>AVERAGE(C10,C26,C42,C58,C74,C90,C106,C122)</f>
        <v>68.08333637474999</v>
      </c>
      <c r="K26" s="5">
        <f t="shared" si="2"/>
        <v>37.5</v>
      </c>
    </row>
    <row r="27" spans="1:11" x14ac:dyDescent="0.25">
      <c r="A27">
        <f t="shared" si="1"/>
        <v>1</v>
      </c>
      <c r="B27" s="2" t="s">
        <v>0</v>
      </c>
      <c r="C27" s="4">
        <v>33.409263000000003</v>
      </c>
      <c r="I27">
        <v>10</v>
      </c>
      <c r="J27" s="5">
        <f>AVERAGE(C11,C27,C43,C59,C75,C91,C107,C123)</f>
        <v>54.763986624874995</v>
      </c>
      <c r="K27" s="5">
        <f t="shared" si="2"/>
        <v>87.5</v>
      </c>
    </row>
    <row r="28" spans="1:11" x14ac:dyDescent="0.25">
      <c r="A28">
        <f t="shared" si="1"/>
        <v>1</v>
      </c>
      <c r="B28" s="2" t="s">
        <v>0</v>
      </c>
      <c r="C28" s="4">
        <v>97.960949001000003</v>
      </c>
      <c r="I28">
        <v>11</v>
      </c>
      <c r="J28" s="5">
        <f>AVERAGE(C12,C28,C44,C60,C76,C92,C108,C124)</f>
        <v>42.353288125000006</v>
      </c>
      <c r="K28" s="5">
        <f t="shared" si="2"/>
        <v>75</v>
      </c>
    </row>
    <row r="29" spans="1:11" x14ac:dyDescent="0.25">
      <c r="A29">
        <f t="shared" si="1"/>
        <v>1</v>
      </c>
      <c r="B29" s="2" t="s">
        <v>0</v>
      </c>
      <c r="C29" s="4">
        <v>70.508733000000007</v>
      </c>
      <c r="I29">
        <v>12</v>
      </c>
      <c r="J29" s="5">
        <f>AVERAGE(C13,C29,C45,C61,C77,C93,C109,C125)</f>
        <v>33.321015250500004</v>
      </c>
      <c r="K29" s="5">
        <f t="shared" si="2"/>
        <v>87.5</v>
      </c>
    </row>
    <row r="30" spans="1:11" x14ac:dyDescent="0.25">
      <c r="B30" s="3">
        <f>AVERAGE(A18:A29)</f>
        <v>0.91666666666666663</v>
      </c>
      <c r="C30" s="6">
        <f>AVERAGE(C18:C29)</f>
        <v>91.8931345835</v>
      </c>
    </row>
    <row r="31" spans="1:11" x14ac:dyDescent="0.25">
      <c r="B31" s="9" t="s">
        <v>2</v>
      </c>
      <c r="C31" s="9"/>
      <c r="D31" s="9"/>
      <c r="E31" s="9"/>
    </row>
    <row r="33" spans="1:11" ht="24.75" customHeight="1" x14ac:dyDescent="0.25">
      <c r="B33" s="10">
        <v>41918</v>
      </c>
      <c r="C33" s="10"/>
      <c r="D33" s="10"/>
      <c r="E33" s="10"/>
      <c r="F33" s="10"/>
      <c r="G33" s="10"/>
      <c r="H33" s="10"/>
      <c r="I33" s="9" t="s">
        <v>4</v>
      </c>
      <c r="J33" s="9"/>
      <c r="K33" s="9"/>
    </row>
    <row r="34" spans="1:11" x14ac:dyDescent="0.25">
      <c r="A34">
        <f t="shared" si="1"/>
        <v>1</v>
      </c>
      <c r="B34" s="2" t="s">
        <v>0</v>
      </c>
      <c r="C34" s="4">
        <v>72.969046999</v>
      </c>
      <c r="D34" s="2"/>
      <c r="I34" s="8" t="s">
        <v>10</v>
      </c>
      <c r="J34" s="8" t="s">
        <v>11</v>
      </c>
      <c r="K34" t="s">
        <v>12</v>
      </c>
    </row>
    <row r="35" spans="1:11" x14ac:dyDescent="0.25">
      <c r="A35">
        <f t="shared" si="1"/>
        <v>1</v>
      </c>
      <c r="B35" s="2" t="s">
        <v>0</v>
      </c>
      <c r="C35" s="4">
        <v>46.206031000000003</v>
      </c>
      <c r="D35" s="2"/>
      <c r="I35" t="s">
        <v>5</v>
      </c>
      <c r="J35" s="5">
        <f>AVERAGE(C2:C13,C34:C45,C66:C77,C98:C109,C114:C125)</f>
        <v>60.977884016733356</v>
      </c>
      <c r="K35" s="13">
        <f>AVERAGE(A34:A45,A66:A77,A98:A109,A114:A125)</f>
        <v>0.79166666666666663</v>
      </c>
    </row>
    <row r="36" spans="1:11" x14ac:dyDescent="0.25">
      <c r="A36">
        <f t="shared" si="1"/>
        <v>1</v>
      </c>
      <c r="B36" s="2" t="s">
        <v>0</v>
      </c>
      <c r="C36" s="4">
        <v>57.014270001</v>
      </c>
      <c r="D36" s="2"/>
      <c r="I36" t="s">
        <v>6</v>
      </c>
      <c r="J36" s="5">
        <f>AVERAGE(C18:C29,C50:C61,C82:C93)</f>
        <v>59.778406972444436</v>
      </c>
      <c r="K36" s="13">
        <f>AVERAGE(A18:A29,A50:A61,A82:A93)</f>
        <v>0.86111111111111116</v>
      </c>
    </row>
    <row r="37" spans="1:11" ht="32.25" customHeight="1" x14ac:dyDescent="0.25">
      <c r="A37">
        <f t="shared" si="1"/>
        <v>1</v>
      </c>
      <c r="B37" s="2" t="s">
        <v>0</v>
      </c>
      <c r="C37" s="4">
        <v>22.499779</v>
      </c>
      <c r="D37" s="2"/>
      <c r="K37" s="13"/>
    </row>
    <row r="38" spans="1:11" ht="33.75" customHeight="1" x14ac:dyDescent="0.25">
      <c r="A38">
        <f t="shared" si="1"/>
        <v>0</v>
      </c>
      <c r="B38" s="2" t="s">
        <v>1</v>
      </c>
      <c r="C38" s="4">
        <v>28.963370001000001</v>
      </c>
      <c r="D38" s="2">
        <v>3</v>
      </c>
      <c r="I38" s="12" t="s">
        <v>9</v>
      </c>
      <c r="J38" s="9"/>
      <c r="K38" s="13"/>
    </row>
    <row r="39" spans="1:11" x14ac:dyDescent="0.25">
      <c r="A39">
        <f t="shared" si="1"/>
        <v>0</v>
      </c>
      <c r="B39" s="2" t="s">
        <v>1</v>
      </c>
      <c r="C39" s="4">
        <v>58.437964000000001</v>
      </c>
      <c r="D39" s="2">
        <v>3</v>
      </c>
      <c r="I39" s="8" t="s">
        <v>10</v>
      </c>
      <c r="J39" s="8" t="s">
        <v>11</v>
      </c>
      <c r="K39" s="13" t="s">
        <v>12</v>
      </c>
    </row>
    <row r="40" spans="1:11" x14ac:dyDescent="0.25">
      <c r="A40">
        <f t="shared" si="1"/>
        <v>1</v>
      </c>
      <c r="B40" t="s">
        <v>0</v>
      </c>
      <c r="C40" s="5">
        <v>31.095159000999999</v>
      </c>
      <c r="I40" t="s">
        <v>5</v>
      </c>
      <c r="J40" s="5">
        <f>AVERAGE(C8:C13,C40:C45,C72:C77,C104:C109,C120:C125)</f>
        <v>50.307305133433324</v>
      </c>
      <c r="K40" s="13">
        <f>AVERAGE(A8:A13,A40:A45,A72:A77,A104:A109,A120:A125)</f>
        <v>0.73333333333333328</v>
      </c>
    </row>
    <row r="41" spans="1:11" ht="18.75" customHeight="1" x14ac:dyDescent="0.25">
      <c r="A41">
        <f t="shared" si="1"/>
        <v>1</v>
      </c>
      <c r="B41" t="s">
        <v>0</v>
      </c>
      <c r="C41" s="5">
        <v>103.752273</v>
      </c>
      <c r="I41" t="s">
        <v>6</v>
      </c>
      <c r="J41" s="5">
        <f>AVERAGE(C18:C23,C50:C55,C82:C87)</f>
        <v>68.174820944888907</v>
      </c>
      <c r="K41" s="13">
        <f>AVERAGE(A18:A23,A50:A55,A82:A87)</f>
        <v>0.88888888888888884</v>
      </c>
    </row>
    <row r="42" spans="1:11" x14ac:dyDescent="0.25">
      <c r="A42">
        <f t="shared" si="1"/>
        <v>0</v>
      </c>
      <c r="B42" t="s">
        <v>1</v>
      </c>
      <c r="C42" s="5">
        <v>36.058588999999998</v>
      </c>
      <c r="D42">
        <v>1</v>
      </c>
      <c r="K42" s="13"/>
    </row>
    <row r="43" spans="1:11" ht="29.25" customHeight="1" x14ac:dyDescent="0.25">
      <c r="A43">
        <f t="shared" si="1"/>
        <v>1</v>
      </c>
      <c r="B43" t="s">
        <v>0</v>
      </c>
      <c r="C43" s="5">
        <v>39.643432998999998</v>
      </c>
      <c r="I43" s="12" t="s">
        <v>8</v>
      </c>
      <c r="J43" s="9"/>
      <c r="K43" s="13"/>
    </row>
    <row r="44" spans="1:11" x14ac:dyDescent="0.25">
      <c r="A44">
        <f t="shared" si="1"/>
        <v>1</v>
      </c>
      <c r="B44" t="s">
        <v>0</v>
      </c>
      <c r="C44" s="5">
        <v>31.277451998</v>
      </c>
      <c r="I44" s="8" t="s">
        <v>10</v>
      </c>
      <c r="J44" s="8" t="s">
        <v>11</v>
      </c>
      <c r="K44" s="13" t="s">
        <v>12</v>
      </c>
    </row>
    <row r="45" spans="1:11" x14ac:dyDescent="0.25">
      <c r="A45">
        <f t="shared" si="1"/>
        <v>1</v>
      </c>
      <c r="B45" t="s">
        <v>0</v>
      </c>
      <c r="C45" s="5">
        <v>27.375624000999998</v>
      </c>
      <c r="I45" t="s">
        <v>5</v>
      </c>
      <c r="J45" s="5">
        <f>AVERAGE(C8:C13,C40:C45,C72:C77,C104:C109,C120:C125)</f>
        <v>50.307305133433324</v>
      </c>
      <c r="K45" s="13">
        <f>AVERAGE(A8:A13,A40:A45,A72:A77,A104:A109,A120:A125)</f>
        <v>0.73333333333333328</v>
      </c>
    </row>
    <row r="46" spans="1:11" x14ac:dyDescent="0.25">
      <c r="B46" s="3">
        <f>AVERAGE(A34:A45)</f>
        <v>0.75</v>
      </c>
      <c r="C46" s="6">
        <f>AVERAGE(C34:C45)</f>
        <v>46.274415916666662</v>
      </c>
      <c r="I46" t="s">
        <v>6</v>
      </c>
      <c r="J46" s="5">
        <f>AVERAGE(C24:C29,C56:C61,C88:C93)</f>
        <v>51.381992999999994</v>
      </c>
      <c r="K46" s="13">
        <f>AVERAGE(A24:A29,A56:A61,A88:A93)</f>
        <v>0.83333333333333337</v>
      </c>
    </row>
    <row r="47" spans="1:11" x14ac:dyDescent="0.25">
      <c r="B47" s="9" t="s">
        <v>2</v>
      </c>
      <c r="C47" s="9"/>
      <c r="D47" s="9"/>
      <c r="E47" s="9"/>
      <c r="F47" s="9"/>
      <c r="G47" s="9"/>
      <c r="H47" s="9"/>
    </row>
    <row r="49" spans="1:8" x14ac:dyDescent="0.25">
      <c r="B49" s="10">
        <v>41918</v>
      </c>
      <c r="C49" s="10"/>
      <c r="D49" s="10"/>
      <c r="E49" s="10"/>
      <c r="F49" s="10"/>
      <c r="G49" s="10"/>
      <c r="H49" s="10"/>
    </row>
    <row r="50" spans="1:8" x14ac:dyDescent="0.25">
      <c r="A50">
        <f t="shared" si="1"/>
        <v>1</v>
      </c>
      <c r="B50" t="s">
        <v>0</v>
      </c>
      <c r="C50" s="5">
        <v>26.879466001000001</v>
      </c>
    </row>
    <row r="51" spans="1:8" x14ac:dyDescent="0.25">
      <c r="A51">
        <f t="shared" si="1"/>
        <v>0</v>
      </c>
      <c r="B51" t="s">
        <v>1</v>
      </c>
      <c r="C51" s="5">
        <v>38.632901001999997</v>
      </c>
      <c r="D51">
        <v>1</v>
      </c>
    </row>
    <row r="52" spans="1:8" x14ac:dyDescent="0.25">
      <c r="A52">
        <f t="shared" si="1"/>
        <v>1</v>
      </c>
      <c r="B52" t="s">
        <v>0</v>
      </c>
      <c r="C52" s="5">
        <v>40.428919999000001</v>
      </c>
    </row>
    <row r="53" spans="1:8" x14ac:dyDescent="0.25">
      <c r="A53">
        <f t="shared" si="1"/>
        <v>1</v>
      </c>
      <c r="B53" t="s">
        <v>0</v>
      </c>
      <c r="C53" s="5">
        <v>18.725550999999999</v>
      </c>
    </row>
    <row r="54" spans="1:8" x14ac:dyDescent="0.25">
      <c r="A54">
        <f t="shared" si="1"/>
        <v>1</v>
      </c>
      <c r="B54" t="s">
        <v>0</v>
      </c>
      <c r="C54" s="5">
        <v>32.680228999999997</v>
      </c>
    </row>
    <row r="55" spans="1:8" x14ac:dyDescent="0.25">
      <c r="A55">
        <f t="shared" si="1"/>
        <v>1</v>
      </c>
      <c r="B55" t="s">
        <v>0</v>
      </c>
      <c r="C55" s="5">
        <v>16.031256999</v>
      </c>
    </row>
    <row r="56" spans="1:8" x14ac:dyDescent="0.25">
      <c r="A56">
        <f t="shared" si="1"/>
        <v>0</v>
      </c>
      <c r="B56" s="2" t="s">
        <v>1</v>
      </c>
      <c r="C56" s="4">
        <v>36.384912999999997</v>
      </c>
      <c r="D56" s="2">
        <v>1</v>
      </c>
    </row>
    <row r="57" spans="1:8" x14ac:dyDescent="0.25">
      <c r="A57">
        <f t="shared" si="1"/>
        <v>1</v>
      </c>
      <c r="B57" s="2" t="s">
        <v>0</v>
      </c>
      <c r="C57" s="4">
        <v>15.771283999</v>
      </c>
      <c r="D57" s="2"/>
    </row>
    <row r="58" spans="1:8" x14ac:dyDescent="0.25">
      <c r="A58">
        <f t="shared" si="1"/>
        <v>1</v>
      </c>
      <c r="B58" s="2" t="s">
        <v>0</v>
      </c>
      <c r="C58" s="4">
        <v>50.750672999999999</v>
      </c>
      <c r="D58" s="2"/>
    </row>
    <row r="59" spans="1:8" x14ac:dyDescent="0.25">
      <c r="A59">
        <f t="shared" si="1"/>
        <v>1</v>
      </c>
      <c r="B59" s="2" t="s">
        <v>0</v>
      </c>
      <c r="C59" s="4">
        <v>25.191258999999999</v>
      </c>
      <c r="D59" s="2"/>
    </row>
    <row r="60" spans="1:8" x14ac:dyDescent="0.25">
      <c r="A60">
        <f t="shared" si="1"/>
        <v>1</v>
      </c>
      <c r="B60" s="2" t="s">
        <v>0</v>
      </c>
      <c r="C60" s="4">
        <v>15.951537</v>
      </c>
      <c r="D60" s="2"/>
    </row>
    <row r="61" spans="1:8" x14ac:dyDescent="0.25">
      <c r="A61">
        <f t="shared" si="1"/>
        <v>1</v>
      </c>
      <c r="B61" s="2" t="s">
        <v>0</v>
      </c>
      <c r="C61" s="4">
        <v>18.163920001000001</v>
      </c>
      <c r="D61" s="2"/>
    </row>
    <row r="62" spans="1:8" x14ac:dyDescent="0.25">
      <c r="B62" s="3">
        <f>AVERAGE(A50:A61)</f>
        <v>0.83333333333333337</v>
      </c>
      <c r="C62" s="6">
        <f>AVERAGE(C50:C61)</f>
        <v>27.965992500083331</v>
      </c>
      <c r="D62" s="2"/>
    </row>
    <row r="63" spans="1:8" x14ac:dyDescent="0.25">
      <c r="B63" s="9" t="s">
        <v>2</v>
      </c>
      <c r="C63" s="9"/>
      <c r="D63" s="9"/>
      <c r="E63" s="9"/>
      <c r="F63" s="9"/>
      <c r="G63" s="9"/>
      <c r="H63" s="9"/>
    </row>
    <row r="65" spans="1:8" x14ac:dyDescent="0.25">
      <c r="B65" s="10">
        <v>41919</v>
      </c>
      <c r="C65" s="10"/>
      <c r="D65" s="10"/>
      <c r="E65" s="10"/>
      <c r="F65" s="10"/>
      <c r="G65" s="10"/>
      <c r="H65" s="10"/>
    </row>
    <row r="66" spans="1:8" x14ac:dyDescent="0.25">
      <c r="A66">
        <f t="shared" si="1"/>
        <v>1</v>
      </c>
      <c r="B66" s="2" t="s">
        <v>0</v>
      </c>
      <c r="C66" s="4">
        <v>29.117722999000001</v>
      </c>
      <c r="D66" s="2"/>
    </row>
    <row r="67" spans="1:8" x14ac:dyDescent="0.25">
      <c r="A67">
        <f t="shared" si="1"/>
        <v>1</v>
      </c>
      <c r="B67" s="2" t="s">
        <v>0</v>
      </c>
      <c r="C67" s="4">
        <v>80.838234001000004</v>
      </c>
      <c r="D67" s="2"/>
    </row>
    <row r="68" spans="1:8" x14ac:dyDescent="0.25">
      <c r="A68">
        <f t="shared" si="1"/>
        <v>1</v>
      </c>
      <c r="B68" s="2" t="s">
        <v>0</v>
      </c>
      <c r="C68" s="4">
        <v>29.697707998999999</v>
      </c>
      <c r="D68" s="2"/>
    </row>
    <row r="69" spans="1:8" x14ac:dyDescent="0.25">
      <c r="A69">
        <f t="shared" si="1"/>
        <v>1</v>
      </c>
      <c r="B69" s="2" t="s">
        <v>0</v>
      </c>
      <c r="C69" s="4">
        <v>75.876442002000005</v>
      </c>
      <c r="D69" s="2"/>
    </row>
    <row r="70" spans="1:8" x14ac:dyDescent="0.25">
      <c r="A70">
        <f t="shared" si="1"/>
        <v>0</v>
      </c>
      <c r="B70" s="2" t="s">
        <v>1</v>
      </c>
      <c r="C70" s="4">
        <v>164.76137799899999</v>
      </c>
      <c r="D70" s="2">
        <v>3</v>
      </c>
    </row>
    <row r="71" spans="1:8" x14ac:dyDescent="0.25">
      <c r="A71">
        <f t="shared" si="1"/>
        <v>1</v>
      </c>
      <c r="B71" s="2" t="s">
        <v>0</v>
      </c>
      <c r="C71" s="4">
        <v>111.822332999</v>
      </c>
      <c r="D71" s="2"/>
    </row>
    <row r="72" spans="1:8" x14ac:dyDescent="0.25">
      <c r="A72">
        <f t="shared" si="1"/>
        <v>0</v>
      </c>
      <c r="B72" t="s">
        <v>1</v>
      </c>
      <c r="C72" s="5">
        <v>59.148685999999998</v>
      </c>
      <c r="D72">
        <v>2</v>
      </c>
    </row>
    <row r="73" spans="1:8" x14ac:dyDescent="0.25">
      <c r="A73">
        <f t="shared" si="1"/>
        <v>1</v>
      </c>
      <c r="B73" t="s">
        <v>0</v>
      </c>
      <c r="C73" s="5">
        <v>160.44229900100001</v>
      </c>
    </row>
    <row r="74" spans="1:8" x14ac:dyDescent="0.25">
      <c r="A74">
        <f t="shared" si="1"/>
        <v>0</v>
      </c>
      <c r="B74" t="s">
        <v>1</v>
      </c>
      <c r="C74" s="5">
        <v>137.151149</v>
      </c>
      <c r="D74">
        <v>2</v>
      </c>
    </row>
    <row r="75" spans="1:8" x14ac:dyDescent="0.25">
      <c r="A75">
        <f t="shared" si="1"/>
        <v>0</v>
      </c>
      <c r="B75" t="s">
        <v>1</v>
      </c>
      <c r="C75" s="5">
        <v>91.983225997999995</v>
      </c>
      <c r="D75">
        <v>3</v>
      </c>
    </row>
    <row r="76" spans="1:8" x14ac:dyDescent="0.25">
      <c r="A76">
        <f t="shared" si="1"/>
        <v>1</v>
      </c>
      <c r="B76" t="s">
        <v>0</v>
      </c>
      <c r="C76" s="5">
        <v>26.906486999999998</v>
      </c>
    </row>
    <row r="77" spans="1:8" x14ac:dyDescent="0.25">
      <c r="A77">
        <f t="shared" si="1"/>
        <v>1</v>
      </c>
      <c r="B77" t="s">
        <v>0</v>
      </c>
      <c r="C77" s="5">
        <v>41.536743000000001</v>
      </c>
    </row>
    <row r="78" spans="1:8" x14ac:dyDescent="0.25">
      <c r="B78" s="3">
        <f>AVERAGE(A66:A77)</f>
        <v>0.66666666666666663</v>
      </c>
      <c r="C78" s="6">
        <f>AVERAGE(C66:C77)</f>
        <v>84.106867333166662</v>
      </c>
    </row>
    <row r="79" spans="1:8" x14ac:dyDescent="0.25">
      <c r="B79" s="9" t="s">
        <v>2</v>
      </c>
      <c r="C79" s="9"/>
      <c r="D79" s="9"/>
      <c r="E79" s="9"/>
      <c r="F79" s="9"/>
      <c r="G79" s="9"/>
      <c r="H79" s="9"/>
    </row>
    <row r="81" spans="1:8" x14ac:dyDescent="0.25">
      <c r="B81" s="10">
        <v>41918</v>
      </c>
      <c r="C81" s="10"/>
      <c r="D81" s="10"/>
      <c r="E81" s="10"/>
      <c r="F81" s="10"/>
      <c r="G81" s="10"/>
      <c r="H81" s="10"/>
    </row>
    <row r="82" spans="1:8" x14ac:dyDescent="0.25">
      <c r="A82">
        <f t="shared" si="1"/>
        <v>1</v>
      </c>
      <c r="B82" t="s">
        <v>0</v>
      </c>
      <c r="C82" s="5">
        <v>41.682116000999997</v>
      </c>
    </row>
    <row r="83" spans="1:8" x14ac:dyDescent="0.25">
      <c r="A83">
        <f t="shared" si="1"/>
        <v>1</v>
      </c>
      <c r="B83" t="s">
        <v>0</v>
      </c>
      <c r="C83" s="5">
        <v>60.871422000000003</v>
      </c>
    </row>
    <row r="84" spans="1:8" x14ac:dyDescent="0.25">
      <c r="A84">
        <f t="shared" si="1"/>
        <v>1</v>
      </c>
      <c r="B84" t="s">
        <v>0</v>
      </c>
      <c r="C84" s="5">
        <v>132.84420400100001</v>
      </c>
    </row>
    <row r="85" spans="1:8" x14ac:dyDescent="0.25">
      <c r="A85">
        <f t="shared" si="1"/>
        <v>1</v>
      </c>
      <c r="B85" t="s">
        <v>0</v>
      </c>
      <c r="C85" s="5">
        <v>44.410429000000001</v>
      </c>
    </row>
    <row r="86" spans="1:8" x14ac:dyDescent="0.25">
      <c r="A86">
        <f t="shared" si="1"/>
        <v>1</v>
      </c>
      <c r="B86" t="s">
        <v>0</v>
      </c>
      <c r="C86" s="5">
        <v>51.206108000999997</v>
      </c>
    </row>
    <row r="87" spans="1:8" x14ac:dyDescent="0.25">
      <c r="A87">
        <f t="shared" ref="A87:A109" si="3">IF(B87="RIGHT",1,0)</f>
        <v>1</v>
      </c>
      <c r="B87" t="s">
        <v>0</v>
      </c>
      <c r="C87" s="5">
        <v>38.187561000999999</v>
      </c>
    </row>
    <row r="88" spans="1:8" x14ac:dyDescent="0.25">
      <c r="A88">
        <f t="shared" si="3"/>
        <v>1</v>
      </c>
      <c r="B88" s="2" t="s">
        <v>0</v>
      </c>
      <c r="C88" s="4">
        <v>27.555543001</v>
      </c>
      <c r="D88" s="2"/>
    </row>
    <row r="89" spans="1:8" x14ac:dyDescent="0.25">
      <c r="A89">
        <f t="shared" si="3"/>
        <v>1</v>
      </c>
      <c r="B89" s="2" t="s">
        <v>0</v>
      </c>
      <c r="C89" s="4">
        <v>37.341307</v>
      </c>
      <c r="D89" s="2"/>
    </row>
    <row r="90" spans="1:8" x14ac:dyDescent="0.25">
      <c r="A90">
        <f t="shared" si="3"/>
        <v>0</v>
      </c>
      <c r="B90" s="2" t="s">
        <v>1</v>
      </c>
      <c r="C90" s="4">
        <v>58.980417000000003</v>
      </c>
      <c r="D90" s="2">
        <v>1</v>
      </c>
    </row>
    <row r="91" spans="1:8" x14ac:dyDescent="0.25">
      <c r="A91">
        <f t="shared" si="3"/>
        <v>1</v>
      </c>
      <c r="B91" s="2" t="s">
        <v>0</v>
      </c>
      <c r="C91" s="4">
        <v>139.66777700099999</v>
      </c>
      <c r="D91" s="2"/>
    </row>
    <row r="92" spans="1:8" x14ac:dyDescent="0.25">
      <c r="A92">
        <f t="shared" si="3"/>
        <v>0</v>
      </c>
      <c r="B92" s="2" t="s">
        <v>1</v>
      </c>
      <c r="C92" s="4">
        <v>45.574451998999997</v>
      </c>
      <c r="D92" s="2">
        <v>3</v>
      </c>
    </row>
    <row r="93" spans="1:8" x14ac:dyDescent="0.25">
      <c r="A93">
        <f t="shared" si="3"/>
        <v>1</v>
      </c>
      <c r="B93" s="2" t="s">
        <v>0</v>
      </c>
      <c r="C93" s="4">
        <v>35.39179</v>
      </c>
      <c r="D93" s="2"/>
    </row>
    <row r="94" spans="1:8" x14ac:dyDescent="0.25">
      <c r="B94" s="3">
        <f>AVERAGE(A82:A93)</f>
        <v>0.83333333333333337</v>
      </c>
      <c r="C94" s="6">
        <f>AVERAGE(C82:C93)</f>
        <v>59.476093833749992</v>
      </c>
      <c r="D94" s="2"/>
    </row>
    <row r="95" spans="1:8" x14ac:dyDescent="0.25">
      <c r="B95" s="9" t="s">
        <v>2</v>
      </c>
      <c r="C95" s="9"/>
      <c r="D95" s="9"/>
      <c r="E95" s="9"/>
      <c r="F95" s="9"/>
      <c r="G95" s="9"/>
      <c r="H95" s="9"/>
    </row>
    <row r="97" spans="1:8" x14ac:dyDescent="0.25">
      <c r="B97" s="10">
        <v>41919</v>
      </c>
      <c r="C97" s="10"/>
      <c r="D97" s="10"/>
      <c r="E97" s="10"/>
      <c r="F97" s="10"/>
      <c r="G97" s="10"/>
      <c r="H97" s="10"/>
    </row>
    <row r="98" spans="1:8" x14ac:dyDescent="0.25">
      <c r="A98">
        <f t="shared" si="3"/>
        <v>1</v>
      </c>
      <c r="B98" s="2" t="s">
        <v>0</v>
      </c>
      <c r="C98" s="4">
        <v>77.111457000000001</v>
      </c>
      <c r="D98" s="2"/>
    </row>
    <row r="99" spans="1:8" x14ac:dyDescent="0.25">
      <c r="A99">
        <f t="shared" si="3"/>
        <v>1</v>
      </c>
      <c r="B99" s="2" t="s">
        <v>0</v>
      </c>
      <c r="C99" s="4">
        <v>25.396484999999998</v>
      </c>
      <c r="D99" s="2"/>
    </row>
    <row r="100" spans="1:8" x14ac:dyDescent="0.25">
      <c r="A100">
        <f t="shared" si="3"/>
        <v>1</v>
      </c>
      <c r="B100" s="2" t="s">
        <v>0</v>
      </c>
      <c r="C100" s="4">
        <v>30.871310000000001</v>
      </c>
      <c r="D100" s="2"/>
    </row>
    <row r="101" spans="1:8" x14ac:dyDescent="0.25">
      <c r="A101">
        <f t="shared" si="3"/>
        <v>1</v>
      </c>
      <c r="B101" s="2" t="s">
        <v>0</v>
      </c>
      <c r="C101" s="4">
        <v>17.023074999999999</v>
      </c>
      <c r="D101" s="2"/>
    </row>
    <row r="102" spans="1:8" x14ac:dyDescent="0.25">
      <c r="A102">
        <f t="shared" si="3"/>
        <v>1</v>
      </c>
      <c r="B102" s="2" t="s">
        <v>0</v>
      </c>
      <c r="C102" s="4">
        <v>9.1747999999999994</v>
      </c>
      <c r="D102" s="2"/>
    </row>
    <row r="103" spans="1:8" x14ac:dyDescent="0.25">
      <c r="A103">
        <f t="shared" si="3"/>
        <v>0</v>
      </c>
      <c r="B103" s="2" t="s">
        <v>1</v>
      </c>
      <c r="C103" s="4">
        <v>46.394235000000002</v>
      </c>
      <c r="D103" s="2">
        <v>1</v>
      </c>
    </row>
    <row r="104" spans="1:8" x14ac:dyDescent="0.25">
      <c r="A104">
        <f t="shared" si="3"/>
        <v>1</v>
      </c>
      <c r="B104" t="s">
        <v>0</v>
      </c>
      <c r="C104" s="5">
        <v>36.593764</v>
      </c>
    </row>
    <row r="105" spans="1:8" x14ac:dyDescent="0.25">
      <c r="A105">
        <f t="shared" si="3"/>
        <v>1</v>
      </c>
      <c r="B105" t="s">
        <v>0</v>
      </c>
      <c r="C105" s="5">
        <v>5.8834819999999999</v>
      </c>
    </row>
    <row r="106" spans="1:8" x14ac:dyDescent="0.25">
      <c r="A106">
        <f t="shared" si="3"/>
        <v>0</v>
      </c>
      <c r="B106" t="s">
        <v>1</v>
      </c>
      <c r="C106" s="5">
        <v>47.503704999</v>
      </c>
      <c r="D106">
        <v>3</v>
      </c>
    </row>
    <row r="107" spans="1:8" x14ac:dyDescent="0.25">
      <c r="A107">
        <f t="shared" si="3"/>
        <v>1</v>
      </c>
      <c r="B107" t="s">
        <v>0</v>
      </c>
      <c r="C107" s="5">
        <v>26.227251999</v>
      </c>
    </row>
    <row r="108" spans="1:8" x14ac:dyDescent="0.25">
      <c r="A108">
        <f t="shared" si="3"/>
        <v>1</v>
      </c>
      <c r="B108" t="s">
        <v>0</v>
      </c>
      <c r="C108" s="5">
        <v>14.278370001000001</v>
      </c>
    </row>
    <row r="109" spans="1:8" x14ac:dyDescent="0.25">
      <c r="A109">
        <f t="shared" si="3"/>
        <v>1</v>
      </c>
      <c r="B109" t="s">
        <v>0</v>
      </c>
      <c r="C109" s="5">
        <v>5.4047040009999998</v>
      </c>
    </row>
    <row r="110" spans="1:8" x14ac:dyDescent="0.25">
      <c r="B110" s="3">
        <f>AVERAGE(A98:A109)</f>
        <v>0.83333333333333337</v>
      </c>
      <c r="C110" s="6">
        <f>AVERAGE(C98:C109)</f>
        <v>28.488553249999999</v>
      </c>
    </row>
    <row r="111" spans="1:8" x14ac:dyDescent="0.25">
      <c r="B111" s="9" t="s">
        <v>2</v>
      </c>
      <c r="C111" s="9"/>
      <c r="D111" s="9"/>
      <c r="E111" s="9"/>
      <c r="F111" s="9"/>
      <c r="G111" s="9"/>
      <c r="H111" s="9"/>
    </row>
    <row r="113" spans="1:8" x14ac:dyDescent="0.25">
      <c r="A113" s="10">
        <v>41920</v>
      </c>
      <c r="B113" s="10"/>
      <c r="C113" s="10"/>
      <c r="D113" s="10"/>
      <c r="E113" s="10"/>
      <c r="F113" s="10"/>
      <c r="G113" s="10"/>
      <c r="H113" s="10"/>
    </row>
    <row r="114" spans="1:8" x14ac:dyDescent="0.25">
      <c r="A114">
        <f t="shared" ref="A114:A125" si="4">IF(B114="RIGHT",1,0)</f>
        <v>1</v>
      </c>
      <c r="B114" s="2" t="s">
        <v>0</v>
      </c>
      <c r="C114" s="4">
        <v>45.664335000999998</v>
      </c>
      <c r="D114" s="2"/>
    </row>
    <row r="115" spans="1:8" x14ac:dyDescent="0.25">
      <c r="A115">
        <f t="shared" si="4"/>
        <v>0</v>
      </c>
      <c r="B115" s="2" t="s">
        <v>1</v>
      </c>
      <c r="C115" s="4">
        <v>35.844403999999997</v>
      </c>
      <c r="D115" s="2">
        <v>1</v>
      </c>
    </row>
    <row r="116" spans="1:8" x14ac:dyDescent="0.25">
      <c r="A116">
        <f t="shared" si="4"/>
        <v>1</v>
      </c>
      <c r="B116" s="2" t="s">
        <v>0</v>
      </c>
      <c r="C116" s="4">
        <v>72.065388999999996</v>
      </c>
      <c r="D116" s="2"/>
    </row>
    <row r="117" spans="1:8" x14ac:dyDescent="0.25">
      <c r="A117">
        <f t="shared" si="4"/>
        <v>1</v>
      </c>
      <c r="B117" s="2" t="s">
        <v>0</v>
      </c>
      <c r="C117" s="4">
        <v>18.741965</v>
      </c>
      <c r="D117" s="2"/>
    </row>
    <row r="118" spans="1:8" x14ac:dyDescent="0.25">
      <c r="A118">
        <f t="shared" si="4"/>
        <v>1</v>
      </c>
      <c r="B118" s="2" t="s">
        <v>0</v>
      </c>
      <c r="C118" s="4">
        <v>36.574399001000003</v>
      </c>
      <c r="D118" s="2"/>
    </row>
    <row r="119" spans="1:8" x14ac:dyDescent="0.25">
      <c r="A119">
        <f t="shared" si="4"/>
        <v>1</v>
      </c>
      <c r="B119" s="2" t="s">
        <v>0</v>
      </c>
      <c r="C119" s="4">
        <v>28.889703000000001</v>
      </c>
      <c r="D119" s="2"/>
    </row>
    <row r="120" spans="1:8" x14ac:dyDescent="0.25">
      <c r="A120">
        <f t="shared" si="4"/>
        <v>1</v>
      </c>
      <c r="B120" t="s">
        <v>0</v>
      </c>
      <c r="C120" s="5">
        <v>20.526015000000001</v>
      </c>
    </row>
    <row r="121" spans="1:8" x14ac:dyDescent="0.25">
      <c r="A121">
        <f t="shared" si="4"/>
        <v>1</v>
      </c>
      <c r="B121" t="s">
        <v>0</v>
      </c>
      <c r="C121" s="5">
        <v>14.427482002</v>
      </c>
    </row>
    <row r="122" spans="1:8" x14ac:dyDescent="0.25">
      <c r="A122">
        <f t="shared" si="4"/>
        <v>1</v>
      </c>
      <c r="B122" t="s">
        <v>0</v>
      </c>
      <c r="C122" s="5">
        <v>30.559944999999999</v>
      </c>
    </row>
    <row r="123" spans="1:8" x14ac:dyDescent="0.25">
      <c r="A123">
        <f t="shared" si="4"/>
        <v>1</v>
      </c>
      <c r="B123" t="s">
        <v>0</v>
      </c>
      <c r="C123" s="5">
        <v>45.254205001000003</v>
      </c>
    </row>
    <row r="124" spans="1:8" x14ac:dyDescent="0.25">
      <c r="A124">
        <f t="shared" si="4"/>
        <v>1</v>
      </c>
      <c r="B124" t="s">
        <v>0</v>
      </c>
      <c r="C124" s="5">
        <v>28.594778000000002</v>
      </c>
    </row>
    <row r="125" spans="1:8" x14ac:dyDescent="0.25">
      <c r="A125">
        <f t="shared" si="4"/>
        <v>1</v>
      </c>
      <c r="B125" t="s">
        <v>0</v>
      </c>
      <c r="C125" s="5">
        <v>20.228904001</v>
      </c>
    </row>
    <row r="126" spans="1:8" x14ac:dyDescent="0.25">
      <c r="B126" s="3">
        <f>AVERAGE(A114:A125)</f>
        <v>0.91666666666666663</v>
      </c>
      <c r="C126" s="6">
        <f>AVERAGE(C114:C125)</f>
        <v>33.114293667166663</v>
      </c>
    </row>
    <row r="127" spans="1:8" x14ac:dyDescent="0.25">
      <c r="A127" s="9" t="s">
        <v>2</v>
      </c>
      <c r="B127" s="9"/>
      <c r="C127" s="9"/>
      <c r="D127" s="9"/>
      <c r="E127" s="9"/>
      <c r="F127" s="9"/>
      <c r="G127" s="9"/>
      <c r="H127" s="9"/>
    </row>
  </sheetData>
  <mergeCells count="20">
    <mergeCell ref="A113:H113"/>
    <mergeCell ref="A127:H127"/>
    <mergeCell ref="I17:J17"/>
    <mergeCell ref="I43:J43"/>
    <mergeCell ref="I38:J38"/>
    <mergeCell ref="I33:K33"/>
    <mergeCell ref="B97:H97"/>
    <mergeCell ref="B111:H111"/>
    <mergeCell ref="B49:H49"/>
    <mergeCell ref="B63:H63"/>
    <mergeCell ref="B65:H65"/>
    <mergeCell ref="B79:H79"/>
    <mergeCell ref="B81:H81"/>
    <mergeCell ref="B95:H95"/>
    <mergeCell ref="B47:H47"/>
    <mergeCell ref="B15:E15"/>
    <mergeCell ref="B17:F17"/>
    <mergeCell ref="B1:H1"/>
    <mergeCell ref="B31:E31"/>
    <mergeCell ref="B33:H3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Sheet1</vt:lpstr>
      <vt:lpstr>Sheet2</vt:lpstr>
      <vt:lpstr>Sheet3</vt:lpstr>
      <vt:lpstr>Sheet1!tito02_1</vt:lpstr>
      <vt:lpstr>Sheet1!tito03</vt:lpstr>
      <vt:lpstr>Sheet1!user01</vt:lpstr>
      <vt:lpstr>Sheet1!user05</vt:lpstr>
      <vt:lpstr>Sheet1!user06</vt:lpstr>
      <vt:lpstr>Sheet1!user07</vt:lpstr>
      <vt:lpstr>Sheet1!user08</vt:lpstr>
      <vt:lpstr>Sheet1!user09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TitoAlfaro</dc:creator>
  <cp:lastModifiedBy>TitoAlfaro</cp:lastModifiedBy>
  <dcterms:created xsi:type="dcterms:W3CDTF">2014-10-07T21:07:44Z</dcterms:created>
  <dcterms:modified xsi:type="dcterms:W3CDTF">2014-10-08T20:35:16Z</dcterms:modified>
</cp:coreProperties>
</file>