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os\Desktop\"/>
    </mc:Choice>
  </mc:AlternateContent>
  <bookViews>
    <workbookView xWindow="0" yWindow="0" windowWidth="20490" windowHeight="7755"/>
  </bookViews>
  <sheets>
    <sheet name="Matriz Ejemplo" sheetId="1" r:id="rId1"/>
    <sheet name="Matriz Ejemplo (2)" sheetId="2" r:id="rId2"/>
  </sheets>
  <calcPr calcId="152511"/>
</workbook>
</file>

<file path=xl/calcChain.xml><?xml version="1.0" encoding="utf-8"?>
<calcChain xmlns="http://schemas.openxmlformats.org/spreadsheetml/2006/main">
  <c r="L11" i="2" l="1"/>
  <c r="M11" i="2"/>
  <c r="N11" i="2"/>
  <c r="O11" i="2"/>
  <c r="P11" i="2"/>
  <c r="K12" i="2"/>
  <c r="N12" i="2" s="1"/>
  <c r="K13" i="2"/>
  <c r="N13" i="2" s="1"/>
  <c r="K14" i="2"/>
  <c r="N14" i="2" s="1"/>
  <c r="K15" i="2"/>
  <c r="N15" i="2" s="1"/>
  <c r="F38" i="2"/>
  <c r="L12" i="2" l="1"/>
  <c r="P13" i="2"/>
  <c r="P15" i="2"/>
  <c r="M13" i="2"/>
  <c r="O13" i="2"/>
  <c r="L13" i="2"/>
  <c r="O15" i="2"/>
  <c r="P14" i="2"/>
  <c r="M15" i="2"/>
  <c r="O14" i="2"/>
  <c r="L15" i="2"/>
  <c r="L14" i="2"/>
  <c r="P12" i="2"/>
  <c r="P10" i="2" s="1"/>
  <c r="L10" i="2"/>
  <c r="M14" i="2"/>
  <c r="M12" i="2"/>
  <c r="M10" i="2" s="1"/>
  <c r="O12" i="2"/>
  <c r="O10" i="2" s="1"/>
  <c r="N10" i="2"/>
  <c r="U12" i="1"/>
  <c r="U13" i="1"/>
  <c r="U14" i="1"/>
  <c r="U15" i="1"/>
  <c r="U16" i="1"/>
  <c r="U17" i="1"/>
  <c r="U18" i="1"/>
  <c r="U19" i="1"/>
  <c r="Q13" i="2" l="1"/>
  <c r="Q15" i="2"/>
  <c r="Q14" i="2"/>
  <c r="Q12" i="2"/>
  <c r="Q19" i="1"/>
  <c r="R19" i="1"/>
  <c r="S19" i="1"/>
  <c r="T19" i="1"/>
  <c r="P19" i="1"/>
  <c r="S13" i="1"/>
  <c r="T13" i="1"/>
  <c r="S14" i="1"/>
  <c r="T14" i="1"/>
  <c r="S15" i="1"/>
  <c r="T15" i="1"/>
  <c r="S16" i="1"/>
  <c r="T16" i="1"/>
  <c r="S17" i="1"/>
  <c r="T17" i="1"/>
  <c r="S18" i="1"/>
  <c r="T18" i="1"/>
  <c r="Q13" i="1"/>
  <c r="R13" i="1"/>
  <c r="Q14" i="1"/>
  <c r="R14" i="1"/>
  <c r="Q15" i="1"/>
  <c r="R15" i="1"/>
  <c r="Q16" i="1"/>
  <c r="R16" i="1"/>
  <c r="Q17" i="1"/>
  <c r="R17" i="1"/>
  <c r="Q18" i="1"/>
  <c r="R18" i="1"/>
  <c r="Q12" i="1"/>
  <c r="R12" i="1"/>
  <c r="S12" i="1"/>
  <c r="T12" i="1"/>
  <c r="P12" i="1"/>
  <c r="P18" i="1"/>
  <c r="P17" i="1"/>
  <c r="P16" i="1"/>
  <c r="P15" i="1"/>
  <c r="P14" i="1"/>
  <c r="P13" i="1"/>
  <c r="P10" i="1" l="1"/>
  <c r="T10" i="1"/>
  <c r="S10" i="1"/>
  <c r="Q10" i="1"/>
  <c r="R10" i="1"/>
  <c r="O19" i="1"/>
  <c r="O12" i="1"/>
  <c r="O13" i="1"/>
  <c r="O14" i="1"/>
  <c r="O15" i="1"/>
  <c r="O16" i="1"/>
  <c r="O17" i="1"/>
  <c r="O18" i="1"/>
  <c r="T11" i="1"/>
  <c r="Q11" i="1"/>
  <c r="R11" i="1"/>
  <c r="S11" i="1"/>
  <c r="P11" i="1"/>
  <c r="K47" i="1"/>
  <c r="G47" i="1"/>
  <c r="J47" i="1"/>
  <c r="I47" i="1"/>
  <c r="H47" i="1"/>
  <c r="F47" i="1"/>
</calcChain>
</file>

<file path=xl/sharedStrings.xml><?xml version="1.0" encoding="utf-8"?>
<sst xmlns="http://schemas.openxmlformats.org/spreadsheetml/2006/main" count="166" uniqueCount="86">
  <si>
    <t>CARACTERÍSTICA</t>
  </si>
  <si>
    <t>PUNTAJE</t>
  </si>
  <si>
    <t>Funcionablidad</t>
  </si>
  <si>
    <t>Adecuación</t>
  </si>
  <si>
    <t>Exactitud</t>
  </si>
  <si>
    <t>Interoperabilidad</t>
  </si>
  <si>
    <t xml:space="preserve"> Capacidad para trabajar con la plataforma estándar de la </t>
  </si>
  <si>
    <t>Seguridad</t>
  </si>
  <si>
    <t> Ingreso al módulo de administración a través de cuentas de usuarios y contraseñas</t>
  </si>
  <si>
    <t>usuarios y contraseñas</t>
  </si>
  <si>
    <t>Fiabilidad</t>
  </si>
  <si>
    <t>Recuperabilidad</t>
  </si>
  <si>
    <t xml:space="preserve"> Posee utilidades de backup y restore </t>
  </si>
  <si>
    <t>Tolerancia a Fallas</t>
  </si>
  <si>
    <t>Eficiencia</t>
  </si>
  <si>
    <t>Desempeño</t>
  </si>
  <si>
    <t>Facilidad de aprender su uso</t>
  </si>
  <si>
    <t xml:space="preserve">Bajos requerimientos de recursos (Procesamiento, memoria </t>
  </si>
  <si>
    <t>y disco duro y requiere el equipo dedicado.</t>
  </si>
  <si>
    <t>Acoplamiento</t>
  </si>
  <si>
    <t> Presencia de Interacciones entre componentes del sistema.</t>
  </si>
  <si>
    <t>Modularidad</t>
  </si>
  <si>
    <t> Presenta componentes que dependen unos de otros del sistema</t>
  </si>
  <si>
    <t>Portabilidad</t>
  </si>
  <si>
    <t>Adaptabilidad</t>
  </si>
  <si>
    <t>Facilidad de operar</t>
  </si>
  <si>
    <t>Instalabilidad</t>
  </si>
  <si>
    <t> Pocos pasos asistidos para su instalación</t>
  </si>
  <si>
    <t xml:space="preserve"> Coexistencia </t>
  </si>
  <si>
    <t> Reemplazabilidad</t>
  </si>
  <si>
    <t xml:space="preserve">Capacidad de ser utilizado en el lugar de otro software, </t>
  </si>
  <si>
    <t>en el mismo entorno.</t>
  </si>
  <si>
    <t>Poductividad</t>
  </si>
  <si>
    <t>Existencia de actualizaciones, parches de seguridad, etc.</t>
  </si>
  <si>
    <t>Satisfacción</t>
  </si>
  <si>
    <t xml:space="preserve"> Nivel de satisfacción </t>
  </si>
  <si>
    <t>TOTAL</t>
  </si>
  <si>
    <t> Tiempo adecuado para realizar configuraciones.</t>
  </si>
  <si>
    <t xml:space="preserve">                                                                    DESCRIPCIÓN</t>
  </si>
  <si>
    <t xml:space="preserve"> puntuación máxima a cada aspecto evaluado.</t>
  </si>
  <si>
    <t>puede evaluar más de un software a la vez, comparándolos y dándole puntuación a cada una</t>
  </si>
  <si>
    <t xml:space="preserve">    La Matriz que se presenta a continuación es creada en base a los aspectos de evaluación de calidad estipulados en la ISO/IEC 9126, en la que  se asigna  una</t>
  </si>
  <si>
    <t xml:space="preserve">    Esta matriz no sólo permite la evaluación de un software, sino que con el agregado continuo de las columnas que contienen las casillas de evaluación, se</t>
  </si>
  <si>
    <t>Requerimientos Técnicos</t>
  </si>
  <si>
    <t>Total Funcionalidad</t>
  </si>
  <si>
    <t>Característica</t>
  </si>
  <si>
    <t>Total Fiabilidad</t>
  </si>
  <si>
    <t>Total Eficiencia</t>
  </si>
  <si>
    <t>Total Manteniabilidad</t>
  </si>
  <si>
    <t>Total Portabilidad</t>
  </si>
  <si>
    <t>Total Requerimientos Técnicos</t>
  </si>
  <si>
    <t xml:space="preserve">                MATRIZ DE EVALUACIÓN DE SOFTWARE</t>
  </si>
  <si>
    <t>Usabilidad</t>
  </si>
  <si>
    <t>Facilidad de navegación</t>
  </si>
  <si>
    <t>Facilidad para la búsqueda de comandos y funciones</t>
  </si>
  <si>
    <t>Ayuda y Documentación</t>
  </si>
  <si>
    <t>Facilidad para asistir al usuario en el aprendizaje y uso del software</t>
  </si>
  <si>
    <t>Interfaz Gráfica</t>
  </si>
  <si>
    <t>Asociada a los atributos del software que lo hacen más atractivo al usuario</t>
  </si>
  <si>
    <t>Apariencia en pantalla</t>
  </si>
  <si>
    <t>Facilidad para presentar la distribución y organización de los elementos del sistema</t>
  </si>
  <si>
    <t>Generación de Reportes</t>
  </si>
  <si>
    <t>Capacidad para elaborar reportes automáticamente a las necesidades del usuario</t>
  </si>
  <si>
    <t>Sistema Operativo</t>
  </si>
  <si>
    <t>Referido al ambiente de operación que soporta el software</t>
  </si>
  <si>
    <t>Intercambio de los Datos</t>
  </si>
  <si>
    <t>Relacionado con el intercambio de datos entre el software y otras aplicaciones</t>
  </si>
  <si>
    <t>Interacción</t>
  </si>
  <si>
    <t>Relativo a la comunicación entre herramienta y usuario</t>
  </si>
  <si>
    <t>Total Usabilidad</t>
  </si>
  <si>
    <t xml:space="preserve">    La matriz indica:  ponderación máxima, tipos de calidad, características y sub-características, descripción de cada característica y sub-características.</t>
  </si>
  <si>
    <t>Control de actividades</t>
  </si>
  <si>
    <t>Posee modulos de fallas y control de errores</t>
  </si>
  <si>
    <t>Compañía</t>
  </si>
  <si>
    <t>Registro de actividades, búsquedas, localizacion y fotos</t>
  </si>
  <si>
    <t> Capacidad de operar junto a otros software</t>
  </si>
  <si>
    <t>Mantenibilidad</t>
  </si>
  <si>
    <t>Utilización de Recursos</t>
  </si>
  <si>
    <t>Ing. Edwin Quichimbo</t>
  </si>
  <si>
    <t>Ing. Antonio Nieves</t>
  </si>
  <si>
    <t>Ing. Leonardo Guzmán</t>
  </si>
  <si>
    <t>Ing. Teddy Espinoza</t>
  </si>
  <si>
    <t>Ing. Jimmy Paz</t>
  </si>
  <si>
    <t>MÁXIMA PONDERACIÓN</t>
  </si>
  <si>
    <t>SUB CARACTERÍSTICA</t>
  </si>
  <si>
    <t>, en la que  se asigna 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</si>
</sst>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C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wrapText="1"/>
    </xf>
    <xf numFmtId="0" fontId="5" fillId="9" borderId="12" xfId="0" applyFont="1" applyFill="1" applyBorder="1"/>
    <xf numFmtId="10" fontId="3" fillId="0" borderId="12" xfId="1" applyNumberFormat="1" applyFont="1" applyFill="1" applyBorder="1"/>
    <xf numFmtId="10" fontId="3" fillId="0" borderId="11" xfId="1" applyNumberFormat="1" applyFont="1" applyFill="1" applyBorder="1"/>
    <xf numFmtId="10" fontId="3" fillId="0" borderId="17" xfId="0" applyNumberFormat="1" applyFont="1" applyFill="1" applyBorder="1"/>
    <xf numFmtId="0" fontId="5" fillId="10" borderId="12" xfId="0" applyFont="1" applyFill="1" applyBorder="1"/>
    <xf numFmtId="0" fontId="5" fillId="3" borderId="12" xfId="0" applyFont="1" applyFill="1" applyBorder="1"/>
    <xf numFmtId="0" fontId="5" fillId="4" borderId="12" xfId="0" applyFont="1" applyFill="1" applyBorder="1"/>
    <xf numFmtId="0" fontId="5" fillId="5" borderId="12" xfId="0" applyFont="1" applyFill="1" applyBorder="1"/>
    <xf numFmtId="0" fontId="5" fillId="6" borderId="12" xfId="0" applyFont="1" applyFill="1" applyBorder="1"/>
    <xf numFmtId="0" fontId="5" fillId="8" borderId="6" xfId="0" applyFont="1" applyFill="1" applyBorder="1"/>
    <xf numFmtId="10" fontId="3" fillId="0" borderId="6" xfId="1" applyNumberFormat="1" applyFont="1" applyFill="1" applyBorder="1"/>
    <xf numFmtId="10" fontId="3" fillId="0" borderId="15" xfId="1" applyNumberFormat="1" applyFont="1" applyFill="1" applyBorder="1"/>
    <xf numFmtId="0" fontId="3" fillId="11" borderId="17" xfId="0" applyFont="1" applyFill="1" applyBorder="1"/>
    <xf numFmtId="10" fontId="3" fillId="0" borderId="17" xfId="1" applyNumberFormat="1" applyFont="1" applyFill="1" applyBorder="1"/>
    <xf numFmtId="10" fontId="3" fillId="0" borderId="18" xfId="1" applyNumberFormat="1" applyFont="1" applyFill="1" applyBorder="1"/>
    <xf numFmtId="0" fontId="8" fillId="9" borderId="12" xfId="0" applyFont="1" applyFill="1" applyBorder="1"/>
    <xf numFmtId="0" fontId="8" fillId="10" borderId="12" xfId="0" applyFont="1" applyFill="1" applyBorder="1"/>
    <xf numFmtId="0" fontId="8" fillId="3" borderId="12" xfId="0" applyFont="1" applyFill="1" applyBorder="1"/>
    <xf numFmtId="0" fontId="8" fillId="4" borderId="12" xfId="0" applyFont="1" applyFill="1" applyBorder="1"/>
    <xf numFmtId="0" fontId="8" fillId="5" borderId="12" xfId="0" applyFont="1" applyFill="1" applyBorder="1"/>
    <xf numFmtId="0" fontId="8" fillId="6" borderId="12" xfId="0" applyFont="1" applyFill="1" applyBorder="1"/>
    <xf numFmtId="0" fontId="8" fillId="8" borderId="6" xfId="0" applyFont="1" applyFill="1" applyBorder="1"/>
    <xf numFmtId="0" fontId="10" fillId="0" borderId="15" xfId="0" applyFont="1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2" fillId="0" borderId="13" xfId="0" applyFont="1" applyFill="1" applyBorder="1"/>
    <xf numFmtId="0" fontId="1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7" fillId="0" borderId="3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12" fillId="0" borderId="8" xfId="0" applyFont="1" applyFill="1" applyBorder="1"/>
    <xf numFmtId="0" fontId="12" fillId="0" borderId="10" xfId="0" applyFont="1" applyFill="1" applyBorder="1" applyAlignment="1">
      <alignment horizontal="center"/>
    </xf>
    <xf numFmtId="0" fontId="10" fillId="0" borderId="11" xfId="0" applyFont="1" applyFill="1" applyBorder="1" applyAlignment="1"/>
    <xf numFmtId="0" fontId="11" fillId="0" borderId="12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7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12" fillId="0" borderId="1" xfId="0" applyFont="1" applyFill="1" applyBorder="1"/>
    <xf numFmtId="0" fontId="8" fillId="0" borderId="10" xfId="0" applyFont="1" applyFill="1" applyBorder="1" applyAlignment="1"/>
    <xf numFmtId="0" fontId="12" fillId="0" borderId="10" xfId="0" applyFont="1" applyFill="1" applyBorder="1"/>
    <xf numFmtId="0" fontId="11" fillId="0" borderId="8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3" fillId="0" borderId="8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13" fillId="0" borderId="8" xfId="0" applyFont="1" applyFill="1" applyBorder="1" applyAlignment="1"/>
    <xf numFmtId="0" fontId="12" fillId="0" borderId="8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0" fillId="0" borderId="12" xfId="0" applyFont="1" applyFill="1" applyBorder="1" applyAlignment="1"/>
    <xf numFmtId="0" fontId="11" fillId="0" borderId="13" xfId="0" applyFont="1" applyFill="1" applyBorder="1" applyAlignment="1">
      <alignment horizontal="center"/>
    </xf>
    <xf numFmtId="0" fontId="10" fillId="0" borderId="4" xfId="0" applyFont="1" applyFill="1" applyBorder="1" applyAlignment="1"/>
    <xf numFmtId="0" fontId="13" fillId="0" borderId="6" xfId="0" applyFont="1" applyFill="1" applyBorder="1" applyAlignment="1"/>
    <xf numFmtId="0" fontId="10" fillId="0" borderId="2" xfId="0" applyFont="1" applyFill="1" applyBorder="1" applyAlignment="1"/>
    <xf numFmtId="0" fontId="3" fillId="0" borderId="13" xfId="0" applyFont="1" applyFill="1" applyBorder="1" applyAlignment="1"/>
    <xf numFmtId="0" fontId="7" fillId="0" borderId="11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3" fillId="0" borderId="12" xfId="0" applyFont="1" applyFill="1" applyBorder="1" applyAlignment="1"/>
    <xf numFmtId="0" fontId="7" fillId="0" borderId="4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0" fillId="0" borderId="3" xfId="0" applyFont="1" applyFill="1" applyBorder="1" applyAlignment="1"/>
    <xf numFmtId="0" fontId="14" fillId="0" borderId="4" xfId="0" applyFont="1" applyFill="1" applyBorder="1" applyAlignment="1">
      <alignment horizontal="left"/>
    </xf>
    <xf numFmtId="0" fontId="10" fillId="0" borderId="3" xfId="0" applyFont="1" applyFill="1" applyBorder="1"/>
    <xf numFmtId="0" fontId="9" fillId="0" borderId="4" xfId="0" applyFont="1" applyFill="1" applyBorder="1"/>
    <xf numFmtId="0" fontId="4" fillId="10" borderId="6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7" borderId="6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12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wrapText="1"/>
    </xf>
    <xf numFmtId="0" fontId="8" fillId="12" borderId="11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 wrapText="1"/>
    </xf>
    <xf numFmtId="0" fontId="8" fillId="12" borderId="0" xfId="0" applyFont="1" applyFill="1" applyAlignment="1"/>
    <xf numFmtId="0" fontId="8" fillId="12" borderId="0" xfId="0" applyFont="1" applyFill="1"/>
    <xf numFmtId="0" fontId="8" fillId="12" borderId="12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wrapText="1"/>
    </xf>
    <xf numFmtId="0" fontId="8" fillId="12" borderId="17" xfId="0" applyFont="1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8" fillId="12" borderId="12" xfId="0" applyFont="1" applyFill="1" applyBorder="1" applyAlignment="1">
      <alignment horizontal="center"/>
    </xf>
    <xf numFmtId="0" fontId="13" fillId="0" borderId="1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8" fillId="12" borderId="12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/>
    <xf numFmtId="0" fontId="8" fillId="12" borderId="12" xfId="0" applyFont="1" applyFill="1" applyBorder="1"/>
    <xf numFmtId="0" fontId="9" fillId="2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top"/>
    </xf>
    <xf numFmtId="0" fontId="4" fillId="10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9" fillId="0" borderId="12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947999498415313E-2"/>
          <c:y val="3.4426409222630967E-2"/>
          <c:w val="0.58846718295303535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Ejemplo'!$P$12</c:f>
              <c:numCache>
                <c:formatCode>0.00%</c:formatCode>
                <c:ptCount val="1"/>
                <c:pt idx="0">
                  <c:v>0.86363636363636365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Ejemplo'!$P$14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Ejemplo'!$P$15</c:f>
              <c:numCache>
                <c:formatCode>0.00%</c:formatCode>
                <c:ptCount val="1"/>
                <c:pt idx="0">
                  <c:v>0.8666666666666667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Ejemplo'!$P$16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Ejemplo'!$P$17</c:f>
              <c:numCache>
                <c:formatCode>0.00%</c:formatCode>
                <c:ptCount val="1"/>
                <c:pt idx="0">
                  <c:v>0.91111111111111109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Ejemplo'!$P$18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Ejemplo'!$P$13</c:f>
              <c:numCache>
                <c:formatCode>0.00%</c:formatCode>
                <c:ptCount val="1"/>
                <c:pt idx="0">
                  <c:v>0.84848484848484851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5870192"/>
        <c:axId val="285876072"/>
        <c:axId val="0"/>
      </c:bar3DChart>
      <c:catAx>
        <c:axId val="2858701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5876072"/>
        <c:crosses val="autoZero"/>
        <c:auto val="1"/>
        <c:lblAlgn val="ctr"/>
        <c:lblOffset val="100"/>
        <c:noMultiLvlLbl val="0"/>
      </c:catAx>
      <c:valAx>
        <c:axId val="2858760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5870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(2)'!$O$12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(2)'!$O$14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(2)'!$O$15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(2)'!$O$11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(2)'!$O$13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6373056"/>
        <c:axId val="386370312"/>
        <c:axId val="0"/>
      </c:bar3DChart>
      <c:catAx>
        <c:axId val="3863730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86370312"/>
        <c:crosses val="autoZero"/>
        <c:auto val="1"/>
        <c:lblAlgn val="ctr"/>
        <c:lblOffset val="100"/>
        <c:noMultiLvlLbl val="0"/>
      </c:catAx>
      <c:valAx>
        <c:axId val="386370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637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(2)'!$P$12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(2)'!$P$14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(2)'!$P$15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8"/>
          <c:order val="6"/>
          <c:tx>
            <c:v>Total Usabilidad</c:v>
          </c:tx>
          <c:invertIfNegative val="0"/>
          <c:cat>
            <c:numRef>
              <c:f>'Matriz Ejemplo (2)'!$P$11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(2)'!$P$13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6370704"/>
        <c:axId val="386374624"/>
        <c:axId val="0"/>
      </c:bar3DChart>
      <c:catAx>
        <c:axId val="3863707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86374624"/>
        <c:crosses val="autoZero"/>
        <c:auto val="1"/>
        <c:lblAlgn val="ctr"/>
        <c:lblOffset val="100"/>
        <c:noMultiLvlLbl val="0"/>
      </c:catAx>
      <c:valAx>
        <c:axId val="386374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6370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Estadisticas por Criterio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'Matriz Ejemplo (2)'!$L$11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(2)'!$J$12:$J$15</c:f>
              <c:strCache>
                <c:ptCount val="4"/>
                <c:pt idx="0">
                  <c:v>Total Funcionalidad</c:v>
                </c:pt>
                <c:pt idx="1">
                  <c:v>Total Usabilidad</c:v>
                </c:pt>
                <c:pt idx="2">
                  <c:v>Total Manteniabilidad</c:v>
                </c:pt>
                <c:pt idx="3">
                  <c:v>Total Portabilidad</c:v>
                </c:pt>
              </c:strCache>
            </c:strRef>
          </c:cat>
          <c:val>
            <c:numRef>
              <c:f>'Matriz Ejemplo (2)'!$L$12:$L$15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'Matriz Ejemplo (2)'!$M$11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(2)'!$J$12:$J$15</c:f>
              <c:strCache>
                <c:ptCount val="4"/>
                <c:pt idx="0">
                  <c:v>Total Funcionalidad</c:v>
                </c:pt>
                <c:pt idx="1">
                  <c:v>Total Usabilidad</c:v>
                </c:pt>
                <c:pt idx="2">
                  <c:v>Total Manteniabilidad</c:v>
                </c:pt>
                <c:pt idx="3">
                  <c:v>Total Portabilidad</c:v>
                </c:pt>
              </c:strCache>
            </c:strRef>
          </c:cat>
          <c:val>
            <c:numRef>
              <c:f>'Matriz Ejemplo (2)'!$M$12:$M$15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'Matriz Ejemplo (2)'!$N$11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(2)'!$J$12:$J$15</c:f>
              <c:strCache>
                <c:ptCount val="4"/>
                <c:pt idx="0">
                  <c:v>Total Funcionalidad</c:v>
                </c:pt>
                <c:pt idx="1">
                  <c:v>Total Usabilidad</c:v>
                </c:pt>
                <c:pt idx="2">
                  <c:v>Total Manteniabilidad</c:v>
                </c:pt>
                <c:pt idx="3">
                  <c:v>Total Portabilidad</c:v>
                </c:pt>
              </c:strCache>
            </c:strRef>
          </c:cat>
          <c:val>
            <c:numRef>
              <c:f>'Matriz Ejemplo (2)'!$N$12:$N$15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'Matriz Ejemplo (2)'!$O$11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(2)'!$J$12:$J$15</c:f>
              <c:strCache>
                <c:ptCount val="4"/>
                <c:pt idx="0">
                  <c:v>Total Funcionalidad</c:v>
                </c:pt>
                <c:pt idx="1">
                  <c:v>Total Usabilidad</c:v>
                </c:pt>
                <c:pt idx="2">
                  <c:v>Total Manteniabilidad</c:v>
                </c:pt>
                <c:pt idx="3">
                  <c:v>Total Portabilidad</c:v>
                </c:pt>
              </c:strCache>
            </c:strRef>
          </c:cat>
          <c:val>
            <c:numRef>
              <c:f>'Matriz Ejemplo (2)'!$O$12:$O$15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'Matriz Ejemplo (2)'!$P$11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(2)'!$J$12:$J$15</c:f>
              <c:strCache>
                <c:ptCount val="4"/>
                <c:pt idx="0">
                  <c:v>Total Funcionalidad</c:v>
                </c:pt>
                <c:pt idx="1">
                  <c:v>Total Usabilidad</c:v>
                </c:pt>
                <c:pt idx="2">
                  <c:v>Total Manteniabilidad</c:v>
                </c:pt>
                <c:pt idx="3">
                  <c:v>Total Portabilidad</c:v>
                </c:pt>
              </c:strCache>
            </c:strRef>
          </c:cat>
          <c:val>
            <c:numRef>
              <c:f>'Matriz Ejemplo (2)'!$P$12:$P$15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368352"/>
        <c:axId val="386373840"/>
        <c:axId val="0"/>
      </c:bar3DChart>
      <c:catAx>
        <c:axId val="3863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373840"/>
        <c:crosses val="autoZero"/>
        <c:auto val="1"/>
        <c:lblAlgn val="ctr"/>
        <c:lblOffset val="100"/>
        <c:noMultiLvlLbl val="0"/>
      </c:catAx>
      <c:valAx>
        <c:axId val="386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63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91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Ejemplo'!$Q$12</c:f>
              <c:numCache>
                <c:formatCode>0.00%</c:formatCode>
                <c:ptCount val="1"/>
                <c:pt idx="0">
                  <c:v>0.90909090909090906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Ejemplo'!$Q$14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Ejemplo'!$Q$15</c:f>
              <c:numCache>
                <c:formatCode>0.00%</c:formatCode>
                <c:ptCount val="1"/>
                <c:pt idx="0">
                  <c:v>0.93333333333333335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Ejemplo'!$Q$16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Ejemplo'!$Q$17</c:f>
              <c:numCache>
                <c:formatCode>0.00%</c:formatCode>
                <c:ptCount val="1"/>
                <c:pt idx="0">
                  <c:v>0.93333333333333335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Ejemplo'!$Q$18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Ejemplo'!$Q$13</c:f>
              <c:numCache>
                <c:formatCode>0.00%</c:formatCode>
                <c:ptCount val="1"/>
                <c:pt idx="0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5877640"/>
        <c:axId val="285872936"/>
        <c:axId val="0"/>
      </c:bar3DChart>
      <c:catAx>
        <c:axId val="2858776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5872936"/>
        <c:crosses val="autoZero"/>
        <c:auto val="1"/>
        <c:lblAlgn val="ctr"/>
        <c:lblOffset val="100"/>
        <c:noMultiLvlLbl val="0"/>
      </c:catAx>
      <c:valAx>
        <c:axId val="285872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5877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  <a:effectLst>
      <a:outerShdw blurRad="50800" dist="50800" dir="5400000" sx="1000" sy="1000" algn="ctr" rotWithShape="0">
        <a:srgbClr val="000000"/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Ejemplo'!$R$12</c:f>
              <c:numCache>
                <c:formatCode>0.00%</c:formatCode>
                <c:ptCount val="1"/>
                <c:pt idx="0">
                  <c:v>0.90909090909090906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Ejemplo'!$R$14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Ejemplo'!$R$15</c:f>
              <c:numCache>
                <c:formatCode>0.00%</c:formatCode>
                <c:ptCount val="1"/>
                <c:pt idx="0">
                  <c:v>0.93333333333333335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Ejemplo'!$R$16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Ejemplo'!$R$17</c:f>
              <c:numCache>
                <c:formatCode>0.00%</c:formatCode>
                <c:ptCount val="1"/>
                <c:pt idx="0">
                  <c:v>0.88888888888888884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Ejemplo'!$R$18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Ejemplo'!$R$13</c:f>
              <c:numCache>
                <c:formatCode>0.00%</c:formatCode>
                <c:ptCount val="1"/>
                <c:pt idx="0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5875288"/>
        <c:axId val="285874112"/>
        <c:axId val="0"/>
      </c:bar3DChart>
      <c:catAx>
        <c:axId val="2858752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5874112"/>
        <c:crosses val="autoZero"/>
        <c:auto val="1"/>
        <c:lblAlgn val="ctr"/>
        <c:lblOffset val="100"/>
        <c:noMultiLvlLbl val="0"/>
      </c:catAx>
      <c:valAx>
        <c:axId val="285874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5875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Ejemplo'!$S$12</c:f>
              <c:numCache>
                <c:formatCode>0.00%</c:formatCode>
                <c:ptCount val="1"/>
                <c:pt idx="0">
                  <c:v>0.86363636363636365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Ejemplo'!$S$14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Ejemplo'!$S$15</c:f>
              <c:numCache>
                <c:formatCode>0.00%</c:formatCode>
                <c:ptCount val="1"/>
                <c:pt idx="0">
                  <c:v>0.8666666666666667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Ejemplo'!$S$16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Ejemplo'!$S$17</c:f>
              <c:numCache>
                <c:formatCode>0.00%</c:formatCode>
                <c:ptCount val="1"/>
                <c:pt idx="0">
                  <c:v>0.88888888888888884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Ejemplo'!$S$18</c:f>
              <c:numCache>
                <c:formatCode>0.00%</c:formatCode>
                <c:ptCount val="1"/>
                <c:pt idx="0">
                  <c:v>0.6333333333333333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Ejemplo'!$S$13</c:f>
              <c:numCache>
                <c:formatCode>0.00%</c:formatCode>
                <c:ptCount val="1"/>
                <c:pt idx="0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7850640"/>
        <c:axId val="287849072"/>
        <c:axId val="0"/>
      </c:bar3DChart>
      <c:catAx>
        <c:axId val="2878506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7849072"/>
        <c:crosses val="autoZero"/>
        <c:auto val="1"/>
        <c:lblAlgn val="ctr"/>
        <c:lblOffset val="100"/>
        <c:noMultiLvlLbl val="0"/>
      </c:catAx>
      <c:valAx>
        <c:axId val="2878490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785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Ejemplo'!$T$12</c:f>
              <c:numCache>
                <c:formatCode>0.00%</c:formatCode>
                <c:ptCount val="1"/>
                <c:pt idx="0">
                  <c:v>0.86363636363636365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Ejemplo'!$T$14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Ejemplo'!$T$15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Ejemplo'!$T$17</c:f>
              <c:numCache>
                <c:formatCode>0.00%</c:formatCode>
                <c:ptCount val="1"/>
                <c:pt idx="0">
                  <c:v>0.93333333333333335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Ejemplo'!$T$18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cat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Ejemplo'!$T$13</c:f>
              <c:numCache>
                <c:formatCode>0.00%</c:formatCode>
                <c:ptCount val="1"/>
                <c:pt idx="0">
                  <c:v>0.81818181818181823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7848288"/>
        <c:axId val="287853776"/>
        <c:axId val="0"/>
      </c:bar3DChart>
      <c:catAx>
        <c:axId val="2878482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7853776"/>
        <c:crosses val="autoZero"/>
        <c:auto val="1"/>
        <c:lblAlgn val="ctr"/>
        <c:lblOffset val="100"/>
        <c:noMultiLvlLbl val="0"/>
      </c:catAx>
      <c:valAx>
        <c:axId val="28785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784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Estadisticas por Criterio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'Matriz Ejemplo'!$P$11</c:f>
              <c:strCache>
                <c:ptCount val="1"/>
                <c:pt idx="0">
                  <c:v>Ing. Edwin Quichimbo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Ejemplo'!$P$12:$P$18</c:f>
              <c:numCache>
                <c:formatCode>0.00%</c:formatCode>
                <c:ptCount val="7"/>
                <c:pt idx="0">
                  <c:v>0.86363636363636365</c:v>
                </c:pt>
                <c:pt idx="1">
                  <c:v>0.84848484848484851</c:v>
                </c:pt>
                <c:pt idx="2">
                  <c:v>0.9</c:v>
                </c:pt>
                <c:pt idx="3">
                  <c:v>0.8666666666666667</c:v>
                </c:pt>
                <c:pt idx="4">
                  <c:v>0.9</c:v>
                </c:pt>
                <c:pt idx="5">
                  <c:v>0.91111111111111109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'Matriz Ejemplo'!$Q$11</c:f>
              <c:strCache>
                <c:ptCount val="1"/>
                <c:pt idx="0">
                  <c:v>Ing. Antonio Nieves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Ejemplo'!$Q$12:$Q$18</c:f>
              <c:numCache>
                <c:formatCode>0.00%</c:formatCode>
                <c:ptCount val="7"/>
                <c:pt idx="0">
                  <c:v>0.90909090909090906</c:v>
                </c:pt>
                <c:pt idx="1">
                  <c:v>0.90909090909090906</c:v>
                </c:pt>
                <c:pt idx="2">
                  <c:v>0.8</c:v>
                </c:pt>
                <c:pt idx="3">
                  <c:v>0.93333333333333335</c:v>
                </c:pt>
                <c:pt idx="4">
                  <c:v>0.8</c:v>
                </c:pt>
                <c:pt idx="5">
                  <c:v>0.93333333333333335</c:v>
                </c:pt>
                <c:pt idx="6">
                  <c:v>0.73333333333333328</c:v>
                </c:pt>
              </c:numCache>
            </c:numRef>
          </c:val>
        </c:ser>
        <c:ser>
          <c:idx val="2"/>
          <c:order val="2"/>
          <c:tx>
            <c:strRef>
              <c:f>'Matriz Ejemplo'!$R$11</c:f>
              <c:strCache>
                <c:ptCount val="1"/>
                <c:pt idx="0">
                  <c:v>Ing. Leonardo Guzmán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Ejemplo'!$R$12:$R$18</c:f>
              <c:numCache>
                <c:formatCode>0.00%</c:formatCode>
                <c:ptCount val="7"/>
                <c:pt idx="0">
                  <c:v>0.90909090909090906</c:v>
                </c:pt>
                <c:pt idx="1">
                  <c:v>0.90909090909090906</c:v>
                </c:pt>
                <c:pt idx="2">
                  <c:v>0.7</c:v>
                </c:pt>
                <c:pt idx="3">
                  <c:v>0.93333333333333335</c:v>
                </c:pt>
                <c:pt idx="4">
                  <c:v>0.9</c:v>
                </c:pt>
                <c:pt idx="5">
                  <c:v>0.88888888888888884</c:v>
                </c:pt>
                <c:pt idx="6">
                  <c:v>0.7</c:v>
                </c:pt>
              </c:numCache>
            </c:numRef>
          </c:val>
        </c:ser>
        <c:ser>
          <c:idx val="3"/>
          <c:order val="3"/>
          <c:tx>
            <c:strRef>
              <c:f>'Matriz Ejemplo'!$S$11</c:f>
              <c:strCache>
                <c:ptCount val="1"/>
                <c:pt idx="0">
                  <c:v>Ing. Teddy Espinoza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Ejemplo'!$S$12:$S$18</c:f>
              <c:numCache>
                <c:formatCode>0.00%</c:formatCode>
                <c:ptCount val="7"/>
                <c:pt idx="0">
                  <c:v>0.86363636363636365</c:v>
                </c:pt>
                <c:pt idx="1">
                  <c:v>0.90909090909090906</c:v>
                </c:pt>
                <c:pt idx="2">
                  <c:v>0.9</c:v>
                </c:pt>
                <c:pt idx="3">
                  <c:v>0.8666666666666667</c:v>
                </c:pt>
                <c:pt idx="4">
                  <c:v>0.9</c:v>
                </c:pt>
                <c:pt idx="5">
                  <c:v>0.88888888888888884</c:v>
                </c:pt>
                <c:pt idx="6">
                  <c:v>0.6333333333333333</c:v>
                </c:pt>
              </c:numCache>
            </c:numRef>
          </c:val>
        </c:ser>
        <c:ser>
          <c:idx val="4"/>
          <c:order val="4"/>
          <c:tx>
            <c:strRef>
              <c:f>'Matriz Ejemplo'!$T$11</c:f>
              <c:strCache>
                <c:ptCount val="1"/>
                <c:pt idx="0">
                  <c:v>Ing. Jimmy Paz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Ejemplo'!$T$12:$T$18</c:f>
              <c:numCache>
                <c:formatCode>0.00%</c:formatCode>
                <c:ptCount val="7"/>
                <c:pt idx="0">
                  <c:v>0.86363636363636365</c:v>
                </c:pt>
                <c:pt idx="1">
                  <c:v>0.81818181818181823</c:v>
                </c:pt>
                <c:pt idx="2">
                  <c:v>0.7</c:v>
                </c:pt>
                <c:pt idx="3">
                  <c:v>0.8</c:v>
                </c:pt>
                <c:pt idx="4">
                  <c:v>1</c:v>
                </c:pt>
                <c:pt idx="5">
                  <c:v>0.93333333333333335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846720"/>
        <c:axId val="287852600"/>
        <c:axId val="0"/>
      </c:bar3DChart>
      <c:catAx>
        <c:axId val="2878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7852600"/>
        <c:crosses val="autoZero"/>
        <c:auto val="1"/>
        <c:lblAlgn val="ctr"/>
        <c:lblOffset val="100"/>
        <c:noMultiLvlLbl val="0"/>
      </c:catAx>
      <c:valAx>
        <c:axId val="2878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78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947999498415313E-2"/>
          <c:y val="3.4426409222630967E-2"/>
          <c:w val="0.58846718295303535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(2)'!$L$12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(2)'!$L$14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(2)'!$L$15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(2)'!$L$11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(2)'!$L$13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6368744"/>
        <c:axId val="386371096"/>
        <c:axId val="0"/>
      </c:bar3DChart>
      <c:catAx>
        <c:axId val="38636874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86371096"/>
        <c:crosses val="autoZero"/>
        <c:auto val="1"/>
        <c:lblAlgn val="ctr"/>
        <c:lblOffset val="100"/>
        <c:noMultiLvlLbl val="0"/>
      </c:catAx>
      <c:valAx>
        <c:axId val="386371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6368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91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(2)'!$M$12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(2)'!$M$14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(2)'!$M$15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(2)'!$M$11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(2)'!$M$13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6369136"/>
        <c:axId val="386369920"/>
        <c:axId val="0"/>
      </c:bar3DChart>
      <c:catAx>
        <c:axId val="3863691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86369920"/>
        <c:crosses val="autoZero"/>
        <c:auto val="1"/>
        <c:lblAlgn val="ctr"/>
        <c:lblOffset val="100"/>
        <c:noMultiLvlLbl val="0"/>
      </c:catAx>
      <c:valAx>
        <c:axId val="386369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636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  <a:effectLst>
      <a:outerShdw blurRad="50800" dist="50800" dir="5400000" sx="1000" sy="1000" algn="ctr" rotWithShape="0">
        <a:srgbClr val="000000"/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(2)'!$N$12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(2)'!$N$14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(2)'!$N$15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(2)'!$N$11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(2)'!#REF!</c:f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(2)'!$N$13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6372272"/>
        <c:axId val="386371880"/>
        <c:axId val="0"/>
      </c:bar3DChart>
      <c:catAx>
        <c:axId val="386372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86371880"/>
        <c:crosses val="autoZero"/>
        <c:auto val="1"/>
        <c:lblAlgn val="ctr"/>
        <c:lblOffset val="100"/>
        <c:noMultiLvlLbl val="0"/>
      </c:catAx>
      <c:valAx>
        <c:axId val="386371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86372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49</xdr:row>
      <xdr:rowOff>133350</xdr:rowOff>
    </xdr:from>
    <xdr:to>
      <xdr:col>4</xdr:col>
      <xdr:colOff>266700</xdr:colOff>
      <xdr:row>71</xdr:row>
      <xdr:rowOff>38100</xdr:rowOff>
    </xdr:to>
    <xdr:graphicFrame macro="">
      <xdr:nvGraphicFramePr>
        <xdr:cNvPr id="102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49</xdr:row>
      <xdr:rowOff>123825</xdr:rowOff>
    </xdr:from>
    <xdr:to>
      <xdr:col>9</xdr:col>
      <xdr:colOff>600075</xdr:colOff>
      <xdr:row>71</xdr:row>
      <xdr:rowOff>28575</xdr:rowOff>
    </xdr:to>
    <xdr:graphicFrame macro="">
      <xdr:nvGraphicFramePr>
        <xdr:cNvPr id="102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381000</xdr:colOff>
      <xdr:row>101</xdr:row>
      <xdr:rowOff>95250</xdr:rowOff>
    </xdr:to>
    <xdr:graphicFrame macro="">
      <xdr:nvGraphicFramePr>
        <xdr:cNvPr id="102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79</xdr:row>
      <xdr:rowOff>171450</xdr:rowOff>
    </xdr:from>
    <xdr:to>
      <xdr:col>9</xdr:col>
      <xdr:colOff>476250</xdr:colOff>
      <xdr:row>101</xdr:row>
      <xdr:rowOff>76200</xdr:rowOff>
    </xdr:to>
    <xdr:graphicFrame macro="">
      <xdr:nvGraphicFramePr>
        <xdr:cNvPr id="1028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4</xdr:col>
      <xdr:colOff>933450</xdr:colOff>
      <xdr:row>125</xdr:row>
      <xdr:rowOff>95250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352425</xdr:colOff>
      <xdr:row>21</xdr:row>
      <xdr:rowOff>195261</xdr:rowOff>
    </xdr:from>
    <xdr:to>
      <xdr:col>20</xdr:col>
      <xdr:colOff>619125</xdr:colOff>
      <xdr:row>44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133350</xdr:rowOff>
    </xdr:from>
    <xdr:to>
      <xdr:col>4</xdr:col>
      <xdr:colOff>266700</xdr:colOff>
      <xdr:row>62</xdr:row>
      <xdr:rowOff>38100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40</xdr:row>
      <xdr:rowOff>123825</xdr:rowOff>
    </xdr:from>
    <xdr:to>
      <xdr:col>7</xdr:col>
      <xdr:colOff>0</xdr:colOff>
      <xdr:row>62</xdr:row>
      <xdr:rowOff>28575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381000</xdr:colOff>
      <xdr:row>92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70</xdr:row>
      <xdr:rowOff>171450</xdr:rowOff>
    </xdr:from>
    <xdr:to>
      <xdr:col>7</xdr:col>
      <xdr:colOff>0</xdr:colOff>
      <xdr:row>92</xdr:row>
      <xdr:rowOff>76200</xdr:rowOff>
    </xdr:to>
    <xdr:graphicFrame macro="">
      <xdr:nvGraphicFramePr>
        <xdr:cNvPr id="5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4</xdr:col>
      <xdr:colOff>933450</xdr:colOff>
      <xdr:row>116</xdr:row>
      <xdr:rowOff>95250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16</xdr:row>
      <xdr:rowOff>195261</xdr:rowOff>
    </xdr:from>
    <xdr:to>
      <xdr:col>16</xdr:col>
      <xdr:colOff>619125</xdr:colOff>
      <xdr:row>35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showGridLines="0" tabSelected="1" topLeftCell="A11" zoomScale="91" zoomScaleNormal="91" workbookViewId="0">
      <selection activeCell="P22" sqref="P22"/>
    </sheetView>
  </sheetViews>
  <sheetFormatPr baseColWidth="10" defaultRowHeight="15" x14ac:dyDescent="0.25"/>
  <cols>
    <col min="1" max="1" width="3.42578125" customWidth="1"/>
    <col min="2" max="2" width="18.7109375" customWidth="1"/>
    <col min="3" max="3" width="20.7109375" customWidth="1"/>
    <col min="4" max="4" width="30.28515625" hidden="1" customWidth="1"/>
    <col min="5" max="5" width="39.28515625" hidden="1" customWidth="1"/>
    <col min="6" max="6" width="16.28515625" bestFit="1" customWidth="1"/>
    <col min="7" max="7" width="12" customWidth="1"/>
    <col min="14" max="14" width="22.85546875" bestFit="1" customWidth="1"/>
    <col min="15" max="15" width="4.28515625" hidden="1" customWidth="1"/>
    <col min="16" max="16" width="13.42578125" bestFit="1" customWidth="1"/>
    <col min="17" max="20" width="11.5703125" bestFit="1" customWidth="1"/>
    <col min="21" max="21" width="8.140625" bestFit="1" customWidth="1"/>
  </cols>
  <sheetData>
    <row r="1" spans="1:21" ht="21" x14ac:dyDescent="0.35">
      <c r="D1" s="5" t="s">
        <v>51</v>
      </c>
    </row>
    <row r="3" spans="1:21" x14ac:dyDescent="0.25">
      <c r="B3" s="1" t="s">
        <v>41</v>
      </c>
      <c r="C3" s="1"/>
      <c r="D3" s="1"/>
      <c r="E3" s="1"/>
      <c r="F3" s="1"/>
      <c r="G3" s="1"/>
      <c r="H3" s="1"/>
      <c r="I3" s="1"/>
    </row>
    <row r="4" spans="1:21" x14ac:dyDescent="0.25">
      <c r="B4" s="1" t="s">
        <v>39</v>
      </c>
      <c r="C4" s="1"/>
      <c r="D4" s="1"/>
      <c r="E4" s="1"/>
      <c r="F4" s="1"/>
      <c r="G4" s="1"/>
      <c r="H4" s="1"/>
      <c r="I4" s="1"/>
    </row>
    <row r="5" spans="1:21" x14ac:dyDescent="0.25">
      <c r="B5" s="1"/>
      <c r="C5" s="1"/>
      <c r="D5" s="1"/>
      <c r="E5" s="1"/>
      <c r="F5" s="1"/>
      <c r="G5" s="1"/>
      <c r="H5" s="1"/>
      <c r="I5" s="1"/>
    </row>
    <row r="6" spans="1:21" x14ac:dyDescent="0.25">
      <c r="B6" s="1" t="s">
        <v>42</v>
      </c>
      <c r="C6" s="1"/>
      <c r="D6" s="1"/>
      <c r="E6" s="1"/>
      <c r="F6" s="1"/>
      <c r="G6" s="1"/>
      <c r="H6" s="1"/>
      <c r="I6" s="1"/>
    </row>
    <row r="7" spans="1:21" x14ac:dyDescent="0.25">
      <c r="B7" s="1" t="s">
        <v>40</v>
      </c>
      <c r="C7" s="1"/>
      <c r="D7" s="1"/>
      <c r="E7" s="1"/>
      <c r="F7" s="1"/>
      <c r="G7" s="1"/>
      <c r="H7" s="1"/>
      <c r="I7" s="1"/>
    </row>
    <row r="8" spans="1:21" x14ac:dyDescent="0.25">
      <c r="B8" s="1"/>
      <c r="C8" s="1"/>
      <c r="D8" s="1"/>
      <c r="E8" s="1"/>
      <c r="F8" s="1"/>
      <c r="G8" s="1"/>
      <c r="H8" s="1"/>
      <c r="I8" s="1"/>
    </row>
    <row r="9" spans="1:21" x14ac:dyDescent="0.25">
      <c r="B9" s="1" t="s">
        <v>70</v>
      </c>
      <c r="C9" s="1"/>
      <c r="D9" s="1"/>
      <c r="E9" s="1"/>
      <c r="F9" s="1"/>
      <c r="G9" s="1"/>
      <c r="H9" s="1"/>
      <c r="I9" s="1"/>
    </row>
    <row r="10" spans="1:21" ht="15.75" thickBot="1" x14ac:dyDescent="0.3">
      <c r="D10" s="3"/>
      <c r="E10" s="3"/>
      <c r="H10" s="1"/>
      <c r="I10" s="1"/>
      <c r="P10">
        <f>P12/$O$12</f>
        <v>3.9256198347107439E-2</v>
      </c>
      <c r="Q10">
        <f t="shared" ref="Q10:T10" si="0">Q12/$O$12</f>
        <v>4.1322314049586778E-2</v>
      </c>
      <c r="R10">
        <f t="shared" si="0"/>
        <v>4.1322314049586778E-2</v>
      </c>
      <c r="S10">
        <f t="shared" si="0"/>
        <v>3.9256198347107439E-2</v>
      </c>
      <c r="T10">
        <f t="shared" si="0"/>
        <v>3.9256198347107439E-2</v>
      </c>
    </row>
    <row r="11" spans="1:21" s="6" customFormat="1" ht="45.75" thickBot="1" x14ac:dyDescent="0.3">
      <c r="B11" s="112" t="s">
        <v>0</v>
      </c>
      <c r="C11" s="113" t="s">
        <v>84</v>
      </c>
      <c r="D11" s="114"/>
      <c r="E11" s="114"/>
      <c r="F11" s="113" t="s">
        <v>83</v>
      </c>
      <c r="G11" s="115" t="s">
        <v>78</v>
      </c>
      <c r="H11" s="115" t="s">
        <v>79</v>
      </c>
      <c r="I11" s="115" t="s">
        <v>80</v>
      </c>
      <c r="J11" s="115" t="s">
        <v>81</v>
      </c>
      <c r="K11" s="121" t="s">
        <v>82</v>
      </c>
      <c r="L11" s="127"/>
      <c r="N11" s="121" t="s">
        <v>45</v>
      </c>
      <c r="O11" s="122"/>
      <c r="P11" s="121" t="str">
        <f>G11</f>
        <v>Ing. Edwin Quichimbo</v>
      </c>
      <c r="Q11" s="121" t="str">
        <f>H11</f>
        <v>Ing. Antonio Nieves</v>
      </c>
      <c r="R11" s="121" t="str">
        <f>I11</f>
        <v>Ing. Leonardo Guzmán</v>
      </c>
      <c r="S11" s="121" t="str">
        <f>J11</f>
        <v>Ing. Teddy Espinoza</v>
      </c>
      <c r="T11" s="121" t="str">
        <f>K11</f>
        <v>Ing. Jimmy Paz</v>
      </c>
      <c r="U11" s="121" t="s">
        <v>36</v>
      </c>
    </row>
    <row r="12" spans="1:21" ht="15.75" thickBot="1" x14ac:dyDescent="0.3">
      <c r="A12" s="4"/>
      <c r="B12" s="116"/>
      <c r="C12" s="117"/>
      <c r="D12" s="118" t="s">
        <v>38</v>
      </c>
      <c r="E12" s="119"/>
      <c r="F12" s="117"/>
      <c r="G12" s="120" t="s">
        <v>1</v>
      </c>
      <c r="H12" s="120" t="s">
        <v>1</v>
      </c>
      <c r="I12" s="120" t="s">
        <v>1</v>
      </c>
      <c r="J12" s="120" t="s">
        <v>1</v>
      </c>
      <c r="K12" s="126" t="s">
        <v>1</v>
      </c>
      <c r="N12" s="22" t="s">
        <v>44</v>
      </c>
      <c r="O12" s="7">
        <f t="shared" ref="O12" si="1">SUM(F13:F21)</f>
        <v>22</v>
      </c>
      <c r="P12" s="8">
        <f>SUM(G13:G21)/$O12</f>
        <v>0.86363636363636365</v>
      </c>
      <c r="Q12" s="8">
        <f t="shared" ref="Q12:T12" si="2">SUM(H13:H21)/$O12</f>
        <v>0.90909090909090906</v>
      </c>
      <c r="R12" s="8">
        <f t="shared" si="2"/>
        <v>0.90909090909090906</v>
      </c>
      <c r="S12" s="8">
        <f t="shared" si="2"/>
        <v>0.86363636363636365</v>
      </c>
      <c r="T12" s="9">
        <f t="shared" si="2"/>
        <v>0.86363636363636365</v>
      </c>
      <c r="U12" s="10">
        <f t="shared" ref="U12:U18" si="3">AVERAGE(P12:T12)</f>
        <v>0.88181818181818183</v>
      </c>
    </row>
    <row r="13" spans="1:21" ht="15.75" thickBot="1" x14ac:dyDescent="0.3">
      <c r="A13" s="2"/>
      <c r="B13" s="78" t="s">
        <v>2</v>
      </c>
      <c r="C13" s="29" t="s">
        <v>3</v>
      </c>
      <c r="D13" s="97"/>
      <c r="E13" s="98"/>
      <c r="F13" s="30">
        <v>5</v>
      </c>
      <c r="G13" s="31">
        <v>5</v>
      </c>
      <c r="H13" s="31">
        <v>5</v>
      </c>
      <c r="I13" s="31">
        <v>5</v>
      </c>
      <c r="J13" s="31">
        <v>4</v>
      </c>
      <c r="K13" s="31">
        <v>4</v>
      </c>
      <c r="N13" s="23" t="s">
        <v>69</v>
      </c>
      <c r="O13" s="11">
        <f t="shared" ref="O13" si="4">SUM(F22:F25)</f>
        <v>33</v>
      </c>
      <c r="P13" s="8">
        <f>SUM(G22:G25)/$O$13</f>
        <v>0.84848484848484851</v>
      </c>
      <c r="Q13" s="8">
        <f t="shared" ref="Q13:R13" si="5">SUM(H22:H25)/$O$13</f>
        <v>0.90909090909090906</v>
      </c>
      <c r="R13" s="8">
        <f t="shared" si="5"/>
        <v>0.90909090909090906</v>
      </c>
      <c r="S13" s="8">
        <f>SUM(J22:J25)/$O$13</f>
        <v>0.90909090909090906</v>
      </c>
      <c r="T13" s="9">
        <f t="shared" ref="T13" si="6">SUM(K22:K25)/$O$13</f>
        <v>0.81818181818181823</v>
      </c>
      <c r="U13" s="10">
        <f t="shared" si="3"/>
        <v>0.87878787878787867</v>
      </c>
    </row>
    <row r="14" spans="1:21" ht="15.75" thickBot="1" x14ac:dyDescent="0.3">
      <c r="A14" s="2"/>
      <c r="B14" s="79"/>
      <c r="C14" s="32"/>
      <c r="D14" s="81" t="s">
        <v>74</v>
      </c>
      <c r="E14" s="82"/>
      <c r="F14" s="33"/>
      <c r="G14" s="34"/>
      <c r="H14" s="34"/>
      <c r="I14" s="34"/>
      <c r="J14" s="34"/>
      <c r="K14" s="34"/>
      <c r="N14" s="24" t="s">
        <v>46</v>
      </c>
      <c r="O14" s="12">
        <f t="shared" ref="O14" si="7">SUM(F26:F28)</f>
        <v>10</v>
      </c>
      <c r="P14" s="8">
        <f>SUM(G26:G28)/$O14</f>
        <v>0.9</v>
      </c>
      <c r="Q14" s="8">
        <f t="shared" ref="Q14:R14" si="8">SUM(H26:H28)/$O14</f>
        <v>0.8</v>
      </c>
      <c r="R14" s="8">
        <f t="shared" si="8"/>
        <v>0.7</v>
      </c>
      <c r="S14" s="8">
        <f>SUM(J26:J28)/$O14</f>
        <v>0.9</v>
      </c>
      <c r="T14" s="9">
        <f t="shared" ref="T14" si="9">SUM(K26:K28)/$O14</f>
        <v>0.7</v>
      </c>
      <c r="U14" s="10">
        <f t="shared" si="3"/>
        <v>0.8</v>
      </c>
    </row>
    <row r="15" spans="1:21" ht="15.75" thickBot="1" x14ac:dyDescent="0.3">
      <c r="A15" s="2"/>
      <c r="B15" s="79"/>
      <c r="C15" s="35"/>
      <c r="D15" s="36"/>
      <c r="E15" s="37"/>
      <c r="F15" s="38"/>
      <c r="G15" s="39"/>
      <c r="H15" s="39"/>
      <c r="I15" s="39"/>
      <c r="J15" s="39"/>
      <c r="K15" s="39"/>
      <c r="N15" s="25" t="s">
        <v>47</v>
      </c>
      <c r="O15" s="13">
        <f t="shared" ref="O15" si="10">SUM(F29:F31)</f>
        <v>15</v>
      </c>
      <c r="P15" s="8">
        <f>SUM(G29:G31)/$O15</f>
        <v>0.8666666666666667</v>
      </c>
      <c r="Q15" s="8">
        <f t="shared" ref="Q15:R15" si="11">SUM(H29:H31)/$O15</f>
        <v>0.93333333333333335</v>
      </c>
      <c r="R15" s="8">
        <f t="shared" si="11"/>
        <v>0.93333333333333335</v>
      </c>
      <c r="S15" s="8">
        <f>SUM(J29:J31)/$O15</f>
        <v>0.8666666666666667</v>
      </c>
      <c r="T15" s="9">
        <f t="shared" ref="T15" si="12">SUM(K29:K31)/$O15</f>
        <v>0.8</v>
      </c>
      <c r="U15" s="10">
        <f t="shared" si="3"/>
        <v>0.88000000000000012</v>
      </c>
    </row>
    <row r="16" spans="1:21" ht="15.75" thickBot="1" x14ac:dyDescent="0.3">
      <c r="A16" s="2"/>
      <c r="B16" s="79"/>
      <c r="C16" s="40" t="s">
        <v>4</v>
      </c>
      <c r="D16" s="101" t="s">
        <v>71</v>
      </c>
      <c r="E16" s="106"/>
      <c r="F16" s="41">
        <v>5</v>
      </c>
      <c r="G16" s="42">
        <v>4</v>
      </c>
      <c r="H16" s="42">
        <v>5</v>
      </c>
      <c r="I16" s="42">
        <v>4</v>
      </c>
      <c r="J16" s="42">
        <v>4</v>
      </c>
      <c r="K16" s="42">
        <v>4</v>
      </c>
      <c r="N16" s="26" t="s">
        <v>48</v>
      </c>
      <c r="O16" s="14">
        <f t="shared" ref="O16" si="13">SUM(F32:F33)</f>
        <v>10</v>
      </c>
      <c r="P16" s="8">
        <f>SUM(G32:G33)/$O16</f>
        <v>0.9</v>
      </c>
      <c r="Q16" s="8">
        <f t="shared" ref="Q16:R16" si="14">SUM(H32:H33)/$O16</f>
        <v>0.8</v>
      </c>
      <c r="R16" s="8">
        <f t="shared" si="14"/>
        <v>0.9</v>
      </c>
      <c r="S16" s="8">
        <f>SUM(J32:J33)/$O16</f>
        <v>0.9</v>
      </c>
      <c r="T16" s="9">
        <f t="shared" ref="T16" si="15">SUM(K32:K33)/$O16</f>
        <v>1</v>
      </c>
      <c r="U16" s="10">
        <f t="shared" si="3"/>
        <v>0.9</v>
      </c>
    </row>
    <row r="17" spans="1:21" ht="15.75" thickBot="1" x14ac:dyDescent="0.3">
      <c r="A17" s="2"/>
      <c r="B17" s="79"/>
      <c r="C17" s="43" t="s">
        <v>5</v>
      </c>
      <c r="D17" s="44" t="s">
        <v>6</v>
      </c>
      <c r="E17" s="45"/>
      <c r="F17" s="30">
        <v>5</v>
      </c>
      <c r="G17" s="31"/>
      <c r="H17" s="31"/>
      <c r="I17" s="31"/>
      <c r="J17" s="31"/>
      <c r="K17" s="31"/>
      <c r="N17" s="27" t="s">
        <v>49</v>
      </c>
      <c r="O17" s="15">
        <f t="shared" ref="O17" si="16">SUM(F34:F42)</f>
        <v>45</v>
      </c>
      <c r="P17" s="8">
        <f>SUM(G34:G42)/$O17</f>
        <v>0.91111111111111109</v>
      </c>
      <c r="Q17" s="8">
        <f t="shared" ref="Q17:R17" si="17">SUM(H34:H42)/$O17</f>
        <v>0.93333333333333335</v>
      </c>
      <c r="R17" s="8">
        <f t="shared" si="17"/>
        <v>0.88888888888888884</v>
      </c>
      <c r="S17" s="8">
        <f>SUM(J34:J42)/$O17</f>
        <v>0.88888888888888884</v>
      </c>
      <c r="T17" s="9">
        <f t="shared" ref="T17" si="18">SUM(K34:K42)/$O17</f>
        <v>0.93333333333333335</v>
      </c>
      <c r="U17" s="10">
        <f t="shared" si="3"/>
        <v>0.91111111111111109</v>
      </c>
    </row>
    <row r="18" spans="1:21" x14ac:dyDescent="0.25">
      <c r="A18" s="2"/>
      <c r="B18" s="79"/>
      <c r="C18" s="46"/>
      <c r="D18" s="110" t="s">
        <v>73</v>
      </c>
      <c r="E18" s="111"/>
      <c r="F18" s="47"/>
      <c r="G18" s="31">
        <v>5</v>
      </c>
      <c r="H18" s="31">
        <v>4</v>
      </c>
      <c r="I18" s="31">
        <v>4</v>
      </c>
      <c r="J18" s="31">
        <v>4</v>
      </c>
      <c r="K18" s="31">
        <v>5</v>
      </c>
      <c r="N18" s="28" t="s">
        <v>50</v>
      </c>
      <c r="O18" s="16">
        <f t="shared" ref="O18" si="19">SUM(F43:F46)</f>
        <v>30</v>
      </c>
      <c r="P18" s="17">
        <f>SUM(G43:G46)/$O18</f>
        <v>0.8</v>
      </c>
      <c r="Q18" s="17">
        <f t="shared" ref="Q18:R18" si="20">SUM(H43:H46)/$O18</f>
        <v>0.73333333333333328</v>
      </c>
      <c r="R18" s="17">
        <f t="shared" si="20"/>
        <v>0.7</v>
      </c>
      <c r="S18" s="17">
        <f>SUM(J43:J46)/$O18</f>
        <v>0.6333333333333333</v>
      </c>
      <c r="T18" s="18">
        <f t="shared" ref="T18" si="21">SUM(K43:K46)/$O18</f>
        <v>0.7</v>
      </c>
      <c r="U18" s="10">
        <f t="shared" si="3"/>
        <v>0.71333333333333326</v>
      </c>
    </row>
    <row r="19" spans="1:21" ht="15.75" thickBot="1" x14ac:dyDescent="0.3">
      <c r="A19" s="2"/>
      <c r="B19" s="79"/>
      <c r="C19" s="48"/>
      <c r="D19" s="102"/>
      <c r="E19" s="107"/>
      <c r="F19" s="49"/>
      <c r="G19" s="50"/>
      <c r="H19" s="50"/>
      <c r="I19" s="50"/>
      <c r="J19" s="50"/>
      <c r="K19" s="50"/>
      <c r="N19" s="123" t="s">
        <v>36</v>
      </c>
      <c r="O19" s="19">
        <f>SUM(O12:O18)</f>
        <v>165</v>
      </c>
      <c r="P19" s="20">
        <f>G47/$O19</f>
        <v>0.8666666666666667</v>
      </c>
      <c r="Q19" s="20">
        <f t="shared" ref="Q19:T19" si="22">H47/$O19</f>
        <v>0.87272727272727268</v>
      </c>
      <c r="R19" s="20">
        <f t="shared" si="22"/>
        <v>0.8545454545454545</v>
      </c>
      <c r="S19" s="20">
        <f t="shared" si="22"/>
        <v>0.84242424242424241</v>
      </c>
      <c r="T19" s="21">
        <f t="shared" si="22"/>
        <v>0.83636363636363631</v>
      </c>
      <c r="U19" s="10">
        <f>AVERAGE(P19:T19)</f>
        <v>0.8545454545454545</v>
      </c>
    </row>
    <row r="20" spans="1:21" x14ac:dyDescent="0.25">
      <c r="A20" s="2"/>
      <c r="B20" s="79"/>
      <c r="C20" s="51" t="s">
        <v>7</v>
      </c>
      <c r="D20" s="100" t="s">
        <v>8</v>
      </c>
      <c r="E20" s="100"/>
      <c r="F20" s="30">
        <v>7</v>
      </c>
      <c r="G20" s="30">
        <v>5</v>
      </c>
      <c r="H20" s="30">
        <v>6</v>
      </c>
      <c r="I20" s="30">
        <v>7</v>
      </c>
      <c r="J20" s="30">
        <v>7</v>
      </c>
      <c r="K20" s="30">
        <v>6</v>
      </c>
    </row>
    <row r="21" spans="1:21" ht="15.75" thickBot="1" x14ac:dyDescent="0.3">
      <c r="A21" s="2"/>
      <c r="B21" s="80"/>
      <c r="C21" s="52"/>
      <c r="D21" s="53" t="s">
        <v>9</v>
      </c>
      <c r="E21" s="53"/>
      <c r="F21" s="38"/>
      <c r="G21" s="50"/>
      <c r="H21" s="50"/>
      <c r="I21" s="50"/>
      <c r="J21" s="50"/>
      <c r="K21" s="50"/>
    </row>
    <row r="22" spans="1:21" ht="15.75" thickBot="1" x14ac:dyDescent="0.3">
      <c r="A22" s="2"/>
      <c r="B22" s="75" t="s">
        <v>52</v>
      </c>
      <c r="C22" s="54" t="s">
        <v>53</v>
      </c>
      <c r="D22" s="36" t="s">
        <v>54</v>
      </c>
      <c r="E22" s="37"/>
      <c r="F22" s="55">
        <v>5</v>
      </c>
      <c r="G22" s="56">
        <v>4</v>
      </c>
      <c r="H22" s="56">
        <v>5</v>
      </c>
      <c r="I22" s="56">
        <v>4</v>
      </c>
      <c r="J22" s="56">
        <v>5</v>
      </c>
      <c r="K22" s="56">
        <v>4</v>
      </c>
    </row>
    <row r="23" spans="1:21" ht="15.75" thickBot="1" x14ac:dyDescent="0.3">
      <c r="A23" s="2"/>
      <c r="B23" s="76"/>
      <c r="C23" s="54" t="s">
        <v>55</v>
      </c>
      <c r="D23" s="36" t="s">
        <v>56</v>
      </c>
      <c r="E23" s="37"/>
      <c r="F23" s="55">
        <v>8</v>
      </c>
      <c r="G23" s="56">
        <v>6</v>
      </c>
      <c r="H23" s="56">
        <v>7</v>
      </c>
      <c r="I23" s="56">
        <v>6</v>
      </c>
      <c r="J23" s="56">
        <v>7</v>
      </c>
      <c r="K23" s="56">
        <v>5</v>
      </c>
    </row>
    <row r="24" spans="1:21" ht="15.75" thickBot="1" x14ac:dyDescent="0.3">
      <c r="A24" s="2"/>
      <c r="B24" s="76"/>
      <c r="C24" s="54" t="s">
        <v>57</v>
      </c>
      <c r="D24" s="36" t="s">
        <v>58</v>
      </c>
      <c r="E24" s="37"/>
      <c r="F24" s="55">
        <v>10</v>
      </c>
      <c r="G24" s="56">
        <v>9</v>
      </c>
      <c r="H24" s="56">
        <v>10</v>
      </c>
      <c r="I24" s="56">
        <v>10</v>
      </c>
      <c r="J24" s="56">
        <v>9</v>
      </c>
      <c r="K24" s="56">
        <v>8</v>
      </c>
    </row>
    <row r="25" spans="1:21" ht="15.75" thickBot="1" x14ac:dyDescent="0.3">
      <c r="A25" s="2"/>
      <c r="B25" s="77"/>
      <c r="C25" s="54" t="s">
        <v>59</v>
      </c>
      <c r="D25" s="36" t="s">
        <v>60</v>
      </c>
      <c r="E25" s="37"/>
      <c r="F25" s="55">
        <v>10</v>
      </c>
      <c r="G25" s="56">
        <v>9</v>
      </c>
      <c r="H25" s="56">
        <v>8</v>
      </c>
      <c r="I25" s="56">
        <v>10</v>
      </c>
      <c r="J25" s="56">
        <v>9</v>
      </c>
      <c r="K25" s="56">
        <v>10</v>
      </c>
    </row>
    <row r="26" spans="1:21" ht="15.75" thickBot="1" x14ac:dyDescent="0.3">
      <c r="A26" s="2"/>
      <c r="B26" s="94" t="s">
        <v>10</v>
      </c>
      <c r="C26" s="57" t="s">
        <v>11</v>
      </c>
      <c r="D26" s="103" t="s">
        <v>12</v>
      </c>
      <c r="E26" s="107"/>
      <c r="F26" s="41">
        <v>5</v>
      </c>
      <c r="G26" s="42">
        <v>4</v>
      </c>
      <c r="H26" s="42">
        <v>4</v>
      </c>
      <c r="I26" s="42">
        <v>3</v>
      </c>
      <c r="J26" s="42">
        <v>4</v>
      </c>
      <c r="K26" s="42">
        <v>3</v>
      </c>
    </row>
    <row r="27" spans="1:21" x14ac:dyDescent="0.25">
      <c r="A27" s="2"/>
      <c r="B27" s="95"/>
      <c r="C27" s="51" t="s">
        <v>13</v>
      </c>
      <c r="D27" s="99" t="s">
        <v>72</v>
      </c>
      <c r="E27" s="105"/>
      <c r="F27" s="58">
        <v>5</v>
      </c>
      <c r="G27" s="31">
        <v>5</v>
      </c>
      <c r="H27" s="31">
        <v>4</v>
      </c>
      <c r="I27" s="31">
        <v>4</v>
      </c>
      <c r="J27" s="31">
        <v>5</v>
      </c>
      <c r="K27" s="31">
        <v>4</v>
      </c>
    </row>
    <row r="28" spans="1:21" ht="15.75" thickBot="1" x14ac:dyDescent="0.3">
      <c r="A28" s="2"/>
      <c r="B28" s="96"/>
      <c r="C28" s="52"/>
      <c r="D28" s="53"/>
      <c r="E28" s="37"/>
      <c r="F28" s="38"/>
      <c r="G28" s="56"/>
      <c r="H28" s="56"/>
      <c r="I28" s="56"/>
      <c r="J28" s="56"/>
      <c r="K28" s="56"/>
    </row>
    <row r="29" spans="1:21" ht="15.75" thickBot="1" x14ac:dyDescent="0.3">
      <c r="A29" s="2"/>
      <c r="B29" s="91" t="s">
        <v>14</v>
      </c>
      <c r="C29" s="59" t="s">
        <v>15</v>
      </c>
      <c r="D29" s="99" t="s">
        <v>16</v>
      </c>
      <c r="E29" s="100"/>
      <c r="F29" s="50">
        <v>5</v>
      </c>
      <c r="G29" s="41">
        <v>4</v>
      </c>
      <c r="H29" s="41">
        <v>4</v>
      </c>
      <c r="I29" s="41">
        <v>5</v>
      </c>
      <c r="J29" s="41">
        <v>5</v>
      </c>
      <c r="K29" s="41">
        <v>5</v>
      </c>
    </row>
    <row r="30" spans="1:21" x14ac:dyDescent="0.25">
      <c r="A30" s="2"/>
      <c r="B30" s="92"/>
      <c r="C30" s="60" t="s">
        <v>77</v>
      </c>
      <c r="D30" s="99" t="s">
        <v>17</v>
      </c>
      <c r="E30" s="100"/>
      <c r="F30" s="58">
        <v>10</v>
      </c>
      <c r="G30" s="58">
        <v>9</v>
      </c>
      <c r="H30" s="58">
        <v>10</v>
      </c>
      <c r="I30" s="58">
        <v>9</v>
      </c>
      <c r="J30" s="58">
        <v>8</v>
      </c>
      <c r="K30" s="58">
        <v>7</v>
      </c>
    </row>
    <row r="31" spans="1:21" ht="15.75" thickBot="1" x14ac:dyDescent="0.3">
      <c r="A31" s="2"/>
      <c r="B31" s="93"/>
      <c r="C31" s="54"/>
      <c r="D31" s="101" t="s">
        <v>18</v>
      </c>
      <c r="E31" s="102"/>
      <c r="F31" s="38"/>
      <c r="G31" s="50"/>
      <c r="H31" s="50"/>
      <c r="I31" s="50"/>
      <c r="J31" s="50"/>
      <c r="K31" s="50"/>
    </row>
    <row r="32" spans="1:21" ht="15.75" thickBot="1" x14ac:dyDescent="0.3">
      <c r="A32" s="2"/>
      <c r="B32" s="89" t="s">
        <v>76</v>
      </c>
      <c r="C32" s="61" t="s">
        <v>19</v>
      </c>
      <c r="D32" s="103" t="s">
        <v>20</v>
      </c>
      <c r="E32" s="104"/>
      <c r="F32" s="50">
        <v>5</v>
      </c>
      <c r="G32" s="42">
        <v>4</v>
      </c>
      <c r="H32" s="42">
        <v>4</v>
      </c>
      <c r="I32" s="42">
        <v>5</v>
      </c>
      <c r="J32" s="42">
        <v>4</v>
      </c>
      <c r="K32" s="42">
        <v>5</v>
      </c>
    </row>
    <row r="33" spans="1:11" ht="15.75" thickBot="1" x14ac:dyDescent="0.3">
      <c r="A33" s="2"/>
      <c r="B33" s="90"/>
      <c r="C33" s="57" t="s">
        <v>21</v>
      </c>
      <c r="D33" s="103" t="s">
        <v>22</v>
      </c>
      <c r="E33" s="104"/>
      <c r="F33" s="50">
        <v>5</v>
      </c>
      <c r="G33" s="42">
        <v>5</v>
      </c>
      <c r="H33" s="42">
        <v>4</v>
      </c>
      <c r="I33" s="42">
        <v>4</v>
      </c>
      <c r="J33" s="42">
        <v>5</v>
      </c>
      <c r="K33" s="42">
        <v>5</v>
      </c>
    </row>
    <row r="34" spans="1:11" ht="15.75" thickBot="1" x14ac:dyDescent="0.3">
      <c r="A34" s="2"/>
      <c r="B34" s="86" t="s">
        <v>23</v>
      </c>
      <c r="C34" s="61" t="s">
        <v>24</v>
      </c>
      <c r="D34" s="103" t="s">
        <v>25</v>
      </c>
      <c r="E34" s="104"/>
      <c r="F34" s="50">
        <v>10</v>
      </c>
      <c r="G34" s="42">
        <v>9</v>
      </c>
      <c r="H34" s="42">
        <v>10</v>
      </c>
      <c r="I34" s="42">
        <v>8</v>
      </c>
      <c r="J34" s="42">
        <v>8</v>
      </c>
      <c r="K34" s="42">
        <v>10</v>
      </c>
    </row>
    <row r="35" spans="1:11" ht="15.75" thickBot="1" x14ac:dyDescent="0.3">
      <c r="A35" s="2"/>
      <c r="B35" s="87"/>
      <c r="C35" s="57" t="s">
        <v>26</v>
      </c>
      <c r="D35" s="103" t="s">
        <v>27</v>
      </c>
      <c r="E35" s="104"/>
      <c r="F35" s="41">
        <v>5</v>
      </c>
      <c r="G35" s="42">
        <v>5</v>
      </c>
      <c r="H35" s="42">
        <v>5</v>
      </c>
      <c r="I35" s="42">
        <v>5</v>
      </c>
      <c r="J35" s="42">
        <v>5</v>
      </c>
      <c r="K35" s="42">
        <v>5</v>
      </c>
    </row>
    <row r="36" spans="1:11" x14ac:dyDescent="0.25">
      <c r="A36" s="2"/>
      <c r="B36" s="87"/>
      <c r="C36" s="51" t="s">
        <v>28</v>
      </c>
      <c r="D36" s="99" t="s">
        <v>75</v>
      </c>
      <c r="E36" s="100"/>
      <c r="F36" s="30">
        <v>5</v>
      </c>
      <c r="G36" s="31">
        <v>5</v>
      </c>
      <c r="H36" s="31">
        <v>5</v>
      </c>
      <c r="I36" s="31">
        <v>5</v>
      </c>
      <c r="J36" s="31">
        <v>5</v>
      </c>
      <c r="K36" s="31">
        <v>5</v>
      </c>
    </row>
    <row r="37" spans="1:11" ht="15.75" thickBot="1" x14ac:dyDescent="0.3">
      <c r="A37" s="2"/>
      <c r="B37" s="87"/>
      <c r="C37" s="62"/>
      <c r="D37" s="36"/>
      <c r="E37" s="53"/>
      <c r="F37" s="38"/>
      <c r="G37" s="50"/>
      <c r="H37" s="50"/>
      <c r="I37" s="50"/>
      <c r="J37" s="50"/>
      <c r="K37" s="50"/>
    </row>
    <row r="38" spans="1:11" x14ac:dyDescent="0.25">
      <c r="A38" s="2"/>
      <c r="B38" s="87"/>
      <c r="C38" s="51" t="s">
        <v>29</v>
      </c>
      <c r="D38" s="108" t="s">
        <v>30</v>
      </c>
      <c r="E38" s="109"/>
      <c r="F38" s="30">
        <v>10</v>
      </c>
      <c r="G38" s="30">
        <v>10</v>
      </c>
      <c r="H38" s="30">
        <v>10</v>
      </c>
      <c r="I38" s="30">
        <v>9</v>
      </c>
      <c r="J38" s="30">
        <v>10</v>
      </c>
      <c r="K38" s="30">
        <v>9</v>
      </c>
    </row>
    <row r="39" spans="1:11" ht="15.75" thickBot="1" x14ac:dyDescent="0.3">
      <c r="A39" s="2"/>
      <c r="B39" s="87"/>
      <c r="C39" s="52"/>
      <c r="D39" s="36" t="s">
        <v>31</v>
      </c>
      <c r="E39" s="53"/>
      <c r="F39" s="38"/>
      <c r="G39" s="50"/>
      <c r="H39" s="50"/>
      <c r="I39" s="50"/>
      <c r="J39" s="50"/>
      <c r="K39" s="50"/>
    </row>
    <row r="40" spans="1:11" ht="15.75" thickBot="1" x14ac:dyDescent="0.3">
      <c r="B40" s="87"/>
      <c r="C40" s="57" t="s">
        <v>32</v>
      </c>
      <c r="D40" s="63" t="s">
        <v>37</v>
      </c>
      <c r="E40" s="64"/>
      <c r="F40" s="41">
        <v>4</v>
      </c>
      <c r="G40" s="42">
        <v>4</v>
      </c>
      <c r="H40" s="42">
        <v>3</v>
      </c>
      <c r="I40" s="42">
        <v>4</v>
      </c>
      <c r="J40" s="42">
        <v>3</v>
      </c>
      <c r="K40" s="42">
        <v>3</v>
      </c>
    </row>
    <row r="41" spans="1:11" ht="15.75" thickBot="1" x14ac:dyDescent="0.3">
      <c r="B41" s="87"/>
      <c r="C41" s="65" t="s">
        <v>7</v>
      </c>
      <c r="D41" s="63" t="s">
        <v>33</v>
      </c>
      <c r="E41" s="66"/>
      <c r="F41" s="67">
        <v>7</v>
      </c>
      <c r="G41" s="30">
        <v>4</v>
      </c>
      <c r="H41" s="30">
        <v>5</v>
      </c>
      <c r="I41" s="30">
        <v>5</v>
      </c>
      <c r="J41" s="30">
        <v>5</v>
      </c>
      <c r="K41" s="30">
        <v>6</v>
      </c>
    </row>
    <row r="42" spans="1:11" ht="15.75" thickBot="1" x14ac:dyDescent="0.3">
      <c r="B42" s="88"/>
      <c r="C42" s="61" t="s">
        <v>34</v>
      </c>
      <c r="D42" s="68" t="s">
        <v>35</v>
      </c>
      <c r="E42" s="69"/>
      <c r="F42" s="70">
        <v>4</v>
      </c>
      <c r="G42" s="41">
        <v>4</v>
      </c>
      <c r="H42" s="41">
        <v>4</v>
      </c>
      <c r="I42" s="41">
        <v>4</v>
      </c>
      <c r="J42" s="41">
        <v>4</v>
      </c>
      <c r="K42" s="41">
        <v>4</v>
      </c>
    </row>
    <row r="43" spans="1:11" ht="15.75" thickBot="1" x14ac:dyDescent="0.3">
      <c r="B43" s="83" t="s">
        <v>43</v>
      </c>
      <c r="C43" s="61" t="s">
        <v>61</v>
      </c>
      <c r="D43" s="71" t="s">
        <v>62</v>
      </c>
      <c r="E43" s="72"/>
      <c r="F43" s="70">
        <v>5</v>
      </c>
      <c r="G43" s="41">
        <v>2</v>
      </c>
      <c r="H43" s="41">
        <v>2</v>
      </c>
      <c r="I43" s="41">
        <v>1</v>
      </c>
      <c r="J43" s="41">
        <v>1</v>
      </c>
      <c r="K43" s="41">
        <v>2</v>
      </c>
    </row>
    <row r="44" spans="1:11" ht="15.75" thickBot="1" x14ac:dyDescent="0.3">
      <c r="B44" s="84"/>
      <c r="C44" s="61" t="s">
        <v>63</v>
      </c>
      <c r="D44" s="71" t="s">
        <v>64</v>
      </c>
      <c r="E44" s="72"/>
      <c r="F44" s="70">
        <v>10</v>
      </c>
      <c r="G44" s="41">
        <v>8</v>
      </c>
      <c r="H44" s="41">
        <v>7</v>
      </c>
      <c r="I44" s="41">
        <v>7</v>
      </c>
      <c r="J44" s="41">
        <v>5</v>
      </c>
      <c r="K44" s="41">
        <v>6</v>
      </c>
    </row>
    <row r="45" spans="1:11" ht="15.75" thickBot="1" x14ac:dyDescent="0.3">
      <c r="B45" s="84"/>
      <c r="C45" s="61" t="s">
        <v>65</v>
      </c>
      <c r="D45" s="71" t="s">
        <v>66</v>
      </c>
      <c r="E45" s="72"/>
      <c r="F45" s="70">
        <v>10</v>
      </c>
      <c r="G45" s="41">
        <v>9</v>
      </c>
      <c r="H45" s="41">
        <v>8</v>
      </c>
      <c r="I45" s="41">
        <v>9</v>
      </c>
      <c r="J45" s="41">
        <v>9</v>
      </c>
      <c r="K45" s="41">
        <v>8</v>
      </c>
    </row>
    <row r="46" spans="1:11" ht="15.75" thickBot="1" x14ac:dyDescent="0.3">
      <c r="B46" s="85"/>
      <c r="C46" s="61" t="s">
        <v>67</v>
      </c>
      <c r="D46" s="71" t="s">
        <v>68</v>
      </c>
      <c r="E46" s="72"/>
      <c r="F46" s="70">
        <v>5</v>
      </c>
      <c r="G46" s="41">
        <v>5</v>
      </c>
      <c r="H46" s="41">
        <v>5</v>
      </c>
      <c r="I46" s="41">
        <v>4</v>
      </c>
      <c r="J46" s="41">
        <v>4</v>
      </c>
      <c r="K46" s="41">
        <v>5</v>
      </c>
    </row>
    <row r="47" spans="1:11" ht="15.75" thickBot="1" x14ac:dyDescent="0.3">
      <c r="B47" s="124" t="s">
        <v>36</v>
      </c>
      <c r="C47" s="125"/>
      <c r="D47" s="73"/>
      <c r="E47" s="74"/>
      <c r="F47" s="41">
        <f t="shared" ref="F47:K47" si="23">SUM(F13:F46)</f>
        <v>165</v>
      </c>
      <c r="G47" s="41">
        <f t="shared" si="23"/>
        <v>143</v>
      </c>
      <c r="H47" s="41">
        <f t="shared" si="23"/>
        <v>144</v>
      </c>
      <c r="I47" s="41">
        <f t="shared" si="23"/>
        <v>141</v>
      </c>
      <c r="J47" s="41">
        <f t="shared" si="23"/>
        <v>139</v>
      </c>
      <c r="K47" s="41">
        <f t="shared" si="23"/>
        <v>138</v>
      </c>
    </row>
  </sheetData>
  <mergeCells count="28">
    <mergeCell ref="B47:C47"/>
    <mergeCell ref="D36:E36"/>
    <mergeCell ref="D38:E38"/>
    <mergeCell ref="D18:E18"/>
    <mergeCell ref="D20:E20"/>
    <mergeCell ref="D26:E26"/>
    <mergeCell ref="D34:E34"/>
    <mergeCell ref="D35:E35"/>
    <mergeCell ref="D29:E29"/>
    <mergeCell ref="D31:E31"/>
    <mergeCell ref="D32:E32"/>
    <mergeCell ref="D33:E33"/>
    <mergeCell ref="D27:E27"/>
    <mergeCell ref="D30:E30"/>
    <mergeCell ref="B43:B46"/>
    <mergeCell ref="B34:B42"/>
    <mergeCell ref="B32:B33"/>
    <mergeCell ref="B29:B31"/>
    <mergeCell ref="B26:B28"/>
    <mergeCell ref="B11:B12"/>
    <mergeCell ref="F11:F12"/>
    <mergeCell ref="C11:C12"/>
    <mergeCell ref="B22:B25"/>
    <mergeCell ref="B13:B21"/>
    <mergeCell ref="D14:E14"/>
    <mergeCell ref="D13:E13"/>
    <mergeCell ref="D16:E16"/>
    <mergeCell ref="D19:E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91" zoomScaleNormal="91" workbookViewId="0">
      <selection activeCell="B3" sqref="B3"/>
    </sheetView>
  </sheetViews>
  <sheetFormatPr baseColWidth="10" defaultRowHeight="15" x14ac:dyDescent="0.25"/>
  <cols>
    <col min="1" max="1" width="3.42578125" customWidth="1"/>
    <col min="2" max="2" width="18.7109375" customWidth="1"/>
    <col min="3" max="3" width="20.7109375" customWidth="1"/>
    <col min="4" max="4" width="30.28515625" hidden="1" customWidth="1"/>
    <col min="5" max="5" width="39.28515625" hidden="1" customWidth="1"/>
    <col min="6" max="6" width="16.28515625" bestFit="1" customWidth="1"/>
    <col min="7" max="7" width="12" customWidth="1"/>
    <col min="10" max="10" width="22.85546875" bestFit="1" customWidth="1"/>
    <col min="11" max="11" width="4.28515625" hidden="1" customWidth="1"/>
    <col min="12" max="12" width="13.42578125" bestFit="1" customWidth="1"/>
    <col min="13" max="16" width="11.5703125" bestFit="1" customWidth="1"/>
    <col min="17" max="17" width="8.140625" bestFit="1" customWidth="1"/>
  </cols>
  <sheetData>
    <row r="1" spans="1:17" ht="21" x14ac:dyDescent="0.35">
      <c r="D1" s="5" t="s">
        <v>51</v>
      </c>
    </row>
    <row r="3" spans="1:17" x14ac:dyDescent="0.25">
      <c r="B3" s="1" t="s">
        <v>85</v>
      </c>
      <c r="C3" s="1"/>
      <c r="D3" s="1"/>
      <c r="E3" s="1"/>
      <c r="F3" s="1"/>
      <c r="G3" s="1"/>
    </row>
    <row r="4" spans="1:17" x14ac:dyDescent="0.25">
      <c r="B4" s="1" t="s">
        <v>39</v>
      </c>
      <c r="C4" s="1"/>
      <c r="D4" s="1"/>
      <c r="E4" s="1"/>
      <c r="F4" s="1"/>
      <c r="G4" s="1"/>
    </row>
    <row r="5" spans="1:17" x14ac:dyDescent="0.25">
      <c r="B5" s="1"/>
      <c r="C5" s="1"/>
      <c r="D5" s="1"/>
      <c r="E5" s="1"/>
      <c r="F5" s="1"/>
      <c r="G5" s="1"/>
    </row>
    <row r="6" spans="1:17" x14ac:dyDescent="0.25">
      <c r="B6" s="1" t="s">
        <v>42</v>
      </c>
      <c r="C6" s="1"/>
      <c r="D6" s="1"/>
      <c r="E6" s="1"/>
      <c r="F6" s="1"/>
      <c r="G6" s="1"/>
    </row>
    <row r="7" spans="1:17" x14ac:dyDescent="0.25">
      <c r="B7" s="1" t="s">
        <v>40</v>
      </c>
      <c r="C7" s="1"/>
      <c r="D7" s="1"/>
      <c r="E7" s="1"/>
      <c r="F7" s="1"/>
      <c r="G7" s="1"/>
    </row>
    <row r="8" spans="1:17" x14ac:dyDescent="0.25">
      <c r="B8" s="1"/>
      <c r="C8" s="1"/>
      <c r="D8" s="1"/>
      <c r="E8" s="1"/>
      <c r="F8" s="1"/>
      <c r="G8" s="1"/>
    </row>
    <row r="9" spans="1:17" x14ac:dyDescent="0.25">
      <c r="B9" s="1" t="s">
        <v>70</v>
      </c>
      <c r="C9" s="1"/>
      <c r="D9" s="1"/>
      <c r="E9" s="1"/>
      <c r="F9" s="1"/>
      <c r="G9" s="1"/>
    </row>
    <row r="10" spans="1:17" ht="15.75" thickBot="1" x14ac:dyDescent="0.3">
      <c r="D10" s="3"/>
      <c r="E10" s="3"/>
      <c r="L10">
        <f>L12/$K$12</f>
        <v>0</v>
      </c>
      <c r="M10" t="e">
        <f>M12/$K$12</f>
        <v>#REF!</v>
      </c>
      <c r="N10" t="e">
        <f>N12/$K$12</f>
        <v>#REF!</v>
      </c>
      <c r="O10" t="e">
        <f>O12/$K$12</f>
        <v>#REF!</v>
      </c>
      <c r="P10" t="e">
        <f>P12/$K$12</f>
        <v>#REF!</v>
      </c>
    </row>
    <row r="11" spans="1:17" s="6" customFormat="1" ht="15.75" thickBot="1" x14ac:dyDescent="0.3">
      <c r="B11" s="132" t="s">
        <v>0</v>
      </c>
      <c r="C11" s="133" t="s">
        <v>84</v>
      </c>
      <c r="D11" s="122"/>
      <c r="E11" s="122"/>
      <c r="F11" s="133" t="s">
        <v>83</v>
      </c>
      <c r="G11" s="128" t="s">
        <v>1</v>
      </c>
      <c r="H11" s="127"/>
      <c r="J11" s="121" t="s">
        <v>45</v>
      </c>
      <c r="K11" s="122"/>
      <c r="L11" s="121" t="e">
        <f>#REF!</f>
        <v>#REF!</v>
      </c>
      <c r="M11" s="121" t="e">
        <f>#REF!</f>
        <v>#REF!</v>
      </c>
      <c r="N11" s="121" t="e">
        <f>#REF!</f>
        <v>#REF!</v>
      </c>
      <c r="O11" s="121" t="e">
        <f>#REF!</f>
        <v>#REF!</v>
      </c>
      <c r="P11" s="121" t="e">
        <f>#REF!</f>
        <v>#REF!</v>
      </c>
      <c r="Q11" s="121" t="s">
        <v>36</v>
      </c>
    </row>
    <row r="12" spans="1:17" ht="15.75" thickBot="1" x14ac:dyDescent="0.3">
      <c r="A12" s="4"/>
      <c r="B12" s="132"/>
      <c r="C12" s="133"/>
      <c r="D12" s="134" t="s">
        <v>38</v>
      </c>
      <c r="E12" s="135"/>
      <c r="F12" s="133"/>
      <c r="G12" s="128"/>
      <c r="J12" s="22" t="s">
        <v>44</v>
      </c>
      <c r="K12" s="7">
        <f>SUM(F13:F16)</f>
        <v>22</v>
      </c>
      <c r="L12" s="8">
        <f>SUM(G13:G16)/$K12</f>
        <v>0</v>
      </c>
      <c r="M12" s="8" t="e">
        <f>SUM(#REF!)/$K12</f>
        <v>#REF!</v>
      </c>
      <c r="N12" s="8" t="e">
        <f>SUM(#REF!)/$K12</f>
        <v>#REF!</v>
      </c>
      <c r="O12" s="8" t="e">
        <f>SUM(#REF!)/$K12</f>
        <v>#REF!</v>
      </c>
      <c r="P12" s="9" t="e">
        <f>SUM(#REF!)/$K12</f>
        <v>#REF!</v>
      </c>
      <c r="Q12" s="10" t="e">
        <f t="shared" ref="Q12:Q15" si="0">AVERAGE(L12:P12)</f>
        <v>#REF!</v>
      </c>
    </row>
    <row r="13" spans="1:17" ht="15.75" thickBot="1" x14ac:dyDescent="0.3">
      <c r="A13" s="2"/>
      <c r="B13" s="136" t="s">
        <v>2</v>
      </c>
      <c r="C13" s="57" t="s">
        <v>3</v>
      </c>
      <c r="D13" s="137"/>
      <c r="E13" s="137"/>
      <c r="F13" s="41">
        <v>5</v>
      </c>
      <c r="G13" s="41"/>
      <c r="J13" s="23" t="s">
        <v>69</v>
      </c>
      <c r="K13" s="11">
        <f>SUM(F17:F20)</f>
        <v>33</v>
      </c>
      <c r="L13" s="8">
        <f>SUM(G17:G20)/$K$13</f>
        <v>0</v>
      </c>
      <c r="M13" s="8" t="e">
        <f>SUM(#REF!)/$K$13</f>
        <v>#REF!</v>
      </c>
      <c r="N13" s="8" t="e">
        <f>SUM(#REF!)/$K$13</f>
        <v>#REF!</v>
      </c>
      <c r="O13" s="8" t="e">
        <f>SUM(#REF!)/$K$13</f>
        <v>#REF!</v>
      </c>
      <c r="P13" s="9" t="e">
        <f>SUM(#REF!)/$K$13</f>
        <v>#REF!</v>
      </c>
      <c r="Q13" s="10" t="e">
        <f t="shared" si="0"/>
        <v>#REF!</v>
      </c>
    </row>
    <row r="14" spans="1:17" ht="15.75" thickBot="1" x14ac:dyDescent="0.3">
      <c r="A14" s="2"/>
      <c r="B14" s="136"/>
      <c r="C14" s="57" t="s">
        <v>4</v>
      </c>
      <c r="D14" s="130" t="s">
        <v>71</v>
      </c>
      <c r="E14" s="130"/>
      <c r="F14" s="41">
        <v>5</v>
      </c>
      <c r="G14" s="41"/>
      <c r="J14" s="26" t="s">
        <v>48</v>
      </c>
      <c r="K14" s="14">
        <f>SUM(F25:F26)</f>
        <v>10</v>
      </c>
      <c r="L14" s="8">
        <f>SUM(G25:G26)/$K14</f>
        <v>0</v>
      </c>
      <c r="M14" s="8" t="e">
        <f>SUM(#REF!)/$K14</f>
        <v>#REF!</v>
      </c>
      <c r="N14" s="8" t="e">
        <f>SUM(#REF!)/$K14</f>
        <v>#REF!</v>
      </c>
      <c r="O14" s="8" t="e">
        <f>SUM(#REF!)/$K14</f>
        <v>#REF!</v>
      </c>
      <c r="P14" s="9" t="e">
        <f>SUM(#REF!)/$K14</f>
        <v>#REF!</v>
      </c>
      <c r="Q14" s="10" t="e">
        <f t="shared" si="0"/>
        <v>#REF!</v>
      </c>
    </row>
    <row r="15" spans="1:17" ht="15.75" thickBot="1" x14ac:dyDescent="0.3">
      <c r="A15" s="2"/>
      <c r="B15" s="136"/>
      <c r="C15" s="57" t="s">
        <v>5</v>
      </c>
      <c r="D15" s="131" t="s">
        <v>6</v>
      </c>
      <c r="E15" s="131"/>
      <c r="F15" s="41">
        <v>5</v>
      </c>
      <c r="G15" s="41"/>
      <c r="J15" s="27" t="s">
        <v>49</v>
      </c>
      <c r="K15" s="15">
        <f>SUM(F27:F33)</f>
        <v>45</v>
      </c>
      <c r="L15" s="8">
        <f>SUM(G27:G33)/$K15</f>
        <v>0</v>
      </c>
      <c r="M15" s="8" t="e">
        <f>SUM(#REF!)/$K15</f>
        <v>#REF!</v>
      </c>
      <c r="N15" s="8" t="e">
        <f>SUM(#REF!)/$K15</f>
        <v>#REF!</v>
      </c>
      <c r="O15" s="8" t="e">
        <f>SUM(#REF!)/$K15</f>
        <v>#REF!</v>
      </c>
      <c r="P15" s="9" t="e">
        <f>SUM(#REF!)/$K15</f>
        <v>#REF!</v>
      </c>
      <c r="Q15" s="10" t="e">
        <f t="shared" si="0"/>
        <v>#REF!</v>
      </c>
    </row>
    <row r="16" spans="1:17" ht="15.75" thickBot="1" x14ac:dyDescent="0.3">
      <c r="A16" s="2"/>
      <c r="B16" s="136"/>
      <c r="C16" s="57" t="s">
        <v>7</v>
      </c>
      <c r="D16" s="130" t="s">
        <v>8</v>
      </c>
      <c r="E16" s="130"/>
      <c r="F16" s="41">
        <v>7</v>
      </c>
      <c r="G16" s="41"/>
    </row>
    <row r="17" spans="1:7" ht="15.75" thickBot="1" x14ac:dyDescent="0.3">
      <c r="A17" s="2"/>
      <c r="B17" s="138" t="s">
        <v>52</v>
      </c>
      <c r="C17" s="129" t="s">
        <v>53</v>
      </c>
      <c r="D17" s="131" t="s">
        <v>54</v>
      </c>
      <c r="E17" s="131"/>
      <c r="F17" s="67">
        <v>5</v>
      </c>
      <c r="G17" s="41"/>
    </row>
    <row r="18" spans="1:7" ht="15.75" thickBot="1" x14ac:dyDescent="0.3">
      <c r="A18" s="2"/>
      <c r="B18" s="138"/>
      <c r="C18" s="129" t="s">
        <v>55</v>
      </c>
      <c r="D18" s="131" t="s">
        <v>56</v>
      </c>
      <c r="E18" s="131"/>
      <c r="F18" s="67">
        <v>8</v>
      </c>
      <c r="G18" s="41"/>
    </row>
    <row r="19" spans="1:7" ht="15.75" thickBot="1" x14ac:dyDescent="0.3">
      <c r="A19" s="2"/>
      <c r="B19" s="138"/>
      <c r="C19" s="129" t="s">
        <v>57</v>
      </c>
      <c r="D19" s="131" t="s">
        <v>58</v>
      </c>
      <c r="E19" s="131"/>
      <c r="F19" s="67">
        <v>10</v>
      </c>
      <c r="G19" s="41"/>
    </row>
    <row r="20" spans="1:7" ht="15.75" thickBot="1" x14ac:dyDescent="0.3">
      <c r="A20" s="2"/>
      <c r="B20" s="138"/>
      <c r="C20" s="129" t="s">
        <v>59</v>
      </c>
      <c r="D20" s="131" t="s">
        <v>60</v>
      </c>
      <c r="E20" s="131"/>
      <c r="F20" s="67">
        <v>10</v>
      </c>
      <c r="G20" s="41"/>
    </row>
    <row r="21" spans="1:7" ht="15.75" thickBot="1" x14ac:dyDescent="0.3">
      <c r="A21" s="2"/>
      <c r="B21" s="139" t="s">
        <v>10</v>
      </c>
      <c r="C21" s="57" t="s">
        <v>11</v>
      </c>
      <c r="D21" s="130" t="s">
        <v>12</v>
      </c>
      <c r="E21" s="130"/>
      <c r="F21" s="41">
        <v>5</v>
      </c>
      <c r="G21" s="41"/>
    </row>
    <row r="22" spans="1:7" ht="15.75" thickBot="1" x14ac:dyDescent="0.3">
      <c r="A22" s="2"/>
      <c r="B22" s="139"/>
      <c r="C22" s="57" t="s">
        <v>13</v>
      </c>
      <c r="D22" s="130" t="s">
        <v>72</v>
      </c>
      <c r="E22" s="130"/>
      <c r="F22" s="41">
        <v>5</v>
      </c>
      <c r="G22" s="41"/>
    </row>
    <row r="23" spans="1:7" ht="15.75" thickBot="1" x14ac:dyDescent="0.3">
      <c r="A23" s="2"/>
      <c r="B23" s="140" t="s">
        <v>14</v>
      </c>
      <c r="C23" s="57" t="s">
        <v>15</v>
      </c>
      <c r="D23" s="130" t="s">
        <v>16</v>
      </c>
      <c r="E23" s="130"/>
      <c r="F23" s="41">
        <v>5</v>
      </c>
      <c r="G23" s="41"/>
    </row>
    <row r="24" spans="1:7" ht="15.75" thickBot="1" x14ac:dyDescent="0.3">
      <c r="A24" s="2"/>
      <c r="B24" s="140"/>
      <c r="C24" s="129" t="s">
        <v>77</v>
      </c>
      <c r="D24" s="130" t="s">
        <v>17</v>
      </c>
      <c r="E24" s="130"/>
      <c r="F24" s="41">
        <v>10</v>
      </c>
      <c r="G24" s="41"/>
    </row>
    <row r="25" spans="1:7" ht="15.75" thickBot="1" x14ac:dyDescent="0.3">
      <c r="A25" s="2"/>
      <c r="B25" s="141" t="s">
        <v>76</v>
      </c>
      <c r="C25" s="57" t="s">
        <v>19</v>
      </c>
      <c r="D25" s="130" t="s">
        <v>20</v>
      </c>
      <c r="E25" s="130"/>
      <c r="F25" s="41">
        <v>5</v>
      </c>
      <c r="G25" s="41"/>
    </row>
    <row r="26" spans="1:7" ht="15.75" thickBot="1" x14ac:dyDescent="0.3">
      <c r="A26" s="2"/>
      <c r="B26" s="141"/>
      <c r="C26" s="57" t="s">
        <v>21</v>
      </c>
      <c r="D26" s="130" t="s">
        <v>22</v>
      </c>
      <c r="E26" s="130"/>
      <c r="F26" s="41">
        <v>5</v>
      </c>
      <c r="G26" s="41"/>
    </row>
    <row r="27" spans="1:7" ht="15.75" thickBot="1" x14ac:dyDescent="0.3">
      <c r="A27" s="2"/>
      <c r="B27" s="142" t="s">
        <v>23</v>
      </c>
      <c r="C27" s="57" t="s">
        <v>24</v>
      </c>
      <c r="D27" s="130" t="s">
        <v>25</v>
      </c>
      <c r="E27" s="130"/>
      <c r="F27" s="41">
        <v>10</v>
      </c>
      <c r="G27" s="41"/>
    </row>
    <row r="28" spans="1:7" ht="15.75" thickBot="1" x14ac:dyDescent="0.3">
      <c r="A28" s="2"/>
      <c r="B28" s="142"/>
      <c r="C28" s="57" t="s">
        <v>26</v>
      </c>
      <c r="D28" s="130" t="s">
        <v>27</v>
      </c>
      <c r="E28" s="130"/>
      <c r="F28" s="41">
        <v>5</v>
      </c>
      <c r="G28" s="41"/>
    </row>
    <row r="29" spans="1:7" ht="15.75" thickBot="1" x14ac:dyDescent="0.3">
      <c r="A29" s="2"/>
      <c r="B29" s="142"/>
      <c r="C29" s="57" t="s">
        <v>28</v>
      </c>
      <c r="D29" s="130" t="s">
        <v>75</v>
      </c>
      <c r="E29" s="130"/>
      <c r="F29" s="41">
        <v>5</v>
      </c>
      <c r="G29" s="41"/>
    </row>
    <row r="30" spans="1:7" ht="15.75" thickBot="1" x14ac:dyDescent="0.3">
      <c r="A30" s="2"/>
      <c r="B30" s="142"/>
      <c r="C30" s="57" t="s">
        <v>29</v>
      </c>
      <c r="D30" s="130" t="s">
        <v>30</v>
      </c>
      <c r="E30" s="130"/>
      <c r="F30" s="41">
        <v>10</v>
      </c>
      <c r="G30" s="41"/>
    </row>
    <row r="31" spans="1:7" ht="15.75" thickBot="1" x14ac:dyDescent="0.3">
      <c r="B31" s="142"/>
      <c r="C31" s="57" t="s">
        <v>32</v>
      </c>
      <c r="D31" s="131" t="s">
        <v>37</v>
      </c>
      <c r="E31" s="131"/>
      <c r="F31" s="41">
        <v>4</v>
      </c>
      <c r="G31" s="41"/>
    </row>
    <row r="32" spans="1:7" ht="15.75" thickBot="1" x14ac:dyDescent="0.3">
      <c r="B32" s="142"/>
      <c r="C32" s="65" t="s">
        <v>7</v>
      </c>
      <c r="D32" s="131" t="s">
        <v>33</v>
      </c>
      <c r="E32" s="131"/>
      <c r="F32" s="67">
        <v>7</v>
      </c>
      <c r="G32" s="41"/>
    </row>
    <row r="33" spans="2:7" ht="15.75" thickBot="1" x14ac:dyDescent="0.3">
      <c r="B33" s="142"/>
      <c r="C33" s="57" t="s">
        <v>34</v>
      </c>
      <c r="D33" s="143" t="s">
        <v>35</v>
      </c>
      <c r="E33" s="143"/>
      <c r="F33" s="41">
        <v>4</v>
      </c>
      <c r="G33" s="41"/>
    </row>
    <row r="34" spans="2:7" ht="15.75" customHeight="1" thickBot="1" x14ac:dyDescent="0.3">
      <c r="B34" s="144" t="s">
        <v>43</v>
      </c>
      <c r="C34" s="57" t="s">
        <v>61</v>
      </c>
      <c r="D34" s="57" t="s">
        <v>62</v>
      </c>
      <c r="E34" s="143"/>
      <c r="F34" s="41">
        <v>5</v>
      </c>
      <c r="G34" s="41"/>
    </row>
    <row r="35" spans="2:7" ht="15.75" thickBot="1" x14ac:dyDescent="0.3">
      <c r="B35" s="144"/>
      <c r="C35" s="57" t="s">
        <v>63</v>
      </c>
      <c r="D35" s="57" t="s">
        <v>64</v>
      </c>
      <c r="E35" s="143"/>
      <c r="F35" s="41">
        <v>10</v>
      </c>
      <c r="G35" s="41"/>
    </row>
    <row r="36" spans="2:7" ht="15.75" thickBot="1" x14ac:dyDescent="0.3">
      <c r="B36" s="144"/>
      <c r="C36" s="57" t="s">
        <v>65</v>
      </c>
      <c r="D36" s="57" t="s">
        <v>66</v>
      </c>
      <c r="E36" s="143"/>
      <c r="F36" s="41">
        <v>10</v>
      </c>
      <c r="G36" s="41"/>
    </row>
    <row r="37" spans="2:7" ht="15.75" thickBot="1" x14ac:dyDescent="0.3">
      <c r="B37" s="144"/>
      <c r="C37" s="57" t="s">
        <v>67</v>
      </c>
      <c r="D37" s="57" t="s">
        <v>68</v>
      </c>
      <c r="E37" s="143"/>
      <c r="F37" s="41">
        <v>5</v>
      </c>
      <c r="G37" s="41"/>
    </row>
    <row r="38" spans="2:7" ht="15.75" thickBot="1" x14ac:dyDescent="0.3">
      <c r="B38" s="145" t="s">
        <v>36</v>
      </c>
      <c r="C38" s="145"/>
      <c r="D38" s="146"/>
      <c r="E38" s="147"/>
      <c r="F38" s="41">
        <f>SUM(F13:F37)</f>
        <v>165</v>
      </c>
      <c r="G38" s="41"/>
    </row>
  </sheetData>
  <mergeCells count="25">
    <mergeCell ref="B34:B37"/>
    <mergeCell ref="B38:C38"/>
    <mergeCell ref="G11:G12"/>
    <mergeCell ref="B25:B26"/>
    <mergeCell ref="D25:E25"/>
    <mergeCell ref="D26:E26"/>
    <mergeCell ref="B27:B33"/>
    <mergeCell ref="D27:E27"/>
    <mergeCell ref="D28:E28"/>
    <mergeCell ref="D29:E29"/>
    <mergeCell ref="D30:E30"/>
    <mergeCell ref="B17:B20"/>
    <mergeCell ref="B21:B22"/>
    <mergeCell ref="D21:E21"/>
    <mergeCell ref="D22:E22"/>
    <mergeCell ref="B23:B24"/>
    <mergeCell ref="D23:E23"/>
    <mergeCell ref="D24:E24"/>
    <mergeCell ref="B11:B12"/>
    <mergeCell ref="C11:C12"/>
    <mergeCell ref="F11:F12"/>
    <mergeCell ref="B13:B16"/>
    <mergeCell ref="D13:E13"/>
    <mergeCell ref="D14:E14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Ejemplo</vt:lpstr>
      <vt:lpstr>Matriz Ejemplo (2)</vt:lpstr>
    </vt:vector>
  </TitlesOfParts>
  <Company>gabriela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Andrea Loaiza</cp:lastModifiedBy>
  <dcterms:created xsi:type="dcterms:W3CDTF">2010-03-09T16:42:53Z</dcterms:created>
  <dcterms:modified xsi:type="dcterms:W3CDTF">2015-02-03T20:33:13Z</dcterms:modified>
</cp:coreProperties>
</file>