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ller\Desktop\Pulperia-Ortiz\"/>
    </mc:Choice>
  </mc:AlternateContent>
  <bookViews>
    <workbookView xWindow="0" yWindow="0" windowWidth="20490" windowHeight="76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10" i="1"/>
  <c r="Q8" i="1"/>
  <c r="P9" i="1"/>
  <c r="P10" i="1"/>
  <c r="P8" i="1"/>
  <c r="O13" i="1" l="1"/>
  <c r="N13" i="1"/>
  <c r="M13" i="1"/>
  <c r="N2" i="1"/>
  <c r="M4" i="1"/>
  <c r="O10" i="1"/>
  <c r="O11" i="1"/>
  <c r="O12" i="1"/>
  <c r="O9" i="1" l="1"/>
  <c r="O8" i="1"/>
  <c r="N11" i="1"/>
  <c r="N12" i="1"/>
  <c r="N9" i="1"/>
  <c r="N8" i="1"/>
  <c r="M12" i="1"/>
  <c r="M11" i="1"/>
  <c r="M10" i="1"/>
  <c r="M9" i="1"/>
  <c r="M8" i="1"/>
  <c r="N10" i="1" l="1"/>
  <c r="O2" i="1"/>
  <c r="M3" i="1"/>
  <c r="M5" i="1" s="1"/>
  <c r="M2" i="1"/>
  <c r="M6" i="1" l="1"/>
</calcChain>
</file>

<file path=xl/sharedStrings.xml><?xml version="1.0" encoding="utf-8"?>
<sst xmlns="http://schemas.openxmlformats.org/spreadsheetml/2006/main" count="57" uniqueCount="41">
  <si>
    <t>Compras</t>
  </si>
  <si>
    <t>Nombre</t>
  </si>
  <si>
    <t>Monto</t>
  </si>
  <si>
    <t>Fecha</t>
  </si>
  <si>
    <t>Ventas Efectivo</t>
  </si>
  <si>
    <t>Venta Credito</t>
  </si>
  <si>
    <t>Cliente</t>
  </si>
  <si>
    <t>Gastos</t>
  </si>
  <si>
    <t>Cadena</t>
  </si>
  <si>
    <t>Hidalgo</t>
  </si>
  <si>
    <t>Ferreteria</t>
  </si>
  <si>
    <t>Patente</t>
  </si>
  <si>
    <t>Zeledon</t>
  </si>
  <si>
    <t>Rey</t>
  </si>
  <si>
    <t>Compras Sin Fac</t>
  </si>
  <si>
    <t xml:space="preserve">Nombre </t>
  </si>
  <si>
    <t>Total Compras</t>
  </si>
  <si>
    <t>Total Ventas</t>
  </si>
  <si>
    <t>Total Gastos</t>
  </si>
  <si>
    <t>Pan Zarcero</t>
  </si>
  <si>
    <t>Diana</t>
  </si>
  <si>
    <t>Confites Alberto</t>
  </si>
  <si>
    <t>Pan Juan</t>
  </si>
  <si>
    <t>Dos Pinos</t>
  </si>
  <si>
    <t>Bimbo</t>
  </si>
  <si>
    <t>Verduras ARJU</t>
  </si>
  <si>
    <t>pan pagnota</t>
  </si>
  <si>
    <t>Verduras Domin</t>
  </si>
  <si>
    <t>Confites Tiga</t>
  </si>
  <si>
    <t>Kayu</t>
  </si>
  <si>
    <t>Centro Plastico</t>
  </si>
  <si>
    <t>Luz</t>
  </si>
  <si>
    <t>Telefono</t>
  </si>
  <si>
    <t>Veterinaria</t>
  </si>
  <si>
    <t>Utilidad Bruta</t>
  </si>
  <si>
    <t>Utilidad Neta</t>
  </si>
  <si>
    <t>Semana1</t>
  </si>
  <si>
    <t>Semana2</t>
  </si>
  <si>
    <t>Semana3</t>
  </si>
  <si>
    <t>Semana4</t>
  </si>
  <si>
    <t>Semana5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</si>
</sst>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₡&quot;* #,##0.00_);_(&quot;₡&quot;* \(#,##0.00\);_(&quot;₡&quot;* &quot;-&quot;??_);_(@_)"/>
    <numFmt numFmtId="165" formatCode="_(&quot;₡&quot;* #,##0_);_(&quot;₡&quot;* \(#,##0\);_(&quot;₡&quot;* &quot;-&quot;??_);_(@_)"/>
    <numFmt numFmtId="166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C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4" xfId="0" applyFill="1" applyBorder="1"/>
    <xf numFmtId="0" fontId="0" fillId="4" borderId="1" xfId="0" applyFill="1" applyBorder="1"/>
    <xf numFmtId="0" fontId="0" fillId="5" borderId="8" xfId="0" applyFill="1" applyBorder="1"/>
    <xf numFmtId="0" fontId="0" fillId="4" borderId="4" xfId="0" applyFill="1" applyBorder="1"/>
    <xf numFmtId="0" fontId="0" fillId="4" borderId="5" xfId="0" applyFill="1" applyBorder="1"/>
    <xf numFmtId="165" fontId="0" fillId="2" borderId="6" xfId="1" applyNumberFormat="1" applyFont="1" applyFill="1" applyBorder="1"/>
    <xf numFmtId="165" fontId="0" fillId="5" borderId="5" xfId="1" applyNumberFormat="1" applyFont="1" applyFill="1" applyBorder="1"/>
    <xf numFmtId="165" fontId="0" fillId="0" borderId="0" xfId="0" applyNumberFormat="1"/>
    <xf numFmtId="165" fontId="0" fillId="0" borderId="0" xfId="1" applyNumberFormat="1" applyFont="1"/>
    <xf numFmtId="165" fontId="2" fillId="5" borderId="5" xfId="1" applyNumberFormat="1" applyFont="1" applyFill="1" applyBorder="1"/>
    <xf numFmtId="165" fontId="0" fillId="3" borderId="5" xfId="1" applyNumberFormat="1" applyFont="1" applyFill="1" applyBorder="1"/>
    <xf numFmtId="0" fontId="3" fillId="0" borderId="0" xfId="0" applyFont="1" applyFill="1" applyBorder="1"/>
    <xf numFmtId="166" fontId="0" fillId="3" borderId="4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FF99FF"/>
      <color rgb="FFFF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topLeftCell="F1" workbookViewId="0">
      <selection activeCell="M11" sqref="M11"/>
    </sheetView>
  </sheetViews>
  <sheetFormatPr baseColWidth="10" defaultRowHeight="15" x14ac:dyDescent="0.25"/>
  <cols>
    <col min="1" max="1" width="16.140625" customWidth="1"/>
    <col min="2" max="2" width="11.42578125" style="9"/>
    <col min="3" max="3" width="16.5703125" style="1" customWidth="1"/>
    <col min="4" max="4" width="12.7109375" style="6" bestFit="1" customWidth="1"/>
    <col min="5" max="5" width="32.7109375" style="13" customWidth="1"/>
    <col min="6" max="6" width="11.7109375" style="11" bestFit="1" customWidth="1"/>
    <col min="7" max="7" width="11.42578125" style="4"/>
    <col min="8" max="8" width="11.42578125" style="2"/>
    <col min="9" max="9" width="11.42578125" style="5"/>
    <col min="10" max="10" width="14.28515625" style="3" customWidth="1"/>
    <col min="11" max="11" width="12.7109375" style="7" bestFit="1" customWidth="1"/>
    <col min="12" max="12" width="16.140625" customWidth="1"/>
    <col min="13" max="13" width="14.28515625" style="9" bestFit="1" customWidth="1"/>
    <col min="15" max="15" width="11.7109375" bestFit="1" customWidth="1"/>
  </cols>
  <sheetData>
    <row r="1" spans="1:17" x14ac:dyDescent="0.25">
      <c r="A1" s="23" t="s">
        <v>14</v>
      </c>
      <c r="B1" s="24"/>
      <c r="C1" s="14" t="s">
        <v>0</v>
      </c>
      <c r="D1" s="15"/>
      <c r="E1" s="16" t="s">
        <v>4</v>
      </c>
      <c r="F1" s="17"/>
      <c r="G1" s="18" t="s">
        <v>5</v>
      </c>
      <c r="H1" s="19"/>
      <c r="I1" s="20"/>
      <c r="J1" s="21" t="s">
        <v>7</v>
      </c>
      <c r="K1" s="22"/>
    </row>
    <row r="2" spans="1:17" x14ac:dyDescent="0.25">
      <c r="A2" t="s">
        <v>15</v>
      </c>
      <c r="B2" s="9" t="s">
        <v>2</v>
      </c>
      <c r="C2" s="1" t="s">
        <v>1</v>
      </c>
      <c r="D2" s="6" t="s">
        <v>2</v>
      </c>
      <c r="E2" s="13" t="s">
        <v>3</v>
      </c>
      <c r="F2" s="11" t="s">
        <v>2</v>
      </c>
      <c r="G2" s="4" t="s">
        <v>3</v>
      </c>
      <c r="H2" s="2" t="s">
        <v>2</v>
      </c>
      <c r="I2" s="5" t="s">
        <v>6</v>
      </c>
      <c r="J2" s="3" t="s">
        <v>1</v>
      </c>
      <c r="K2" s="7" t="s">
        <v>2</v>
      </c>
      <c r="L2" s="12" t="s">
        <v>16</v>
      </c>
      <c r="M2" s="9">
        <f>SUM(D3:D100)</f>
        <v>1723765.2</v>
      </c>
      <c r="N2" s="8">
        <f>SUM(B3:B100)</f>
        <v>195871</v>
      </c>
      <c r="O2" s="8">
        <f>M2+N2</f>
        <v>1919636.2</v>
      </c>
    </row>
    <row r="3" spans="1:17" x14ac:dyDescent="0.25">
      <c r="A3" t="s">
        <v>19</v>
      </c>
      <c r="B3" s="9">
        <v>9640</v>
      </c>
      <c r="C3" s="1" t="s">
        <v>8</v>
      </c>
      <c r="D3" s="6">
        <v>421920</v>
      </c>
      <c r="E3" s="13">
        <v>43067</v>
      </c>
      <c r="F3" s="11">
        <v>50860</v>
      </c>
      <c r="J3" s="3" t="s">
        <v>11</v>
      </c>
      <c r="K3" s="10">
        <v>2500</v>
      </c>
      <c r="L3" t="s">
        <v>17</v>
      </c>
      <c r="M3" s="9">
        <f>SUM(F3:F100)</f>
        <v>1164535</v>
      </c>
    </row>
    <row r="4" spans="1:17" x14ac:dyDescent="0.25">
      <c r="A4" t="s">
        <v>21</v>
      </c>
      <c r="B4" s="9">
        <v>72815</v>
      </c>
      <c r="C4" s="1" t="s">
        <v>8</v>
      </c>
      <c r="D4" s="6">
        <v>168090</v>
      </c>
      <c r="E4" s="13">
        <v>43068</v>
      </c>
      <c r="F4" s="11">
        <v>26630</v>
      </c>
      <c r="J4" s="3" t="s">
        <v>10</v>
      </c>
      <c r="K4" s="7">
        <v>30700</v>
      </c>
      <c r="L4" t="s">
        <v>18</v>
      </c>
      <c r="M4" s="9">
        <f>SUM(K3:K100)</f>
        <v>124565</v>
      </c>
    </row>
    <row r="5" spans="1:17" x14ac:dyDescent="0.25">
      <c r="A5" t="s">
        <v>24</v>
      </c>
      <c r="B5" s="9">
        <v>17044</v>
      </c>
      <c r="C5" s="1" t="s">
        <v>8</v>
      </c>
      <c r="D5" s="6">
        <v>114740</v>
      </c>
      <c r="E5" s="13">
        <v>43069</v>
      </c>
      <c r="F5" s="11">
        <v>30000</v>
      </c>
      <c r="J5" s="3" t="s">
        <v>10</v>
      </c>
      <c r="K5" s="10">
        <v>5000</v>
      </c>
      <c r="L5" t="s">
        <v>34</v>
      </c>
      <c r="M5" s="9">
        <f>M3-M2</f>
        <v>-559230.19999999995</v>
      </c>
    </row>
    <row r="6" spans="1:17" x14ac:dyDescent="0.25">
      <c r="A6" t="s">
        <v>25</v>
      </c>
      <c r="B6" s="9">
        <v>39740</v>
      </c>
      <c r="C6" s="1" t="s">
        <v>20</v>
      </c>
      <c r="D6" s="6">
        <v>39300</v>
      </c>
      <c r="E6" s="13">
        <v>43070</v>
      </c>
      <c r="F6" s="11">
        <v>58650</v>
      </c>
      <c r="J6" s="3" t="s">
        <v>29</v>
      </c>
      <c r="K6" s="7">
        <v>2365</v>
      </c>
      <c r="L6" t="s">
        <v>35</v>
      </c>
      <c r="M6" s="9">
        <f>M5-M4</f>
        <v>-683795.2</v>
      </c>
    </row>
    <row r="7" spans="1:17" x14ac:dyDescent="0.25">
      <c r="A7" t="s">
        <v>27</v>
      </c>
      <c r="B7" s="9">
        <v>29860</v>
      </c>
      <c r="C7" s="1" t="s">
        <v>9</v>
      </c>
      <c r="D7" s="6">
        <v>15355</v>
      </c>
      <c r="E7" s="13">
        <v>43071</v>
      </c>
      <c r="F7" s="11">
        <v>72630</v>
      </c>
      <c r="J7" s="3" t="s">
        <v>10</v>
      </c>
      <c r="K7" s="10">
        <v>50000</v>
      </c>
    </row>
    <row r="8" spans="1:17" x14ac:dyDescent="0.25">
      <c r="A8" t="s">
        <v>19</v>
      </c>
      <c r="B8" s="9">
        <v>12630</v>
      </c>
      <c r="C8" s="1" t="s">
        <v>21</v>
      </c>
      <c r="D8" s="6">
        <v>79385</v>
      </c>
      <c r="E8" s="13">
        <v>43072</v>
      </c>
      <c r="F8" s="11">
        <v>43000</v>
      </c>
      <c r="J8" s="3" t="s">
        <v>30</v>
      </c>
      <c r="K8" s="7">
        <v>21500</v>
      </c>
      <c r="L8" t="s">
        <v>36</v>
      </c>
      <c r="M8" s="9">
        <f>SUM(F3:F8)</f>
        <v>281770</v>
      </c>
      <c r="N8" s="8">
        <f>M8/6</f>
        <v>46961.666666666664</v>
      </c>
      <c r="O8" s="8">
        <f>M8*0.1</f>
        <v>28177</v>
      </c>
      <c r="P8" s="8">
        <f>M8*0.28</f>
        <v>78895.600000000006</v>
      </c>
      <c r="Q8" s="8">
        <f>P8-O8</f>
        <v>50718.600000000006</v>
      </c>
    </row>
    <row r="9" spans="1:17" x14ac:dyDescent="0.25">
      <c r="A9" t="s">
        <v>33</v>
      </c>
      <c r="B9" s="9">
        <v>14142</v>
      </c>
      <c r="C9" s="1" t="s">
        <v>12</v>
      </c>
      <c r="D9" s="6">
        <v>7852.2</v>
      </c>
      <c r="E9" s="13">
        <v>43073</v>
      </c>
      <c r="F9" s="11">
        <v>50740</v>
      </c>
      <c r="J9" s="3" t="s">
        <v>11</v>
      </c>
      <c r="K9" s="10">
        <v>12500</v>
      </c>
      <c r="L9" t="s">
        <v>37</v>
      </c>
      <c r="M9" s="9">
        <f>SUM(F9:F15)</f>
        <v>342165</v>
      </c>
      <c r="N9" s="8">
        <f>M9/7</f>
        <v>48880.714285714283</v>
      </c>
      <c r="O9" s="8">
        <f t="shared" ref="O9:O12" si="0">M9*0.1</f>
        <v>34216.5</v>
      </c>
      <c r="P9" s="8">
        <f t="shared" ref="P9:P10" si="1">M9*0.28</f>
        <v>95806.200000000012</v>
      </c>
      <c r="Q9" s="8">
        <f t="shared" ref="Q9:Q10" si="2">P9-O9</f>
        <v>61589.700000000012</v>
      </c>
    </row>
    <row r="10" spans="1:17" x14ac:dyDescent="0.25">
      <c r="C10" s="1" t="s">
        <v>22</v>
      </c>
      <c r="D10" s="6">
        <v>29925</v>
      </c>
      <c r="E10" s="13">
        <v>43074</v>
      </c>
      <c r="F10" s="11">
        <v>40175</v>
      </c>
      <c r="J10" s="3" t="s">
        <v>31</v>
      </c>
      <c r="L10" t="s">
        <v>38</v>
      </c>
      <c r="M10" s="9">
        <f>SUM(F16:F22)</f>
        <v>540600</v>
      </c>
      <c r="N10" s="8">
        <f t="shared" ref="N10:N12" si="3">M10/7</f>
        <v>77228.571428571435</v>
      </c>
      <c r="O10" s="8">
        <f t="shared" si="0"/>
        <v>54060</v>
      </c>
      <c r="P10" s="8">
        <f t="shared" si="1"/>
        <v>151368</v>
      </c>
      <c r="Q10" s="8">
        <f t="shared" si="2"/>
        <v>97308</v>
      </c>
    </row>
    <row r="11" spans="1:17" x14ac:dyDescent="0.25">
      <c r="C11" s="1" t="s">
        <v>8</v>
      </c>
      <c r="D11" s="6">
        <v>616710</v>
      </c>
      <c r="E11" s="13">
        <v>43075</v>
      </c>
      <c r="F11" s="11">
        <v>39550</v>
      </c>
      <c r="J11" s="3" t="s">
        <v>32</v>
      </c>
      <c r="L11" t="s">
        <v>39</v>
      </c>
      <c r="M11" s="9">
        <f>SUM(F23:F29)</f>
        <v>0</v>
      </c>
      <c r="N11" s="8">
        <f t="shared" si="3"/>
        <v>0</v>
      </c>
      <c r="O11" s="8">
        <f t="shared" si="0"/>
        <v>0</v>
      </c>
    </row>
    <row r="12" spans="1:17" x14ac:dyDescent="0.25">
      <c r="C12" s="1" t="s">
        <v>9</v>
      </c>
      <c r="D12" s="6">
        <v>49450</v>
      </c>
      <c r="E12" s="13">
        <v>43076</v>
      </c>
      <c r="F12" s="11">
        <v>30500</v>
      </c>
      <c r="L12" t="s">
        <v>40</v>
      </c>
      <c r="M12" s="9">
        <f>SUM(F30:F36)</f>
        <v>0</v>
      </c>
      <c r="N12" s="8">
        <f t="shared" si="3"/>
        <v>0</v>
      </c>
      <c r="O12" s="8">
        <f t="shared" si="0"/>
        <v>0</v>
      </c>
    </row>
    <row r="13" spans="1:17" x14ac:dyDescent="0.25">
      <c r="C13" s="1" t="s">
        <v>23</v>
      </c>
      <c r="D13" s="6">
        <v>55030</v>
      </c>
      <c r="E13" s="13">
        <v>43077</v>
      </c>
      <c r="F13" s="11">
        <v>66875</v>
      </c>
      <c r="M13" s="9">
        <f>SUM(M8:M12)</f>
        <v>1164535</v>
      </c>
      <c r="N13" s="8">
        <f>AVERAGE(N8:N12)</f>
        <v>34614.190476190473</v>
      </c>
      <c r="O13" s="8">
        <f>SUM(O8:O12)</f>
        <v>116453.5</v>
      </c>
    </row>
    <row r="14" spans="1:17" x14ac:dyDescent="0.25">
      <c r="C14" s="1" t="s">
        <v>12</v>
      </c>
      <c r="D14" s="6">
        <v>10856</v>
      </c>
      <c r="E14" s="13">
        <v>43078</v>
      </c>
      <c r="F14" s="11">
        <v>63200</v>
      </c>
      <c r="L14" s="8"/>
    </row>
    <row r="15" spans="1:17" x14ac:dyDescent="0.25">
      <c r="C15" s="1" t="s">
        <v>26</v>
      </c>
      <c r="D15" s="6">
        <v>16400</v>
      </c>
      <c r="E15" s="13">
        <v>43079</v>
      </c>
      <c r="F15" s="11">
        <v>51125</v>
      </c>
    </row>
    <row r="16" spans="1:17" x14ac:dyDescent="0.25">
      <c r="C16" s="1" t="s">
        <v>28</v>
      </c>
      <c r="D16" s="6">
        <v>44102</v>
      </c>
      <c r="E16" s="13">
        <v>43080</v>
      </c>
      <c r="F16" s="11">
        <v>42700</v>
      </c>
    </row>
    <row r="17" spans="3:11" x14ac:dyDescent="0.25">
      <c r="C17" s="1" t="s">
        <v>13</v>
      </c>
      <c r="D17" s="6">
        <v>54650</v>
      </c>
      <c r="E17" s="13">
        <v>43081</v>
      </c>
      <c r="F17" s="11">
        <v>77220</v>
      </c>
    </row>
    <row r="18" spans="3:11" x14ac:dyDescent="0.25">
      <c r="E18" s="13">
        <v>43082</v>
      </c>
      <c r="F18" s="11">
        <v>64500</v>
      </c>
    </row>
    <row r="19" spans="3:11" x14ac:dyDescent="0.25">
      <c r="E19" s="13">
        <v>43083</v>
      </c>
      <c r="F19" s="11">
        <v>40000</v>
      </c>
    </row>
    <row r="20" spans="3:11" x14ac:dyDescent="0.25">
      <c r="E20" s="13">
        <v>43084</v>
      </c>
      <c r="F20" s="11">
        <v>67000</v>
      </c>
      <c r="K20" s="10"/>
    </row>
    <row r="21" spans="3:11" x14ac:dyDescent="0.25">
      <c r="E21" s="13">
        <v>43085</v>
      </c>
      <c r="F21" s="11">
        <v>144180</v>
      </c>
    </row>
    <row r="22" spans="3:11" x14ac:dyDescent="0.25">
      <c r="E22" s="13">
        <v>43086</v>
      </c>
      <c r="F22" s="11">
        <v>105000</v>
      </c>
      <c r="K22" s="10"/>
    </row>
    <row r="23" spans="3:11" x14ac:dyDescent="0.25">
      <c r="E23" s="13">
        <v>43087</v>
      </c>
    </row>
    <row r="24" spans="3:11" x14ac:dyDescent="0.25">
      <c r="E24" s="13">
        <v>43088</v>
      </c>
      <c r="K24" s="10"/>
    </row>
    <row r="25" spans="3:11" x14ac:dyDescent="0.25">
      <c r="E25" s="13">
        <v>43089</v>
      </c>
    </row>
    <row r="26" spans="3:11" x14ac:dyDescent="0.25">
      <c r="E26" s="13">
        <v>43090</v>
      </c>
      <c r="K26" s="10"/>
    </row>
    <row r="27" spans="3:11" x14ac:dyDescent="0.25">
      <c r="E27" s="13">
        <v>43091</v>
      </c>
    </row>
    <row r="28" spans="3:11" x14ac:dyDescent="0.25">
      <c r="E28" s="13">
        <v>43092</v>
      </c>
    </row>
    <row r="29" spans="3:11" x14ac:dyDescent="0.25">
      <c r="E29" s="13">
        <v>43093</v>
      </c>
    </row>
    <row r="30" spans="3:11" x14ac:dyDescent="0.25">
      <c r="E30" s="13">
        <v>43094</v>
      </c>
    </row>
    <row r="31" spans="3:11" x14ac:dyDescent="0.25">
      <c r="E31" s="13">
        <v>43095</v>
      </c>
    </row>
    <row r="32" spans="3:11" x14ac:dyDescent="0.25">
      <c r="E32" s="13">
        <v>43096</v>
      </c>
    </row>
    <row r="33" spans="5:5" x14ac:dyDescent="0.25">
      <c r="E33" s="13">
        <v>43097</v>
      </c>
    </row>
    <row r="34" spans="5:5" x14ac:dyDescent="0.25">
      <c r="E34" s="13">
        <v>43098</v>
      </c>
    </row>
    <row r="35" spans="5:5" x14ac:dyDescent="0.25">
      <c r="E35" s="13">
        <v>43099</v>
      </c>
    </row>
    <row r="36" spans="5:5" x14ac:dyDescent="0.25">
      <c r="E36" s="13">
        <v>43100</v>
      </c>
    </row>
  </sheetData>
  <mergeCells count="5">
    <mergeCell ref="C1:D1"/>
    <mergeCell ref="E1:F1"/>
    <mergeCell ref="G1:I1"/>
    <mergeCell ref="J1:K1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Taller</cp:lastModifiedBy>
  <dcterms:created xsi:type="dcterms:W3CDTF">2017-12-01T05:09:49Z</dcterms:created>
  <dcterms:modified xsi:type="dcterms:W3CDTF">2017-12-29T00:33:21Z</dcterms:modified>
</cp:coreProperties>
</file>