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9D59AEA5-709A-47B1-BA62-A2550319A19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3" i="3" l="1"/>
  <c r="I14" i="3"/>
  <c r="H13" i="3"/>
  <c r="H14" i="3"/>
  <c r="H9" i="3"/>
  <c r="H10" i="3"/>
  <c r="H11" i="3"/>
  <c r="H12" i="3"/>
  <c r="H8" i="3"/>
  <c r="I9" i="3"/>
  <c r="I10" i="3"/>
  <c r="I11" i="3"/>
  <c r="I12" i="3"/>
  <c r="I8" i="3"/>
  <c r="I3" i="3"/>
  <c r="I4" i="3"/>
  <c r="I5" i="3"/>
  <c r="I2" i="3"/>
  <c r="H3" i="3"/>
  <c r="H4" i="3"/>
  <c r="H5" i="3"/>
  <c r="H2" i="3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<sst xmlns="http://schemas.openxmlformats.org/spreadsheetml/2006/main" count="826" uniqueCount="579">
  <si>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</si>
  <si>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</si>
  <si>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</si>
  <si>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</si>
  <si>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</si>
  <si>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</si>
  <si>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</si>
  <si>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</si>
  <si>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</si>
  <si>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</si>
  <si>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</si>
  <si>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</si>
  <si>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</si>
  <si>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</si>
  <si>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</si>
  <si>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</si>
  <si>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</si>
  <si>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</si>
  <si>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</si>
  <si>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</si>
  <si>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</si>
  <si>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</si>
  <si>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</si>
  <si>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</si>
  <si>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</si>
  <si>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</si>
  <si>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</si>
  <si>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</si>
  <si>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</si>
  <si>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</si>
  <si>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</si>
  <si>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</si>
  <si>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</si>
  <si>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</si>
  <si>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</si>
  <si>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</si>
  <si>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</si>
  <si>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</si>
  <si>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</si>
  <si>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</si>
  <si>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</si>
  <si>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</si>
  <si>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</si>
  <si>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</si>
  <si>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</si>
  <si>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</si>
  <si>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</si>
  <si>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</si>
  <si>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</si>
  <si>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</si>
  <si>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</si>
  <si>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</si>
  <si>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</si>
  <si>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</si>
  <si>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</si>
  <si>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</si>
  <si>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</si>
  <si>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</si>
  <si>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</si>
  <si>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</si>
  <si>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</si>
  <si>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</si>
  <si>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</si>
  <si>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</si>
  <si>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</si>
  <si>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</si>
  <si>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</si>
  <si>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</si>
  <si>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</si>
  <si>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</si>
  <si>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</si>
  <si>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</si>
  <si>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</si>
  <si>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</si>
  <si>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</si>
  <si>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</si>
  <si>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</si>
  <si>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</si>
  <si>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</si>
  <si>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</si>
  <si>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</si>
  <si>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</si>
  <si>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</si>
  <si>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</si>
  <si>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</si>
  <si>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</si>
  <si>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</si>
  <si>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</si>
  <si>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</si>
  <si>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</si>
  <si>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</si>
  <si>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</si>
  <si>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</si>
  <si>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</si>
  <si>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</si>
  <si>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</si>
  <si>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</si>
  <si>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</si>
  <si>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</si>
  <si>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</si>
  <si>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</si>
  <si>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</si>
  <si>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</si>
  <si>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</si>
  <si>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</si>
  <si>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</si>
  <si>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</si>
  <si>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</si>
  <si>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</si>
  <si>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</si>
  <si>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</si>
  <si>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</si>
  <si>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</si>
  <si>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</si>
  <si>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</si>
  <si>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</si>
  <si>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</si>
  <si>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</si>
  <si>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</si>
  <si>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</si>
  <si>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</si>
  <si>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</si>
  <si>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</si>
  <si>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</si>
  <si>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</si>
  <si>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</si>
  <si>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</si>
  <si>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</si>
  <si>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</si>
  <si>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</si>
  <si>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</si>
  <si>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</si>
  <si>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</si>
  <si>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</si>
  <si>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</si>
  <si>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</si>
  <si>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</si>
  <si>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</si>
  <si>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</si>
  <si>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</si>
  <si>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</si>
  <si>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</si>
  <si>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</si>
  <si>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</si>
  <si>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</si>
  <si>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</si>
  <si>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</si>
  <si>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</si>
  <si>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</si>
  <si>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</si>
  <si>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</si>
  <si>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</si>
  <si>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</si>
  <si>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</si>
  <si>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</si>
  <si>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</si>
  <si>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</si>
  <si>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</si>
  <si>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</si>
  <si>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</si>
  <si>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</si>
  <si>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</si>
  <si>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</si>
  <si>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</si>
  <si>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</si>
  <si>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</si>
  <si>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</si>
  <si>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</si>
  <si>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</si>
  <si>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</si>
  <si>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</si>
  <si>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</si>
  <si>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</si>
  <si>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</si>
  <si>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</si>
  <si>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</si>
  <si>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</si>
  <si>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</si>
  <si>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</si>
  <si>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</si>
  <si>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</si>
  <si>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</si>
  <si>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</si>
  <si>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</si>
  <si>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</si>
  <si>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</si>
  <si>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</si>
  <si>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</si>
  <si>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</si>
  <si>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</si>
  <si>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</si>
  <si>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</si>
  <si>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</si>
  <si>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</si>
  <si>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</si>
  <si>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</si>
  <si>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</si>
  <si>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</si>
  <si>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</si>
  <si>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</si>
  <si>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</si>
  <si>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</si>
  <si>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</si>
  <si>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</si>
  <si>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</si>
  <si>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</si>
  <si>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</si>
  <si>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</si>
  <si>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</si>
  <si>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</si>
  <si>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</si>
  <si>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</si>
  <si>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</si>
  <si>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</si>
  <si>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</si>
  <si>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</si>
  <si>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</si>
  <si>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</si>
  <si>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</si>
  <si>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</si>
  <si>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</si>
  <si>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</si>
  <si>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</si>
  <si>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</si>
  <si>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</si>
  <si>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</si>
  <si>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</si>
  <si>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</si>
  <si>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</si>
  <si>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</si>
  <si>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</si>
  <si>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</si>
  <si>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</si>
  <si>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</si>
  <si>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</si>
  <si>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</si>
  <si>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</si>
  <si>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</si>
  <si>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</si>
  <si>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</si>
  <si>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</si>
  <si>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</si>
  <si>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</si>
  <si>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</si>
  <si>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</si>
  <si>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</si>
  <si>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</si>
  <si>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</si>
  <si>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</si>
  <si>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</si>
  <si>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</si>
  <si>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</si>
  <si>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</si>
  <si>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</si>
  <si>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</si>
  <si>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</si>
  <si>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</si>
  <si>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</si>
  <si>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</si>
  <si>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</si>
  <si>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</si>
  <si>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</si>
  <si>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</si>
  <si>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</si>
  <si>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</si>
  <si>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</si>
  <si>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</si>
  <si>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</si>
  <si>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</si>
  <si>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</si>
  <si>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</si>
  <si>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</si>
  <si>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</si>
  <si>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</si>
  <si>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</si>
  <si>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</si>
  <si>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</si>
  <si>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</si>
  <si>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</si>
  <si>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</si>
  <si>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</si>
  <si>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</si>
  <si>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</si>
  <si>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</si>
  <si>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</si>
  <si>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</si>
  <si>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</si>
  <si>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</si>
  <si>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</si>
  <si>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</si>
  <si>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</si>
  <si>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</si>
  <si>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</si>
  <si>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</si>
  <si>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</si>
  <si>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</si>
  <si>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</si>
  <si>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</si>
  <si>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</si>
  <si>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</si>
  <si>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</si>
  <si>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</si>
  <si>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</si>
  <si>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</si>
  <si>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</si>
  <si>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</si>
  <si>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</si>
  <si>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</si>
  <si>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</si>
  <si>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</si>
  <si>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</si>
  <si>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</si>
  <si>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</si>
  <si>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</si>
  <si>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</si>
  <si>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</si>
  <si>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</si>
  <si>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</si>
  <si>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</si>
  <si>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</si>
  <si>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</si>
  <si>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</si>
  <si>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</si>
  <si>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</si>
  <si>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</si>
  <si>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</si>
  <si>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</si>
  <si>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</si>
  <si>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</si>
  <si>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</si>
  <si>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</si>
  <si>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</si>
  <si>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</si>
  <si>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</si>
  <si>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</si>
  <si>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</si>
  <si>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</si>
  <si>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</si>
  <si>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</si>
  <si>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</si>
  <si>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</si>
  <si>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</si>
  <si>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</si>
  <si>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</si>
  <si>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</si>
  <si>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</si>
  <si>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</si>
  <si>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</si>
  <si>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</si>
  <si>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</si>
  <si>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</si>
  <si>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</si>
  <si>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</si>
  <si>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</si>
  <si>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</si>
  <si>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</si>
  <si>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</si>
  <si>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</si>
  <si>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</si>
  <si>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</si>
  <si>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</si>
  <si>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</si>
  <si>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</si>
  <si>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</si>
  <si>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</si>
  <si>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</si>
  <si>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</si>
  <si>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</si>
  <si>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</si>
  <si>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</si>
  <si>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</si>
  <si>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</si>
  <si>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</si>
  <si>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</si>
  <si>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</si>
  <si>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</si>
  <si>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</si>
  <si>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</si>
  <si>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</si>
  <si>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</si>
  <si>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</si>
  <si>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</si>
  <si>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</si>
  <si>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</si>
  <si>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</si>
  <si>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</si>
  <si>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</si>
  <si>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</si>
  <si>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</si>
  <si>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</si>
  <si>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</si>
  <si>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</si>
  <si>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</si>
  <si>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</si>
  <si>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</si>
  <si>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</si>
  <si>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</si>
  <si>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</si>
  <si>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</si>
  <si>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</si>
  <si>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</si>
  <si>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</si>
  <si>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</si>
  <si>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</si>
  <si>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</si>
  <si>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</si>
  <si>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</si>
  <si>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</si>
  <si>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</si>
  <si>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</si>
  <si>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</si>
  <si>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</si>
  <si>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</si>
  <si>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</si>
  <si>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</si>
  <si>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</si>
  <si>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</si>
  <si>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</si>
  <si>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</si>
  <si>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</si>
  <si>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</si>
  <si>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</si>
  <si>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</si>
  <si>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</si>
  <si>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</si>
  <si>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</si>
  <si>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</si>
  <si>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</si>
  <si>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</si>
  <si>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</si>
  <si>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</si>
  <si>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</si>
  <si>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</si>
  <si>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</si>
  <si>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</si>
  <si>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</si>
  <si>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</si>
  <si>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</si>
  <si>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</si>
  <si>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</si>
  <si>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</si>
  <si>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</si>
  <si>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</si>
  <si>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</si>
  <si>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</si>
  <si>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</si>
  <si>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</si>
  <si>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</si>
  <si>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</si>
  <si>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</si>
  <si>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</si>
  <si>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</si>
  <si>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</si>
  <si>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</si>
  <si>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</si>
  <si>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</si>
  <si>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</si>
  <si>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</si>
  <si>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</si>
  <si>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</si>
  <si>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</si>
  <si>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</si>
  <si>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</si>
  <si>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</si>
  <si>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</si>
  <si>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</si>
  <si>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</si>
  <si>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</si>
  <si>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</si>
  <si>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</si>
  <si>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</si>
  <si>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</si>
  <si>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</si>
  <si>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</si>
  <si>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</si>
  <si>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</si>
  <si>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</si>
  <si>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</si>
  <si>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</si>
  <si>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</si>
  <si>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</si>
  <si>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</si>
  <si>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</si>
  <si>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</si>
  <si>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</si>
  <si>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</si>
  <si>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</si>
  <si>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</si>
  <si>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</si>
  <si>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</si>
  <si>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</si>
  <si>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</si>
  <si>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</si>
  <si>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</si>
  <si>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</si>
  <si>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</si>
  <si>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</si>
  <si>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</si>
  <si>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</si>
  <si>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</si>
  <si>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</si>
  <si>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</si>
  <si>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</si>
  <si>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</si>
  <si>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</si>
  <si>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</si>
  <si>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</si>
  <si>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</si>
  <si>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</si>
  <si>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</si>
  <si>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</si>
  <si>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</si>
  <si>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</si>
  <si>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</si>
  <si>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</si>
  <si>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</si>
  <si>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</si>
  <si>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</si>
  <si>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</si>
  <si>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</si>
  <si>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</si>
  <si>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</si>
  <si>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</si>
  <si>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</si>
  <si>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</si>
  <si>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</si>
  <si>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</si>
  <si>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</si>
  <si>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</si>
  <si>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</si>
  <si>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</si>
  <si>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</si>
  <si>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</si>
  <si>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</si>
  <si>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</si>
  <si>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</si>
  <si>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</si>
  <si>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</si>
  <si>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</si>
  <si>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</si>
  <si>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</si>
  <si>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</si>
  <si>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</si>
  <si>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</si>
  <si>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</si>
  <si>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</si>
  <si>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</si>
  <si>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</si>
  <si>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</si>
  <si>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</si>
  <si>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</si>
  <si>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</si>
  <si>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</si>
  <si>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</si>
  <si>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</si>
  <si>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</si>
  <si>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</si>
  <si>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</si>
  <si>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</si>
  <si>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</si>
  <si>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</si>
  <si>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</si>
  <si>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</si>
  <si>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</si>
  <si>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</si>
  <si>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</si>
  <si>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</si>
  <si>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</si>
  <si>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</si>
  <si>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</si>
  <si>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MONITOR+DESC</t>
  </si>
  <si>
    <t>Esito</t>
  </si>
  <si>
    <t>Fatture emesse</t>
  </si>
  <si>
    <t>Somma</t>
  </si>
  <si>
    <t>Media</t>
  </si>
  <si>
    <t>Totale parziale</t>
  </si>
  <si>
    <t>Conteggio</t>
  </si>
  <si>
    <t>Colonna1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</si>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</sst>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1"/>
      <color rgb="FFFF0000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44" fontId="0" fillId="0" borderId="0" xfId="0" applyNumberFormat="1"/>
    <xf numFmtId="44" fontId="2" fillId="0" borderId="0" xfId="0" applyNumberFormat="1" applyFont="1"/>
  </cellXfs>
  <cellStyles count="1">
    <cellStyle name="Normale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F497D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border outline="0">
        <bottom style="thick">
          <color rgb="FFA6BFDD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5CAA5-6883-4DBB-9203-10FCEAA7F67B}" name="Tabella2" displayName="Tabella2" ref="G1:I5" totalsRowShown="0" headerRowDxfId="12">
  <autoFilter ref="G1:I5" xr:uid="{0175CAA5-6883-4DBB-9203-10FCEAA7F67B}"/>
  <tableColumns count="3">
    <tableColumn id="1" xr3:uid="{C2DE5233-47E0-43BA-A163-D1005C46DD60}" name="Categoria"/>
    <tableColumn id="2" xr3:uid="{B3DA62CF-B13D-4787-A35D-F7DC38C20974}" name="Fatture emesse">
      <calculatedColumnFormula>COUNTIF($C$2:$C$80,G2)</calculatedColumnFormula>
    </tableColumn>
    <tableColumn id="3" xr3:uid="{D7B8589D-2AB8-45AB-A9B5-5653EC86CC58}" name="Totale fatturato" dataDxfId="9">
      <calculatedColumnFormula>SUMIF($C$2:$C$80,G2,$D$2:$D$80)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1F376A-F520-4C62-86EB-FBE1CFD3D3CE}" name="Tabella3" displayName="Tabella3" ref="G7:I14" totalsRowShown="0" headerRowDxfId="10">
  <autoFilter ref="G7:I14" xr:uid="{071F376A-F520-4C62-86EB-FBE1CFD3D3CE}"/>
  <tableColumns count="3">
    <tableColumn id="1" xr3:uid="{31CF88DC-83ED-435D-9535-C525C82EBA2F}" name="Cliente" dataDxfId="11"/>
    <tableColumn id="2" xr3:uid="{489F675C-8781-4DEA-A6AA-6154688C9082}" name="Fatture emesse">
      <calculatedColumnFormula>COUNTIF($B$2:$B$80,G8)</calculatedColumnFormula>
    </tableColumn>
    <tableColumn id="3" xr3:uid="{390FE221-6C4C-4F32-9159-4B7C69CC2EA2}" name="Totale fatturato" dataDxfId="8">
      <calculatedColumnFormula>SUMIF($B$2:$B$80,G8,$D$2:$D$80)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6F91EB-76E7-406D-B1F3-F4A67A930ABA}" name="Tabella4" displayName="Tabella4" ref="A1:E80" totalsRowShown="0" headerRowDxfId="0" dataDxfId="1" headerRowBorderDxfId="7">
  <autoFilter ref="A1:E80" xr:uid="{A96F91EB-76E7-406D-B1F3-F4A67A930ABA}"/>
  <tableColumns count="5">
    <tableColumn id="1" xr3:uid="{1576F93C-F996-4A75-AAA4-7E42031F8301}" name="Data" dataDxfId="6"/>
    <tableColumn id="2" xr3:uid="{D6ED1EC0-F6EA-4520-A4E5-5E90FB6622D0}" name="Cliente" dataDxfId="5"/>
    <tableColumn id="3" xr3:uid="{26057482-A0CE-4A77-A598-DA45131B5CCB}" name="Categoria" dataDxfId="4"/>
    <tableColumn id="4" xr3:uid="{D017EB9B-BBFE-412A-8826-9B316FDDD203}" name="Importo fattura" dataDxfId="3"/>
    <tableColumn id="5" xr3:uid="{F443F229-2AEB-439E-A03C-D393CC3E3DC6}" name="Spese di spedizion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21" sqref="E2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33203125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C2*20%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IF(B2=0,"respinto",IF(B2=40,"sufficiente",IF(B2=60,"discreto",IF(B2=70,"buono"))))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 t="shared" ref="C3:C8" si="0">IF(B3=0,"respinto",IF(B3=40,"sufficiente",IF(B3=60,"discreto",IF(B3=70,"buono"))))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 t="shared" si="0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16" sqref="H1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9.88671875" customWidth="1"/>
    <col min="5" max="5" width="23.44140625" customWidth="1"/>
    <col min="6" max="6" width="3.6640625" customWidth="1"/>
    <col min="7" max="7" width="13" customWidth="1"/>
    <col min="8" max="8" width="19.109375" customWidth="1"/>
    <col min="9" max="9" width="18" bestFit="1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495</v>
      </c>
      <c r="H1" s="15" t="s">
        <v>572</v>
      </c>
      <c r="I1" s="15" t="s">
        <v>578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8">
        <v>50000</v>
      </c>
      <c r="E2" s="18">
        <v>16</v>
      </c>
      <c r="G2" t="s">
        <v>499</v>
      </c>
      <c r="H2">
        <f>COUNTIF($C$2:$C$80,G2)</f>
        <v>11</v>
      </c>
      <c r="I2" s="17">
        <f>SUMIF($C$2:$C$80,G2,$D$2:$D$80)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8">
        <v>29970</v>
      </c>
      <c r="E3" s="18">
        <v>29</v>
      </c>
      <c r="G3" t="s">
        <v>558</v>
      </c>
      <c r="H3">
        <f t="shared" ref="H3:H5" si="0">COUNTIF($C$2:$C$80,G3)</f>
        <v>5</v>
      </c>
      <c r="I3" s="17">
        <f t="shared" ref="I3:I5" si="1">SUMIF($C$2:$C$80,G3,$D$2:$D$80)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8">
        <v>27560</v>
      </c>
      <c r="E4" s="18">
        <v>21</v>
      </c>
      <c r="G4" t="s">
        <v>506</v>
      </c>
      <c r="H4">
        <f t="shared" si="0"/>
        <v>4</v>
      </c>
      <c r="I4" s="17">
        <f t="shared" si="1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8">
        <v>43500</v>
      </c>
      <c r="E5" s="18">
        <v>29</v>
      </c>
      <c r="G5" t="s">
        <v>547</v>
      </c>
      <c r="H5">
        <f t="shared" si="0"/>
        <v>4</v>
      </c>
      <c r="I5" s="17">
        <f t="shared" si="1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8">
        <v>13500</v>
      </c>
      <c r="E6" s="18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8">
        <v>50800</v>
      </c>
      <c r="E7" s="18">
        <v>22</v>
      </c>
      <c r="G7" s="15" t="s">
        <v>494</v>
      </c>
      <c r="H7" s="15" t="s">
        <v>572</v>
      </c>
      <c r="I7" s="15" t="s">
        <v>578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8">
        <v>98450</v>
      </c>
      <c r="E8" s="18">
        <v>21</v>
      </c>
      <c r="G8" s="16" t="s">
        <v>501</v>
      </c>
      <c r="H8">
        <f>COUNTIF($B$2:$B$80,G8)</f>
        <v>2</v>
      </c>
      <c r="I8" s="17">
        <f>SUMIF($B$2:$B$80,G8,$D$2:$D$80)</f>
        <v>73450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8">
        <v>45890</v>
      </c>
      <c r="E9" s="18">
        <v>18</v>
      </c>
      <c r="G9" s="16" t="s">
        <v>507</v>
      </c>
      <c r="H9">
        <f t="shared" ref="H9:H12" si="2">COUNTIF($B$2:$B$80,G9)</f>
        <v>1</v>
      </c>
      <c r="I9" s="17">
        <f t="shared" ref="I9:I13" si="3">SUMIF($B$2:$B$80,G9,$D$2:$D$80)</f>
        <v>50800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8">
        <v>7950</v>
      </c>
      <c r="E10" s="18">
        <v>23</v>
      </c>
      <c r="G10" s="16" t="s">
        <v>509</v>
      </c>
      <c r="H10">
        <f t="shared" si="2"/>
        <v>1</v>
      </c>
      <c r="I10" s="17">
        <f t="shared" si="3"/>
        <v>98450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8">
        <v>87450</v>
      </c>
      <c r="E11" s="18">
        <v>24</v>
      </c>
      <c r="G11" s="16" t="s">
        <v>511</v>
      </c>
      <c r="H11">
        <f t="shared" si="2"/>
        <v>1</v>
      </c>
      <c r="I11" s="17">
        <f t="shared" si="3"/>
        <v>7950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8">
        <v>295000</v>
      </c>
      <c r="E12" s="18">
        <v>27</v>
      </c>
      <c r="G12" s="16" t="s">
        <v>525</v>
      </c>
      <c r="H12">
        <f t="shared" si="2"/>
        <v>4</v>
      </c>
      <c r="I12" s="17">
        <f t="shared" si="3"/>
        <v>283000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8">
        <v>348980</v>
      </c>
      <c r="E13" s="18">
        <v>15</v>
      </c>
      <c r="G13" s="16" t="s">
        <v>528</v>
      </c>
      <c r="H13">
        <f>COUNTIF($B$2:$B$80,G13)</f>
        <v>2</v>
      </c>
      <c r="I13" s="17">
        <f>SUMIF($B$2:$B$80,G13,$D$2:$D$80)</f>
        <v>107700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8">
        <v>127490</v>
      </c>
      <c r="E14" s="18">
        <v>17</v>
      </c>
      <c r="G14" s="16" t="s">
        <v>529</v>
      </c>
      <c r="H14">
        <f>COUNTIF($B$2:$B$80,G14)</f>
        <v>1</v>
      </c>
      <c r="I14" s="17">
        <f>SUMIF($B$2:$B$80,G14,$D$2:$D$80)</f>
        <v>27270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8">
        <v>49400</v>
      </c>
      <c r="E15" s="18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8">
        <v>201000</v>
      </c>
      <c r="E16" s="18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8">
        <v>1368000</v>
      </c>
      <c r="E17" s="18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8">
        <v>36850</v>
      </c>
      <c r="E18" s="18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8">
        <v>151500</v>
      </c>
      <c r="E19" s="18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8">
        <v>13500</v>
      </c>
      <c r="E20" s="18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8">
        <v>17000</v>
      </c>
      <c r="E21" s="18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8">
        <v>35900</v>
      </c>
      <c r="E22" s="18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8">
        <v>27270</v>
      </c>
      <c r="E23" s="18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8">
        <v>13400</v>
      </c>
      <c r="E24" s="18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8">
        <v>19000</v>
      </c>
      <c r="E25" s="18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8">
        <v>71800</v>
      </c>
      <c r="E26" s="18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8">
        <v>12280</v>
      </c>
      <c r="E27" s="18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8">
        <v>14670</v>
      </c>
      <c r="E28" s="18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8">
        <v>163500</v>
      </c>
      <c r="E29" s="18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8">
        <v>183900</v>
      </c>
      <c r="E30" s="18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8">
        <v>43500</v>
      </c>
      <c r="E31" s="18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8">
        <v>10730</v>
      </c>
      <c r="E32" s="18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8">
        <v>11210</v>
      </c>
      <c r="E33" s="18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8">
        <v>127950</v>
      </c>
      <c r="E34" s="18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8">
        <v>20000</v>
      </c>
      <c r="E35" s="18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8">
        <v>7850</v>
      </c>
      <c r="E36" s="18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8">
        <v>127490</v>
      </c>
      <c r="E37" s="18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8">
        <v>3950</v>
      </c>
      <c r="E38" s="18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8">
        <v>50000</v>
      </c>
      <c r="E39" s="18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8">
        <v>16650</v>
      </c>
      <c r="E40" s="18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8">
        <v>87300</v>
      </c>
      <c r="E41" s="18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8">
        <v>2425000</v>
      </c>
      <c r="E42" s="18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8">
        <v>18230</v>
      </c>
      <c r="E43" s="18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8">
        <v>78530</v>
      </c>
      <c r="E44" s="18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8">
        <v>21000</v>
      </c>
      <c r="E45" s="18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8">
        <v>34900</v>
      </c>
      <c r="E46" s="18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8">
        <v>8000</v>
      </c>
      <c r="E47" s="18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8">
        <v>24660</v>
      </c>
      <c r="E48" s="18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8">
        <v>22450</v>
      </c>
      <c r="E49" s="18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8">
        <v>44950</v>
      </c>
      <c r="E50" s="18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8">
        <v>55600</v>
      </c>
      <c r="E51" s="18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8">
        <v>84500</v>
      </c>
      <c r="E52" s="18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8">
        <v>51800</v>
      </c>
      <c r="E53" s="18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8">
        <v>31000</v>
      </c>
      <c r="E54" s="18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8">
        <v>81500</v>
      </c>
      <c r="E55" s="18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8">
        <v>183900</v>
      </c>
      <c r="E56" s="18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8">
        <v>13500</v>
      </c>
      <c r="E57" s="18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8">
        <v>2010</v>
      </c>
      <c r="E58" s="18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8">
        <v>36300</v>
      </c>
      <c r="E59" s="18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8">
        <v>7640</v>
      </c>
      <c r="E60" s="18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8">
        <v>18000</v>
      </c>
      <c r="E61" s="18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8">
        <v>8730</v>
      </c>
      <c r="E62" s="18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8">
        <v>19000</v>
      </c>
      <c r="E63" s="18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8">
        <v>2425000</v>
      </c>
      <c r="E64" s="18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8">
        <v>1860000</v>
      </c>
      <c r="E65" s="18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8">
        <v>6570</v>
      </c>
      <c r="E66" s="18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8">
        <v>14000</v>
      </c>
      <c r="E67" s="18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8">
        <v>29980</v>
      </c>
      <c r="E68" s="18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8">
        <v>17950</v>
      </c>
      <c r="E69" s="18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8">
        <v>32320</v>
      </c>
      <c r="E70" s="18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8">
        <v>27350</v>
      </c>
      <c r="E71" s="18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8">
        <v>15000</v>
      </c>
      <c r="E72" s="18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8">
        <v>13500</v>
      </c>
      <c r="E73" s="18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8">
        <v>8600</v>
      </c>
      <c r="E74" s="18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8">
        <v>15980</v>
      </c>
      <c r="E75" s="18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8">
        <v>7640</v>
      </c>
      <c r="E76" s="18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8">
        <v>40650</v>
      </c>
      <c r="E77" s="18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8">
        <v>50280</v>
      </c>
      <c r="E78" s="18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8">
        <v>1050</v>
      </c>
      <c r="E79" s="18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8">
        <v>4950</v>
      </c>
      <c r="E80" s="18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Tiziano De Chicchis</cp:lastModifiedBy>
  <dcterms:created xsi:type="dcterms:W3CDTF">2005-04-12T12:35:30Z</dcterms:created>
  <dcterms:modified xsi:type="dcterms:W3CDTF">2025-04-26T10:03:46Z</dcterms:modified>
</cp:coreProperties>
</file>