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1_{0A8AB43A-086A-BB4E-841A-EB1786B43514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P&amp;L Statement (2)" sheetId="2" r:id="rId1"/>
    <sheet name="P&amp;L Statement" sheetId="1" r:id="rId2"/>
  </sheets>
  <definedNames>
    <definedName name="_xlnm.Print_Titles" localSheetId="1">'P&amp;L Statement'!$8:$8</definedName>
    <definedName name="_xlnm.Print_Titles" localSheetId="0">'P&amp;L Statement (2)'!$9:$10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24" i="1"/>
  <c r="C33" i="1" s="1"/>
  <c r="F12" i="2"/>
  <c r="G12" i="2"/>
  <c r="F13" i="2"/>
  <c r="G13" i="2"/>
  <c r="F14" i="2"/>
  <c r="G14" i="2"/>
  <c r="F15" i="2"/>
  <c r="G15" i="2"/>
  <c r="B16" i="2"/>
  <c r="C16" i="2"/>
  <c r="D16" i="2"/>
  <c r="B6" i="2" s="1"/>
  <c r="F19" i="2"/>
  <c r="G19" i="2"/>
  <c r="F20" i="2"/>
  <c r="G20" i="2"/>
  <c r="F21" i="2"/>
  <c r="G21" i="2"/>
  <c r="F22" i="2"/>
  <c r="G22" i="2"/>
  <c r="B23" i="2"/>
  <c r="C23" i="2"/>
  <c r="D23" i="2"/>
  <c r="F23" i="2" s="1"/>
  <c r="E23" i="2"/>
  <c r="B25" i="2"/>
  <c r="F25" i="2" s="1"/>
  <c r="E25" i="2"/>
  <c r="E28" i="2"/>
  <c r="F28" i="2"/>
  <c r="G28" i="2"/>
  <c r="E29" i="2"/>
  <c r="F29" i="2"/>
  <c r="G29" i="2"/>
  <c r="F30" i="2"/>
  <c r="G30" i="2"/>
  <c r="E31" i="2"/>
  <c r="F31" i="2"/>
  <c r="G31" i="2"/>
  <c r="F32" i="2"/>
  <c r="G32" i="2"/>
  <c r="E33" i="2"/>
  <c r="F33" i="2"/>
  <c r="G33" i="2"/>
  <c r="E34" i="2"/>
  <c r="F34" i="2"/>
  <c r="G34" i="2"/>
  <c r="F35" i="2"/>
  <c r="G35" i="2"/>
  <c r="E36" i="2"/>
  <c r="F36" i="2"/>
  <c r="G36" i="2"/>
  <c r="E37" i="2"/>
  <c r="F37" i="2"/>
  <c r="G37" i="2"/>
  <c r="E38" i="2"/>
  <c r="F38" i="2"/>
  <c r="G38" i="2"/>
  <c r="B39" i="2"/>
  <c r="C39" i="2"/>
  <c r="D39" i="2"/>
  <c r="F39" i="2" s="1"/>
  <c r="E39" i="2"/>
  <c r="E41" i="2"/>
  <c r="E43" i="2"/>
  <c r="F43" i="2"/>
  <c r="G43" i="2"/>
  <c r="E44" i="2"/>
  <c r="F44" i="2"/>
  <c r="G44" i="2"/>
  <c r="E45" i="2"/>
  <c r="F45" i="2"/>
  <c r="G45" i="2"/>
  <c r="E47" i="2"/>
  <c r="F47" i="2"/>
  <c r="G47" i="2"/>
  <c r="E48" i="2"/>
  <c r="F48" i="2"/>
  <c r="G48" i="2"/>
  <c r="E49" i="2"/>
  <c r="F49" i="2"/>
  <c r="G49" i="2"/>
  <c r="B50" i="2"/>
  <c r="C50" i="2"/>
  <c r="D50" i="2"/>
  <c r="F50" i="2" s="1"/>
  <c r="E50" i="2"/>
  <c r="E52" i="2"/>
  <c r="E21" i="2" l="1"/>
  <c r="C25" i="2"/>
  <c r="C41" i="2" s="1"/>
  <c r="C52" i="2" s="1"/>
  <c r="F16" i="2"/>
  <c r="B41" i="2"/>
  <c r="B52" i="2" s="1"/>
  <c r="F52" i="2" s="1"/>
  <c r="G50" i="2"/>
  <c r="E12" i="2"/>
  <c r="E19" i="2"/>
  <c r="E15" i="2"/>
  <c r="E35" i="2"/>
  <c r="E32" i="2"/>
  <c r="E30" i="2"/>
  <c r="E20" i="2"/>
  <c r="G16" i="2"/>
  <c r="G39" i="2"/>
  <c r="G23" i="2"/>
  <c r="E22" i="2"/>
  <c r="E16" i="2"/>
  <c r="E13" i="2"/>
  <c r="B7" i="2"/>
  <c r="D25" i="2"/>
  <c r="E14" i="2"/>
  <c r="F41" i="2" l="1"/>
  <c r="D41" i="2"/>
  <c r="G25" i="2"/>
  <c r="B18" i="1"/>
  <c r="C11" i="1"/>
  <c r="C18" i="1"/>
  <c r="D11" i="1"/>
  <c r="D18" i="1"/>
  <c r="D33" i="1"/>
  <c r="B11" i="1"/>
  <c r="B33" i="1"/>
  <c r="D43" i="1"/>
  <c r="B43" i="1"/>
  <c r="B7" i="1" l="1"/>
  <c r="D52" i="2"/>
  <c r="G52" i="2" s="1"/>
  <c r="G41" i="2"/>
  <c r="B6" i="1"/>
  <c r="D20" i="1"/>
  <c r="D35" i="1" s="1"/>
  <c r="D45" i="1" s="1"/>
  <c r="C20" i="1"/>
  <c r="B20" i="1"/>
  <c r="B35" i="1" s="1"/>
  <c r="B45" i="1" s="1"/>
  <c r="C35" i="1" l="1"/>
  <c r="C45" i="1" s="1"/>
</calcChain>
</file>

<file path=xl/sharedStrings.xml><?xml version="1.0" encoding="utf-8"?>
<sst xmlns="http://schemas.openxmlformats.org/spreadsheetml/2006/main" count="88" uniqueCount="50">
  <si>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</si>
  <si>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</si>
  <si>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</si>
  <si>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</si>
  <si>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</si>
  <si>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</si>
  <si>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</si>
  <si>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Profit and Loss Statement</t>
  </si>
  <si>
    <t>Wages and salaries</t>
  </si>
  <si>
    <t>Payroll taxes</t>
  </si>
  <si>
    <t>Prior Period</t>
  </si>
  <si>
    <t>Budget</t>
  </si>
  <si>
    <t>Current Period</t>
  </si>
  <si>
    <t xml:space="preserve">  % Change from Prior Period</t>
  </si>
  <si>
    <t>% Change from Budget</t>
  </si>
  <si>
    <t>Income taxes</t>
  </si>
  <si>
    <t>Total Cost of Sales  [K]</t>
  </si>
  <si>
    <t>Gross Profit  [L=J-K]</t>
  </si>
  <si>
    <t>Total Taxes  [S]</t>
  </si>
  <si>
    <t>Gross margin  [L/J]</t>
  </si>
  <si>
    <t>Return on sales  [T/J]</t>
  </si>
  <si>
    <t>Current Period as % of Sales</t>
  </si>
  <si>
    <t>Stated in 000s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</si>
  <si>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</si>
  <si>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</si>
  <si>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</si>
  <si>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</si>
  <si>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</si>
  <si>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</si>
  <si>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Corporation taxes</t>
  </si>
  <si>
    <t>Expenses</t>
  </si>
  <si>
    <t>Total Expenses [M]</t>
  </si>
  <si>
    <t>Income from Operations  [N=L-M]</t>
  </si>
  <si>
    <t>Net Profit  [T=N+R-S]</t>
  </si>
  <si>
    <t>Opening Stock</t>
  </si>
  <si>
    <t>Purchase</t>
  </si>
  <si>
    <t>&lt;less Closing Stock&gt;</t>
  </si>
  <si>
    <t>Accounting and legal</t>
  </si>
  <si>
    <t>Cash inj</t>
  </si>
  <si>
    <t>Start up</t>
  </si>
  <si>
    <t>interest paid</t>
  </si>
  <si>
    <t>Brain Training Game Ltd</t>
  </si>
  <si>
    <t>Owners</t>
  </si>
  <si>
    <t>Game Sales</t>
  </si>
  <si>
    <t>Wages and Salaries</t>
  </si>
  <si>
    <t>For the  Year ending 12-12-2021&gt;</t>
  </si>
  <si>
    <t>Maintainance</t>
  </si>
  <si>
    <t>rent</t>
  </si>
  <si>
    <t>Games Sales</t>
  </si>
  <si>
    <t>Maintainance and Repairs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</si>
</sst>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€&quot;* #,##0.00_);_(&quot;€&quot;* \(#,##0.00\);_(&quot;€&quot;* &quot;-&quot;??_);_(@_)"/>
    <numFmt numFmtId="164" formatCode="[$-409]mmm\-yy;@"/>
    <numFmt numFmtId="165" formatCode="0.0%"/>
  </numFmts>
  <fonts count="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BFAF5"/>
        <bgColor rgb="FF000000"/>
      </patternFill>
    </fill>
  </fills>
  <borders count="11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1"/>
      </left>
      <right style="thin">
        <color indexed="21"/>
      </right>
      <top style="thin">
        <color rgb="FFC0C0C0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65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64" fontId="11" fillId="0" borderId="5" xfId="0" applyNumberFormat="1" applyFont="1" applyBorder="1" applyAlignment="1" applyProtection="1">
      <alignment horizontal="center" wrapText="1"/>
    </xf>
    <xf numFmtId="165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64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65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65" fontId="11" fillId="2" borderId="7" xfId="0" applyNumberFormat="1" applyFont="1" applyFill="1" applyBorder="1" applyAlignment="1">
      <alignment horizontal="center" vertical="center" wrapText="1"/>
    </xf>
    <xf numFmtId="3" fontId="2" fillId="3" borderId="9" xfId="0" applyNumberFormat="1" applyFont="1" applyFill="1" applyBorder="1" applyAlignment="1">
      <alignment vertical="center"/>
    </xf>
    <xf numFmtId="3" fontId="2" fillId="4" borderId="9" xfId="0" applyNumberFormat="1" applyFont="1" applyFill="1" applyBorder="1" applyAlignment="1">
      <alignment vertical="center"/>
    </xf>
    <xf numFmtId="44" fontId="2" fillId="4" borderId="9" xfId="0" applyNumberFormat="1" applyFont="1" applyFill="1" applyBorder="1" applyAlignment="1">
      <alignment vertical="center"/>
    </xf>
    <xf numFmtId="3" fontId="2" fillId="3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3529-C464-F041-95D7-196F5DB369CC}">
  <sheetPr>
    <pageSetUpPr fitToPage="1"/>
  </sheetPr>
  <dimension ref="A1:G61"/>
  <sheetViews>
    <sheetView showGridLines="0" zoomScale="125" zoomScaleNormal="157" workbookViewId="0">
      <pane ySplit="9" topLeftCell="A45" activePane="bottomLeft" state="frozen"/>
      <selection pane="bottomLeft" activeCell="A4" sqref="A4"/>
    </sheetView>
  </sheetViews>
  <sheetFormatPr baseColWidth="10" defaultColWidth="9.1640625" defaultRowHeight="26" customHeight="1"/>
  <cols>
    <col min="1" max="1" width="46.6640625" style="4" bestFit="1" customWidth="1"/>
    <col min="2" max="4" width="9.5" style="5" customWidth="1"/>
    <col min="5" max="7" width="9.5" style="10" customWidth="1"/>
    <col min="8" max="16384" width="9.1640625" style="5"/>
  </cols>
  <sheetData>
    <row r="1" spans="1:7" s="1" customFormat="1" ht="26" customHeight="1">
      <c r="A1" s="11" t="s">
        <v>7</v>
      </c>
      <c r="B1" s="12"/>
      <c r="C1" s="12"/>
      <c r="D1" s="12"/>
      <c r="E1" s="13"/>
      <c r="F1" s="13"/>
      <c r="G1" s="13"/>
    </row>
    <row r="2" spans="1:7" s="1" customFormat="1" ht="26" customHeight="1">
      <c r="A2" s="14" t="s">
        <v>41</v>
      </c>
      <c r="B2" s="12"/>
      <c r="C2" s="12"/>
      <c r="D2" s="12"/>
      <c r="E2" s="13"/>
      <c r="F2" s="13"/>
      <c r="G2" s="13"/>
    </row>
    <row r="3" spans="1:7" s="1" customFormat="1" ht="15" customHeight="1">
      <c r="A3" s="12"/>
      <c r="B3" s="12"/>
      <c r="C3" s="12"/>
      <c r="D3" s="12"/>
      <c r="E3" s="13"/>
      <c r="F3" s="13"/>
      <c r="G3" s="13"/>
    </row>
    <row r="4" spans="1:7" s="1" customFormat="1" ht="18" customHeight="1">
      <c r="A4" s="14" t="s">
        <v>45</v>
      </c>
      <c r="B4" s="12"/>
      <c r="C4" s="15"/>
      <c r="D4" s="14" t="s">
        <v>22</v>
      </c>
      <c r="E4" s="13"/>
      <c r="F4" s="13"/>
      <c r="G4" s="13"/>
    </row>
    <row r="5" spans="1:7" s="1" customFormat="1" ht="18" customHeight="1">
      <c r="A5" s="14"/>
      <c r="B5" s="12"/>
      <c r="C5" s="15"/>
      <c r="D5" s="12"/>
      <c r="E5" s="13"/>
      <c r="F5" s="13"/>
      <c r="G5" s="13"/>
    </row>
    <row r="6" spans="1:7" s="1" customFormat="1" ht="11" customHeight="1">
      <c r="A6" s="17" t="s">
        <v>19</v>
      </c>
      <c r="B6" s="18" t="str">
        <f>IF(D16=0,"-",D25/D16)</f>
        <v>-</v>
      </c>
      <c r="C6" s="15"/>
      <c r="D6" s="12"/>
      <c r="E6" s="13"/>
      <c r="F6" s="13"/>
      <c r="G6" s="13"/>
    </row>
    <row r="7" spans="1:7" s="1" customFormat="1" ht="1" customHeight="1">
      <c r="A7" s="19" t="s">
        <v>20</v>
      </c>
      <c r="B7" s="20" t="str">
        <f>IF(D16=0,"-",D52/D16)</f>
        <v>-</v>
      </c>
      <c r="C7" s="15"/>
      <c r="D7" s="12"/>
      <c r="E7" s="13"/>
      <c r="F7" s="13"/>
      <c r="G7" s="13"/>
    </row>
    <row r="8" spans="1:7" s="1" customFormat="1" ht="26" customHeight="1">
      <c r="A8" s="12"/>
      <c r="B8" s="12"/>
      <c r="C8" s="12"/>
      <c r="D8" s="12"/>
      <c r="E8" s="13"/>
      <c r="F8" s="13"/>
      <c r="G8" s="13"/>
    </row>
    <row r="9" spans="1:7" s="6" customFormat="1" ht="1" customHeight="1">
      <c r="A9" s="16"/>
      <c r="B9" s="21" t="s">
        <v>10</v>
      </c>
      <c r="C9" s="22" t="s">
        <v>11</v>
      </c>
      <c r="D9" s="22" t="s">
        <v>12</v>
      </c>
      <c r="E9" s="23" t="s">
        <v>21</v>
      </c>
      <c r="F9" s="24" t="s">
        <v>13</v>
      </c>
      <c r="G9" s="22" t="s">
        <v>14</v>
      </c>
    </row>
    <row r="10" spans="1:7" s="6" customFormat="1" ht="26" customHeight="1">
      <c r="A10" s="25"/>
      <c r="B10" s="26"/>
      <c r="C10" s="27"/>
      <c r="D10" s="27"/>
      <c r="E10" s="27"/>
      <c r="F10" s="28"/>
      <c r="G10" s="27"/>
    </row>
    <row r="11" spans="1:7" s="7" customFormat="1" ht="26" customHeight="1">
      <c r="A11" s="29" t="s">
        <v>26</v>
      </c>
      <c r="B11" s="30"/>
      <c r="C11" s="30"/>
      <c r="D11" s="30"/>
      <c r="E11" s="31"/>
      <c r="F11" s="31"/>
      <c r="G11" s="31"/>
    </row>
    <row r="12" spans="1:7" s="7" customFormat="1" ht="26" customHeight="1">
      <c r="A12" s="32" t="s">
        <v>43</v>
      </c>
      <c r="B12" s="33"/>
      <c r="C12" s="55">
        <v>154225</v>
      </c>
      <c r="D12" s="33"/>
      <c r="E12" s="34" t="str">
        <f>IF($D$16=0,"-",D12/$D$16)</f>
        <v>-</v>
      </c>
      <c r="F12" s="34" t="str">
        <f>IF(D12=0,"-",D12/B12-1)</f>
        <v>-</v>
      </c>
      <c r="G12" s="34" t="str">
        <f>IF(D12=0,"-",D12/C12-1)</f>
        <v>-</v>
      </c>
    </row>
    <row r="13" spans="1:7" s="7" customFormat="1" ht="26" customHeight="1">
      <c r="A13" s="32" t="s">
        <v>23</v>
      </c>
      <c r="B13" s="33"/>
      <c r="C13" s="33"/>
      <c r="D13" s="33"/>
      <c r="E13" s="34" t="str">
        <f>IF($D$16=0,"-",D13/$D$16)</f>
        <v>-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26" customHeight="1">
      <c r="A14" s="32" t="s">
        <v>24</v>
      </c>
      <c r="B14" s="33"/>
      <c r="C14" s="33"/>
      <c r="D14" s="33"/>
      <c r="E14" s="34" t="str">
        <f>IF($D$16=0,"-",D14/$D$16)</f>
        <v>-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26" customHeight="1">
      <c r="A15" s="32" t="s">
        <v>25</v>
      </c>
      <c r="B15" s="33"/>
      <c r="C15" s="33"/>
      <c r="D15" s="33"/>
      <c r="E15" s="36" t="str">
        <f>IF($D$16=0,"-",D15/$D$16)</f>
        <v>-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26" customHeight="1">
      <c r="A16" s="37" t="s">
        <v>27</v>
      </c>
      <c r="B16" s="38">
        <f>SUM(B12:B15)</f>
        <v>0</v>
      </c>
      <c r="C16" s="38">
        <f>SUM(C12:C15)</f>
        <v>154225</v>
      </c>
      <c r="D16" s="38">
        <f>SUM(D12:D15)</f>
        <v>0</v>
      </c>
      <c r="E16" s="34" t="str">
        <f>IF($D$16=0,"-",D16/$D$16)</f>
        <v>-</v>
      </c>
      <c r="F16" s="34" t="str">
        <f>IF(D16=0,"-",D16/B16-1)</f>
        <v>-</v>
      </c>
      <c r="G16" s="34" t="str">
        <f>IF(D16=0,"-",D16/C16-1)</f>
        <v>-</v>
      </c>
    </row>
    <row r="17" spans="1:7" s="7" customFormat="1" ht="26" customHeight="1">
      <c r="A17" s="39"/>
      <c r="B17" s="40"/>
      <c r="C17" s="40"/>
      <c r="D17" s="40"/>
      <c r="E17" s="41"/>
      <c r="F17" s="41"/>
      <c r="G17" s="41"/>
    </row>
    <row r="18" spans="1:7" s="7" customFormat="1" ht="26" customHeight="1">
      <c r="A18" s="29" t="s">
        <v>6</v>
      </c>
      <c r="B18" s="40"/>
      <c r="C18" s="40"/>
      <c r="D18" s="40"/>
      <c r="E18" s="41"/>
      <c r="F18" s="41"/>
      <c r="G18" s="41"/>
    </row>
    <row r="19" spans="1:7" s="7" customFormat="1" ht="26" customHeight="1">
      <c r="A19" s="32" t="s">
        <v>34</v>
      </c>
      <c r="B19" s="33">
        <v>0</v>
      </c>
      <c r="C19" s="33">
        <v>0</v>
      </c>
      <c r="D19" s="33">
        <v>0</v>
      </c>
      <c r="E19" s="34" t="str">
        <f>IF($D$16=0,"-",D19/$D$16)</f>
        <v>-</v>
      </c>
      <c r="F19" s="34" t="str">
        <f>IF(D19=0,"-",D19/B19-1)</f>
        <v>-</v>
      </c>
      <c r="G19" s="34" t="str">
        <f>IF(D19=0,"-",D19/C19-1)</f>
        <v>-</v>
      </c>
    </row>
    <row r="20" spans="1:7" s="7" customFormat="1" ht="26" customHeight="1">
      <c r="A20" s="32" t="s">
        <v>35</v>
      </c>
      <c r="B20" s="33">
        <v>0</v>
      </c>
      <c r="C20" s="33"/>
      <c r="D20" s="33">
        <v>0</v>
      </c>
      <c r="E20" s="34" t="str">
        <f>IF($D$16=0,"-",D20/$D$16)</f>
        <v>-</v>
      </c>
      <c r="F20" s="34" t="str">
        <f>IF(D20=0,"-",D20/B20-1)</f>
        <v>-</v>
      </c>
      <c r="G20" s="34" t="str">
        <f>IF(D20=0,"-",D20/C20-1)</f>
        <v>-</v>
      </c>
    </row>
    <row r="21" spans="1:7" s="7" customFormat="1" ht="26" customHeight="1">
      <c r="A21" s="32"/>
      <c r="B21" s="33"/>
      <c r="C21" s="33"/>
      <c r="D21" s="33"/>
      <c r="E21" s="34" t="str">
        <f>IF($D$16=0,"-",D21/$D$16)</f>
        <v>-</v>
      </c>
      <c r="F21" s="34" t="str">
        <f>IF(D21=0,"-",D21/B21-1)</f>
        <v>-</v>
      </c>
      <c r="G21" s="34" t="str">
        <f>IF(D21=0,"-",D21/C21-1)</f>
        <v>-</v>
      </c>
    </row>
    <row r="22" spans="1:7" s="7" customFormat="1" ht="26" customHeight="1">
      <c r="A22" s="32" t="s">
        <v>36</v>
      </c>
      <c r="B22" s="35"/>
      <c r="C22" s="35">
        <v>0</v>
      </c>
      <c r="D22" s="35"/>
      <c r="E22" s="34" t="str">
        <f>IF($D$16=0,"-",D22/$D$16)</f>
        <v>-</v>
      </c>
      <c r="F22" s="34" t="str">
        <f>IF(D22=0,"-",D22/B22-1)</f>
        <v>-</v>
      </c>
      <c r="G22" s="34" t="str">
        <f>IF(D22=0,"-",D22/C22-1)</f>
        <v>-</v>
      </c>
    </row>
    <row r="23" spans="1:7" s="7" customFormat="1" ht="26" customHeight="1">
      <c r="A23" s="37" t="s">
        <v>16</v>
      </c>
      <c r="B23" s="38">
        <f>SUM(B19:B22)</f>
        <v>0</v>
      </c>
      <c r="C23" s="38">
        <f>SUM(C19:C22)</f>
        <v>0</v>
      </c>
      <c r="D23" s="38">
        <f>SUM(D19:D22)</f>
        <v>0</v>
      </c>
      <c r="E23" s="34" t="str">
        <f>IF($D$16=0,"-",D23/$D$16)</f>
        <v>-</v>
      </c>
      <c r="F23" s="34" t="str">
        <f>IF(D23=0,"-",D23/B23-1)</f>
        <v>-</v>
      </c>
      <c r="G23" s="34" t="str">
        <f>IF(D23=0,"-",D23/C23-1)</f>
        <v>-</v>
      </c>
    </row>
    <row r="24" spans="1:7" s="7" customFormat="1" ht="26" customHeight="1">
      <c r="A24" s="39"/>
      <c r="B24" s="40"/>
      <c r="C24" s="40"/>
      <c r="D24" s="40"/>
      <c r="E24" s="41"/>
      <c r="F24" s="41"/>
      <c r="G24" s="41"/>
    </row>
    <row r="25" spans="1:7" s="7" customFormat="1" ht="26" customHeight="1">
      <c r="A25" s="42" t="s">
        <v>17</v>
      </c>
      <c r="B25" s="43">
        <f>B16-B23</f>
        <v>0</v>
      </c>
      <c r="C25" s="43">
        <f>C16-C23</f>
        <v>154225</v>
      </c>
      <c r="D25" s="43">
        <f>D16-D23</f>
        <v>0</v>
      </c>
      <c r="E25" s="44" t="str">
        <f>IF($D$16=0,"-",D25/$D$16)</f>
        <v>-</v>
      </c>
      <c r="F25" s="44" t="str">
        <f>IF(B25=0,"-",IF(B25=D25,"0.0%",IF(D25&gt;B25,ABS((D25/B25)-1),IF(AND(D25&lt;B25,B25&lt;0),-((D25/B25)-1),(D25/B25)-1))))</f>
        <v>-</v>
      </c>
      <c r="G25" s="44">
        <f>IF(C25=0,"-",IF(C25=D25,"0.0%",IF(D25&gt;C25,ABS((D25/C25)-1),IF(AND(D25&lt;C25,C25&lt;0),-((D25/C25)-1),(D25/C25)-1))))</f>
        <v>-1</v>
      </c>
    </row>
    <row r="26" spans="1:7" s="7" customFormat="1" ht="26" customHeight="1">
      <c r="A26" s="39"/>
      <c r="B26" s="40"/>
      <c r="C26" s="40"/>
      <c r="D26" s="40"/>
      <c r="E26" s="41"/>
      <c r="F26" s="41"/>
      <c r="G26" s="41"/>
    </row>
    <row r="27" spans="1:7" s="7" customFormat="1" ht="26" customHeight="1">
      <c r="A27" s="29" t="s">
        <v>30</v>
      </c>
      <c r="B27" s="40"/>
      <c r="C27" s="40"/>
      <c r="D27" s="40"/>
      <c r="E27" s="41"/>
      <c r="F27" s="41"/>
      <c r="G27" s="41"/>
    </row>
    <row r="28" spans="1:7" s="7" customFormat="1" ht="26" customHeight="1">
      <c r="A28" s="45" t="s">
        <v>0</v>
      </c>
      <c r="B28" s="33">
        <v>0</v>
      </c>
      <c r="C28" s="33">
        <v>12000</v>
      </c>
      <c r="D28" s="33"/>
      <c r="E28" s="34" t="str">
        <f t="shared" ref="E28:E39" si="0">IF($D$16=0,"-",D28/$D$16)</f>
        <v>-</v>
      </c>
      <c r="F28" s="34" t="str">
        <f t="shared" ref="F28:F39" si="1">IF(D28=0,"-",D28/B28-1)</f>
        <v>-</v>
      </c>
      <c r="G28" s="34" t="str">
        <f t="shared" ref="G28:G39" si="2">IF(D28=0,"-",D28/C28-1)</f>
        <v>-</v>
      </c>
    </row>
    <row r="29" spans="1:7" s="7" customFormat="1" ht="26" customHeight="1">
      <c r="A29" s="45" t="s">
        <v>37</v>
      </c>
      <c r="B29" s="33"/>
      <c r="C29" s="33">
        <v>4000</v>
      </c>
      <c r="D29" s="33"/>
      <c r="E29" s="34" t="str">
        <f t="shared" si="0"/>
        <v>-</v>
      </c>
      <c r="F29" s="34" t="str">
        <f t="shared" si="1"/>
        <v>-</v>
      </c>
      <c r="G29" s="34" t="str">
        <f t="shared" si="2"/>
        <v>-</v>
      </c>
    </row>
    <row r="30" spans="1:7" s="7" customFormat="1" ht="26" customHeight="1">
      <c r="A30" s="45" t="s">
        <v>8</v>
      </c>
      <c r="B30" s="33"/>
      <c r="C30" s="33">
        <v>83680</v>
      </c>
      <c r="D30" s="33"/>
      <c r="E30" s="34" t="str">
        <f t="shared" si="0"/>
        <v>-</v>
      </c>
      <c r="F30" s="34" t="str">
        <f t="shared" si="1"/>
        <v>-</v>
      </c>
      <c r="G30" s="34" t="str">
        <f t="shared" si="2"/>
        <v>-</v>
      </c>
    </row>
    <row r="31" spans="1:7" s="7" customFormat="1" ht="26" customHeight="1">
      <c r="A31" s="45" t="s">
        <v>28</v>
      </c>
      <c r="B31" s="33"/>
      <c r="C31" s="33">
        <v>720</v>
      </c>
      <c r="D31" s="33"/>
      <c r="E31" s="34" t="str">
        <f t="shared" si="0"/>
        <v>-</v>
      </c>
      <c r="F31" s="34" t="str">
        <f t="shared" si="1"/>
        <v>-</v>
      </c>
      <c r="G31" s="34" t="str">
        <f t="shared" si="2"/>
        <v>-</v>
      </c>
    </row>
    <row r="32" spans="1:7" s="7" customFormat="1" ht="26" customHeight="1">
      <c r="A32" s="45" t="s">
        <v>1</v>
      </c>
      <c r="B32" s="33"/>
      <c r="C32" s="33">
        <v>24000</v>
      </c>
      <c r="D32" s="33"/>
      <c r="E32" s="34" t="str">
        <f t="shared" si="0"/>
        <v>-</v>
      </c>
      <c r="F32" s="34" t="str">
        <f t="shared" si="1"/>
        <v>-</v>
      </c>
      <c r="G32" s="34" t="str">
        <f t="shared" si="2"/>
        <v>-</v>
      </c>
    </row>
    <row r="33" spans="1:7" s="7" customFormat="1" ht="26" customHeight="1">
      <c r="A33" s="45" t="s">
        <v>2</v>
      </c>
      <c r="B33" s="33"/>
      <c r="C33" s="33">
        <v>840</v>
      </c>
      <c r="D33" s="33"/>
      <c r="E33" s="34" t="str">
        <f t="shared" si="0"/>
        <v>-</v>
      </c>
      <c r="F33" s="34" t="str">
        <f t="shared" si="1"/>
        <v>-</v>
      </c>
      <c r="G33" s="34" t="str">
        <f t="shared" si="2"/>
        <v>-</v>
      </c>
    </row>
    <row r="34" spans="1:7" s="7" customFormat="1" ht="26" customHeight="1">
      <c r="A34" s="45" t="s">
        <v>3</v>
      </c>
      <c r="B34" s="33"/>
      <c r="C34" s="33">
        <v>3600</v>
      </c>
      <c r="D34" s="33"/>
      <c r="E34" s="34" t="str">
        <f t="shared" si="0"/>
        <v>-</v>
      </c>
      <c r="F34" s="34" t="str">
        <f t="shared" si="1"/>
        <v>-</v>
      </c>
      <c r="G34" s="34" t="str">
        <f t="shared" si="2"/>
        <v>-</v>
      </c>
    </row>
    <row r="35" spans="1:7" s="7" customFormat="1" ht="26" customHeight="1">
      <c r="A35" s="45" t="s">
        <v>4</v>
      </c>
      <c r="B35" s="33"/>
      <c r="C35" s="33">
        <v>1000</v>
      </c>
      <c r="D35" s="33"/>
      <c r="E35" s="34" t="str">
        <f t="shared" si="0"/>
        <v>-</v>
      </c>
      <c r="F35" s="34" t="str">
        <f t="shared" si="1"/>
        <v>-</v>
      </c>
      <c r="G35" s="34" t="str">
        <f t="shared" si="2"/>
        <v>-</v>
      </c>
    </row>
    <row r="36" spans="1:7" s="7" customFormat="1" ht="26" customHeight="1">
      <c r="A36" s="45" t="s">
        <v>40</v>
      </c>
      <c r="B36" s="33"/>
      <c r="C36" s="54">
        <v>2500</v>
      </c>
      <c r="D36" s="33"/>
      <c r="E36" s="34" t="str">
        <f t="shared" si="0"/>
        <v>-</v>
      </c>
      <c r="F36" s="34" t="str">
        <f t="shared" si="1"/>
        <v>-</v>
      </c>
      <c r="G36" s="34" t="str">
        <f t="shared" si="2"/>
        <v>-</v>
      </c>
    </row>
    <row r="37" spans="1:7" s="7" customFormat="1" ht="26" customHeight="1">
      <c r="A37" s="45" t="s">
        <v>46</v>
      </c>
      <c r="B37" s="33"/>
      <c r="C37" s="33">
        <v>160</v>
      </c>
      <c r="D37" s="33"/>
      <c r="E37" s="34" t="str">
        <f t="shared" si="0"/>
        <v>-</v>
      </c>
      <c r="F37" s="34" t="str">
        <f t="shared" si="1"/>
        <v>-</v>
      </c>
      <c r="G37" s="34" t="str">
        <f t="shared" si="2"/>
        <v>-</v>
      </c>
    </row>
    <row r="38" spans="1:7" s="7" customFormat="1" ht="26" customHeight="1">
      <c r="A38" s="45" t="s">
        <v>5</v>
      </c>
      <c r="B38" s="35"/>
      <c r="C38" s="35"/>
      <c r="D38" s="35"/>
      <c r="E38" s="34" t="str">
        <f t="shared" si="0"/>
        <v>-</v>
      </c>
      <c r="F38" s="34" t="str">
        <f t="shared" si="1"/>
        <v>-</v>
      </c>
      <c r="G38" s="34" t="str">
        <f t="shared" si="2"/>
        <v>-</v>
      </c>
    </row>
    <row r="39" spans="1:7" s="7" customFormat="1" ht="26" customHeight="1">
      <c r="A39" s="46" t="s">
        <v>31</v>
      </c>
      <c r="B39" s="38">
        <f>SUM(B30:B38)</f>
        <v>0</v>
      </c>
      <c r="C39" s="38">
        <f>SUM(C30:C38)</f>
        <v>116500</v>
      </c>
      <c r="D39" s="38">
        <f>SUM(D30:D38)</f>
        <v>0</v>
      </c>
      <c r="E39" s="34" t="str">
        <f t="shared" si="0"/>
        <v>-</v>
      </c>
      <c r="F39" s="34" t="str">
        <f t="shared" si="1"/>
        <v>-</v>
      </c>
      <c r="G39" s="34" t="str">
        <f t="shared" si="2"/>
        <v>-</v>
      </c>
    </row>
    <row r="40" spans="1:7" s="7" customFormat="1" ht="26" customHeight="1">
      <c r="A40" s="47"/>
      <c r="B40" s="40"/>
      <c r="C40" s="40"/>
      <c r="D40" s="40"/>
      <c r="E40" s="41"/>
      <c r="F40" s="41"/>
      <c r="G40" s="41"/>
    </row>
    <row r="41" spans="1:7" s="7" customFormat="1" ht="26" customHeight="1">
      <c r="A41" s="42" t="s">
        <v>32</v>
      </c>
      <c r="B41" s="43">
        <f>B25-B39</f>
        <v>0</v>
      </c>
      <c r="C41" s="43">
        <f>C25-C39</f>
        <v>37725</v>
      </c>
      <c r="D41" s="43">
        <f>D25-D39</f>
        <v>0</v>
      </c>
      <c r="E41" s="44" t="str">
        <f>IF($D$16=0,"-",D41/$D$16)</f>
        <v>-</v>
      </c>
      <c r="F41" s="44" t="str">
        <f>IF(B41=0,"-",IF(B41=D41,"0.0%",IF(D41&gt;B41,ABS((D41/B41)-1),IF(AND(D41&lt;B41,B41&lt;0),-((D41/B41)-1),(D41/B41)-1))))</f>
        <v>-</v>
      </c>
      <c r="G41" s="44">
        <f>IF(C41=0,"-",IF(C41=D41,"0.0%",IF(D41&gt;C41,ABS((D41/C41)-1),IF(AND(D41&lt;C41,C41&lt;0),-((D41/C41)-1),(D41/C41)-1))))</f>
        <v>-1</v>
      </c>
    </row>
    <row r="42" spans="1:7" s="7" customFormat="1" ht="26" customHeight="1">
      <c r="A42" s="48"/>
      <c r="B42" s="49"/>
      <c r="C42" s="49"/>
      <c r="D42" s="49"/>
      <c r="E42" s="50"/>
      <c r="F42" s="50"/>
      <c r="G42" s="50"/>
    </row>
    <row r="43" spans="1:7" s="7" customFormat="1" ht="26" customHeight="1">
      <c r="A43" s="51" t="s">
        <v>38</v>
      </c>
      <c r="B43" s="33"/>
      <c r="C43" s="33">
        <v>10000</v>
      </c>
      <c r="D43" s="33"/>
      <c r="E43" s="52" t="str">
        <f>IF($D$16=0,"-",D43/$D$16)</f>
        <v>-</v>
      </c>
      <c r="F43" s="34" t="str">
        <f>IF(D43=0,"-",D43/B43-1)</f>
        <v>-</v>
      </c>
      <c r="G43" s="34" t="str">
        <f>IF(D43=0,"-",D43/C43-1)</f>
        <v>-</v>
      </c>
    </row>
    <row r="44" spans="1:7" s="7" customFormat="1" ht="26" customHeight="1">
      <c r="A44" s="51" t="s">
        <v>42</v>
      </c>
      <c r="B44" s="33"/>
      <c r="C44" s="33">
        <v>5000</v>
      </c>
      <c r="D44" s="33"/>
      <c r="E44" s="52" t="str">
        <f>IF($D$16=0,"-",D44/$D$16)</f>
        <v>-</v>
      </c>
      <c r="F44" s="34" t="str">
        <f>IF(D44=0,"-",D44/B44-1)</f>
        <v>-</v>
      </c>
      <c r="G44" s="34" t="str">
        <f>IF(D44=0,"-",D44/C44-1)</f>
        <v>-</v>
      </c>
    </row>
    <row r="45" spans="1:7" s="7" customFormat="1" ht="26" customHeight="1">
      <c r="A45" s="51" t="s">
        <v>39</v>
      </c>
      <c r="B45" s="33"/>
      <c r="C45" s="33">
        <v>13000</v>
      </c>
      <c r="D45" s="33"/>
      <c r="E45" s="52" t="str">
        <f>IF($D$16=0,"-",D45/$D$16)</f>
        <v>-</v>
      </c>
      <c r="F45" s="34" t="str">
        <f>IF(D45=0,"-",D45/B45-1)</f>
        <v>-</v>
      </c>
      <c r="G45" s="34" t="str">
        <f>IF(D45=0,"-",D45/C45-1)</f>
        <v>-</v>
      </c>
    </row>
    <row r="46" spans="1:7" s="7" customFormat="1" ht="26" customHeight="1">
      <c r="A46" s="48"/>
      <c r="B46" s="40"/>
      <c r="C46" s="40"/>
      <c r="D46" s="40"/>
      <c r="E46" s="41"/>
      <c r="F46" s="41"/>
      <c r="G46" s="41"/>
    </row>
    <row r="47" spans="1:7" s="7" customFormat="1" ht="26" customHeight="1">
      <c r="A47" s="32" t="s">
        <v>15</v>
      </c>
      <c r="B47" s="33"/>
      <c r="C47" s="33">
        <v>35472</v>
      </c>
      <c r="D47" s="33"/>
      <c r="E47" s="34" t="str">
        <f>IF($D$16=0,"-",D47/$D$16)</f>
        <v>-</v>
      </c>
      <c r="F47" s="34" t="str">
        <f>IF(D47=0,"-",D47/B47-1)</f>
        <v>-</v>
      </c>
      <c r="G47" s="34" t="str">
        <f>IF(D47=0,"-",D47/C47-1)</f>
        <v>-</v>
      </c>
    </row>
    <row r="48" spans="1:7" s="7" customFormat="1" ht="26" customHeight="1">
      <c r="A48" s="32" t="s">
        <v>9</v>
      </c>
      <c r="B48" s="33"/>
      <c r="C48" s="33">
        <v>299</v>
      </c>
      <c r="D48" s="33"/>
      <c r="E48" s="34" t="str">
        <f>IF($D$16=0,"-",D48/$D$16)</f>
        <v>-</v>
      </c>
      <c r="F48" s="34" t="str">
        <f>IF(D48=0,"-",D48/B48-1)</f>
        <v>-</v>
      </c>
      <c r="G48" s="34" t="str">
        <f>IF(D48=0,"-",D48/C48-1)</f>
        <v>-</v>
      </c>
    </row>
    <row r="49" spans="1:7" s="7" customFormat="1" ht="26" customHeight="1">
      <c r="A49" s="32" t="s">
        <v>29</v>
      </c>
      <c r="B49" s="33"/>
      <c r="C49" s="33"/>
      <c r="D49" s="33"/>
      <c r="E49" s="34" t="str">
        <f>IF($D$16=0,"-",D49/$D$16)</f>
        <v>-</v>
      </c>
      <c r="F49" s="34" t="str">
        <f>IF(D49=0,"-",D49/B49-1)</f>
        <v>-</v>
      </c>
      <c r="G49" s="34" t="str">
        <f>IF(D49=0,"-",D49/C49-1)</f>
        <v>-</v>
      </c>
    </row>
    <row r="50" spans="1:7" s="8" customFormat="1" ht="26" customHeight="1">
      <c r="A50" s="37" t="s">
        <v>18</v>
      </c>
      <c r="B50" s="38">
        <f>SUM(B47:B49)</f>
        <v>0</v>
      </c>
      <c r="C50" s="38">
        <f>SUM(C47:C49)</f>
        <v>35771</v>
      </c>
      <c r="D50" s="38">
        <f>SUM(D47:D49)</f>
        <v>0</v>
      </c>
      <c r="E50" s="34" t="str">
        <f>IF($D$16=0,"-",D50/$D$16)</f>
        <v>-</v>
      </c>
      <c r="F50" s="34" t="str">
        <f>IF(D50=0,"-",D50/B50-1)</f>
        <v>-</v>
      </c>
      <c r="G50" s="34" t="str">
        <f>IF(D50=0,"-",D50/C50-1)</f>
        <v>-</v>
      </c>
    </row>
    <row r="51" spans="1:7" s="8" customFormat="1" ht="26" customHeight="1">
      <c r="A51" s="39"/>
      <c r="B51" s="40"/>
      <c r="C51" s="40"/>
      <c r="D51" s="40"/>
      <c r="E51" s="41"/>
      <c r="F51" s="41"/>
      <c r="G51" s="41"/>
    </row>
    <row r="52" spans="1:7" s="8" customFormat="1" ht="26" customHeight="1">
      <c r="A52" s="42" t="s">
        <v>33</v>
      </c>
      <c r="B52" s="43">
        <f>B41+B43-B50*B44</f>
        <v>0</v>
      </c>
      <c r="C52" s="43">
        <f>C41+C43-C50+C44+C45</f>
        <v>29954</v>
      </c>
      <c r="D52" s="43">
        <f>D41+D43-D50</f>
        <v>0</v>
      </c>
      <c r="E52" s="44" t="str">
        <f>IF($D$16=0,"-",D52/$D$16)</f>
        <v>-</v>
      </c>
      <c r="F52" s="44" t="str">
        <f>IF(B52=0,"-",IF(B52=D52,"0.0%",IF(D52&gt;B52,ABS((D52/B52)-1),IF(AND(D52&lt;B52,B52&lt;0),-((D52/B52)-1),(D52/B52)-1))))</f>
        <v>-</v>
      </c>
      <c r="G52" s="44">
        <f>IF(C52=0,"-",IF(C52=D52,"0.0%",IF(D52&gt;C52,ABS((D52/C52)-1),IF(AND(D52&lt;C52,C52&lt;0),-((D52/C52)-1),(D52/C52)-1))))</f>
        <v>-1</v>
      </c>
    </row>
    <row r="53" spans="1:7" s="8" customFormat="1" ht="26" customHeight="1">
      <c r="A53" s="2"/>
      <c r="B53" s="3"/>
      <c r="C53" s="3"/>
      <c r="D53" s="3"/>
      <c r="E53" s="9"/>
      <c r="F53" s="9"/>
      <c r="G53" s="9"/>
    </row>
    <row r="54" spans="1:7" s="8" customFormat="1" ht="26" customHeight="1">
      <c r="A54" s="4"/>
      <c r="B54" s="5"/>
      <c r="C54" s="5"/>
      <c r="D54" s="5"/>
      <c r="E54" s="10"/>
      <c r="F54" s="10"/>
      <c r="G54" s="10"/>
    </row>
    <row r="55" spans="1:7" s="7" customFormat="1" ht="26" customHeight="1">
      <c r="A55" s="4"/>
      <c r="B55" s="5"/>
      <c r="C55" s="5"/>
      <c r="D55" s="5"/>
      <c r="E55" s="10"/>
      <c r="F55" s="10"/>
      <c r="G55" s="10"/>
    </row>
    <row r="56" spans="1:7" s="7" customFormat="1" ht="26" customHeight="1">
      <c r="A56" s="4"/>
      <c r="B56" s="5"/>
      <c r="C56" s="5"/>
      <c r="D56" s="5"/>
      <c r="E56" s="10"/>
      <c r="F56" s="10"/>
      <c r="G56" s="10"/>
    </row>
    <row r="57" spans="1:7" s="7" customFormat="1" ht="26" customHeight="1">
      <c r="A57" s="4"/>
      <c r="B57" s="5"/>
      <c r="C57" s="5"/>
      <c r="D57" s="5"/>
      <c r="E57" s="10"/>
      <c r="F57" s="10"/>
      <c r="G57" s="10"/>
    </row>
    <row r="58" spans="1:7" s="7" customFormat="1" ht="26" customHeight="1">
      <c r="A58" s="4"/>
      <c r="B58" s="5"/>
      <c r="C58" s="5"/>
      <c r="D58" s="5"/>
      <c r="E58" s="10"/>
      <c r="F58" s="10"/>
      <c r="G58" s="10"/>
    </row>
    <row r="59" spans="1:7" s="7" customFormat="1" ht="26" customHeight="1">
      <c r="A59" s="4"/>
      <c r="B59" s="5"/>
      <c r="C59" s="5"/>
      <c r="D59" s="5"/>
      <c r="E59" s="10"/>
      <c r="F59" s="10"/>
      <c r="G59" s="10"/>
    </row>
    <row r="60" spans="1:7" s="7" customFormat="1" ht="26" customHeight="1">
      <c r="A60" s="4"/>
      <c r="B60" s="5"/>
      <c r="C60" s="5"/>
      <c r="D60" s="5"/>
      <c r="E60" s="10"/>
      <c r="F60" s="10"/>
      <c r="G60" s="10"/>
    </row>
    <row r="61" spans="1:7" s="3" customFormat="1" ht="26" customHeight="1">
      <c r="A61" s="4"/>
      <c r="B61" s="5"/>
      <c r="C61" s="5"/>
      <c r="D61" s="5"/>
      <c r="E61" s="10"/>
      <c r="F61" s="10"/>
      <c r="G61" s="10"/>
    </row>
  </sheetData>
  <printOptions horizontalCentered="1" verticalCentered="1"/>
  <pageMargins left="0.5" right="0.5" top="0.5" bottom="0.5" header="0" footer="0"/>
  <pageSetup scale="9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showGridLines="0" tabSelected="1" zoomScale="125" zoomScaleNormal="157" workbookViewId="0">
      <pane ySplit="8" topLeftCell="A43" activePane="bottomLeft" state="frozen"/>
      <selection pane="bottomLeft" activeCell="D45" sqref="D45"/>
    </sheetView>
  </sheetViews>
  <sheetFormatPr baseColWidth="10" defaultColWidth="9.1640625" defaultRowHeight="26" customHeight="1"/>
  <cols>
    <col min="1" max="1" width="46.6640625" style="4" bestFit="1" customWidth="1"/>
    <col min="2" max="4" width="9.5" style="5" customWidth="1"/>
    <col min="5" max="7" width="9.5" style="10" customWidth="1"/>
    <col min="8" max="16384" width="9.1640625" style="5"/>
  </cols>
  <sheetData>
    <row r="1" spans="1:7" s="1" customFormat="1" ht="26" customHeight="1">
      <c r="A1" s="11" t="s">
        <v>7</v>
      </c>
      <c r="B1" s="12"/>
      <c r="C1" s="12"/>
      <c r="D1" s="12"/>
      <c r="E1" s="13"/>
      <c r="F1" s="13"/>
      <c r="G1" s="13"/>
    </row>
    <row r="2" spans="1:7" s="1" customFormat="1" ht="26" customHeight="1">
      <c r="A2" s="14" t="s">
        <v>41</v>
      </c>
      <c r="B2" s="12"/>
      <c r="C2" s="12"/>
      <c r="D2" s="12"/>
      <c r="E2" s="13"/>
      <c r="F2" s="13"/>
      <c r="G2" s="13"/>
    </row>
    <row r="3" spans="1:7" s="1" customFormat="1" ht="15" customHeight="1">
      <c r="A3" s="12"/>
      <c r="B3" s="12"/>
      <c r="C3" s="12"/>
      <c r="D3" s="12"/>
      <c r="E3" s="13"/>
      <c r="F3" s="13"/>
      <c r="G3" s="13"/>
    </row>
    <row r="4" spans="1:7" s="1" customFormat="1" ht="18" customHeight="1">
      <c r="A4" s="14" t="s">
        <v>45</v>
      </c>
      <c r="B4" s="12"/>
      <c r="C4" s="15"/>
      <c r="D4" s="14" t="s">
        <v>22</v>
      </c>
      <c r="E4" s="13"/>
      <c r="F4" s="13"/>
      <c r="G4" s="13"/>
    </row>
    <row r="5" spans="1:7" s="1" customFormat="1" ht="18" customHeight="1">
      <c r="A5" s="14"/>
      <c r="B5" s="12"/>
      <c r="C5" s="15"/>
      <c r="D5" s="12"/>
      <c r="E5" s="13"/>
      <c r="F5" s="13"/>
      <c r="G5" s="13"/>
    </row>
    <row r="6" spans="1:7" s="1" customFormat="1" ht="12" customHeight="1">
      <c r="A6" s="17" t="s">
        <v>19</v>
      </c>
      <c r="B6" s="18" t="str">
        <f>IF(D11=0,"-",D20/D11)</f>
        <v>-</v>
      </c>
      <c r="C6" s="15"/>
      <c r="D6" s="12"/>
      <c r="E6" s="13"/>
      <c r="F6" s="13"/>
      <c r="G6" s="13"/>
    </row>
    <row r="7" spans="1:7" s="1" customFormat="1" ht="22" customHeight="1">
      <c r="A7" s="19" t="s">
        <v>20</v>
      </c>
      <c r="B7" s="20" t="str">
        <f>IF(D11=0,"-",D45/D11)</f>
        <v>-</v>
      </c>
      <c r="C7" s="15"/>
      <c r="D7" s="12"/>
      <c r="E7" s="13"/>
      <c r="F7" s="13"/>
      <c r="G7" s="13"/>
    </row>
    <row r="8" spans="1:7" s="6" customFormat="1" ht="1" customHeight="1">
      <c r="B8" s="21" t="s">
        <v>10</v>
      </c>
      <c r="C8" s="22" t="s">
        <v>11</v>
      </c>
      <c r="D8" s="22" t="s">
        <v>12</v>
      </c>
      <c r="E8" s="23" t="s">
        <v>21</v>
      </c>
      <c r="F8" s="24" t="s">
        <v>13</v>
      </c>
      <c r="G8" s="22" t="s">
        <v>14</v>
      </c>
    </row>
    <row r="9" spans="1:7" s="7" customFormat="1" ht="27" customHeight="1">
      <c r="A9" s="29" t="s">
        <v>26</v>
      </c>
      <c r="B9" s="30"/>
      <c r="C9" s="30"/>
      <c r="D9" s="30"/>
      <c r="E9" s="31"/>
      <c r="F9" s="31"/>
      <c r="G9" s="31"/>
    </row>
    <row r="10" spans="1:7" s="7" customFormat="1" ht="26" customHeight="1">
      <c r="A10" s="32" t="s">
        <v>48</v>
      </c>
      <c r="B10" s="33"/>
      <c r="C10" s="54">
        <v>472625</v>
      </c>
      <c r="D10" s="33"/>
    </row>
    <row r="11" spans="1:7" s="7" customFormat="1" ht="26" customHeight="1">
      <c r="A11" s="37" t="s">
        <v>27</v>
      </c>
      <c r="B11" s="38">
        <f>SUM(B10:B10)</f>
        <v>0</v>
      </c>
      <c r="C11" s="38">
        <f>SUM(C10:C10)</f>
        <v>472625</v>
      </c>
      <c r="D11" s="38">
        <f>SUM(D10:D10)</f>
        <v>0</v>
      </c>
    </row>
    <row r="12" spans="1:7" s="7" customFormat="1" ht="26" customHeight="1">
      <c r="A12" s="39"/>
      <c r="B12" s="40"/>
      <c r="C12" s="40"/>
      <c r="D12" s="40"/>
    </row>
    <row r="13" spans="1:7" s="7" customFormat="1" ht="26" customHeight="1">
      <c r="A13" s="29" t="s">
        <v>6</v>
      </c>
      <c r="B13" s="40"/>
      <c r="C13" s="40"/>
      <c r="D13" s="40"/>
    </row>
    <row r="14" spans="1:7" s="7" customFormat="1" ht="26" customHeight="1">
      <c r="A14" s="32" t="s">
        <v>34</v>
      </c>
      <c r="B14" s="33">
        <v>0</v>
      </c>
      <c r="C14" s="33">
        <v>0</v>
      </c>
      <c r="D14" s="33">
        <v>0</v>
      </c>
    </row>
    <row r="15" spans="1:7" s="7" customFormat="1" ht="26" customHeight="1">
      <c r="A15" s="32" t="s">
        <v>35</v>
      </c>
      <c r="B15" s="33">
        <v>0</v>
      </c>
      <c r="C15" s="33">
        <v>2000</v>
      </c>
      <c r="D15" s="33">
        <v>0</v>
      </c>
    </row>
    <row r="16" spans="1:7" s="7" customFormat="1" ht="26" customHeight="1">
      <c r="A16" s="32"/>
      <c r="B16" s="33"/>
      <c r="C16" s="33"/>
      <c r="D16" s="33"/>
    </row>
    <row r="17" spans="1:4" s="7" customFormat="1" ht="26" customHeight="1">
      <c r="A17" s="32" t="s">
        <v>36</v>
      </c>
      <c r="B17" s="35"/>
      <c r="C17" s="35">
        <v>0</v>
      </c>
      <c r="D17" s="35"/>
    </row>
    <row r="18" spans="1:4" s="7" customFormat="1" ht="26" customHeight="1">
      <c r="A18" s="37" t="s">
        <v>16</v>
      </c>
      <c r="B18" s="38">
        <f>SUM(B14:B17)</f>
        <v>0</v>
      </c>
      <c r="C18" s="38">
        <f>SUM(C14:C17)</f>
        <v>2000</v>
      </c>
      <c r="D18" s="38">
        <f>SUM(D14:D17)</f>
        <v>0</v>
      </c>
    </row>
    <row r="19" spans="1:4" s="7" customFormat="1" ht="26" customHeight="1">
      <c r="A19" s="39"/>
      <c r="B19" s="40"/>
      <c r="C19" s="40"/>
      <c r="D19" s="40"/>
    </row>
    <row r="20" spans="1:4" s="7" customFormat="1" ht="26" customHeight="1">
      <c r="A20" s="42" t="s">
        <v>17</v>
      </c>
      <c r="B20" s="43">
        <f>B11-B18</f>
        <v>0</v>
      </c>
      <c r="C20" s="43">
        <f>C11-C18</f>
        <v>470625</v>
      </c>
      <c r="D20" s="43">
        <f>D11-D18</f>
        <v>0</v>
      </c>
    </row>
    <row r="21" spans="1:4" s="7" customFormat="1" ht="26" customHeight="1">
      <c r="A21" s="39"/>
      <c r="B21" s="40"/>
      <c r="C21" s="40"/>
      <c r="D21" s="40"/>
    </row>
    <row r="22" spans="1:4" s="7" customFormat="1" ht="26" customHeight="1">
      <c r="A22" s="29" t="s">
        <v>30</v>
      </c>
      <c r="B22" s="40"/>
      <c r="C22" s="40"/>
      <c r="D22" s="40"/>
    </row>
    <row r="23" spans="1:4" s="7" customFormat="1" ht="26" customHeight="1">
      <c r="A23" s="45" t="s">
        <v>0</v>
      </c>
      <c r="B23" s="33"/>
      <c r="C23" s="54">
        <v>17500</v>
      </c>
      <c r="D23" s="33"/>
    </row>
    <row r="24" spans="1:4" s="7" customFormat="1" ht="26" customHeight="1">
      <c r="A24" s="45" t="s">
        <v>44</v>
      </c>
      <c r="B24" s="33"/>
      <c r="C24" s="53">
        <f>87360+120000</f>
        <v>207360</v>
      </c>
      <c r="D24" s="53"/>
    </row>
    <row r="25" spans="1:4" s="7" customFormat="1" ht="26" customHeight="1">
      <c r="A25" s="45" t="s">
        <v>37</v>
      </c>
      <c r="B25" s="33"/>
      <c r="C25" s="54">
        <v>4000</v>
      </c>
      <c r="D25" s="33"/>
    </row>
    <row r="26" spans="1:4" s="7" customFormat="1" ht="26" customHeight="1">
      <c r="A26" s="45" t="s">
        <v>2</v>
      </c>
      <c r="B26" s="33"/>
      <c r="C26" s="33">
        <v>840</v>
      </c>
      <c r="D26" s="33"/>
    </row>
    <row r="27" spans="1:4" s="7" customFormat="1" ht="26" customHeight="1">
      <c r="A27" s="45" t="s">
        <v>49</v>
      </c>
      <c r="B27" s="33"/>
      <c r="C27" s="30">
        <v>160</v>
      </c>
      <c r="D27" s="33"/>
    </row>
    <row r="28" spans="1:4" s="7" customFormat="1" ht="26" customHeight="1">
      <c r="A28" s="45" t="s">
        <v>3</v>
      </c>
      <c r="B28" s="33"/>
      <c r="C28" s="53">
        <v>3600</v>
      </c>
      <c r="D28" s="33"/>
    </row>
    <row r="29" spans="1:4" s="7" customFormat="1" ht="26" customHeight="1">
      <c r="A29" s="45" t="s">
        <v>4</v>
      </c>
      <c r="B29" s="33"/>
      <c r="C29" s="56">
        <v>1000</v>
      </c>
      <c r="D29" s="33"/>
    </row>
    <row r="30" spans="1:4" s="7" customFormat="1" ht="26" customHeight="1">
      <c r="A30" s="45" t="s">
        <v>28</v>
      </c>
      <c r="B30" s="33"/>
      <c r="C30" s="54">
        <v>720</v>
      </c>
      <c r="D30" s="33"/>
    </row>
    <row r="31" spans="1:4" s="7" customFormat="1" ht="26" customHeight="1">
      <c r="A31" s="45" t="s">
        <v>47</v>
      </c>
      <c r="B31" s="33"/>
      <c r="C31" s="30">
        <v>24000</v>
      </c>
      <c r="D31" s="33"/>
    </row>
    <row r="32" spans="1:4" s="7" customFormat="1" ht="26" customHeight="1">
      <c r="A32" s="45" t="s">
        <v>40</v>
      </c>
      <c r="B32" s="33"/>
      <c r="C32" s="54">
        <v>2500</v>
      </c>
      <c r="D32" s="33"/>
    </row>
    <row r="33" spans="1:7" s="7" customFormat="1" ht="26" customHeight="1">
      <c r="A33" s="46" t="s">
        <v>31</v>
      </c>
      <c r="B33" s="38">
        <f>SUM(B26:B32)</f>
        <v>0</v>
      </c>
      <c r="C33" s="38">
        <f>SUM(C23:C32)</f>
        <v>261680</v>
      </c>
      <c r="D33" s="38">
        <f>SUM(D26:D32)</f>
        <v>0</v>
      </c>
    </row>
    <row r="34" spans="1:7" s="7" customFormat="1" ht="26" customHeight="1">
      <c r="A34" s="47"/>
      <c r="B34" s="40"/>
      <c r="C34" s="40"/>
      <c r="D34" s="40"/>
    </row>
    <row r="35" spans="1:7" s="7" customFormat="1" ht="26" customHeight="1">
      <c r="A35" s="42" t="s">
        <v>32</v>
      </c>
      <c r="B35" s="43">
        <f>B20-B33</f>
        <v>0</v>
      </c>
      <c r="C35" s="43">
        <f>C20-C33</f>
        <v>208945</v>
      </c>
      <c r="D35" s="43">
        <f>D20-D33</f>
        <v>0</v>
      </c>
    </row>
    <row r="36" spans="1:7" s="7" customFormat="1" ht="26" customHeight="1">
      <c r="A36" s="51" t="s">
        <v>38</v>
      </c>
      <c r="B36" s="33"/>
      <c r="C36" s="33"/>
      <c r="D36" s="33"/>
    </row>
    <row r="37" spans="1:7" s="7" customFormat="1" ht="26" customHeight="1">
      <c r="A37" s="51" t="s">
        <v>42</v>
      </c>
      <c r="B37" s="33"/>
      <c r="C37" s="33"/>
      <c r="D37" s="33"/>
    </row>
    <row r="38" spans="1:7" s="7" customFormat="1" ht="26" customHeight="1">
      <c r="A38" s="51" t="s">
        <v>39</v>
      </c>
      <c r="B38" s="33"/>
      <c r="C38" s="33"/>
      <c r="D38" s="33"/>
    </row>
    <row r="39" spans="1:7" s="7" customFormat="1" ht="26" customHeight="1">
      <c r="A39" s="48"/>
      <c r="B39" s="40"/>
      <c r="C39" s="40"/>
      <c r="D39" s="40"/>
    </row>
    <row r="40" spans="1:7" s="7" customFormat="1" ht="26" customHeight="1">
      <c r="A40" s="32" t="s">
        <v>15</v>
      </c>
      <c r="B40" s="33"/>
      <c r="C40" s="53">
        <v>108703.75000000001</v>
      </c>
      <c r="D40" s="33"/>
    </row>
    <row r="41" spans="1:7" s="7" customFormat="1" ht="26" customHeight="1">
      <c r="A41" s="32" t="s">
        <v>9</v>
      </c>
      <c r="B41" s="33"/>
      <c r="C41" s="54">
        <v>17472</v>
      </c>
      <c r="D41" s="33"/>
    </row>
    <row r="42" spans="1:7" s="7" customFormat="1" ht="26" customHeight="1">
      <c r="A42" s="32" t="s">
        <v>29</v>
      </c>
      <c r="B42" s="33"/>
      <c r="C42" s="33"/>
      <c r="D42" s="33"/>
    </row>
    <row r="43" spans="1:7" s="7" customFormat="1" ht="26" customHeight="1">
      <c r="A43" s="37" t="s">
        <v>18</v>
      </c>
      <c r="B43" s="38">
        <f>SUM(B40:B42)</f>
        <v>0</v>
      </c>
      <c r="C43" s="38">
        <f>SUM(C40:C42)</f>
        <v>126175.75000000001</v>
      </c>
      <c r="D43" s="38">
        <f>SUM(D40:D42)</f>
        <v>0</v>
      </c>
    </row>
    <row r="44" spans="1:7" s="7" customFormat="1" ht="26" customHeight="1">
      <c r="A44" s="39"/>
      <c r="B44" s="40"/>
      <c r="C44" s="40"/>
      <c r="D44" s="40"/>
    </row>
    <row r="45" spans="1:7" s="7" customFormat="1" ht="26" customHeight="1">
      <c r="A45" s="42" t="s">
        <v>33</v>
      </c>
      <c r="B45" s="43">
        <f>B35+B36-B43*B37</f>
        <v>0</v>
      </c>
      <c r="C45" s="43">
        <f>C35+C36-C43+C37+C38</f>
        <v>82769.249999999985</v>
      </c>
      <c r="D45" s="43">
        <f>D35+D36-D43</f>
        <v>0</v>
      </c>
      <c r="E45" s="9"/>
      <c r="F45" s="9"/>
      <c r="G45" s="9"/>
    </row>
    <row r="46" spans="1:7" s="7" customFormat="1" ht="26" customHeight="1">
      <c r="A46" s="2"/>
      <c r="B46" s="3"/>
      <c r="C46" s="3"/>
      <c r="D46" s="3"/>
      <c r="E46" s="10"/>
      <c r="F46" s="10"/>
      <c r="G46" s="10"/>
    </row>
    <row r="47" spans="1:7" s="7" customFormat="1" ht="26" customHeight="1">
      <c r="A47" s="4"/>
      <c r="B47" s="5"/>
      <c r="C47" s="5"/>
      <c r="D47" s="5"/>
      <c r="E47" s="10"/>
      <c r="F47" s="10"/>
      <c r="G47" s="10"/>
    </row>
    <row r="48" spans="1:7" s="8" customFormat="1" ht="26" customHeight="1">
      <c r="A48" s="4"/>
      <c r="B48" s="5"/>
      <c r="C48" s="5"/>
      <c r="D48" s="5"/>
      <c r="E48" s="10"/>
      <c r="F48" s="10"/>
      <c r="G48" s="10"/>
    </row>
    <row r="49" spans="1:7" s="8" customFormat="1" ht="26" customHeight="1">
      <c r="A49" s="4"/>
      <c r="B49" s="5"/>
      <c r="C49" s="5"/>
      <c r="D49" s="5"/>
      <c r="E49" s="10"/>
      <c r="F49" s="10"/>
      <c r="G49" s="10"/>
    </row>
    <row r="50" spans="1:7" s="8" customFormat="1" ht="26" customHeight="1">
      <c r="A50" s="4"/>
      <c r="B50" s="5"/>
      <c r="C50" s="5"/>
      <c r="D50" s="5"/>
      <c r="E50" s="10"/>
      <c r="F50" s="10"/>
      <c r="G50" s="10"/>
    </row>
    <row r="51" spans="1:7" s="8" customFormat="1" ht="26" customHeight="1">
      <c r="A51" s="4"/>
      <c r="B51" s="5"/>
      <c r="C51" s="5"/>
      <c r="D51" s="5"/>
      <c r="E51" s="10"/>
      <c r="F51" s="10"/>
      <c r="G51" s="10"/>
    </row>
    <row r="52" spans="1:7" s="8" customFormat="1" ht="26" customHeight="1">
      <c r="A52" s="4"/>
      <c r="B52" s="5"/>
      <c r="C52" s="5"/>
      <c r="D52" s="5"/>
      <c r="E52" s="10"/>
      <c r="F52" s="10"/>
      <c r="G52" s="10"/>
    </row>
    <row r="53" spans="1:7" s="7" customFormat="1" ht="26" customHeight="1">
      <c r="A53" s="4"/>
      <c r="B53" s="5"/>
      <c r="C53" s="5"/>
      <c r="D53" s="5"/>
      <c r="E53" s="10"/>
      <c r="F53" s="10"/>
      <c r="G53" s="10"/>
    </row>
    <row r="54" spans="1:7" s="7" customFormat="1" ht="26" customHeight="1">
      <c r="A54" s="4"/>
      <c r="B54" s="5"/>
      <c r="C54" s="5"/>
      <c r="D54" s="5"/>
      <c r="E54" s="10"/>
      <c r="F54" s="10"/>
      <c r="G54" s="10"/>
    </row>
    <row r="55" spans="1:7" s="7" customFormat="1" ht="26" customHeight="1">
      <c r="A55" s="4"/>
      <c r="B55" s="5"/>
      <c r="C55" s="5"/>
      <c r="D55" s="5"/>
      <c r="E55" s="10"/>
      <c r="F55" s="10"/>
      <c r="G55" s="10"/>
    </row>
    <row r="56" spans="1:7" s="7" customFormat="1" ht="26" customHeight="1">
      <c r="A56" s="4"/>
      <c r="B56" s="5"/>
      <c r="C56" s="5"/>
      <c r="D56" s="5"/>
      <c r="E56" s="10"/>
      <c r="F56" s="10"/>
      <c r="G56" s="10"/>
    </row>
    <row r="57" spans="1:7" s="7" customFormat="1" ht="26" customHeight="1">
      <c r="A57" s="4"/>
      <c r="B57" s="5"/>
      <c r="C57" s="5"/>
      <c r="D57" s="5"/>
      <c r="E57" s="10"/>
      <c r="F57" s="10"/>
      <c r="G57" s="10"/>
    </row>
    <row r="58" spans="1:7" s="7" customFormat="1" ht="26" customHeight="1">
      <c r="A58" s="4"/>
      <c r="B58" s="5"/>
      <c r="C58" s="5"/>
      <c r="D58" s="5"/>
      <c r="E58" s="10"/>
      <c r="F58" s="10"/>
      <c r="G58" s="10"/>
    </row>
    <row r="59" spans="1:7" s="3" customFormat="1" ht="26" customHeight="1">
      <c r="A59" s="4"/>
      <c r="B59" s="5"/>
      <c r="C59" s="5"/>
      <c r="D59" s="5"/>
      <c r="E59" s="10"/>
      <c r="F59" s="10"/>
      <c r="G59" s="10"/>
    </row>
  </sheetData>
  <phoneticPr fontId="0" type="noConversion"/>
  <printOptions horizontalCentered="1" verticalCentered="1"/>
  <pageMargins left="0.5" right="0.5" top="0.5" bottom="0.5" header="0" footer="0"/>
  <pageSetup scale="93" orientation="portrait"/>
  <headerFooter alignWithMargins="0"/>
  <ignoredErrors>
    <ignoredError sqref="C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P&amp;L Statement (2)</vt:lpstr>
      <vt:lpstr>P&amp;L Statement</vt:lpstr>
      <vt:lpstr>'P&amp;L Statement'!Print_Titles</vt:lpstr>
      <vt:lpstr>'P&amp;L Statement (2)'!Print_Titles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Tijesu Olalekan</cp:lastModifiedBy>
  <cp:lastPrinted>2006-10-13T14:36:21Z</cp:lastPrinted>
  <dcterms:created xsi:type="dcterms:W3CDTF">2001-02-14T23:59:14Z</dcterms:created>
  <dcterms:modified xsi:type="dcterms:W3CDTF">2019-04-09T15:59:34Z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