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ark/Documents/Python/simulation-analysis.nosync/data/interim/"/>
    </mc:Choice>
  </mc:AlternateContent>
  <xr:revisionPtr revIDLastSave="0" documentId="13_ncr:1_{7F8DCC6A-2467-8141-BF60-10A2F588A8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f_cps_sc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1" l="1" a="1"/>
  <c r="O39" i="1" s="1"/>
  <c r="N33" i="1"/>
  <c r="N11" i="1"/>
  <c r="O15" i="1" s="1"/>
  <c r="J3" i="1"/>
  <c r="J4" i="1"/>
  <c r="J5" i="1"/>
  <c r="J6" i="1"/>
  <c r="J7" i="1"/>
  <c r="J8" i="1"/>
  <c r="J9" i="1"/>
  <c r="J10" i="1"/>
  <c r="J11" i="1"/>
  <c r="N9" i="1" s="1"/>
  <c r="J12" i="1"/>
  <c r="J13" i="1"/>
  <c r="J14" i="1"/>
  <c r="J15" i="1"/>
  <c r="J16" i="1"/>
  <c r="N10" i="1" s="1"/>
  <c r="J17" i="1"/>
  <c r="J18" i="1"/>
  <c r="N12" i="1" s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N13" i="1" s="1"/>
  <c r="J32" i="1"/>
  <c r="N14" i="1" s="1"/>
  <c r="J33" i="1"/>
  <c r="N15" i="1" s="1"/>
  <c r="J34" i="1"/>
  <c r="N16" i="1" s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2" i="1"/>
  <c r="G3" i="1"/>
  <c r="G4" i="1"/>
  <c r="G5" i="1"/>
  <c r="G6" i="1"/>
  <c r="G7" i="1"/>
  <c r="N26" i="1" s="1"/>
  <c r="G8" i="1"/>
  <c r="N27" i="1" s="1"/>
  <c r="G9" i="1"/>
  <c r="N28" i="1" s="1"/>
  <c r="G10" i="1"/>
  <c r="G11" i="1"/>
  <c r="G12" i="1"/>
  <c r="G13" i="1"/>
  <c r="G14" i="1"/>
  <c r="N29" i="1" s="1"/>
  <c r="O33" i="1" s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N30" i="1" s="1"/>
  <c r="G32" i="1"/>
  <c r="N31" i="1" s="1"/>
  <c r="G33" i="1"/>
  <c r="N32" i="1" s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2" i="1"/>
  <c r="O30" i="1" l="1"/>
  <c r="O14" i="1"/>
  <c r="O13" i="1"/>
  <c r="O32" i="1"/>
  <c r="O16" i="1"/>
  <c r="O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<sst xmlns="http://schemas.openxmlformats.org/spreadsheetml/2006/main" count="136" uniqueCount="37">
  <si>
    <t>group</t>
  </si>
  <si>
    <t>mode</t>
  </si>
  <si>
    <t>scen</t>
  </si>
  <si>
    <t>cps</t>
  </si>
  <si>
    <t>travel_time</t>
  </si>
  <si>
    <t>routed_distance</t>
  </si>
  <si>
    <t>CO2e</t>
  </si>
  <si>
    <t>Bike</t>
  </si>
  <si>
    <t>s0</t>
  </si>
  <si>
    <t>Car</t>
  </si>
  <si>
    <t>Passenger</t>
  </si>
  <si>
    <t>Public Transport</t>
  </si>
  <si>
    <t>Walk</t>
  </si>
  <si>
    <t>s1</t>
  </si>
  <si>
    <t>s2</t>
  </si>
  <si>
    <t>s3</t>
  </si>
  <si>
    <t>s4</t>
  </si>
  <si>
    <t>s5</t>
  </si>
  <si>
    <t>s6</t>
  </si>
  <si>
    <t>s7</t>
  </si>
  <si>
    <t>s8</t>
  </si>
  <si>
    <t>SAEV</t>
  </si>
  <si>
    <t>S1</t>
  </si>
  <si>
    <t>S2</t>
  </si>
  <si>
    <t>S3</t>
  </si>
  <si>
    <t>S4</t>
  </si>
  <si>
    <t>S5</t>
  </si>
  <si>
    <t>S6</t>
  </si>
  <si>
    <t>S7</t>
  </si>
  <si>
    <t>S8</t>
  </si>
  <si>
    <t>Emissions per scenario</t>
  </si>
  <si>
    <t>Distance per scenario</t>
  </si>
  <si>
    <t>Duration per scenaio</t>
  </si>
  <si>
    <t>S0</t>
  </si>
  <si>
    <t>No ppl</t>
  </si>
  <si>
    <t>Scen no</t>
  </si>
  <si>
    <t>Duration 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</si>
</sst>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E2" sqref="E2:E4"/>
    </sheetView>
  </sheetViews>
  <sheetFormatPr baseColWidth="10" defaultRowHeight="16" x14ac:dyDescent="0.2"/>
  <cols>
    <col min="10" max="10" width="11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</row>
    <row r="2" spans="1:15" x14ac:dyDescent="0.2">
      <c r="A2">
        <v>0</v>
      </c>
      <c r="B2" t="s">
        <v>7</v>
      </c>
      <c r="C2" t="s">
        <v>8</v>
      </c>
      <c r="D2">
        <v>25</v>
      </c>
      <c r="E2">
        <v>279646</v>
      </c>
      <c r="F2">
        <v>867150.81884376996</v>
      </c>
      <c r="G2" s="1">
        <f>F2/1000000</f>
        <v>0.86715081884376999</v>
      </c>
      <c r="I2">
        <v>0</v>
      </c>
      <c r="J2" s="2">
        <f>I2*100/1000000</f>
        <v>0</v>
      </c>
    </row>
    <row r="3" spans="1:15" x14ac:dyDescent="0.2">
      <c r="A3">
        <v>0</v>
      </c>
      <c r="B3" t="s">
        <v>9</v>
      </c>
      <c r="C3" t="s">
        <v>8</v>
      </c>
      <c r="D3">
        <v>28</v>
      </c>
      <c r="E3">
        <v>9407714</v>
      </c>
      <c r="F3">
        <v>45422028.563433401</v>
      </c>
      <c r="G3" s="1">
        <f t="shared" ref="G3:G50" si="0">F3/1000000</f>
        <v>45.4220285634334</v>
      </c>
      <c r="I3">
        <v>5904863.7132463502</v>
      </c>
      <c r="J3" s="2">
        <f t="shared" ref="J3:J50" si="1">I3*100/1000000</f>
        <v>590.486371324635</v>
      </c>
    </row>
    <row r="4" spans="1:15" x14ac:dyDescent="0.2">
      <c r="A4">
        <v>0</v>
      </c>
      <c r="B4" t="s">
        <v>10</v>
      </c>
      <c r="C4" t="s">
        <v>8</v>
      </c>
      <c r="D4">
        <v>27</v>
      </c>
      <c r="E4">
        <v>684732</v>
      </c>
      <c r="F4">
        <v>7663423.9851138797</v>
      </c>
      <c r="G4" s="1">
        <f t="shared" si="0"/>
        <v>7.6634239851138792</v>
      </c>
      <c r="I4">
        <v>498122.559032402</v>
      </c>
      <c r="J4" s="2">
        <f t="shared" si="1"/>
        <v>49.812255903240207</v>
      </c>
    </row>
    <row r="5" spans="1:15" x14ac:dyDescent="0.2">
      <c r="A5">
        <v>0</v>
      </c>
      <c r="B5" t="s">
        <v>11</v>
      </c>
      <c r="C5" t="s">
        <v>8</v>
      </c>
      <c r="D5">
        <v>28</v>
      </c>
      <c r="E5">
        <v>3208683</v>
      </c>
      <c r="F5">
        <v>22545872.252257802</v>
      </c>
      <c r="G5" s="1">
        <f t="shared" si="0"/>
        <v>22.545872252257801</v>
      </c>
      <c r="I5">
        <v>563646.80630644702</v>
      </c>
      <c r="J5" s="2">
        <f t="shared" si="1"/>
        <v>56.364680630644699</v>
      </c>
    </row>
    <row r="6" spans="1:15" x14ac:dyDescent="0.2">
      <c r="A6">
        <v>0</v>
      </c>
      <c r="B6" t="s">
        <v>12</v>
      </c>
      <c r="C6" t="s">
        <v>8</v>
      </c>
      <c r="D6">
        <v>28</v>
      </c>
      <c r="E6">
        <v>3532437</v>
      </c>
      <c r="F6">
        <v>4174848.23403385</v>
      </c>
      <c r="G6" s="1">
        <f t="shared" si="0"/>
        <v>4.17484823403385</v>
      </c>
      <c r="I6">
        <v>0</v>
      </c>
      <c r="J6" s="2">
        <f t="shared" si="1"/>
        <v>0</v>
      </c>
    </row>
    <row r="7" spans="1:15" x14ac:dyDescent="0.2">
      <c r="A7">
        <v>1</v>
      </c>
      <c r="B7" t="s">
        <v>7</v>
      </c>
      <c r="C7" t="s">
        <v>13</v>
      </c>
      <c r="D7">
        <v>24</v>
      </c>
      <c r="E7">
        <v>238952</v>
      </c>
      <c r="F7">
        <v>740962.02968581405</v>
      </c>
      <c r="G7" s="1">
        <f t="shared" si="0"/>
        <v>0.74096202968581404</v>
      </c>
      <c r="I7">
        <v>0</v>
      </c>
      <c r="J7" s="2">
        <f t="shared" si="1"/>
        <v>0</v>
      </c>
    </row>
    <row r="8" spans="1:15" x14ac:dyDescent="0.2">
      <c r="A8">
        <v>1</v>
      </c>
      <c r="B8" t="s">
        <v>7</v>
      </c>
      <c r="C8" t="s">
        <v>14</v>
      </c>
      <c r="D8">
        <v>23</v>
      </c>
      <c r="E8">
        <v>311396</v>
      </c>
      <c r="F8">
        <v>965571.22260159499</v>
      </c>
      <c r="G8" s="1">
        <f t="shared" si="0"/>
        <v>0.965571222601595</v>
      </c>
      <c r="I8">
        <v>0</v>
      </c>
      <c r="J8" s="2">
        <f t="shared" si="1"/>
        <v>0</v>
      </c>
      <c r="M8" s="4" t="s">
        <v>30</v>
      </c>
    </row>
    <row r="9" spans="1:15" x14ac:dyDescent="0.2">
      <c r="A9">
        <v>1</v>
      </c>
      <c r="B9" t="s">
        <v>7</v>
      </c>
      <c r="C9" t="s">
        <v>15</v>
      </c>
      <c r="D9">
        <v>21</v>
      </c>
      <c r="E9">
        <v>195249</v>
      </c>
      <c r="F9">
        <v>605488.17489444395</v>
      </c>
      <c r="G9" s="1">
        <f t="shared" si="0"/>
        <v>0.60548817489444395</v>
      </c>
      <c r="I9">
        <v>0</v>
      </c>
      <c r="J9" s="2">
        <f t="shared" si="1"/>
        <v>0</v>
      </c>
      <c r="M9" t="s">
        <v>22</v>
      </c>
      <c r="N9" s="2">
        <f>J11+J15+J19</f>
        <v>477.37185103251244</v>
      </c>
    </row>
    <row r="10" spans="1:15" x14ac:dyDescent="0.2">
      <c r="A10">
        <v>1</v>
      </c>
      <c r="B10" t="s">
        <v>7</v>
      </c>
      <c r="C10" t="s">
        <v>16</v>
      </c>
      <c r="D10">
        <v>25</v>
      </c>
      <c r="E10">
        <v>318961</v>
      </c>
      <c r="F10">
        <v>989022.240366254</v>
      </c>
      <c r="G10" s="1">
        <f t="shared" si="0"/>
        <v>0.98902224036625397</v>
      </c>
      <c r="I10">
        <v>0</v>
      </c>
      <c r="J10" s="2">
        <f t="shared" si="1"/>
        <v>0</v>
      </c>
      <c r="M10" t="s">
        <v>23</v>
      </c>
      <c r="N10" s="2">
        <f t="shared" ref="N10:N12" si="2">J12+J16+J20</f>
        <v>494.22705738073921</v>
      </c>
    </row>
    <row r="11" spans="1:15" x14ac:dyDescent="0.2">
      <c r="A11">
        <v>1</v>
      </c>
      <c r="B11" t="s">
        <v>9</v>
      </c>
      <c r="C11" t="s">
        <v>13</v>
      </c>
      <c r="D11">
        <v>28</v>
      </c>
      <c r="E11">
        <v>11547623</v>
      </c>
      <c r="F11">
        <v>50442756.7395574</v>
      </c>
      <c r="G11" s="1">
        <f t="shared" si="0"/>
        <v>50.442756739557403</v>
      </c>
      <c r="I11">
        <v>4035420.5391645902</v>
      </c>
      <c r="J11" s="2">
        <f t="shared" si="1"/>
        <v>403.542053916459</v>
      </c>
      <c r="M11" t="s">
        <v>24</v>
      </c>
      <c r="N11" s="2">
        <f t="shared" si="2"/>
        <v>435.01956187839039</v>
      </c>
    </row>
    <row r="12" spans="1:15" x14ac:dyDescent="0.2">
      <c r="A12">
        <v>1</v>
      </c>
      <c r="B12" t="s">
        <v>9</v>
      </c>
      <c r="C12" t="s">
        <v>14</v>
      </c>
      <c r="D12">
        <v>28</v>
      </c>
      <c r="E12">
        <v>11809650</v>
      </c>
      <c r="F12">
        <v>51729588.437659703</v>
      </c>
      <c r="G12" s="1">
        <f t="shared" si="0"/>
        <v>51.7295884376597</v>
      </c>
      <c r="I12">
        <v>4138367.0750127798</v>
      </c>
      <c r="J12" s="2">
        <f t="shared" si="1"/>
        <v>413.836707501278</v>
      </c>
      <c r="M12" t="s">
        <v>25</v>
      </c>
      <c r="N12" s="2">
        <f t="shared" si="2"/>
        <v>500.43698921748023</v>
      </c>
    </row>
    <row r="13" spans="1:15" x14ac:dyDescent="0.2">
      <c r="A13">
        <v>1</v>
      </c>
      <c r="B13" t="s">
        <v>9</v>
      </c>
      <c r="C13" t="s">
        <v>15</v>
      </c>
      <c r="D13">
        <v>28</v>
      </c>
      <c r="E13">
        <v>9620311</v>
      </c>
      <c r="F13">
        <v>46344497.787286699</v>
      </c>
      <c r="G13" s="1">
        <f t="shared" si="0"/>
        <v>46.344497787286699</v>
      </c>
      <c r="I13">
        <v>3707559.8229829399</v>
      </c>
      <c r="J13" s="2">
        <f t="shared" si="1"/>
        <v>370.75598229829399</v>
      </c>
      <c r="M13" t="s">
        <v>26</v>
      </c>
      <c r="N13" s="2">
        <f>J31+J35+J39</f>
        <v>448.48747126374519</v>
      </c>
      <c r="O13" s="3">
        <f>1-N9/N13</f>
        <v>-6.4403983655055175E-2</v>
      </c>
    </row>
    <row r="14" spans="1:15" x14ac:dyDescent="0.2">
      <c r="A14">
        <v>1</v>
      </c>
      <c r="B14" t="s">
        <v>9</v>
      </c>
      <c r="C14" t="s">
        <v>16</v>
      </c>
      <c r="D14">
        <v>27</v>
      </c>
      <c r="E14">
        <v>11847492</v>
      </c>
      <c r="F14">
        <v>52488300.573592402</v>
      </c>
      <c r="G14" s="1">
        <f t="shared" si="0"/>
        <v>52.488300573592404</v>
      </c>
      <c r="I14">
        <v>4199064.0458873902</v>
      </c>
      <c r="J14" s="2">
        <f t="shared" si="1"/>
        <v>419.90640458873906</v>
      </c>
      <c r="M14" t="s">
        <v>27</v>
      </c>
      <c r="N14" s="2">
        <f t="shared" ref="N14:N16" si="3">J32+J36+J40</f>
        <v>457.61562484019078</v>
      </c>
      <c r="O14" s="3">
        <f t="shared" ref="O14:O16" si="4">1-N10/N14</f>
        <v>-8.0004769402998388E-2</v>
      </c>
    </row>
    <row r="15" spans="1:15" x14ac:dyDescent="0.2">
      <c r="A15">
        <v>1</v>
      </c>
      <c r="B15" t="s">
        <v>10</v>
      </c>
      <c r="C15" t="s">
        <v>13</v>
      </c>
      <c r="D15">
        <v>28</v>
      </c>
      <c r="E15">
        <v>797694</v>
      </c>
      <c r="F15">
        <v>8425642.6149296705</v>
      </c>
      <c r="G15" s="1">
        <f t="shared" si="0"/>
        <v>8.4256426149296697</v>
      </c>
      <c r="I15">
        <v>337025.70459718601</v>
      </c>
      <c r="J15" s="2">
        <f t="shared" si="1"/>
        <v>33.702570459718601</v>
      </c>
      <c r="M15" t="s">
        <v>28</v>
      </c>
      <c r="N15" s="2">
        <f t="shared" si="3"/>
        <v>418.90363446709659</v>
      </c>
      <c r="O15" s="3">
        <f t="shared" si="4"/>
        <v>-3.8471681993868412E-2</v>
      </c>
    </row>
    <row r="16" spans="1:15" x14ac:dyDescent="0.2">
      <c r="A16">
        <v>1</v>
      </c>
      <c r="B16" t="s">
        <v>10</v>
      </c>
      <c r="C16" t="s">
        <v>14</v>
      </c>
      <c r="D16">
        <v>28</v>
      </c>
      <c r="E16">
        <v>897554</v>
      </c>
      <c r="F16">
        <v>9648468.8900782801</v>
      </c>
      <c r="G16" s="1">
        <f t="shared" si="0"/>
        <v>9.6484688900782807</v>
      </c>
      <c r="I16">
        <v>385938.75560313102</v>
      </c>
      <c r="J16" s="2">
        <f t="shared" si="1"/>
        <v>38.593875560313109</v>
      </c>
      <c r="M16" t="s">
        <v>29</v>
      </c>
      <c r="N16" s="2">
        <f t="shared" si="3"/>
        <v>463.53919895811032</v>
      </c>
      <c r="O16" s="3">
        <f t="shared" si="4"/>
        <v>-7.9600151060157387E-2</v>
      </c>
    </row>
    <row r="17" spans="1:15" x14ac:dyDescent="0.2">
      <c r="A17">
        <v>1</v>
      </c>
      <c r="B17" t="s">
        <v>10</v>
      </c>
      <c r="C17" t="s">
        <v>15</v>
      </c>
      <c r="D17">
        <v>28</v>
      </c>
      <c r="E17">
        <v>699349</v>
      </c>
      <c r="F17">
        <v>7565211.7586547099</v>
      </c>
      <c r="G17" s="1">
        <f t="shared" si="0"/>
        <v>7.5652117586547103</v>
      </c>
      <c r="I17">
        <v>302608.470346188</v>
      </c>
      <c r="J17" s="2">
        <f t="shared" si="1"/>
        <v>30.260847034618799</v>
      </c>
    </row>
    <row r="18" spans="1:15" x14ac:dyDescent="0.2">
      <c r="A18">
        <v>1</v>
      </c>
      <c r="B18" t="s">
        <v>10</v>
      </c>
      <c r="C18" t="s">
        <v>16</v>
      </c>
      <c r="D18">
        <v>27</v>
      </c>
      <c r="E18">
        <v>893135</v>
      </c>
      <c r="F18">
        <v>9667256.7925030794</v>
      </c>
      <c r="G18" s="1">
        <f t="shared" si="0"/>
        <v>9.6672567925030801</v>
      </c>
      <c r="I18">
        <v>386690.27170012298</v>
      </c>
      <c r="J18" s="2">
        <f t="shared" si="1"/>
        <v>38.669027170012292</v>
      </c>
    </row>
    <row r="19" spans="1:15" x14ac:dyDescent="0.2">
      <c r="A19">
        <v>1</v>
      </c>
      <c r="B19" t="s">
        <v>11</v>
      </c>
      <c r="C19" t="s">
        <v>13</v>
      </c>
      <c r="D19">
        <v>28</v>
      </c>
      <c r="E19">
        <v>3911631</v>
      </c>
      <c r="F19">
        <v>26751484.437556598</v>
      </c>
      <c r="G19" s="1">
        <f t="shared" si="0"/>
        <v>26.751484437556599</v>
      </c>
      <c r="I19">
        <v>401272.26656334801</v>
      </c>
      <c r="J19" s="2">
        <f t="shared" si="1"/>
        <v>40.127226656334805</v>
      </c>
    </row>
    <row r="20" spans="1:15" x14ac:dyDescent="0.2">
      <c r="A20">
        <v>1</v>
      </c>
      <c r="B20" t="s">
        <v>11</v>
      </c>
      <c r="C20" t="s">
        <v>14</v>
      </c>
      <c r="D20">
        <v>28</v>
      </c>
      <c r="E20">
        <v>3872841</v>
      </c>
      <c r="F20">
        <v>27864316.212765399</v>
      </c>
      <c r="G20" s="1">
        <f t="shared" si="0"/>
        <v>27.864316212765399</v>
      </c>
      <c r="I20">
        <v>417964.74319148099</v>
      </c>
      <c r="J20" s="2">
        <f t="shared" si="1"/>
        <v>41.796474319148103</v>
      </c>
    </row>
    <row r="21" spans="1:15" x14ac:dyDescent="0.2">
      <c r="A21">
        <v>1</v>
      </c>
      <c r="B21" t="s">
        <v>11</v>
      </c>
      <c r="C21" t="s">
        <v>15</v>
      </c>
      <c r="D21">
        <v>28</v>
      </c>
      <c r="E21">
        <v>3326579</v>
      </c>
      <c r="F21">
        <v>22668488.3636517</v>
      </c>
      <c r="G21" s="1">
        <f t="shared" si="0"/>
        <v>22.668488363651701</v>
      </c>
      <c r="I21">
        <v>340027.325454776</v>
      </c>
      <c r="J21" s="2">
        <f t="shared" si="1"/>
        <v>34.002732545477599</v>
      </c>
    </row>
    <row r="22" spans="1:15" x14ac:dyDescent="0.2">
      <c r="A22">
        <v>1</v>
      </c>
      <c r="B22" t="s">
        <v>11</v>
      </c>
      <c r="C22" t="s">
        <v>16</v>
      </c>
      <c r="D22">
        <v>27</v>
      </c>
      <c r="E22">
        <v>3979404</v>
      </c>
      <c r="F22">
        <v>27907704.9724859</v>
      </c>
      <c r="G22" s="1">
        <f t="shared" si="0"/>
        <v>27.907704972485899</v>
      </c>
      <c r="I22">
        <v>418615.57458728901</v>
      </c>
      <c r="J22" s="2">
        <f t="shared" si="1"/>
        <v>41.861557458728903</v>
      </c>
    </row>
    <row r="23" spans="1:15" x14ac:dyDescent="0.2">
      <c r="A23">
        <v>1</v>
      </c>
      <c r="B23" t="s">
        <v>12</v>
      </c>
      <c r="C23" t="s">
        <v>13</v>
      </c>
      <c r="D23">
        <v>28</v>
      </c>
      <c r="E23">
        <v>4049136</v>
      </c>
      <c r="F23">
        <v>4785980.2795546902</v>
      </c>
      <c r="G23" s="1">
        <f t="shared" si="0"/>
        <v>4.78598027955469</v>
      </c>
      <c r="I23">
        <v>0</v>
      </c>
      <c r="J23" s="2">
        <f t="shared" si="1"/>
        <v>0</v>
      </c>
    </row>
    <row r="24" spans="1:15" x14ac:dyDescent="0.2">
      <c r="A24">
        <v>1</v>
      </c>
      <c r="B24" t="s">
        <v>12</v>
      </c>
      <c r="C24" t="s">
        <v>14</v>
      </c>
      <c r="D24">
        <v>28</v>
      </c>
      <c r="E24">
        <v>3931977</v>
      </c>
      <c r="F24">
        <v>4644061.7249849802</v>
      </c>
      <c r="G24" s="1">
        <f t="shared" si="0"/>
        <v>4.6440617249849803</v>
      </c>
      <c r="I24">
        <v>0</v>
      </c>
      <c r="J24" s="2">
        <f t="shared" si="1"/>
        <v>0</v>
      </c>
    </row>
    <row r="25" spans="1:15" x14ac:dyDescent="0.2">
      <c r="A25">
        <v>1</v>
      </c>
      <c r="B25" t="s">
        <v>12</v>
      </c>
      <c r="C25" t="s">
        <v>15</v>
      </c>
      <c r="D25">
        <v>28</v>
      </c>
      <c r="E25">
        <v>3589784</v>
      </c>
      <c r="F25">
        <v>4255185.8078866396</v>
      </c>
      <c r="G25" s="1">
        <f t="shared" si="0"/>
        <v>4.2551858078866394</v>
      </c>
      <c r="I25">
        <v>0</v>
      </c>
      <c r="J25" s="2">
        <f t="shared" si="1"/>
        <v>0</v>
      </c>
      <c r="M25" s="4" t="s">
        <v>31</v>
      </c>
    </row>
    <row r="26" spans="1:15" x14ac:dyDescent="0.2">
      <c r="A26">
        <v>1</v>
      </c>
      <c r="B26" t="s">
        <v>12</v>
      </c>
      <c r="C26" t="s">
        <v>16</v>
      </c>
      <c r="D26">
        <v>27</v>
      </c>
      <c r="E26">
        <v>3790547</v>
      </c>
      <c r="F26">
        <v>4483234.6930441801</v>
      </c>
      <c r="G26" s="1">
        <f t="shared" si="0"/>
        <v>4.4832346930441798</v>
      </c>
      <c r="I26">
        <v>0</v>
      </c>
      <c r="J26" s="2">
        <f t="shared" si="1"/>
        <v>0</v>
      </c>
      <c r="M26" t="s">
        <v>22</v>
      </c>
      <c r="N26" s="2">
        <f>G7+G11+G15+G19+G23</f>
        <v>91.146826101284177</v>
      </c>
    </row>
    <row r="27" spans="1:15" x14ac:dyDescent="0.2">
      <c r="A27">
        <v>2</v>
      </c>
      <c r="B27" t="s">
        <v>7</v>
      </c>
      <c r="C27" t="s">
        <v>17</v>
      </c>
      <c r="D27">
        <v>25</v>
      </c>
      <c r="E27">
        <v>227939</v>
      </c>
      <c r="F27">
        <v>706859.88966600795</v>
      </c>
      <c r="G27" s="1">
        <f t="shared" si="0"/>
        <v>0.70685988966600799</v>
      </c>
      <c r="I27">
        <v>0</v>
      </c>
      <c r="J27" s="2">
        <f t="shared" si="1"/>
        <v>0</v>
      </c>
      <c r="M27" t="s">
        <v>23</v>
      </c>
      <c r="N27" s="2">
        <f t="shared" ref="N27:N29" si="5">G8+G12+G16+G20+G24</f>
        <v>94.852006488089955</v>
      </c>
    </row>
    <row r="28" spans="1:15" x14ac:dyDescent="0.2">
      <c r="A28">
        <v>2</v>
      </c>
      <c r="B28" t="s">
        <v>7</v>
      </c>
      <c r="C28" t="s">
        <v>18</v>
      </c>
      <c r="D28">
        <v>23</v>
      </c>
      <c r="E28">
        <v>265816</v>
      </c>
      <c r="F28">
        <v>824239.90344131505</v>
      </c>
      <c r="G28" s="1">
        <f t="shared" si="0"/>
        <v>0.82423990344131504</v>
      </c>
      <c r="I28">
        <v>0</v>
      </c>
      <c r="J28" s="2">
        <f t="shared" si="1"/>
        <v>0</v>
      </c>
      <c r="M28" t="s">
        <v>24</v>
      </c>
      <c r="N28" s="2">
        <f t="shared" si="5"/>
        <v>81.438871892374195</v>
      </c>
    </row>
    <row r="29" spans="1:15" x14ac:dyDescent="0.2">
      <c r="A29">
        <v>2</v>
      </c>
      <c r="B29" t="s">
        <v>7</v>
      </c>
      <c r="C29" t="s">
        <v>19</v>
      </c>
      <c r="D29">
        <v>21</v>
      </c>
      <c r="E29">
        <v>190375</v>
      </c>
      <c r="F29">
        <v>590350.08900492999</v>
      </c>
      <c r="G29" s="1">
        <f t="shared" si="0"/>
        <v>0.59035008900493002</v>
      </c>
      <c r="I29">
        <v>0</v>
      </c>
      <c r="J29" s="2">
        <f t="shared" si="1"/>
        <v>0</v>
      </c>
      <c r="M29" t="s">
        <v>25</v>
      </c>
      <c r="N29" s="2">
        <f t="shared" si="5"/>
        <v>95.535519271991816</v>
      </c>
    </row>
    <row r="30" spans="1:15" x14ac:dyDescent="0.2">
      <c r="A30">
        <v>2</v>
      </c>
      <c r="B30" t="s">
        <v>7</v>
      </c>
      <c r="C30" t="s">
        <v>20</v>
      </c>
      <c r="D30">
        <v>25</v>
      </c>
      <c r="E30">
        <v>307117</v>
      </c>
      <c r="F30">
        <v>952297.83420189098</v>
      </c>
      <c r="G30" s="1">
        <f t="shared" si="0"/>
        <v>0.95229783420189096</v>
      </c>
      <c r="I30">
        <v>0</v>
      </c>
      <c r="J30" s="2">
        <f t="shared" si="1"/>
        <v>0</v>
      </c>
      <c r="M30" t="s">
        <v>26</v>
      </c>
      <c r="N30" s="2">
        <f>G31+G35+G39+G43+G47</f>
        <v>83.675555638005449</v>
      </c>
      <c r="O30" s="3">
        <f>1-N26/N30</f>
        <v>-8.92885670888246E-2</v>
      </c>
    </row>
    <row r="31" spans="1:15" x14ac:dyDescent="0.2">
      <c r="A31">
        <v>2</v>
      </c>
      <c r="B31" t="s">
        <v>9</v>
      </c>
      <c r="C31" t="s">
        <v>17</v>
      </c>
      <c r="D31">
        <v>28</v>
      </c>
      <c r="E31">
        <v>10614225</v>
      </c>
      <c r="F31">
        <v>47669012.461207397</v>
      </c>
      <c r="G31" s="1">
        <f t="shared" si="0"/>
        <v>47.669012461207394</v>
      </c>
      <c r="I31">
        <v>3813520.9968965901</v>
      </c>
      <c r="J31" s="2">
        <f t="shared" si="1"/>
        <v>381.35209968965898</v>
      </c>
      <c r="M31" t="s">
        <v>27</v>
      </c>
      <c r="N31" s="2">
        <f t="shared" ref="N31:N33" si="6">G32+G36+G40+G44+G48</f>
        <v>85.206629065023009</v>
      </c>
      <c r="O31" s="3">
        <f t="shared" ref="O31:O33" si="7">1-N27/N31</f>
        <v>-0.1131998475811824</v>
      </c>
    </row>
    <row r="32" spans="1:15" x14ac:dyDescent="0.2">
      <c r="A32">
        <v>2</v>
      </c>
      <c r="B32" t="s">
        <v>9</v>
      </c>
      <c r="C32" t="s">
        <v>18</v>
      </c>
      <c r="D32">
        <v>28</v>
      </c>
      <c r="E32">
        <v>10888701</v>
      </c>
      <c r="F32">
        <v>48393757.359128997</v>
      </c>
      <c r="G32" s="1">
        <f t="shared" si="0"/>
        <v>48.393757359128998</v>
      </c>
      <c r="I32">
        <v>3871500.5887303199</v>
      </c>
      <c r="J32" s="2">
        <f t="shared" si="1"/>
        <v>387.15005887303198</v>
      </c>
      <c r="M32" t="s">
        <v>28</v>
      </c>
      <c r="N32" s="2">
        <f t="shared" si="6"/>
        <v>78.227276964211086</v>
      </c>
      <c r="O32" s="3">
        <f t="shared" si="7"/>
        <v>-4.1054668560589258E-2</v>
      </c>
    </row>
    <row r="33" spans="1:15" x14ac:dyDescent="0.2">
      <c r="A33">
        <v>2</v>
      </c>
      <c r="B33" t="s">
        <v>9</v>
      </c>
      <c r="C33" t="s">
        <v>19</v>
      </c>
      <c r="D33">
        <v>28</v>
      </c>
      <c r="E33">
        <v>9434851</v>
      </c>
      <c r="F33">
        <v>44626962.125807703</v>
      </c>
      <c r="G33" s="1">
        <f t="shared" si="0"/>
        <v>44.626962125807701</v>
      </c>
      <c r="I33">
        <v>3570156.97006462</v>
      </c>
      <c r="J33" s="2">
        <f t="shared" si="1"/>
        <v>357.01569700646201</v>
      </c>
      <c r="M33" t="s">
        <v>29</v>
      </c>
      <c r="N33" s="2">
        <f t="shared" si="6"/>
        <v>88.212023767481625</v>
      </c>
      <c r="O33" s="3">
        <f t="shared" si="7"/>
        <v>-8.3021511033622986E-2</v>
      </c>
    </row>
    <row r="34" spans="1:15" x14ac:dyDescent="0.2">
      <c r="A34">
        <v>2</v>
      </c>
      <c r="B34" t="s">
        <v>9</v>
      </c>
      <c r="C34" t="s">
        <v>20</v>
      </c>
      <c r="D34">
        <v>27</v>
      </c>
      <c r="E34">
        <v>10834241</v>
      </c>
      <c r="F34">
        <v>48514698.993040398</v>
      </c>
      <c r="G34" s="1">
        <f t="shared" si="0"/>
        <v>48.514698993040398</v>
      </c>
      <c r="I34">
        <v>3881175.9194432301</v>
      </c>
      <c r="J34" s="2">
        <f t="shared" si="1"/>
        <v>388.11759194432301</v>
      </c>
    </row>
    <row r="35" spans="1:15" x14ac:dyDescent="0.2">
      <c r="A35">
        <v>2</v>
      </c>
      <c r="B35" t="s">
        <v>10</v>
      </c>
      <c r="C35" t="s">
        <v>17</v>
      </c>
      <c r="D35">
        <v>28</v>
      </c>
      <c r="E35">
        <v>769371</v>
      </c>
      <c r="F35">
        <v>8207992.6648710603</v>
      </c>
      <c r="G35" s="1">
        <f t="shared" si="0"/>
        <v>8.2079926648710604</v>
      </c>
      <c r="I35">
        <v>328319.70659484202</v>
      </c>
      <c r="J35" s="2">
        <f t="shared" si="1"/>
        <v>32.831970659484199</v>
      </c>
    </row>
    <row r="36" spans="1:15" x14ac:dyDescent="0.2">
      <c r="A36">
        <v>2</v>
      </c>
      <c r="B36" t="s">
        <v>10</v>
      </c>
      <c r="C36" t="s">
        <v>18</v>
      </c>
      <c r="D36">
        <v>28</v>
      </c>
      <c r="E36">
        <v>830874</v>
      </c>
      <c r="F36">
        <v>8944221.2499316707</v>
      </c>
      <c r="G36" s="1">
        <f t="shared" si="0"/>
        <v>8.9442212499316707</v>
      </c>
      <c r="I36">
        <v>357768.84999726602</v>
      </c>
      <c r="J36" s="2">
        <f t="shared" si="1"/>
        <v>35.776884999726597</v>
      </c>
    </row>
    <row r="37" spans="1:15" x14ac:dyDescent="0.2">
      <c r="A37">
        <v>2</v>
      </c>
      <c r="B37" t="s">
        <v>10</v>
      </c>
      <c r="C37" t="s">
        <v>19</v>
      </c>
      <c r="D37">
        <v>28</v>
      </c>
      <c r="E37">
        <v>688368</v>
      </c>
      <c r="F37">
        <v>7513109.71748232</v>
      </c>
      <c r="G37" s="1">
        <f t="shared" si="0"/>
        <v>7.5131097174823198</v>
      </c>
      <c r="I37">
        <v>300524.38869929302</v>
      </c>
      <c r="J37" s="2">
        <f t="shared" si="1"/>
        <v>30.052438869929304</v>
      </c>
      <c r="M37" s="4" t="s">
        <v>32</v>
      </c>
    </row>
    <row r="38" spans="1:15" x14ac:dyDescent="0.2">
      <c r="A38">
        <v>2</v>
      </c>
      <c r="B38" t="s">
        <v>10</v>
      </c>
      <c r="C38" t="s">
        <v>20</v>
      </c>
      <c r="D38">
        <v>27</v>
      </c>
      <c r="E38">
        <v>879229</v>
      </c>
      <c r="F38">
        <v>9519486.6368977092</v>
      </c>
      <c r="G38" s="1">
        <f t="shared" si="0"/>
        <v>9.5194866368977085</v>
      </c>
      <c r="I38">
        <v>380779.46547590801</v>
      </c>
      <c r="J38" s="2">
        <f t="shared" si="1"/>
        <v>38.077946547590798</v>
      </c>
      <c r="M38" t="s">
        <v>35</v>
      </c>
      <c r="N38" t="s">
        <v>34</v>
      </c>
      <c r="O38" t="s">
        <v>36</v>
      </c>
    </row>
    <row r="39" spans="1:15" x14ac:dyDescent="0.2">
      <c r="A39">
        <v>2</v>
      </c>
      <c r="B39" t="s">
        <v>11</v>
      </c>
      <c r="C39" t="s">
        <v>17</v>
      </c>
      <c r="D39">
        <v>28</v>
      </c>
      <c r="E39">
        <v>3332087</v>
      </c>
      <c r="F39">
        <v>22868933.943068001</v>
      </c>
      <c r="G39" s="1">
        <f t="shared" si="0"/>
        <v>22.868933943068001</v>
      </c>
      <c r="I39">
        <v>343034.00914601999</v>
      </c>
      <c r="J39" s="2">
        <f t="shared" si="1"/>
        <v>34.303400914601994</v>
      </c>
      <c r="M39" t="s">
        <v>33</v>
      </c>
      <c r="N39">
        <v>15699</v>
      </c>
      <c r="O39" cm="1">
        <f t="array" ref="O39">SUM(E2:E6/60/N39)</f>
        <v>18.168048920313396</v>
      </c>
    </row>
    <row r="40" spans="1:15" x14ac:dyDescent="0.2">
      <c r="A40">
        <v>2</v>
      </c>
      <c r="B40" t="s">
        <v>11</v>
      </c>
      <c r="C40" t="s">
        <v>18</v>
      </c>
      <c r="D40">
        <v>28</v>
      </c>
      <c r="E40">
        <v>3189967</v>
      </c>
      <c r="F40">
        <v>23125787.311621401</v>
      </c>
      <c r="G40" s="1">
        <f t="shared" si="0"/>
        <v>23.125787311621401</v>
      </c>
      <c r="I40">
        <v>346886.80967432202</v>
      </c>
      <c r="J40" s="2">
        <f t="shared" si="1"/>
        <v>34.688680967432198</v>
      </c>
      <c r="M40" t="s">
        <v>22</v>
      </c>
      <c r="N40">
        <v>17992</v>
      </c>
    </row>
    <row r="41" spans="1:15" x14ac:dyDescent="0.2">
      <c r="A41">
        <v>2</v>
      </c>
      <c r="B41" t="s">
        <v>11</v>
      </c>
      <c r="C41" t="s">
        <v>19</v>
      </c>
      <c r="D41">
        <v>28</v>
      </c>
      <c r="E41">
        <v>3152057</v>
      </c>
      <c r="F41">
        <v>21223665.727136899</v>
      </c>
      <c r="G41" s="1">
        <f t="shared" si="0"/>
        <v>21.2236657271369</v>
      </c>
      <c r="I41">
        <v>318354.98590705299</v>
      </c>
      <c r="J41" s="2">
        <f t="shared" si="1"/>
        <v>31.835498590705299</v>
      </c>
      <c r="M41" t="s">
        <v>23</v>
      </c>
      <c r="N41">
        <v>18183</v>
      </c>
    </row>
    <row r="42" spans="1:15" x14ac:dyDescent="0.2">
      <c r="A42">
        <v>2</v>
      </c>
      <c r="B42" t="s">
        <v>11</v>
      </c>
      <c r="C42" t="s">
        <v>20</v>
      </c>
      <c r="D42">
        <v>27</v>
      </c>
      <c r="E42">
        <v>3489625</v>
      </c>
      <c r="F42">
        <v>24895773.644131001</v>
      </c>
      <c r="G42" s="1">
        <f t="shared" si="0"/>
        <v>24.895773644131001</v>
      </c>
      <c r="I42">
        <v>373436.60466196499</v>
      </c>
      <c r="J42" s="2">
        <f t="shared" si="1"/>
        <v>37.343660466196496</v>
      </c>
      <c r="M42" t="s">
        <v>24</v>
      </c>
      <c r="N42">
        <v>16696</v>
      </c>
    </row>
    <row r="43" spans="1:15" x14ac:dyDescent="0.2">
      <c r="A43">
        <v>2</v>
      </c>
      <c r="B43" t="s">
        <v>21</v>
      </c>
      <c r="C43" t="s">
        <v>17</v>
      </c>
      <c r="D43">
        <v>28</v>
      </c>
      <c r="E43">
        <v>385900</v>
      </c>
      <c r="F43">
        <v>687122.22893561504</v>
      </c>
      <c r="G43" s="1">
        <f t="shared" si="0"/>
        <v>0.68712222893561503</v>
      </c>
      <c r="I43">
        <v>20613.666868068402</v>
      </c>
      <c r="J43" s="2">
        <f t="shared" si="1"/>
        <v>2.0613666868068403</v>
      </c>
      <c r="M43" t="s">
        <v>25</v>
      </c>
      <c r="N43">
        <v>18223</v>
      </c>
    </row>
    <row r="44" spans="1:15" x14ac:dyDescent="0.2">
      <c r="A44">
        <v>2</v>
      </c>
      <c r="B44" t="s">
        <v>21</v>
      </c>
      <c r="C44" t="s">
        <v>18</v>
      </c>
      <c r="D44">
        <v>28</v>
      </c>
      <c r="E44">
        <v>458496</v>
      </c>
      <c r="F44">
        <v>724944.73377056001</v>
      </c>
      <c r="G44" s="1">
        <f t="shared" si="0"/>
        <v>0.72494473377056001</v>
      </c>
      <c r="I44">
        <v>21748.342013116799</v>
      </c>
      <c r="J44" s="2">
        <f t="shared" si="1"/>
        <v>2.1748342013116799</v>
      </c>
      <c r="M44" t="s">
        <v>26</v>
      </c>
      <c r="N44">
        <v>17090</v>
      </c>
    </row>
    <row r="45" spans="1:15" x14ac:dyDescent="0.2">
      <c r="A45">
        <v>2</v>
      </c>
      <c r="B45" t="s">
        <v>21</v>
      </c>
      <c r="C45" t="s">
        <v>19</v>
      </c>
      <c r="D45">
        <v>26</v>
      </c>
      <c r="E45">
        <v>599957</v>
      </c>
      <c r="F45">
        <v>994598.96737214096</v>
      </c>
      <c r="G45" s="1">
        <f t="shared" si="0"/>
        <v>0.99459896737214093</v>
      </c>
      <c r="I45">
        <v>29837.969021164201</v>
      </c>
      <c r="J45" s="2">
        <f t="shared" si="1"/>
        <v>2.9837969021164201</v>
      </c>
      <c r="M45" t="s">
        <v>27</v>
      </c>
      <c r="N45">
        <v>17119</v>
      </c>
    </row>
    <row r="46" spans="1:15" x14ac:dyDescent="0.2">
      <c r="A46">
        <v>2</v>
      </c>
      <c r="B46" t="s">
        <v>21</v>
      </c>
      <c r="C46" t="s">
        <v>20</v>
      </c>
      <c r="D46">
        <v>27</v>
      </c>
      <c r="E46">
        <v>903326</v>
      </c>
      <c r="F46">
        <v>1224454.2244241701</v>
      </c>
      <c r="G46" s="1">
        <f t="shared" si="0"/>
        <v>1.2244542244241701</v>
      </c>
      <c r="I46">
        <v>36733.626732725097</v>
      </c>
      <c r="J46" s="2">
        <f t="shared" si="1"/>
        <v>3.6733626732725098</v>
      </c>
      <c r="M46" t="s">
        <v>28</v>
      </c>
      <c r="N46">
        <v>17054</v>
      </c>
    </row>
    <row r="47" spans="1:15" x14ac:dyDescent="0.2">
      <c r="A47">
        <v>2</v>
      </c>
      <c r="B47" t="s">
        <v>12</v>
      </c>
      <c r="C47" t="s">
        <v>17</v>
      </c>
      <c r="D47">
        <v>28</v>
      </c>
      <c r="E47">
        <v>3573475</v>
      </c>
      <c r="F47">
        <v>4242494.3399233697</v>
      </c>
      <c r="G47" s="1">
        <f t="shared" si="0"/>
        <v>4.2424943399233701</v>
      </c>
      <c r="I47">
        <v>0</v>
      </c>
      <c r="J47" s="2">
        <f t="shared" si="1"/>
        <v>0</v>
      </c>
      <c r="M47" t="s">
        <v>29</v>
      </c>
      <c r="N47">
        <v>18217</v>
      </c>
    </row>
    <row r="48" spans="1:15" x14ac:dyDescent="0.2">
      <c r="A48">
        <v>2</v>
      </c>
      <c r="B48" t="s">
        <v>12</v>
      </c>
      <c r="C48" t="s">
        <v>18</v>
      </c>
      <c r="D48">
        <v>28</v>
      </c>
      <c r="E48">
        <v>3388639</v>
      </c>
      <c r="F48">
        <v>4017918.41057037</v>
      </c>
      <c r="G48" s="1">
        <f t="shared" si="0"/>
        <v>4.0179184105703705</v>
      </c>
      <c r="I48">
        <v>0</v>
      </c>
      <c r="J48" s="2">
        <f t="shared" si="1"/>
        <v>0</v>
      </c>
    </row>
    <row r="49" spans="1:10" x14ac:dyDescent="0.2">
      <c r="A49">
        <v>2</v>
      </c>
      <c r="B49" t="s">
        <v>12</v>
      </c>
      <c r="C49" t="s">
        <v>19</v>
      </c>
      <c r="D49">
        <v>28</v>
      </c>
      <c r="E49">
        <v>3253960</v>
      </c>
      <c r="F49">
        <v>3868940.4264120199</v>
      </c>
      <c r="G49" s="1">
        <f t="shared" si="0"/>
        <v>3.8689404264120197</v>
      </c>
      <c r="I49">
        <v>0</v>
      </c>
      <c r="J49" s="2">
        <f t="shared" si="1"/>
        <v>0</v>
      </c>
    </row>
    <row r="50" spans="1:10" x14ac:dyDescent="0.2">
      <c r="A50">
        <v>2</v>
      </c>
      <c r="B50" t="s">
        <v>12</v>
      </c>
      <c r="C50" t="s">
        <v>20</v>
      </c>
      <c r="D50">
        <v>27</v>
      </c>
      <c r="E50">
        <v>3417052</v>
      </c>
      <c r="F50">
        <v>4057610.2689883499</v>
      </c>
      <c r="G50" s="1">
        <f t="shared" si="0"/>
        <v>4.0576102689883502</v>
      </c>
      <c r="I50">
        <v>0</v>
      </c>
      <c r="J50" s="2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df_cps_scen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2023-05-17T16:22:38Z</dcterms:created>
  <dcterms:modified xsi:type="dcterms:W3CDTF">2023-05-19T15:56:33Z</dcterms:modified>
</cp:coreProperties>
</file>