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ark/Documents/Python/simulation-analysis.nosync/data/interim/"/>
    </mc:Choice>
  </mc:AlternateContent>
  <xr:revisionPtr revIDLastSave="0" documentId="13_ncr:40009_{EBE1484E-4677-DA4D-B2D1-A464A833AAD2}" xr6:coauthVersionLast="47" xr6:coauthVersionMax="47" xr10:uidLastSave="{00000000-0000-0000-0000-000000000000}"/>
  <bookViews>
    <workbookView xWindow="780" yWindow="1000" windowWidth="27640" windowHeight="16440"/>
  </bookViews>
  <sheets>
    <sheet name="df_emis_m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15" i="1"/>
  <c r="G10" i="1"/>
  <c r="G11" i="1"/>
  <c r="G12" i="1"/>
  <c r="G13" i="1"/>
  <c r="F10" i="1"/>
  <c r="F11" i="1"/>
  <c r="F12" i="1"/>
  <c r="F13" i="1"/>
  <c r="F14" i="1"/>
  <c r="F15" i="1"/>
  <c r="F16" i="1"/>
  <c r="F17" i="1"/>
  <c r="F18" i="1"/>
  <c r="F19" i="1"/>
  <c r="F20" i="1"/>
  <c r="F21" i="1"/>
  <c r="F9" i="1"/>
  <c r="G4" i="1"/>
  <c r="G5" i="1"/>
  <c r="G6" i="1"/>
  <c r="G7" i="1"/>
  <c r="F4" i="1"/>
  <c r="F5" i="1"/>
  <c r="F6" i="1"/>
  <c r="F7" i="1"/>
  <c r="F8" i="1"/>
  <c r="G3" i="1" s="1"/>
  <c r="F3" i="1"/>
  <c r="G9" i="1"/>
  <c r="E21" i="1"/>
  <c r="E14" i="1"/>
  <c r="E8" i="1"/>
  <c r="I20" i="1"/>
  <c r="I19" i="1"/>
  <c r="I18" i="1"/>
  <c r="I17" i="1"/>
  <c r="I16" i="1"/>
  <c r="I15" i="1"/>
  <c r="I13" i="1"/>
  <c r="I9" i="1"/>
  <c r="I12" i="1"/>
  <c r="I11" i="1"/>
  <c r="I10" i="1"/>
  <c r="I4" i="1"/>
  <c r="I5" i="1"/>
  <c r="I6" i="1"/>
  <c r="I7" i="1"/>
  <c r="I3" i="1"/>
  <c r="H21" i="1"/>
  <c r="H8" i="1"/>
  <c r="H14" i="1"/>
  <c r="I14" i="1" l="1"/>
  <c r="I8" i="1"/>
  <c r="I21" i="1"/>
</calcChain>
</file>

<file path=xl/sharedStrings.xml><?xml version="1.0" encoding="utf-8"?>
<sst xmlns="http://schemas.openxmlformats.org/spreadsheetml/2006/main" count="26" uniqueCount="14">
  <si>
    <t>group</t>
  </si>
  <si>
    <t>mode</t>
  </si>
  <si>
    <t>travel_time</t>
  </si>
  <si>
    <t>routed_distance</t>
  </si>
  <si>
    <t>CO2e</t>
  </si>
  <si>
    <t>Bike</t>
  </si>
  <si>
    <t>Car</t>
  </si>
  <si>
    <t>Passenger</t>
  </si>
  <si>
    <t>Public Transport</t>
  </si>
  <si>
    <t>Walk</t>
  </si>
  <si>
    <t>SAEV</t>
  </si>
  <si>
    <t>TOTAL</t>
  </si>
  <si>
    <t>Modal share</t>
  </si>
  <si>
    <t>ATTENTION, CO2 MUST BE DIVIDED BY 1000. SCRIPT AND EXPORTS ARE CORRECT, THIS FILE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</si>
</sst>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0" fillId="0" borderId="0" xfId="0" applyNumberFormat="1"/>
    <xf numFmtId="1" fontId="16" fillId="0" borderId="0" xfId="0" applyNumberFormat="1" applyFont="1"/>
    <xf numFmtId="10" fontId="0" fillId="0" borderId="0" xfId="1" applyNumberFormat="1" applyFont="1"/>
    <xf numFmtId="0" fontId="16" fillId="33" borderId="0" xfId="0" applyFont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L22" sqref="L22"/>
    </sheetView>
  </sheetViews>
  <sheetFormatPr baseColWidth="10" defaultRowHeight="16" x14ac:dyDescent="0.2"/>
  <cols>
    <col min="12" max="12" width="37.1640625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3</v>
      </c>
      <c r="G2" t="s">
        <v>12</v>
      </c>
      <c r="H2" t="s">
        <v>4</v>
      </c>
    </row>
    <row r="3" spans="2:9" x14ac:dyDescent="0.2">
      <c r="B3">
        <v>0</v>
      </c>
      <c r="C3" t="s">
        <v>5</v>
      </c>
      <c r="D3">
        <v>279646</v>
      </c>
      <c r="E3">
        <v>867150.81884376996</v>
      </c>
      <c r="F3">
        <f>E3</f>
        <v>867150.81884376996</v>
      </c>
      <c r="G3" s="4">
        <f>F3/F$8</f>
        <v>1.0748916462355294E-2</v>
      </c>
      <c r="H3">
        <v>0</v>
      </c>
      <c r="I3" s="2">
        <f>H3/10000</f>
        <v>0</v>
      </c>
    </row>
    <row r="4" spans="2:9" x14ac:dyDescent="0.2">
      <c r="B4">
        <v>0</v>
      </c>
      <c r="C4" t="s">
        <v>6</v>
      </c>
      <c r="D4">
        <v>9407714</v>
      </c>
      <c r="E4">
        <v>45422028.563433401</v>
      </c>
      <c r="F4">
        <f t="shared" ref="F4:F8" si="0">E4</f>
        <v>45422028.563433401</v>
      </c>
      <c r="G4" s="4">
        <f>F4/F$8</f>
        <v>0.56303653294136469</v>
      </c>
      <c r="H4">
        <v>5904863.7132463502</v>
      </c>
      <c r="I4" s="2">
        <f t="shared" ref="I4:I7" si="1">H4/10000</f>
        <v>590.486371324635</v>
      </c>
    </row>
    <row r="5" spans="2:9" x14ac:dyDescent="0.2">
      <c r="B5">
        <v>0</v>
      </c>
      <c r="C5" t="s">
        <v>7</v>
      </c>
      <c r="D5">
        <v>684732</v>
      </c>
      <c r="E5">
        <v>7663423.9851138797</v>
      </c>
      <c r="F5">
        <f t="shared" si="0"/>
        <v>7663423.9851138797</v>
      </c>
      <c r="G5" s="4">
        <f>F5/F$8</f>
        <v>9.4993284261015956E-2</v>
      </c>
      <c r="H5">
        <v>498122.559032402</v>
      </c>
      <c r="I5" s="2">
        <f t="shared" si="1"/>
        <v>49.812255903240199</v>
      </c>
    </row>
    <row r="6" spans="2:9" x14ac:dyDescent="0.2">
      <c r="B6">
        <v>0</v>
      </c>
      <c r="C6" t="s">
        <v>8</v>
      </c>
      <c r="D6">
        <v>3208683</v>
      </c>
      <c r="E6">
        <v>22545872.252257802</v>
      </c>
      <c r="F6">
        <f t="shared" si="0"/>
        <v>22545872.252257802</v>
      </c>
      <c r="G6" s="4">
        <f>F6/F$8</f>
        <v>0.27947122016627551</v>
      </c>
      <c r="H6">
        <v>563646.80630644702</v>
      </c>
      <c r="I6" s="2">
        <f t="shared" si="1"/>
        <v>56.364680630644699</v>
      </c>
    </row>
    <row r="7" spans="2:9" x14ac:dyDescent="0.2">
      <c r="B7">
        <v>0</v>
      </c>
      <c r="C7" t="s">
        <v>9</v>
      </c>
      <c r="D7">
        <v>3532437</v>
      </c>
      <c r="E7">
        <v>4174848.23403385</v>
      </c>
      <c r="F7">
        <f t="shared" si="0"/>
        <v>4174848.23403385</v>
      </c>
      <c r="G7" s="4">
        <f>F7/F$8</f>
        <v>5.1750046168988616E-2</v>
      </c>
      <c r="H7">
        <v>0</v>
      </c>
      <c r="I7" s="2">
        <f t="shared" si="1"/>
        <v>0</v>
      </c>
    </row>
    <row r="8" spans="2:9" x14ac:dyDescent="0.2">
      <c r="C8" s="1" t="s">
        <v>11</v>
      </c>
      <c r="E8" s="1">
        <f>SUM(E3:E7)</f>
        <v>80673323.853682697</v>
      </c>
      <c r="F8" s="1">
        <f t="shared" si="0"/>
        <v>80673323.853682697</v>
      </c>
      <c r="G8" s="4"/>
      <c r="H8" s="1">
        <f>SUM(H3:H7)</f>
        <v>6966633.0785851991</v>
      </c>
      <c r="I8" s="3">
        <f>SUM(I3:I7)</f>
        <v>696.66330785851983</v>
      </c>
    </row>
    <row r="9" spans="2:9" x14ac:dyDescent="0.2">
      <c r="B9">
        <v>1</v>
      </c>
      <c r="C9" t="s">
        <v>5</v>
      </c>
      <c r="D9">
        <v>1064558</v>
      </c>
      <c r="E9">
        <v>3301043.6675481</v>
      </c>
      <c r="F9">
        <f>E9/4</f>
        <v>825260.916887025</v>
      </c>
      <c r="G9" s="4">
        <f>F9/F$14</f>
        <v>9.0944550493556701E-3</v>
      </c>
      <c r="H9">
        <v>0</v>
      </c>
      <c r="I9" s="2">
        <f>H9/10000</f>
        <v>0</v>
      </c>
    </row>
    <row r="10" spans="2:9" x14ac:dyDescent="0.2">
      <c r="B10">
        <v>1</v>
      </c>
      <c r="C10" t="s">
        <v>6</v>
      </c>
      <c r="D10">
        <v>44825076</v>
      </c>
      <c r="E10">
        <v>201005143.53809601</v>
      </c>
      <c r="F10">
        <f t="shared" ref="F10:F22" si="2">E10/4</f>
        <v>50251285.884524003</v>
      </c>
      <c r="G10" s="4">
        <f t="shared" ref="G10:G15" si="3">F10/F$14</f>
        <v>0.55377402624737082</v>
      </c>
      <c r="H10">
        <v>16080411.4830477</v>
      </c>
      <c r="I10" s="2">
        <f>H10/10000/4</f>
        <v>402.01028707619247</v>
      </c>
    </row>
    <row r="11" spans="2:9" x14ac:dyDescent="0.2">
      <c r="B11">
        <v>1</v>
      </c>
      <c r="C11" t="s">
        <v>7</v>
      </c>
      <c r="D11">
        <v>3287732</v>
      </c>
      <c r="E11">
        <v>35306580.056165703</v>
      </c>
      <c r="F11">
        <f t="shared" si="2"/>
        <v>8826645.0140414257</v>
      </c>
      <c r="G11" s="4">
        <f t="shared" si="3"/>
        <v>9.7270480976634238E-2</v>
      </c>
      <c r="H11">
        <v>1412263.2022466201</v>
      </c>
      <c r="I11" s="2">
        <f>H11/10000/4</f>
        <v>35.306580056165501</v>
      </c>
    </row>
    <row r="12" spans="2:9" x14ac:dyDescent="0.2">
      <c r="B12">
        <v>1</v>
      </c>
      <c r="C12" t="s">
        <v>8</v>
      </c>
      <c r="D12">
        <v>15090455</v>
      </c>
      <c r="E12">
        <v>105191993.986459</v>
      </c>
      <c r="F12">
        <f t="shared" si="2"/>
        <v>26297998.49661475</v>
      </c>
      <c r="G12" s="4">
        <f t="shared" si="3"/>
        <v>0.28980648461779362</v>
      </c>
      <c r="H12">
        <v>1577879.9097968901</v>
      </c>
      <c r="I12" s="2">
        <f>H12/10000/4</f>
        <v>39.44699774492225</v>
      </c>
    </row>
    <row r="13" spans="2:9" x14ac:dyDescent="0.2">
      <c r="B13">
        <v>1</v>
      </c>
      <c r="C13" t="s">
        <v>9</v>
      </c>
      <c r="D13">
        <v>15361444</v>
      </c>
      <c r="E13">
        <v>18168462.505470499</v>
      </c>
      <c r="F13">
        <f t="shared" si="2"/>
        <v>4542115.6263676248</v>
      </c>
      <c r="G13" s="4">
        <f t="shared" si="3"/>
        <v>5.005455310884576E-2</v>
      </c>
      <c r="H13">
        <v>0</v>
      </c>
      <c r="I13" s="2">
        <f>H13/10000/4</f>
        <v>0</v>
      </c>
    </row>
    <row r="14" spans="2:9" x14ac:dyDescent="0.2">
      <c r="C14" s="1" t="s">
        <v>11</v>
      </c>
      <c r="E14" s="1">
        <f>SUM(E9:E13)</f>
        <v>362973223.7537393</v>
      </c>
      <c r="F14" s="1">
        <f t="shared" si="2"/>
        <v>90743305.938434824</v>
      </c>
      <c r="G14" s="4"/>
      <c r="H14" s="1">
        <f>SUM(H9:H13)</f>
        <v>19070554.595091209</v>
      </c>
      <c r="I14" s="3">
        <f>SUM(I9:I13)</f>
        <v>476.76386487728024</v>
      </c>
    </row>
    <row r="15" spans="2:9" x14ac:dyDescent="0.2">
      <c r="B15">
        <v>2</v>
      </c>
      <c r="C15" t="s">
        <v>5</v>
      </c>
      <c r="D15">
        <v>991247</v>
      </c>
      <c r="E15">
        <v>3073747.7163141398</v>
      </c>
      <c r="F15">
        <f t="shared" si="2"/>
        <v>768436.92907853494</v>
      </c>
      <c r="G15" s="4">
        <f>F15/F$21</f>
        <v>9.0833067821089655E-3</v>
      </c>
      <c r="H15">
        <v>0</v>
      </c>
      <c r="I15" s="2">
        <f>H15/10000/4</f>
        <v>0</v>
      </c>
    </row>
    <row r="16" spans="2:9" x14ac:dyDescent="0.2">
      <c r="B16">
        <v>2</v>
      </c>
      <c r="C16" t="s">
        <v>6</v>
      </c>
      <c r="D16">
        <v>41772018</v>
      </c>
      <c r="E16">
        <v>189204430.93918401</v>
      </c>
      <c r="F16">
        <f t="shared" si="2"/>
        <v>47301107.734796003</v>
      </c>
      <c r="G16" s="4">
        <f t="shared" ref="G16:G21" si="4">F16/F$21</f>
        <v>0.55912262468170459</v>
      </c>
      <c r="H16">
        <v>15136354.475134701</v>
      </c>
      <c r="I16" s="2">
        <f>H16/10000/4</f>
        <v>378.40886187836753</v>
      </c>
    </row>
    <row r="17" spans="2:12" x14ac:dyDescent="0.2">
      <c r="B17">
        <v>2</v>
      </c>
      <c r="C17" t="s">
        <v>7</v>
      </c>
      <c r="D17">
        <v>3167842</v>
      </c>
      <c r="E17">
        <v>34184810.269182697</v>
      </c>
      <c r="F17">
        <f t="shared" si="2"/>
        <v>8546202.5672956742</v>
      </c>
      <c r="G17" s="4">
        <f t="shared" si="4"/>
        <v>0.10102036589246249</v>
      </c>
      <c r="H17">
        <v>1367392.4107673101</v>
      </c>
      <c r="I17" s="2">
        <f>H17/10000/4</f>
        <v>34.184810269182755</v>
      </c>
    </row>
    <row r="18" spans="2:12" x14ac:dyDescent="0.2">
      <c r="B18">
        <v>2</v>
      </c>
      <c r="C18" t="s">
        <v>8</v>
      </c>
      <c r="D18">
        <v>13163736</v>
      </c>
      <c r="E18">
        <v>92114160.625957504</v>
      </c>
      <c r="F18">
        <f t="shared" si="2"/>
        <v>23028540.156489376</v>
      </c>
      <c r="G18" s="4">
        <f t="shared" si="4"/>
        <v>0.27220880083982885</v>
      </c>
      <c r="H18">
        <v>1381712.4093893601</v>
      </c>
      <c r="I18" s="2">
        <f>H18/10000/4</f>
        <v>34.542810234734006</v>
      </c>
    </row>
    <row r="19" spans="2:12" x14ac:dyDescent="0.2">
      <c r="B19">
        <v>2</v>
      </c>
      <c r="C19" t="s">
        <v>10</v>
      </c>
      <c r="D19">
        <v>2347679</v>
      </c>
      <c r="E19">
        <v>3631120.1545024798</v>
      </c>
      <c r="F19">
        <f t="shared" si="2"/>
        <v>907780.03862561996</v>
      </c>
      <c r="G19" s="4">
        <f t="shared" si="4"/>
        <v>1.0730411657075008E-2</v>
      </c>
      <c r="H19">
        <v>108933.60463507401</v>
      </c>
      <c r="I19" s="2">
        <f>H19/10000/4</f>
        <v>2.7233401158768502</v>
      </c>
    </row>
    <row r="20" spans="2:12" x14ac:dyDescent="0.2">
      <c r="B20">
        <v>2</v>
      </c>
      <c r="C20" t="s">
        <v>9</v>
      </c>
      <c r="D20">
        <v>13633126</v>
      </c>
      <c r="E20">
        <v>16186963.4458941</v>
      </c>
      <c r="F20">
        <f t="shared" si="2"/>
        <v>4046740.8614735249</v>
      </c>
      <c r="G20" s="4">
        <f t="shared" si="4"/>
        <v>4.7834490146820188E-2</v>
      </c>
      <c r="H20">
        <v>0</v>
      </c>
      <c r="I20" s="2">
        <f>H20/10000/4</f>
        <v>0</v>
      </c>
    </row>
    <row r="21" spans="2:12" x14ac:dyDescent="0.2">
      <c r="C21" s="1" t="s">
        <v>11</v>
      </c>
      <c r="E21" s="1">
        <f>SUM(E15:E20)</f>
        <v>338395233.15103489</v>
      </c>
      <c r="F21" s="1">
        <f t="shared" si="2"/>
        <v>84598808.287758723</v>
      </c>
      <c r="G21" s="4"/>
      <c r="H21" s="1">
        <f>SUM(H15:H20)</f>
        <v>17994392.899926446</v>
      </c>
      <c r="I21" s="3">
        <f>SUM(I15:I20)</f>
        <v>449.85982249816118</v>
      </c>
    </row>
    <row r="22" spans="2:12" ht="51" x14ac:dyDescent="0.2">
      <c r="L22" s="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df_emis_mode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2023-05-18T11:26:04Z</dcterms:created>
  <dcterms:modified xsi:type="dcterms:W3CDTF">2023-05-18T11:26:52Z</dcterms:modified>
</cp:coreProperties>
</file>