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tjark.gerken\Downloads\"/>
    </mc:Choice>
  </mc:AlternateContent>
  <xr:revisionPtr revIDLastSave="0" documentId="13_ncr:1_{F8B022C3-A338-4FF9-AEB0-F17D159DB093}" xr6:coauthVersionLast="47" xr6:coauthVersionMax="47" xr10:uidLastSave="{00000000-0000-0000-0000-000000000000}"/>
  <bookViews>
    <workbookView xWindow="43095" yWindow="0" windowWidth="14610" windowHeight="15585" xr2:uid="{F5AA7F0E-0B22-4068-BCA7-C8FD8B5814D6}"/>
  </bookViews>
  <sheets>
    <sheet name="Gantt-Chart" sheetId="2" r:id="rId1"/>
  </sheets>
  <definedNames>
    <definedName name="Anzeigewoche">'Gantt-Chart'!$E$4</definedName>
    <definedName name="Heute" localSheetId="0">TODAY()</definedName>
    <definedName name="_xlnm.Print_Titles" localSheetId="0">'Gantt-Chart'!$4:$6</definedName>
    <definedName name="Projektanfang">'Gantt-Chart'!$E$3</definedName>
    <definedName name="task_end" localSheetId="0">'Gantt-Chart'!$F1</definedName>
    <definedName name="task_progress" localSheetId="0">'Gantt-Chart'!$D1</definedName>
    <definedName name="task_start" localSheetId="0">'Gantt-Chart'!$E1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 r="F62" i="2"/>
  <c r="F60" i="2"/>
  <c r="F23" i="2"/>
  <c r="F22" i="2"/>
  <c r="F21" i="2"/>
  <c r="F20" i="2"/>
  <c r="F19" i="2"/>
  <c r="I5" i="2"/>
  <c r="H61" i="2"/>
  <c r="H24" i="2"/>
  <c r="H16" i="2"/>
  <c r="H8" i="2"/>
  <c r="H7" i="2"/>
  <c r="E12" i="2" l="1"/>
  <c r="H12" i="2" s="1"/>
  <c r="H10" i="2"/>
  <c r="J5" i="2"/>
  <c r="K5" i="2" s="1"/>
  <c r="I6" i="2"/>
  <c r="I4" i="2"/>
  <c r="E13" i="2"/>
  <c r="E11" i="2"/>
  <c r="H9" i="2" l="1"/>
  <c r="J6" i="2"/>
  <c r="F56" i="2"/>
  <c r="K6" i="2"/>
  <c r="L5" i="2"/>
  <c r="H17" i="2"/>
  <c r="H11" i="2"/>
  <c r="H18" i="2"/>
  <c r="H19" i="2" l="1"/>
  <c r="E58" i="2"/>
  <c r="M5" i="2"/>
  <c r="L6" i="2"/>
  <c r="F15" i="2"/>
  <c r="H22" i="2"/>
  <c r="M6" i="2" l="1"/>
  <c r="N5" i="2"/>
  <c r="E59" i="2"/>
  <c r="F58" i="2"/>
  <c r="O5" i="2" l="1"/>
  <c r="N6" i="2"/>
  <c r="H23" i="2"/>
  <c r="O6" i="2" l="1"/>
  <c r="P5" i="2"/>
  <c r="E63" i="2"/>
  <c r="F63" i="2"/>
  <c r="F64" i="2" s="1"/>
  <c r="H25" i="2" l="1"/>
  <c r="P4" i="2"/>
  <c r="P6" i="2"/>
  <c r="Q5" i="2"/>
  <c r="E64" i="2"/>
  <c r="H64" i="2" s="1"/>
  <c r="H63" i="2"/>
  <c r="H26" i="2"/>
  <c r="H62" i="2"/>
  <c r="R5" i="2" l="1"/>
  <c r="Q6" i="2"/>
  <c r="S5" i="2" l="1"/>
  <c r="R6" i="2"/>
  <c r="H28" i="2"/>
  <c r="H27" i="2"/>
  <c r="S6" i="2" l="1"/>
  <c r="T5" i="2"/>
  <c r="U5" i="2" l="1"/>
  <c r="T6" i="2"/>
  <c r="V5" i="2" l="1"/>
  <c r="U6" i="2"/>
  <c r="V6" i="2" l="1"/>
  <c r="W5" i="2"/>
  <c r="W6" i="2" l="1"/>
  <c r="X5" i="2"/>
  <c r="W4" i="2"/>
  <c r="X6" i="2" l="1"/>
  <c r="Y5" i="2"/>
  <c r="Z5" i="2" l="1"/>
  <c r="Y6" i="2"/>
  <c r="AA5" i="2" l="1"/>
  <c r="Z6" i="2"/>
  <c r="AA6" i="2" l="1"/>
  <c r="AB5" i="2"/>
  <c r="AC5" i="2" l="1"/>
  <c r="AB6" i="2"/>
  <c r="AC6" i="2" l="1"/>
  <c r="AD5" i="2"/>
  <c r="AD4" i="2" l="1"/>
  <c r="AD6" i="2"/>
  <c r="AE5" i="2"/>
  <c r="AE6" i="2" l="1"/>
  <c r="AF5" i="2"/>
  <c r="AF6" i="2" l="1"/>
  <c r="AG5" i="2"/>
  <c r="AH5" i="2" l="1"/>
  <c r="AG6" i="2"/>
  <c r="AI5" i="2" l="1"/>
  <c r="AH6" i="2"/>
  <c r="AJ5" i="2" l="1"/>
  <c r="AI6" i="2"/>
  <c r="AJ6" i="2" l="1"/>
  <c r="AK5" i="2"/>
  <c r="AK6" i="2" l="1"/>
  <c r="AL5" i="2"/>
  <c r="AK4" i="2"/>
  <c r="AL6" i="2" l="1"/>
  <c r="AM5" i="2"/>
  <c r="AM6" i="2" l="1"/>
  <c r="AN5" i="2"/>
  <c r="AN6" i="2" l="1"/>
  <c r="AO5" i="2"/>
  <c r="AP5" i="2" l="1"/>
  <c r="AO6" i="2"/>
  <c r="AQ5" i="2" l="1"/>
  <c r="AP6" i="2"/>
  <c r="AQ6" i="2" l="1"/>
  <c r="AR5" i="2"/>
  <c r="AS5" i="2" l="1"/>
  <c r="AR6" i="2"/>
  <c r="AR4" i="2"/>
  <c r="AS6" i="2" l="1"/>
  <c r="AT5" i="2"/>
  <c r="AT6" i="2" l="1"/>
  <c r="AU5" i="2"/>
  <c r="AU6" i="2" l="1"/>
  <c r="AV5" i="2"/>
  <c r="AV6" i="2" l="1"/>
  <c r="AW5" i="2"/>
  <c r="AX5" i="2" l="1"/>
  <c r="AW6" i="2"/>
  <c r="AY5" i="2" l="1"/>
  <c r="AX6" i="2"/>
  <c r="AY4" i="2" l="1"/>
  <c r="AY6" i="2"/>
  <c r="AZ5" i="2"/>
  <c r="BA5" i="2" l="1"/>
  <c r="AZ6" i="2"/>
  <c r="BB5" i="2" l="1"/>
  <c r="BA6" i="2"/>
  <c r="BC5" i="2" l="1"/>
  <c r="BB6" i="2"/>
  <c r="BC6" i="2" l="1"/>
  <c r="BD5" i="2"/>
  <c r="BE5" i="2" l="1"/>
  <c r="BD6" i="2"/>
  <c r="BE6" i="2" l="1"/>
  <c r="BF5" i="2"/>
  <c r="BF4" i="2" l="1"/>
  <c r="BG5" i="2"/>
  <c r="BF6" i="2"/>
  <c r="BH5" i="2" l="1"/>
  <c r="BG6" i="2"/>
  <c r="BI5" i="2" l="1"/>
  <c r="BH6" i="2"/>
  <c r="BJ5" i="2" l="1"/>
  <c r="BI6" i="2"/>
  <c r="BJ6" i="2" l="1"/>
  <c r="BK5" i="2"/>
  <c r="BK6" i="2" l="1"/>
  <c r="BL5" i="2"/>
  <c r="BL6" i="2" l="1"/>
  <c r="BM5" i="2"/>
  <c r="BM6" i="2" l="1"/>
  <c r="BN5" i="2"/>
  <c r="BM4" i="2"/>
  <c r="BO5" i="2" l="1"/>
  <c r="BN6" i="2"/>
  <c r="BO6" i="2" l="1"/>
  <c r="BP5" i="2"/>
  <c r="BQ5" i="2" l="1"/>
  <c r="BP6" i="2"/>
  <c r="BQ6" i="2" l="1"/>
  <c r="BR5" i="2"/>
  <c r="BR6" i="2" l="1"/>
  <c r="BS5" i="2"/>
  <c r="BS6" i="2" l="1"/>
  <c r="BT5" i="2"/>
  <c r="BT4" i="2" l="1"/>
  <c r="BU5" i="2"/>
  <c r="BT6" i="2"/>
  <c r="BV5" i="2" l="1"/>
  <c r="BU6" i="2"/>
  <c r="BW5" i="2" l="1"/>
  <c r="BV6" i="2"/>
  <c r="BX5" i="2" l="1"/>
  <c r="BW6" i="2"/>
  <c r="BY5" i="2" l="1"/>
  <c r="BX6" i="2"/>
  <c r="BZ5" i="2" l="1"/>
  <c r="BZ6" i="2" s="1"/>
  <c r="BY6" i="2"/>
</calcChain>
</file>

<file path=xl/sharedStrings.xml><?xml version="1.0" encoding="utf-8"?>
<sst xmlns="http://schemas.openxmlformats.org/spreadsheetml/2006/main" count="132" uniqueCount="103">
  <si>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</si>
  <si>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</si>
  <si>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</si>
  <si>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</si>
  <si>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</si>
  <si>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</si>
  <si>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START</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</si>
  <si>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</si>
  <si>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</si>
  <si>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</si>
  <si>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</si>
  <si>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</si>
  <si>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r</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</si>
  <si>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</si>
  <si>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</si>
  <si>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Meer, Märkte, Mobilität - Zusammenspiel von Küstenschutz und Handelsdrehscheibe Niederlande</t>
  </si>
  <si>
    <t>Aufgabe</t>
  </si>
  <si>
    <t>involvierte Personen</t>
  </si>
  <si>
    <t>Fortschritt</t>
  </si>
  <si>
    <t>Projektstart</t>
  </si>
  <si>
    <t>ENDE</t>
  </si>
  <si>
    <t>Woche</t>
  </si>
  <si>
    <t>Initialisierung</t>
  </si>
  <si>
    <t>Planung</t>
  </si>
  <si>
    <t>Durchführung</t>
  </si>
  <si>
    <t>Kontrolle</t>
  </si>
  <si>
    <t>Abschluss</t>
  </si>
  <si>
    <t>Sammlung und Bewertung erster Ideen zum Projektfokus</t>
  </si>
  <si>
    <t>Identifikation und Analyse relevanter Stakeholder</t>
  </si>
  <si>
    <t>Recherche und Prüfung vorhandener Datenquellen</t>
  </si>
  <si>
    <t>Ableitung konkreter Ziele aus Ideen und Stakeholderinteressen</t>
  </si>
  <si>
    <t>Analyse der Realisierbarkeit des Projekts (technisch, personell, zeitlich)</t>
  </si>
  <si>
    <t>Entwicklung eines strukturellen Frameworks zur Projektsteuerung</t>
  </si>
  <si>
    <t>Aufbau des Projektarbeitsbereichs in Notion &amp; Präsentation an Stakeholder</t>
  </si>
  <si>
    <t>alle</t>
  </si>
  <si>
    <t>Tjark</t>
  </si>
  <si>
    <t>Detaillierte Gliederung der Projektstruktur in Arbeitspakete</t>
  </si>
  <si>
    <t>Leon</t>
  </si>
  <si>
    <t>Präzisierung und Finalisierung der Projektziele</t>
  </si>
  <si>
    <t>Ingo</t>
  </si>
  <si>
    <t>Zuweisung von Verantwortlichkeiten im Projektteam</t>
  </si>
  <si>
    <t>Erstellung eines Projektzeitplans mit Meilensteinen</t>
  </si>
  <si>
    <t>Sophie</t>
  </si>
  <si>
    <t>Auswahl geeigneter PM-Methoden und Definition der Kommunikationsstrukturen</t>
  </si>
  <si>
    <t>Ingo, Tjark</t>
  </si>
  <si>
    <t>Yannick</t>
  </si>
  <si>
    <t>Zusammenfassung der Planungsphase im offiziellen Projektauftrag</t>
  </si>
  <si>
    <t>Identifikation und Analyse der Anforderungen aller relevanten Stakeholder</t>
  </si>
  <si>
    <t>Identifikation und Analyse aller Anforderungen</t>
  </si>
  <si>
    <t>Tjark, Sophie, Ingo</t>
  </si>
  <si>
    <t>Erstellung des Lasten- und Pflichtenheftes</t>
  </si>
  <si>
    <t>Yannick, Leon</t>
  </si>
  <si>
    <t>Erstellung des PSP</t>
  </si>
  <si>
    <t>Sophie, Leon</t>
  </si>
  <si>
    <t>Erstellung des Gantt-Charts</t>
  </si>
  <si>
    <t>Sophie, Yannick</t>
  </si>
  <si>
    <t>Entwicklung und Berechnung eines kombinierten Relevanz-Layers aus verschiedenen Datenebenen</t>
  </si>
  <si>
    <t>Ingo, Leon</t>
  </si>
  <si>
    <t>Aufbau eines zentralen Moduls zur Umwandlung von Einheiten, Formaten und Datenmodellen</t>
  </si>
  <si>
    <t xml:space="preserve">Tjark, Sophie </t>
  </si>
  <si>
    <t>Implementierung eines Mechanismus zur Zwischenspeicherung von Datenabfragen</t>
  </si>
  <si>
    <t>Yannick, Sophie, Ingo</t>
  </si>
  <si>
    <t>Aufbau eines zentralen Visualisierungsmoduls zur Wiederverwendung</t>
  </si>
  <si>
    <t>Erstellung finaler Karten-Darstellungen des Relevanz-Layers</t>
  </si>
  <si>
    <t>Tjark, Yannick, Ingo</t>
  </si>
  <si>
    <t>Integration des Frachtumschlags-Datensatzes zur Erweiterung des Relevanzmodells</t>
  </si>
  <si>
    <t>Sophie, Ingo, Leon</t>
  </si>
  <si>
    <t>Gewichtung der Layer (z. B. GDP, Fracht, Bevölkerung) zur Berechnung ökonomischer Relevanz</t>
  </si>
  <si>
    <t>Entwicklung eigener Farbpaletten für Kartenvisualisierungen</t>
  </si>
  <si>
    <t>Sophie, Yannick, Tjark</t>
  </si>
  <si>
    <t xml:space="preserve">Tjark, Yannick </t>
  </si>
  <si>
    <t>Umrechnung und Abgleich von NUTS-Leveln (NUTS-0 bis NUTS-3) zur Vereinheitlichung regionaler Daten</t>
  </si>
  <si>
    <t>Behebung von Fehlern im automatisierten Daten-Upload</t>
  </si>
  <si>
    <t>Entwicklung einer stringenten Erzählstruktur für die Projektkommunikation</t>
  </si>
  <si>
    <t>Yannick, Leon, Ingo</t>
  </si>
  <si>
    <t>Ingo, Sophie</t>
  </si>
  <si>
    <t>Erstellung einer zentralen Entwickler- und Nutzer-Dokumentation inkl. README.md</t>
  </si>
  <si>
    <t xml:space="preserve">Ingo, Sophie </t>
  </si>
  <si>
    <t>Definition einer sauberen, logisch aufgebauten Verzeichnisstruktur für den Projektcode</t>
  </si>
  <si>
    <t>Einführung eines einheitlichen Logging-Systems zur Laufzeitüberwachung</t>
  </si>
  <si>
    <t>Tjark, Ingo, Yannick</t>
  </si>
  <si>
    <t>Erstellung einer zentralen Konfigurationsdatei zur Steuerung von Parametern und Einstellungen</t>
  </si>
  <si>
    <t>Tjark, Sophie, Leon</t>
  </si>
  <si>
    <t>Umsetzung der im Storyboard vorgesehenen interaktiven und statischen Visualisierungen</t>
  </si>
  <si>
    <t>Entwicklung einer Exportfunktion zur Bereitstellung von Layern im QGIS-kompatiblen Format</t>
  </si>
  <si>
    <t>Modellierung verschiedener Meeresspiegelanstiegsszenarien (SLR – Sea Level Rise)</t>
  </si>
  <si>
    <t>Erstellung eines Layer-Modells, das Gefahrenzonen (Hazards) wie Überschwemmungen, SLR oder industrielle Risiken darstellt</t>
  </si>
  <si>
    <t>Entwicklung eines zentralen Datenlade-Moduls zur standardisierten Einbindung aller Layer</t>
  </si>
  <si>
    <t>Tjark, Yannick</t>
  </si>
  <si>
    <t>Strukturierte Erfassung und Zusammenfassung aller Analyse- und Projekterkenntnisse</t>
  </si>
  <si>
    <t>Visuelle, datenbasierte Erzählung der Projektergebnisse zur Kommunikation mit Außenstehenden</t>
  </si>
  <si>
    <t>Planung der Veröffentlichung und Verbreitung der Projektergebnisse (inkl. Plattformen &amp; Zielgruppen)</t>
  </si>
  <si>
    <t>Erstellung und Durchführung der finalen Projektpräsentation mit visuellen &amp; medialen Komponenten</t>
  </si>
  <si>
    <t>Prüfung, ob alle geplanten Projektdokumente vollständig vorliegen</t>
  </si>
  <si>
    <t>Inhaltliche und technische Qualitätssicherung der Projektergebnisse</t>
  </si>
  <si>
    <t>Abgleich zwischen umgesetzten Inhalten und ursprünglichen Anforderungen</t>
  </si>
  <si>
    <t>Endgültige Bewertung, ob definierte Projektziele erreicht wurden</t>
  </si>
  <si>
    <t>Test und Bewertung der technischen und inhaltlichen Umsetzbarkeit der Abschlusspräsentation</t>
  </si>
  <si>
    <t>Gemeinsame Reflexion des Projektverlaufs im Team, inkl. positiver Erkenntnisse und Verbesserungsvorschläge</t>
  </si>
  <si>
    <t>Interne oder externe Präsentation des Projekt-Rollouts und der Projektverwertung</t>
  </si>
  <si>
    <t>Vorführung der finalen Multimedia-Präsentation vor internen/externalen Stakeholdern</t>
  </si>
  <si>
    <t>Einbindung der BIP-Daten (Bruttoinlandsprodukt) auf regionaler Ebene in den Relevanz-Layer</t>
  </si>
  <si>
    <t>Ermittlung der Entfernung von Regionen zu Wasserstraßen und Integration in Relevanz-Berechnung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</si>
</sst>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yyyy"/>
    <numFmt numFmtId="165" formatCode="d/\ mmm\ yyyy"/>
    <numFmt numFmtId="166" formatCode="d"/>
    <numFmt numFmtId="167" formatCode="d/m/yy;@"/>
  </numFmts>
  <fonts count="19"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b/>
      <sz val="22"/>
      <color theme="1" tint="0.34998626667073579"/>
      <name val="Aptos Display"/>
      <family val="2"/>
      <scheme val="major"/>
    </font>
    <font>
      <b/>
      <sz val="20"/>
      <color theme="4" tint="-0.249977111117893"/>
      <name val="Aptos Display"/>
      <family val="2"/>
      <scheme val="major"/>
    </font>
    <font>
      <sz val="10"/>
      <name val="Aptos Narrow"/>
      <family val="2"/>
      <scheme val="minor"/>
    </font>
    <font>
      <b/>
      <sz val="11"/>
      <name val="Aptos Narrow"/>
      <family val="2"/>
      <scheme val="minor"/>
    </font>
    <font>
      <sz val="14"/>
      <color theme="1"/>
      <name val="Aptos Narrow"/>
      <family val="2"/>
      <scheme val="minor"/>
    </font>
    <font>
      <u/>
      <sz val="11"/>
      <color indexed="12"/>
      <name val="Arial"/>
      <family val="2"/>
    </font>
    <font>
      <sz val="10"/>
      <name val="Arial"/>
      <family val="2"/>
    </font>
    <font>
      <b/>
      <sz val="12"/>
      <color theme="2" tint="-0.499984740745262"/>
      <name val="Aptos Narrow"/>
      <family val="2"/>
      <scheme val="minor"/>
    </font>
    <font>
      <sz val="9"/>
      <name val="Aptos Narrow"/>
      <family val="2"/>
      <scheme val="minor"/>
    </font>
    <font>
      <b/>
      <sz val="9"/>
      <color theme="0"/>
      <name val="Aptos Narrow"/>
      <family val="2"/>
      <scheme val="minor"/>
    </font>
    <font>
      <sz val="8"/>
      <color theme="0"/>
      <name val="Aptos Narrow"/>
      <family val="2"/>
      <scheme val="minor"/>
    </font>
    <font>
      <sz val="11"/>
      <name val="Aptos Narrow"/>
      <family val="2"/>
      <scheme val="minor"/>
    </font>
    <font>
      <sz val="11"/>
      <color theme="2" tint="-0.249977111117893"/>
      <name val="Aptos Narrow"/>
      <family val="2"/>
      <scheme val="minor"/>
    </font>
    <font>
      <b/>
      <sz val="11"/>
      <color theme="1" tint="0.499984740745262"/>
      <name val="Aptos Narrow"/>
      <family val="2"/>
      <scheme val="minor"/>
    </font>
    <font>
      <sz val="10"/>
      <color theme="1" tint="0.499984740745262"/>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2ED2B"/>
        <bgColor indexed="64"/>
      </patternFill>
    </fill>
    <fill>
      <patternFill patternType="solid">
        <fgColor rgb="FFF7F6BC"/>
        <bgColor indexed="64"/>
      </patternFill>
    </fill>
    <fill>
      <patternFill patternType="solid">
        <fgColor rgb="FFFFFF00"/>
        <bgColor indexed="64"/>
      </patternFill>
    </fill>
  </fills>
  <borders count="13">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Alignment="0" applyProtection="0"/>
    <xf numFmtId="0" fontId="9" fillId="0" borderId="0" applyNumberFormat="0" applyFill="0" applyBorder="0" applyAlignment="0" applyProtection="0">
      <alignment vertical="top"/>
      <protection locked="0"/>
    </xf>
    <xf numFmtId="0" fontId="8" fillId="0" borderId="0" applyNumberFormat="0" applyFill="0" applyProtection="0">
      <alignment vertical="top"/>
    </xf>
    <xf numFmtId="0" fontId="1" fillId="0" borderId="0" applyNumberFormat="0" applyFill="0" applyProtection="0">
      <alignment horizontal="right" indent="1"/>
    </xf>
    <xf numFmtId="164" fontId="1" fillId="0" borderId="2">
      <alignment horizontal="center" vertical="center"/>
    </xf>
    <xf numFmtId="0" fontId="1" fillId="0" borderId="10" applyFill="0">
      <alignment horizontal="center" vertical="center"/>
    </xf>
    <xf numFmtId="0" fontId="1" fillId="0" borderId="10" applyFill="0">
      <alignment horizontal="left" vertical="center" indent="2"/>
    </xf>
    <xf numFmtId="167" fontId="1" fillId="0" borderId="10" applyFill="0">
      <alignment horizontal="center" vertical="center"/>
    </xf>
  </cellStyleXfs>
  <cellXfs count="90">
    <xf numFmtId="0" fontId="0" fillId="0" borderId="0" xfId="0"/>
    <xf numFmtId="0" fontId="3" fillId="0" borderId="0" xfId="2" applyAlignment="1">
      <alignment wrapText="1"/>
    </xf>
    <xf numFmtId="0" fontId="4" fillId="0" borderId="0" xfId="3" applyAlignment="1">
      <alignment horizontal="left"/>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3" fillId="0" borderId="0" xfId="2"/>
    <xf numFmtId="0" fontId="8" fillId="0" borderId="0" xfId="4"/>
    <xf numFmtId="0" fontId="0" fillId="0" borderId="0" xfId="0" applyAlignment="1">
      <alignment horizontal="center"/>
    </xf>
    <xf numFmtId="0" fontId="10" fillId="0" borderId="0" xfId="5" applyFont="1" applyProtection="1">
      <alignment vertical="top"/>
    </xf>
    <xf numFmtId="0" fontId="11" fillId="0" borderId="0" xfId="0" applyFont="1" applyAlignment="1">
      <alignment vertical="center"/>
    </xf>
    <xf numFmtId="0" fontId="0" fillId="0" borderId="2" xfId="0" applyBorder="1" applyAlignment="1">
      <alignment horizontal="center" vertical="center"/>
    </xf>
    <xf numFmtId="0" fontId="0" fillId="0" borderId="6" xfId="0" applyBorder="1"/>
    <xf numFmtId="166" fontId="12" fillId="2" borderId="7" xfId="0" applyNumberFormat="1" applyFont="1" applyFill="1" applyBorder="1" applyAlignment="1">
      <alignment horizontal="center" vertical="center"/>
    </xf>
    <xf numFmtId="166" fontId="12" fillId="2" borderId="0" xfId="0" applyNumberFormat="1" applyFont="1" applyFill="1" applyAlignment="1">
      <alignment horizontal="center" vertical="center"/>
    </xf>
    <xf numFmtId="166" fontId="12" fillId="2" borderId="1" xfId="0" applyNumberFormat="1" applyFont="1" applyFill="1" applyBorder="1" applyAlignment="1">
      <alignment horizontal="center" vertical="center"/>
    </xf>
    <xf numFmtId="0" fontId="13" fillId="3" borderId="4" xfId="0" applyFont="1" applyFill="1" applyBorder="1" applyAlignment="1">
      <alignment horizontal="left" vertical="center" indent="1"/>
    </xf>
    <xf numFmtId="0" fontId="13" fillId="3" borderId="4" xfId="0" applyFont="1" applyFill="1" applyBorder="1" applyAlignment="1">
      <alignment horizontal="center" vertical="center"/>
    </xf>
    <xf numFmtId="0" fontId="13" fillId="3" borderId="4" xfId="0" applyFont="1" applyFill="1" applyBorder="1" applyAlignment="1">
      <alignment horizontal="center" vertical="center" wrapText="1"/>
    </xf>
    <xf numFmtId="0" fontId="14" fillId="4"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15" fillId="0" borderId="10" xfId="0" applyFont="1" applyBorder="1" applyAlignment="1">
      <alignment horizontal="center" vertical="center"/>
    </xf>
    <xf numFmtId="0" fontId="0" fillId="0" borderId="0" xfId="0" applyAlignment="1">
      <alignment vertical="center"/>
    </xf>
    <xf numFmtId="0" fontId="0" fillId="0" borderId="9" xfId="0" applyBorder="1" applyAlignment="1">
      <alignment horizontal="right" vertical="center"/>
    </xf>
    <xf numFmtId="0" fontId="2" fillId="5" borderId="10" xfId="0" applyFont="1" applyFill="1" applyBorder="1" applyAlignment="1">
      <alignment horizontal="left" vertical="center" indent="1"/>
    </xf>
    <xf numFmtId="0" fontId="1" fillId="5" borderId="10" xfId="9" applyFill="1">
      <alignment horizontal="center" vertical="center"/>
    </xf>
    <xf numFmtId="9" fontId="15" fillId="5" borderId="10" xfId="1" applyFont="1" applyFill="1" applyBorder="1" applyAlignment="1">
      <alignment horizontal="center" vertical="center"/>
    </xf>
    <xf numFmtId="0" fontId="1" fillId="6" borderId="10" xfId="10" applyFill="1">
      <alignment horizontal="left" vertical="center" indent="2"/>
    </xf>
    <xf numFmtId="9" fontId="15" fillId="6" borderId="10" xfId="1" applyFont="1" applyFill="1" applyBorder="1" applyAlignment="1">
      <alignment horizontal="center" vertical="center"/>
    </xf>
    <xf numFmtId="167" fontId="16" fillId="6" borderId="10" xfId="11" applyFont="1" applyFill="1">
      <alignment horizontal="center" vertical="center"/>
    </xf>
    <xf numFmtId="0" fontId="15" fillId="6" borderId="10" xfId="10" applyFont="1" applyFill="1">
      <alignment horizontal="left" vertical="center" indent="2"/>
    </xf>
    <xf numFmtId="0" fontId="2" fillId="7" borderId="10" xfId="10" applyFont="1" applyFill="1">
      <alignment horizontal="left" vertical="center" indent="2"/>
    </xf>
    <xf numFmtId="0" fontId="1" fillId="7" borderId="10" xfId="9" applyFill="1">
      <alignment horizontal="center" vertical="center"/>
    </xf>
    <xf numFmtId="9" fontId="15" fillId="7" borderId="10" xfId="1" applyFont="1" applyFill="1" applyBorder="1" applyAlignment="1">
      <alignment horizontal="center" vertical="center"/>
    </xf>
    <xf numFmtId="0" fontId="1" fillId="8" borderId="10" xfId="10" applyFill="1">
      <alignment horizontal="left" vertical="center" indent="2"/>
    </xf>
    <xf numFmtId="9" fontId="15" fillId="8" borderId="10" xfId="1" applyFont="1" applyFill="1" applyBorder="1" applyAlignment="1">
      <alignment horizontal="center" vertical="center"/>
    </xf>
    <xf numFmtId="167" fontId="16" fillId="8" borderId="10" xfId="10" applyNumberFormat="1" applyFont="1" applyFill="1" applyAlignment="1">
      <alignment horizontal="center" vertical="center"/>
    </xf>
    <xf numFmtId="167" fontId="16" fillId="8" borderId="10" xfId="11" applyFont="1" applyFill="1">
      <alignment horizontal="center" vertical="center"/>
    </xf>
    <xf numFmtId="0" fontId="2" fillId="9" borderId="10" xfId="0" applyFont="1" applyFill="1" applyBorder="1" applyAlignment="1">
      <alignment horizontal="left" vertical="center" indent="1"/>
    </xf>
    <xf numFmtId="0" fontId="1" fillId="9" borderId="10" xfId="9" applyFill="1">
      <alignment horizontal="center" vertical="center"/>
    </xf>
    <xf numFmtId="9" fontId="15" fillId="9" borderId="10" xfId="1" applyFont="1" applyFill="1" applyBorder="1" applyAlignment="1">
      <alignment horizontal="center" vertical="center"/>
    </xf>
    <xf numFmtId="0" fontId="1" fillId="10" borderId="10" xfId="10" applyFill="1">
      <alignment horizontal="left" vertical="center" indent="2"/>
    </xf>
    <xf numFmtId="9" fontId="15" fillId="10" borderId="10" xfId="1" applyFont="1" applyFill="1" applyBorder="1" applyAlignment="1">
      <alignment horizontal="center" vertical="center"/>
    </xf>
    <xf numFmtId="167" fontId="16" fillId="10" borderId="10" xfId="11" applyFont="1" applyFill="1">
      <alignment horizontal="center" vertical="center"/>
    </xf>
    <xf numFmtId="0" fontId="1" fillId="11" borderId="10" xfId="9" applyFill="1">
      <alignment horizontal="center" vertical="center"/>
    </xf>
    <xf numFmtId="9" fontId="15" fillId="11" borderId="10" xfId="1" applyFont="1" applyFill="1" applyBorder="1" applyAlignment="1">
      <alignment horizontal="center" vertical="center"/>
    </xf>
    <xf numFmtId="0" fontId="0" fillId="0" borderId="0" xfId="0" applyAlignment="1">
      <alignment horizontal="right" vertical="center"/>
    </xf>
    <xf numFmtId="0" fontId="17" fillId="0" borderId="0" xfId="0" applyFont="1"/>
    <xf numFmtId="0" fontId="3" fillId="0" borderId="0" xfId="0" applyFont="1" applyAlignment="1">
      <alignment horizontal="center"/>
    </xf>
    <xf numFmtId="0" fontId="18" fillId="0" borderId="0" xfId="5" applyFont="1" applyAlignment="1" applyProtection="1"/>
    <xf numFmtId="9" fontId="15" fillId="12" borderId="10" xfId="1" applyFont="1" applyFill="1" applyBorder="1" applyAlignment="1">
      <alignment horizontal="center" vertical="center"/>
    </xf>
    <xf numFmtId="167" fontId="16" fillId="12" borderId="10" xfId="11" applyFont="1" applyFill="1">
      <alignment horizontal="center" vertical="center"/>
    </xf>
    <xf numFmtId="0" fontId="15" fillId="12" borderId="10" xfId="10" applyFont="1" applyFill="1" applyAlignment="1">
      <alignment horizontal="left" vertical="center" wrapText="1" indent="2"/>
    </xf>
    <xf numFmtId="0" fontId="15" fillId="12" borderId="10" xfId="10" applyFont="1" applyFill="1">
      <alignment horizontal="left" vertical="center" indent="2"/>
    </xf>
    <xf numFmtId="0" fontId="2" fillId="11" borderId="10" xfId="0" applyFont="1" applyFill="1" applyBorder="1" applyAlignment="1">
      <alignment horizontal="left" vertical="center" indent="1"/>
    </xf>
    <xf numFmtId="167" fontId="0" fillId="11" borderId="10" xfId="0" applyNumberFormat="1" applyFill="1" applyBorder="1" applyAlignment="1">
      <alignment horizontal="center" vertical="center"/>
    </xf>
    <xf numFmtId="167" fontId="15" fillId="11" borderId="10" xfId="0" applyNumberFormat="1" applyFont="1" applyFill="1" applyBorder="1" applyAlignment="1">
      <alignment horizontal="center" vertical="center"/>
    </xf>
    <xf numFmtId="0" fontId="2" fillId="13" borderId="10" xfId="0" applyFont="1" applyFill="1" applyBorder="1" applyAlignment="1">
      <alignment horizontal="left" vertical="center" indent="1"/>
    </xf>
    <xf numFmtId="0" fontId="1" fillId="13" borderId="10" xfId="9" applyFill="1">
      <alignment horizontal="center" vertical="center"/>
    </xf>
    <xf numFmtId="9" fontId="15" fillId="13" borderId="10" xfId="1" applyFont="1" applyFill="1" applyBorder="1" applyAlignment="1">
      <alignment horizontal="center" vertical="center"/>
    </xf>
    <xf numFmtId="0" fontId="1" fillId="14" borderId="10" xfId="10" applyFill="1">
      <alignment horizontal="left" vertical="center" indent="2"/>
    </xf>
    <xf numFmtId="9" fontId="15" fillId="14" borderId="10" xfId="1" applyFont="1" applyFill="1" applyBorder="1" applyAlignment="1">
      <alignment horizontal="center" vertical="center"/>
    </xf>
    <xf numFmtId="0" fontId="15" fillId="14" borderId="10" xfId="10" applyFont="1" applyFill="1">
      <alignment horizontal="left" vertical="center" indent="2"/>
    </xf>
    <xf numFmtId="0" fontId="0" fillId="12" borderId="10" xfId="10" applyFont="1" applyFill="1">
      <alignment horizontal="left" vertical="center" indent="2"/>
    </xf>
    <xf numFmtId="0" fontId="0" fillId="12" borderId="10" xfId="9" applyFont="1" applyFill="1">
      <alignment horizontal="center" vertical="center"/>
    </xf>
    <xf numFmtId="0" fontId="0" fillId="6" borderId="10" xfId="9" applyFont="1" applyFill="1">
      <alignment horizontal="center" vertical="center"/>
    </xf>
    <xf numFmtId="0" fontId="0" fillId="6" borderId="10" xfId="10" applyFont="1" applyFill="1">
      <alignment horizontal="left" vertical="center" indent="2"/>
    </xf>
    <xf numFmtId="0" fontId="0" fillId="14" borderId="10" xfId="9" applyFont="1" applyFill="1">
      <alignment horizontal="center" vertical="center"/>
    </xf>
    <xf numFmtId="0" fontId="0" fillId="14" borderId="10" xfId="10" applyFont="1" applyFill="1">
      <alignment horizontal="left" vertical="center" indent="2"/>
    </xf>
    <xf numFmtId="0" fontId="0" fillId="8" borderId="10" xfId="10" applyFont="1" applyFill="1" applyAlignment="1">
      <alignment horizontal="center" vertical="center"/>
    </xf>
    <xf numFmtId="0" fontId="0" fillId="8" borderId="10" xfId="10" applyFont="1" applyFill="1">
      <alignment horizontal="left" vertical="center" indent="2"/>
    </xf>
    <xf numFmtId="0" fontId="0" fillId="8" borderId="10" xfId="9" applyFont="1" applyFill="1">
      <alignment horizontal="center" vertical="center"/>
    </xf>
    <xf numFmtId="0" fontId="0" fillId="10" borderId="10" xfId="9" applyFont="1" applyFill="1">
      <alignment horizontal="center" vertical="center"/>
    </xf>
    <xf numFmtId="0" fontId="0" fillId="10" borderId="10" xfId="10" applyFont="1" applyFill="1">
      <alignment horizontal="left" vertical="center" indent="2"/>
    </xf>
    <xf numFmtId="167" fontId="15" fillId="5" borderId="10" xfId="0" applyNumberFormat="1" applyFont="1" applyFill="1" applyBorder="1" applyAlignment="1">
      <alignment horizontal="center" vertical="center"/>
    </xf>
    <xf numFmtId="167" fontId="15" fillId="13" borderId="10" xfId="0" applyNumberFormat="1" applyFont="1" applyFill="1" applyBorder="1" applyAlignment="1">
      <alignment horizontal="center" vertical="center"/>
    </xf>
    <xf numFmtId="167" fontId="15" fillId="7" borderId="10" xfId="11" applyFont="1" applyFill="1">
      <alignment horizontal="center" vertical="center"/>
    </xf>
    <xf numFmtId="167" fontId="15" fillId="9" borderId="10" xfId="0" applyNumberFormat="1" applyFont="1" applyFill="1" applyBorder="1" applyAlignment="1">
      <alignment horizontal="center" vertical="center"/>
    </xf>
    <xf numFmtId="0" fontId="0" fillId="15" borderId="9" xfId="0" applyFill="1" applyBorder="1" applyAlignment="1">
      <alignment vertical="center"/>
    </xf>
    <xf numFmtId="165" fontId="0" fillId="2" borderId="3" xfId="0" applyNumberFormat="1" applyFill="1" applyBorder="1" applyAlignment="1">
      <alignment horizontal="left" vertical="center" wrapText="1" indent="1"/>
    </xf>
    <xf numFmtId="165" fontId="0" fillId="2" borderId="4" xfId="0" applyNumberFormat="1" applyFill="1" applyBorder="1" applyAlignment="1">
      <alignment horizontal="left" vertical="center" wrapText="1" indent="1"/>
    </xf>
    <xf numFmtId="165" fontId="0" fillId="2" borderId="5" xfId="0" applyNumberFormat="1" applyFill="1" applyBorder="1" applyAlignment="1">
      <alignment horizontal="left" vertical="center" wrapText="1" indent="1"/>
    </xf>
    <xf numFmtId="0" fontId="0" fillId="0" borderId="0" xfId="7" applyFont="1">
      <alignment horizontal="right" indent="1"/>
    </xf>
    <xf numFmtId="0" fontId="1" fillId="0" borderId="1" xfId="7" applyBorder="1">
      <alignment horizontal="right" indent="1"/>
    </xf>
    <xf numFmtId="164" fontId="1" fillId="0" borderId="11" xfId="8" applyBorder="1">
      <alignment horizontal="center" vertical="center"/>
    </xf>
    <xf numFmtId="164" fontId="1" fillId="0" borderId="12" xfId="8" applyBorder="1">
      <alignment horizontal="center" vertical="center"/>
    </xf>
    <xf numFmtId="167" fontId="16" fillId="14" borderId="10" xfId="11" applyFont="1" applyFill="1">
      <alignment horizontal="center" vertical="center"/>
    </xf>
  </cellXfs>
  <cellStyles count="12">
    <cellStyle name="Aufgabe" xfId="10" xr:uid="{A3FA5A78-A91E-4445-94C6-C7414A314CAA}"/>
    <cellStyle name="Datum" xfId="11" xr:uid="{18AA738E-5819-4DE4-8ADD-07790BBDE792}"/>
    <cellStyle name="Heading 1 2" xfId="4" xr:uid="{F40B4836-7B22-4DC5-BF35-1617E8FB5722}"/>
    <cellStyle name="Heading 2 2" xfId="6" xr:uid="{CBCB01DF-4F1F-4063-AD98-C61963F54E31}"/>
    <cellStyle name="Heading 3 2" xfId="7" xr:uid="{DBD10F2D-4CA3-41F1-BC3A-F704BCFD133E}"/>
    <cellStyle name="Hyperlink" xfId="5" builtinId="8"/>
    <cellStyle name="Name" xfId="9" xr:uid="{6E15A9AF-C2E3-40A9-B01A-4A9400DFA324}"/>
    <cellStyle name="Normal" xfId="0" builtinId="0"/>
    <cellStyle name="Percent" xfId="1" builtinId="5"/>
    <cellStyle name="Projektanfang" xfId="8" xr:uid="{CAFF01F2-74B2-40AD-A42A-C503BF01BB50}"/>
    <cellStyle name="Title 2" xfId="3" xr:uid="{C1B5F2C6-D3DA-4F7B-A16F-246CC6F97ED1}"/>
    <cellStyle name="zAusgeblText" xfId="2" xr:uid="{253A9A74-AD99-4251-8BF0-3DFFF56A311D}"/>
  </cellStyles>
  <dxfs count="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colors>
    <mruColors>
      <color rgb="FFF7F6BC"/>
      <color rgb="FFF2ED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154305</xdr:colOff>
      <xdr:row>0</xdr:row>
      <xdr:rowOff>0</xdr:rowOff>
    </xdr:from>
    <xdr:to>
      <xdr:col>1</xdr:col>
      <xdr:colOff>1068279</xdr:colOff>
      <xdr:row>2</xdr:row>
      <xdr:rowOff>363602</xdr:rowOff>
    </xdr:to>
    <xdr:pic>
      <xdr:nvPicPr>
        <xdr:cNvPr id="3" name="Grafik 2">
          <a:extLst>
            <a:ext uri="{FF2B5EF4-FFF2-40B4-BE49-F238E27FC236}">
              <a16:creationId xmlns:a16="http://schemas.microsoft.com/office/drawing/2014/main" id="{76ED9C0C-5123-4A37-AE4D-F77DA77246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 y="0"/>
          <a:ext cx="1123524" cy="1117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962F-94B2-4A28-9FFB-3345A1F8AA67}">
  <sheetPr>
    <pageSetUpPr fitToPage="1"/>
  </sheetPr>
  <dimension ref="A1:BZ67"/>
  <sheetViews>
    <sheetView showGridLines="0" tabSelected="1" showRuler="0" zoomScale="85" zoomScaleNormal="85" zoomScalePageLayoutView="70" workbookViewId="0">
      <pane ySplit="6" topLeftCell="A24" activePane="bottomLeft" state="frozen"/>
      <selection pane="bottomLeft" activeCell="AO13" sqref="AO13"/>
    </sheetView>
  </sheetViews>
  <sheetFormatPr defaultColWidth="9.140625" defaultRowHeight="30" customHeight="1" x14ac:dyDescent="0.25"/>
  <cols>
    <col min="1" max="1" width="2.7109375" style="8" customWidth="1"/>
    <col min="2" max="2" width="116.85546875" bestFit="1" customWidth="1"/>
    <col min="3" max="3" width="20.85546875" bestFit="1" customWidth="1"/>
    <col min="4" max="4" width="11" bestFit="1" customWidth="1"/>
    <col min="5" max="5" width="7.85546875" style="10" bestFit="1" customWidth="1"/>
    <col min="6" max="6" width="7.5703125" bestFit="1" customWidth="1"/>
    <col min="7" max="7" width="2.7109375" customWidth="1"/>
    <col min="8" max="8" width="6.140625" hidden="1" customWidth="1"/>
    <col min="9" max="16" width="2.85546875" bestFit="1" customWidth="1"/>
    <col min="17" max="17" width="3.140625" bestFit="1" customWidth="1"/>
    <col min="18" max="18" width="2.85546875" bestFit="1" customWidth="1"/>
    <col min="19" max="27" width="3.140625" bestFit="1" customWidth="1"/>
    <col min="28" max="28" width="2.85546875" bestFit="1" customWidth="1"/>
    <col min="29" max="29" width="1.85546875" bestFit="1" customWidth="1"/>
    <col min="30" max="37" width="2.140625" bestFit="1" customWidth="1"/>
    <col min="38" max="38" width="2.85546875" bestFit="1" customWidth="1"/>
    <col min="39" max="39" width="2.7109375" bestFit="1" customWidth="1"/>
    <col min="40" max="47" width="2.85546875" bestFit="1" customWidth="1"/>
    <col min="48" max="48" width="3.140625" bestFit="1" customWidth="1"/>
    <col min="49" max="49" width="2.85546875" bestFit="1" customWidth="1"/>
    <col min="50" max="58" width="3.140625" bestFit="1" customWidth="1"/>
    <col min="59" max="59" width="1.85546875" bestFit="1" customWidth="1"/>
    <col min="60" max="67" width="2.140625" bestFit="1" customWidth="1"/>
    <col min="68" max="68" width="2.85546875" bestFit="1" customWidth="1"/>
    <col min="69" max="69" width="2.7109375" bestFit="1" customWidth="1"/>
    <col min="70" max="77" width="2.85546875" bestFit="1" customWidth="1"/>
    <col min="78" max="78" width="3.140625" bestFit="1" customWidth="1"/>
  </cols>
  <sheetData>
    <row r="1" spans="1:78" ht="30" customHeight="1" x14ac:dyDescent="0.45">
      <c r="A1" s="1" t="s">
        <v>0</v>
      </c>
      <c r="B1" s="2"/>
      <c r="C1" s="3"/>
      <c r="D1" s="4"/>
      <c r="E1" s="5"/>
      <c r="F1" s="6"/>
      <c r="H1" s="4"/>
      <c r="I1" s="7"/>
    </row>
    <row r="2" spans="1:78" ht="30" customHeight="1" x14ac:dyDescent="0.3">
      <c r="A2" s="8" t="s">
        <v>1</v>
      </c>
      <c r="B2" s="9"/>
      <c r="I2" s="11"/>
    </row>
    <row r="3" spans="1:78" ht="30" customHeight="1" x14ac:dyDescent="0.25">
      <c r="A3" s="8" t="s">
        <v>2</v>
      </c>
      <c r="C3" s="85" t="s">
        <v>19</v>
      </c>
      <c r="D3" s="86"/>
      <c r="E3" s="87">
        <v>45789</v>
      </c>
      <c r="F3" s="88"/>
    </row>
    <row r="4" spans="1:78" ht="30" customHeight="1" x14ac:dyDescent="0.25">
      <c r="A4" s="1" t="s">
        <v>3</v>
      </c>
      <c r="B4" s="12" t="s">
        <v>15</v>
      </c>
      <c r="C4" s="85" t="s">
        <v>21</v>
      </c>
      <c r="D4" s="86"/>
      <c r="E4" s="13">
        <v>1</v>
      </c>
      <c r="I4" s="82">
        <f>I5</f>
        <v>45789</v>
      </c>
      <c r="J4" s="83"/>
      <c r="K4" s="83"/>
      <c r="L4" s="83"/>
      <c r="M4" s="83"/>
      <c r="N4" s="83"/>
      <c r="O4" s="84"/>
      <c r="P4" s="82">
        <f>P5</f>
        <v>45796</v>
      </c>
      <c r="Q4" s="83"/>
      <c r="R4" s="83"/>
      <c r="S4" s="83"/>
      <c r="T4" s="83"/>
      <c r="U4" s="83"/>
      <c r="V4" s="84"/>
      <c r="W4" s="82">
        <f>W5</f>
        <v>45803</v>
      </c>
      <c r="X4" s="83"/>
      <c r="Y4" s="83"/>
      <c r="Z4" s="83"/>
      <c r="AA4" s="83"/>
      <c r="AB4" s="83"/>
      <c r="AC4" s="84"/>
      <c r="AD4" s="82">
        <f>AD5</f>
        <v>45810</v>
      </c>
      <c r="AE4" s="83"/>
      <c r="AF4" s="83"/>
      <c r="AG4" s="83"/>
      <c r="AH4" s="83"/>
      <c r="AI4" s="83"/>
      <c r="AJ4" s="84"/>
      <c r="AK4" s="82">
        <f>AK5</f>
        <v>45817</v>
      </c>
      <c r="AL4" s="83"/>
      <c r="AM4" s="83"/>
      <c r="AN4" s="83"/>
      <c r="AO4" s="83"/>
      <c r="AP4" s="83"/>
      <c r="AQ4" s="84"/>
      <c r="AR4" s="82">
        <f>AR5</f>
        <v>45824</v>
      </c>
      <c r="AS4" s="83"/>
      <c r="AT4" s="83"/>
      <c r="AU4" s="83"/>
      <c r="AV4" s="83"/>
      <c r="AW4" s="83"/>
      <c r="AX4" s="84"/>
      <c r="AY4" s="82">
        <f>AY5</f>
        <v>45831</v>
      </c>
      <c r="AZ4" s="83"/>
      <c r="BA4" s="83"/>
      <c r="BB4" s="83"/>
      <c r="BC4" s="83"/>
      <c r="BD4" s="83"/>
      <c r="BE4" s="84"/>
      <c r="BF4" s="82">
        <f>BF5</f>
        <v>45838</v>
      </c>
      <c r="BG4" s="83"/>
      <c r="BH4" s="83"/>
      <c r="BI4" s="83"/>
      <c r="BJ4" s="83"/>
      <c r="BK4" s="83"/>
      <c r="BL4" s="84"/>
      <c r="BM4" s="82">
        <f>BM5</f>
        <v>45845</v>
      </c>
      <c r="BN4" s="83"/>
      <c r="BO4" s="83"/>
      <c r="BP4" s="83"/>
      <c r="BQ4" s="83"/>
      <c r="BR4" s="83"/>
      <c r="BS4" s="84"/>
      <c r="BT4" s="82">
        <f>BT5</f>
        <v>45852</v>
      </c>
      <c r="BU4" s="83"/>
      <c r="BV4" s="83"/>
      <c r="BW4" s="83"/>
      <c r="BX4" s="83"/>
      <c r="BY4" s="83"/>
      <c r="BZ4" s="84"/>
    </row>
    <row r="5" spans="1:78" ht="15" customHeight="1" x14ac:dyDescent="0.25">
      <c r="A5" s="1" t="s">
        <v>4</v>
      </c>
      <c r="B5" s="14"/>
      <c r="C5" s="14"/>
      <c r="D5" s="14"/>
      <c r="E5" s="14"/>
      <c r="F5" s="14"/>
      <c r="G5" s="14"/>
      <c r="I5" s="15">
        <f>Projektanfang-WEEKDAY(Projektanfang,1)+2+7*(Anzeigewoche-1)</f>
        <v>45789</v>
      </c>
      <c r="J5" s="16">
        <f t="shared" ref="J5:BU5" si="0">I5+1</f>
        <v>45790</v>
      </c>
      <c r="K5" s="16">
        <f t="shared" si="0"/>
        <v>45791</v>
      </c>
      <c r="L5" s="16">
        <f t="shared" si="0"/>
        <v>45792</v>
      </c>
      <c r="M5" s="16">
        <f t="shared" si="0"/>
        <v>45793</v>
      </c>
      <c r="N5" s="16">
        <f t="shared" si="0"/>
        <v>45794</v>
      </c>
      <c r="O5" s="17">
        <f t="shared" si="0"/>
        <v>45795</v>
      </c>
      <c r="P5" s="15">
        <f t="shared" si="0"/>
        <v>45796</v>
      </c>
      <c r="Q5" s="16">
        <f t="shared" si="0"/>
        <v>45797</v>
      </c>
      <c r="R5" s="16">
        <f t="shared" si="0"/>
        <v>45798</v>
      </c>
      <c r="S5" s="16">
        <f t="shared" si="0"/>
        <v>45799</v>
      </c>
      <c r="T5" s="16">
        <f t="shared" si="0"/>
        <v>45800</v>
      </c>
      <c r="U5" s="16">
        <f t="shared" si="0"/>
        <v>45801</v>
      </c>
      <c r="V5" s="17">
        <f t="shared" si="0"/>
        <v>45802</v>
      </c>
      <c r="W5" s="15">
        <f t="shared" si="0"/>
        <v>45803</v>
      </c>
      <c r="X5" s="16">
        <f t="shared" si="0"/>
        <v>45804</v>
      </c>
      <c r="Y5" s="16">
        <f t="shared" si="0"/>
        <v>45805</v>
      </c>
      <c r="Z5" s="16">
        <f t="shared" si="0"/>
        <v>45806</v>
      </c>
      <c r="AA5" s="16">
        <f t="shared" si="0"/>
        <v>45807</v>
      </c>
      <c r="AB5" s="16">
        <f t="shared" si="0"/>
        <v>45808</v>
      </c>
      <c r="AC5" s="17">
        <f t="shared" si="0"/>
        <v>45809</v>
      </c>
      <c r="AD5" s="15">
        <f t="shared" si="0"/>
        <v>45810</v>
      </c>
      <c r="AE5" s="16">
        <f t="shared" si="0"/>
        <v>45811</v>
      </c>
      <c r="AF5" s="16">
        <f t="shared" si="0"/>
        <v>45812</v>
      </c>
      <c r="AG5" s="16">
        <f t="shared" si="0"/>
        <v>45813</v>
      </c>
      <c r="AH5" s="16">
        <f t="shared" si="0"/>
        <v>45814</v>
      </c>
      <c r="AI5" s="16">
        <f t="shared" si="0"/>
        <v>45815</v>
      </c>
      <c r="AJ5" s="17">
        <f t="shared" si="0"/>
        <v>45816</v>
      </c>
      <c r="AK5" s="15">
        <f t="shared" si="0"/>
        <v>45817</v>
      </c>
      <c r="AL5" s="16">
        <f t="shared" si="0"/>
        <v>45818</v>
      </c>
      <c r="AM5" s="16">
        <f t="shared" si="0"/>
        <v>45819</v>
      </c>
      <c r="AN5" s="16">
        <f t="shared" si="0"/>
        <v>45820</v>
      </c>
      <c r="AO5" s="16">
        <f t="shared" si="0"/>
        <v>45821</v>
      </c>
      <c r="AP5" s="16">
        <f t="shared" si="0"/>
        <v>45822</v>
      </c>
      <c r="AQ5" s="17">
        <f t="shared" si="0"/>
        <v>45823</v>
      </c>
      <c r="AR5" s="15">
        <f t="shared" si="0"/>
        <v>45824</v>
      </c>
      <c r="AS5" s="16">
        <f t="shared" si="0"/>
        <v>45825</v>
      </c>
      <c r="AT5" s="16">
        <f t="shared" si="0"/>
        <v>45826</v>
      </c>
      <c r="AU5" s="16">
        <f t="shared" si="0"/>
        <v>45827</v>
      </c>
      <c r="AV5" s="16">
        <f t="shared" si="0"/>
        <v>45828</v>
      </c>
      <c r="AW5" s="16">
        <f t="shared" si="0"/>
        <v>45829</v>
      </c>
      <c r="AX5" s="17">
        <f t="shared" si="0"/>
        <v>45830</v>
      </c>
      <c r="AY5" s="15">
        <f t="shared" si="0"/>
        <v>45831</v>
      </c>
      <c r="AZ5" s="16">
        <f t="shared" si="0"/>
        <v>45832</v>
      </c>
      <c r="BA5" s="16">
        <f t="shared" si="0"/>
        <v>45833</v>
      </c>
      <c r="BB5" s="16">
        <f t="shared" si="0"/>
        <v>45834</v>
      </c>
      <c r="BC5" s="16">
        <f t="shared" si="0"/>
        <v>45835</v>
      </c>
      <c r="BD5" s="16">
        <f t="shared" si="0"/>
        <v>45836</v>
      </c>
      <c r="BE5" s="17">
        <f t="shared" si="0"/>
        <v>45837</v>
      </c>
      <c r="BF5" s="15">
        <f t="shared" si="0"/>
        <v>45838</v>
      </c>
      <c r="BG5" s="16">
        <f t="shared" si="0"/>
        <v>45839</v>
      </c>
      <c r="BH5" s="16">
        <f t="shared" si="0"/>
        <v>45840</v>
      </c>
      <c r="BI5" s="16">
        <f t="shared" si="0"/>
        <v>45841</v>
      </c>
      <c r="BJ5" s="16">
        <f t="shared" si="0"/>
        <v>45842</v>
      </c>
      <c r="BK5" s="16">
        <f t="shared" si="0"/>
        <v>45843</v>
      </c>
      <c r="BL5" s="17">
        <f t="shared" si="0"/>
        <v>45844</v>
      </c>
      <c r="BM5" s="17">
        <f t="shared" si="0"/>
        <v>45845</v>
      </c>
      <c r="BN5" s="17">
        <f t="shared" si="0"/>
        <v>45846</v>
      </c>
      <c r="BO5" s="17">
        <f t="shared" si="0"/>
        <v>45847</v>
      </c>
      <c r="BP5" s="17">
        <f t="shared" si="0"/>
        <v>45848</v>
      </c>
      <c r="BQ5" s="17">
        <f t="shared" si="0"/>
        <v>45849</v>
      </c>
      <c r="BR5" s="17">
        <f t="shared" si="0"/>
        <v>45850</v>
      </c>
      <c r="BS5" s="17">
        <f t="shared" si="0"/>
        <v>45851</v>
      </c>
      <c r="BT5" s="15">
        <f t="shared" si="0"/>
        <v>45852</v>
      </c>
      <c r="BU5" s="16">
        <f t="shared" si="0"/>
        <v>45853</v>
      </c>
      <c r="BV5" s="16">
        <f t="shared" ref="BV5:BZ5" si="1">BU5+1</f>
        <v>45854</v>
      </c>
      <c r="BW5" s="16">
        <f t="shared" si="1"/>
        <v>45855</v>
      </c>
      <c r="BX5" s="16">
        <f t="shared" si="1"/>
        <v>45856</v>
      </c>
      <c r="BY5" s="16">
        <f t="shared" si="1"/>
        <v>45857</v>
      </c>
      <c r="BZ5" s="17">
        <f t="shared" si="1"/>
        <v>45858</v>
      </c>
    </row>
    <row r="6" spans="1:78" ht="30" customHeight="1" thickBot="1" x14ac:dyDescent="0.3">
      <c r="A6" s="1" t="s">
        <v>5</v>
      </c>
      <c r="B6" s="18" t="s">
        <v>16</v>
      </c>
      <c r="C6" s="19" t="s">
        <v>17</v>
      </c>
      <c r="D6" s="20" t="s">
        <v>18</v>
      </c>
      <c r="E6" s="20" t="s">
        <v>6</v>
      </c>
      <c r="F6" s="20" t="s">
        <v>20</v>
      </c>
      <c r="G6" s="20"/>
      <c r="H6" s="20" t="s">
        <v>7</v>
      </c>
      <c r="I6" s="21" t="str">
        <f t="shared" ref="I6:BT6" si="2">LEFT(TEXT(I5,"TTTT"),1)</f>
        <v>M</v>
      </c>
      <c r="J6" s="21" t="str">
        <f t="shared" si="2"/>
        <v>D</v>
      </c>
      <c r="K6" s="21" t="str">
        <f t="shared" si="2"/>
        <v>M</v>
      </c>
      <c r="L6" s="21" t="str">
        <f t="shared" si="2"/>
        <v>D</v>
      </c>
      <c r="M6" s="21" t="str">
        <f t="shared" si="2"/>
        <v>F</v>
      </c>
      <c r="N6" s="21" t="str">
        <f t="shared" si="2"/>
        <v>S</v>
      </c>
      <c r="O6" s="21" t="str">
        <f t="shared" si="2"/>
        <v>S</v>
      </c>
      <c r="P6" s="21" t="str">
        <f t="shared" si="2"/>
        <v>M</v>
      </c>
      <c r="Q6" s="21" t="str">
        <f t="shared" si="2"/>
        <v>D</v>
      </c>
      <c r="R6" s="21" t="str">
        <f t="shared" si="2"/>
        <v>M</v>
      </c>
      <c r="S6" s="21" t="str">
        <f t="shared" si="2"/>
        <v>D</v>
      </c>
      <c r="T6" s="21" t="str">
        <f t="shared" si="2"/>
        <v>F</v>
      </c>
      <c r="U6" s="21" t="str">
        <f t="shared" si="2"/>
        <v>S</v>
      </c>
      <c r="V6" s="21" t="str">
        <f t="shared" si="2"/>
        <v>S</v>
      </c>
      <c r="W6" s="21" t="str">
        <f t="shared" si="2"/>
        <v>M</v>
      </c>
      <c r="X6" s="21" t="str">
        <f t="shared" si="2"/>
        <v>D</v>
      </c>
      <c r="Y6" s="21" t="str">
        <f t="shared" si="2"/>
        <v>M</v>
      </c>
      <c r="Z6" s="21" t="str">
        <f t="shared" si="2"/>
        <v>D</v>
      </c>
      <c r="AA6" s="21" t="str">
        <f t="shared" si="2"/>
        <v>F</v>
      </c>
      <c r="AB6" s="21" t="str">
        <f t="shared" si="2"/>
        <v>S</v>
      </c>
      <c r="AC6" s="21" t="str">
        <f t="shared" si="2"/>
        <v>S</v>
      </c>
      <c r="AD6" s="21" t="str">
        <f t="shared" si="2"/>
        <v>M</v>
      </c>
      <c r="AE6" s="21" t="str">
        <f t="shared" si="2"/>
        <v>D</v>
      </c>
      <c r="AF6" s="21" t="str">
        <f t="shared" si="2"/>
        <v>M</v>
      </c>
      <c r="AG6" s="21" t="str">
        <f t="shared" si="2"/>
        <v>D</v>
      </c>
      <c r="AH6" s="21" t="str">
        <f t="shared" si="2"/>
        <v>F</v>
      </c>
      <c r="AI6" s="21" t="str">
        <f t="shared" si="2"/>
        <v>S</v>
      </c>
      <c r="AJ6" s="21" t="str">
        <f t="shared" si="2"/>
        <v>S</v>
      </c>
      <c r="AK6" s="21" t="str">
        <f t="shared" si="2"/>
        <v>M</v>
      </c>
      <c r="AL6" s="21" t="str">
        <f t="shared" si="2"/>
        <v>D</v>
      </c>
      <c r="AM6" s="21" t="str">
        <f t="shared" si="2"/>
        <v>M</v>
      </c>
      <c r="AN6" s="21" t="str">
        <f t="shared" si="2"/>
        <v>D</v>
      </c>
      <c r="AO6" s="21" t="str">
        <f t="shared" si="2"/>
        <v>F</v>
      </c>
      <c r="AP6" s="21" t="str">
        <f t="shared" si="2"/>
        <v>S</v>
      </c>
      <c r="AQ6" s="21" t="str">
        <f t="shared" si="2"/>
        <v>S</v>
      </c>
      <c r="AR6" s="21" t="str">
        <f t="shared" si="2"/>
        <v>M</v>
      </c>
      <c r="AS6" s="21" t="str">
        <f t="shared" si="2"/>
        <v>D</v>
      </c>
      <c r="AT6" s="21" t="str">
        <f t="shared" si="2"/>
        <v>M</v>
      </c>
      <c r="AU6" s="21" t="str">
        <f t="shared" si="2"/>
        <v>D</v>
      </c>
      <c r="AV6" s="21" t="str">
        <f t="shared" si="2"/>
        <v>F</v>
      </c>
      <c r="AW6" s="21" t="str">
        <f t="shared" si="2"/>
        <v>S</v>
      </c>
      <c r="AX6" s="21" t="str">
        <f t="shared" si="2"/>
        <v>S</v>
      </c>
      <c r="AY6" s="21" t="str">
        <f t="shared" si="2"/>
        <v>M</v>
      </c>
      <c r="AZ6" s="21" t="str">
        <f t="shared" si="2"/>
        <v>D</v>
      </c>
      <c r="BA6" s="21" t="str">
        <f t="shared" si="2"/>
        <v>M</v>
      </c>
      <c r="BB6" s="21" t="str">
        <f t="shared" si="2"/>
        <v>D</v>
      </c>
      <c r="BC6" s="21" t="str">
        <f t="shared" si="2"/>
        <v>F</v>
      </c>
      <c r="BD6" s="21" t="str">
        <f t="shared" si="2"/>
        <v>S</v>
      </c>
      <c r="BE6" s="21" t="str">
        <f t="shared" si="2"/>
        <v>S</v>
      </c>
      <c r="BF6" s="21" t="str">
        <f t="shared" si="2"/>
        <v>M</v>
      </c>
      <c r="BG6" s="21" t="str">
        <f t="shared" si="2"/>
        <v>D</v>
      </c>
      <c r="BH6" s="21" t="str">
        <f t="shared" si="2"/>
        <v>M</v>
      </c>
      <c r="BI6" s="21" t="str">
        <f t="shared" si="2"/>
        <v>D</v>
      </c>
      <c r="BJ6" s="21" t="str">
        <f t="shared" si="2"/>
        <v>F</v>
      </c>
      <c r="BK6" s="21" t="str">
        <f t="shared" si="2"/>
        <v>S</v>
      </c>
      <c r="BL6" s="21" t="str">
        <f t="shared" si="2"/>
        <v>S</v>
      </c>
      <c r="BM6" s="21" t="str">
        <f t="shared" si="2"/>
        <v>M</v>
      </c>
      <c r="BN6" s="21" t="str">
        <f t="shared" si="2"/>
        <v>D</v>
      </c>
      <c r="BO6" s="21" t="str">
        <f t="shared" si="2"/>
        <v>M</v>
      </c>
      <c r="BP6" s="21" t="str">
        <f t="shared" si="2"/>
        <v>D</v>
      </c>
      <c r="BQ6" s="21" t="str">
        <f t="shared" si="2"/>
        <v>F</v>
      </c>
      <c r="BR6" s="21" t="str">
        <f t="shared" si="2"/>
        <v>S</v>
      </c>
      <c r="BS6" s="21" t="str">
        <f t="shared" si="2"/>
        <v>S</v>
      </c>
      <c r="BT6" s="21" t="str">
        <f t="shared" si="2"/>
        <v>M</v>
      </c>
      <c r="BU6" s="21" t="str">
        <f t="shared" ref="BU6:BZ6" si="3">LEFT(TEXT(BU5,"TTTT"),1)</f>
        <v>D</v>
      </c>
      <c r="BV6" s="21" t="str">
        <f t="shared" si="3"/>
        <v>M</v>
      </c>
      <c r="BW6" s="21" t="str">
        <f t="shared" si="3"/>
        <v>D</v>
      </c>
      <c r="BX6" s="21" t="str">
        <f t="shared" si="3"/>
        <v>F</v>
      </c>
      <c r="BY6" s="21" t="str">
        <f t="shared" si="3"/>
        <v>S</v>
      </c>
      <c r="BZ6" s="21" t="str">
        <f t="shared" si="3"/>
        <v>S</v>
      </c>
    </row>
    <row r="7" spans="1:78" ht="30" hidden="1" customHeight="1" thickBot="1" x14ac:dyDescent="0.3">
      <c r="A7" s="8" t="s">
        <v>8</v>
      </c>
      <c r="C7" s="22"/>
      <c r="E7"/>
      <c r="H7" t="str">
        <f t="shared" ref="H7:H19" si="4">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78" s="25" customFormat="1" ht="30" customHeight="1" thickBot="1" x14ac:dyDescent="0.3">
      <c r="A8" s="1" t="s">
        <v>9</v>
      </c>
      <c r="B8" s="57" t="s">
        <v>22</v>
      </c>
      <c r="C8" s="47"/>
      <c r="D8" s="48">
        <v>1</v>
      </c>
      <c r="E8" s="58">
        <v>45789</v>
      </c>
      <c r="F8" s="59">
        <v>45795</v>
      </c>
      <c r="G8" s="24"/>
      <c r="H8" s="24">
        <f t="shared" si="4"/>
        <v>7</v>
      </c>
      <c r="I8" s="81"/>
      <c r="J8" s="81"/>
      <c r="K8" s="81"/>
      <c r="L8" s="81"/>
      <c r="M8" s="81"/>
      <c r="N8" s="81"/>
      <c r="O8" s="81"/>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spans="1:78" s="25" customFormat="1" ht="30" customHeight="1" thickBot="1" x14ac:dyDescent="0.3">
      <c r="A9" s="1" t="s">
        <v>10</v>
      </c>
      <c r="B9" s="66" t="s">
        <v>27</v>
      </c>
      <c r="C9" s="67" t="s">
        <v>34</v>
      </c>
      <c r="D9" s="53">
        <v>1</v>
      </c>
      <c r="E9" s="54">
        <v>45789</v>
      </c>
      <c r="F9" s="54">
        <v>45793</v>
      </c>
      <c r="G9" s="24"/>
      <c r="H9" s="24">
        <f t="shared" si="4"/>
        <v>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row>
    <row r="10" spans="1:78" s="25" customFormat="1" ht="30" customHeight="1" thickBot="1" x14ac:dyDescent="0.3">
      <c r="A10" s="1" t="s">
        <v>11</v>
      </c>
      <c r="B10" s="66" t="s">
        <v>28</v>
      </c>
      <c r="C10" s="67" t="s">
        <v>34</v>
      </c>
      <c r="D10" s="53">
        <v>1</v>
      </c>
      <c r="E10" s="54">
        <v>45789</v>
      </c>
      <c r="F10" s="54">
        <v>45793</v>
      </c>
      <c r="G10" s="24"/>
      <c r="H10" s="24">
        <f t="shared" si="4"/>
        <v>5</v>
      </c>
      <c r="I10" s="23"/>
      <c r="J10" s="23"/>
      <c r="K10" s="23"/>
      <c r="L10" s="23"/>
      <c r="M10" s="23"/>
      <c r="N10" s="23"/>
      <c r="O10" s="23"/>
      <c r="P10" s="23"/>
      <c r="Q10" s="23"/>
      <c r="R10" s="23"/>
      <c r="S10" s="23"/>
      <c r="T10" s="23"/>
      <c r="U10" s="26"/>
      <c r="V10" s="26"/>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spans="1:78" s="25" customFormat="1" ht="30" customHeight="1" thickBot="1" x14ac:dyDescent="0.3">
      <c r="A11" s="8"/>
      <c r="B11" s="55" t="s">
        <v>29</v>
      </c>
      <c r="C11" s="67" t="s">
        <v>34</v>
      </c>
      <c r="D11" s="53">
        <v>1</v>
      </c>
      <c r="E11" s="54">
        <f>E9</f>
        <v>45789</v>
      </c>
      <c r="F11" s="54">
        <v>45793</v>
      </c>
      <c r="G11" s="24"/>
      <c r="H11" s="24">
        <f t="shared" si="4"/>
        <v>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row>
    <row r="12" spans="1:78" s="25" customFormat="1" ht="30" customHeight="1" thickBot="1" x14ac:dyDescent="0.3">
      <c r="A12" s="8"/>
      <c r="B12" s="56" t="s">
        <v>30</v>
      </c>
      <c r="C12" s="67" t="s">
        <v>34</v>
      </c>
      <c r="D12" s="53">
        <v>1</v>
      </c>
      <c r="E12" s="54">
        <f>E9</f>
        <v>45789</v>
      </c>
      <c r="F12" s="54">
        <v>45793</v>
      </c>
      <c r="G12" s="24"/>
      <c r="H12" s="24">
        <f t="shared" si="4"/>
        <v>5</v>
      </c>
      <c r="I12" s="23"/>
      <c r="J12" s="23"/>
      <c r="K12" s="23"/>
      <c r="L12" s="23"/>
      <c r="M12" s="23"/>
      <c r="N12" s="23"/>
      <c r="O12" s="23"/>
      <c r="P12" s="23"/>
      <c r="Q12" s="23"/>
      <c r="R12" s="23"/>
      <c r="S12" s="23"/>
      <c r="T12" s="23"/>
      <c r="U12" s="23"/>
      <c r="V12" s="23"/>
      <c r="W12" s="23"/>
      <c r="X12" s="23"/>
      <c r="Y12" s="26"/>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spans="1:78" s="25" customFormat="1" ht="30" customHeight="1" thickBot="1" x14ac:dyDescent="0.3">
      <c r="A13" s="8"/>
      <c r="B13" s="56" t="s">
        <v>31</v>
      </c>
      <c r="C13" s="67" t="s">
        <v>34</v>
      </c>
      <c r="D13" s="53">
        <v>1</v>
      </c>
      <c r="E13" s="54">
        <f>E9</f>
        <v>45789</v>
      </c>
      <c r="F13" s="54">
        <v>45793</v>
      </c>
      <c r="G13" s="24"/>
      <c r="H13" s="24"/>
      <c r="I13" s="23"/>
      <c r="J13" s="23"/>
      <c r="K13" s="23"/>
      <c r="L13" s="23"/>
      <c r="M13" s="23"/>
      <c r="N13" s="23"/>
      <c r="O13" s="23"/>
      <c r="P13" s="23"/>
      <c r="Q13" s="23"/>
      <c r="R13" s="23"/>
      <c r="S13" s="23"/>
      <c r="T13" s="23"/>
      <c r="U13" s="23"/>
      <c r="V13" s="23"/>
      <c r="W13" s="23"/>
      <c r="X13" s="23"/>
      <c r="Y13" s="26"/>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row>
    <row r="14" spans="1:78" s="25" customFormat="1" ht="30" customHeight="1" thickBot="1" x14ac:dyDescent="0.3">
      <c r="A14" s="8"/>
      <c r="B14" s="56" t="s">
        <v>32</v>
      </c>
      <c r="C14" s="67" t="s">
        <v>34</v>
      </c>
      <c r="D14" s="53">
        <v>1</v>
      </c>
      <c r="E14" s="54">
        <v>45789</v>
      </c>
      <c r="F14" s="54">
        <v>45793</v>
      </c>
      <c r="G14" s="24"/>
      <c r="H14" s="24"/>
      <c r="I14" s="23"/>
      <c r="J14" s="23"/>
      <c r="K14" s="23"/>
      <c r="L14" s="23"/>
      <c r="M14" s="23"/>
      <c r="N14" s="23"/>
      <c r="O14" s="23"/>
      <c r="P14" s="23"/>
      <c r="Q14" s="23"/>
      <c r="R14" s="23"/>
      <c r="S14" s="23"/>
      <c r="T14" s="23"/>
      <c r="U14" s="23"/>
      <c r="V14" s="23"/>
      <c r="W14" s="23"/>
      <c r="X14" s="23"/>
      <c r="Y14" s="26"/>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spans="1:78" s="25" customFormat="1" ht="30" customHeight="1" thickBot="1" x14ac:dyDescent="0.3">
      <c r="A15" s="8" t="s">
        <v>12</v>
      </c>
      <c r="B15" s="56" t="s">
        <v>33</v>
      </c>
      <c r="C15" s="67" t="s">
        <v>35</v>
      </c>
      <c r="D15" s="53">
        <v>1</v>
      </c>
      <c r="E15" s="54">
        <v>45789</v>
      </c>
      <c r="F15" s="54">
        <f>F14</f>
        <v>45793</v>
      </c>
      <c r="G15" s="24"/>
      <c r="H15" s="24"/>
      <c r="I15" s="23"/>
      <c r="J15" s="23"/>
      <c r="K15" s="23"/>
      <c r="L15" s="23"/>
      <c r="M15" s="23"/>
      <c r="N15" s="23"/>
      <c r="O15" s="23"/>
      <c r="P15" s="23"/>
      <c r="Q15" s="23"/>
      <c r="R15" s="23"/>
      <c r="S15" s="23"/>
      <c r="T15" s="23"/>
      <c r="U15" s="23"/>
      <c r="V15" s="23"/>
      <c r="W15" s="23"/>
      <c r="X15" s="23"/>
      <c r="Y15" s="26"/>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row>
    <row r="16" spans="1:78" s="25" customFormat="1" ht="30" customHeight="1" thickBot="1" x14ac:dyDescent="0.3">
      <c r="A16" s="1" t="s">
        <v>13</v>
      </c>
      <c r="B16" s="27" t="s">
        <v>23</v>
      </c>
      <c r="C16" s="28"/>
      <c r="D16" s="29">
        <v>1</v>
      </c>
      <c r="E16" s="77">
        <v>45789</v>
      </c>
      <c r="F16" s="77">
        <v>45802</v>
      </c>
      <c r="G16" s="24"/>
      <c r="H16" s="24">
        <f t="shared" si="4"/>
        <v>14</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row>
    <row r="17" spans="1:78" s="25" customFormat="1" ht="30" customHeight="1" thickBot="1" x14ac:dyDescent="0.3">
      <c r="A17" s="1"/>
      <c r="B17" s="30" t="s">
        <v>36</v>
      </c>
      <c r="C17" s="68" t="s">
        <v>37</v>
      </c>
      <c r="D17" s="31">
        <v>1</v>
      </c>
      <c r="E17" s="32">
        <v>45793</v>
      </c>
      <c r="F17" s="32">
        <v>45793</v>
      </c>
      <c r="G17" s="24"/>
      <c r="H17" s="24">
        <f t="shared" si="4"/>
        <v>1</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row>
    <row r="18" spans="1:78" s="25" customFormat="1" ht="30" customHeight="1" thickBot="1" x14ac:dyDescent="0.3">
      <c r="A18" s="8"/>
      <c r="B18" s="33" t="s">
        <v>38</v>
      </c>
      <c r="C18" s="68" t="s">
        <v>39</v>
      </c>
      <c r="D18" s="31">
        <v>1</v>
      </c>
      <c r="E18" s="32">
        <v>45794</v>
      </c>
      <c r="F18" s="32">
        <v>45794</v>
      </c>
      <c r="G18" s="24"/>
      <c r="H18" s="24">
        <f t="shared" si="4"/>
        <v>1</v>
      </c>
      <c r="I18" s="23"/>
      <c r="J18" s="23"/>
      <c r="K18" s="23"/>
      <c r="L18" s="23"/>
      <c r="M18" s="23"/>
      <c r="N18" s="23"/>
      <c r="O18" s="23"/>
      <c r="P18" s="23"/>
      <c r="Q18" s="23"/>
      <c r="R18" s="23"/>
      <c r="S18" s="23"/>
      <c r="T18" s="23"/>
      <c r="U18" s="26"/>
      <c r="V18" s="26"/>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spans="1:78" s="25" customFormat="1" ht="30" customHeight="1" thickBot="1" x14ac:dyDescent="0.3">
      <c r="A19" s="8"/>
      <c r="B19" s="69" t="s">
        <v>40</v>
      </c>
      <c r="C19" s="68" t="s">
        <v>35</v>
      </c>
      <c r="D19" s="31">
        <v>1</v>
      </c>
      <c r="E19" s="32">
        <v>45795</v>
      </c>
      <c r="F19" s="32">
        <f>E19</f>
        <v>45795</v>
      </c>
      <c r="G19" s="24"/>
      <c r="H19" s="24">
        <f t="shared" si="4"/>
        <v>1</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row>
    <row r="20" spans="1:78" s="25" customFormat="1" ht="30" customHeight="1" thickBot="1" x14ac:dyDescent="0.3">
      <c r="A20" s="8"/>
      <c r="B20" s="30" t="s">
        <v>41</v>
      </c>
      <c r="C20" s="68" t="s">
        <v>42</v>
      </c>
      <c r="D20" s="31">
        <v>1</v>
      </c>
      <c r="E20" s="32">
        <v>45796</v>
      </c>
      <c r="F20" s="32">
        <f>E20</f>
        <v>45796</v>
      </c>
      <c r="G20" s="24"/>
      <c r="H20" s="24"/>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row>
    <row r="21" spans="1:78" s="25" customFormat="1" ht="30" customHeight="1" thickBot="1" x14ac:dyDescent="0.3">
      <c r="A21" s="8"/>
      <c r="B21" s="30" t="s">
        <v>43</v>
      </c>
      <c r="C21" s="68" t="s">
        <v>44</v>
      </c>
      <c r="D21" s="31">
        <v>1</v>
      </c>
      <c r="E21" s="32">
        <v>45797</v>
      </c>
      <c r="F21" s="32">
        <f>E21</f>
        <v>45797</v>
      </c>
      <c r="G21" s="24"/>
      <c r="H21" s="24"/>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row>
    <row r="22" spans="1:78" s="25" customFormat="1" ht="30" customHeight="1" thickBot="1" x14ac:dyDescent="0.3">
      <c r="A22" s="8"/>
      <c r="B22" s="33" t="s">
        <v>46</v>
      </c>
      <c r="C22" s="68" t="s">
        <v>45</v>
      </c>
      <c r="D22" s="31">
        <v>1</v>
      </c>
      <c r="E22" s="32">
        <v>45798</v>
      </c>
      <c r="F22" s="32">
        <f>E22+2</f>
        <v>45800</v>
      </c>
      <c r="G22" s="24"/>
      <c r="H22" s="24">
        <f>IF(OR(ISBLANK(task_start),ISBLANK(task_end)),"",task_end-task_start+1)</f>
        <v>3</v>
      </c>
      <c r="I22" s="23"/>
      <c r="J22" s="23"/>
      <c r="K22" s="23"/>
      <c r="L22" s="23"/>
      <c r="M22" s="23"/>
      <c r="N22" s="23"/>
      <c r="O22" s="23"/>
      <c r="P22" s="23"/>
      <c r="Q22" s="23"/>
      <c r="R22" s="23"/>
      <c r="S22" s="23"/>
      <c r="T22" s="23"/>
      <c r="U22" s="23"/>
      <c r="V22" s="23"/>
      <c r="W22" s="23"/>
      <c r="X22" s="23"/>
      <c r="Y22" s="26"/>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spans="1:78" s="25" customFormat="1" ht="30" customHeight="1" thickBot="1" x14ac:dyDescent="0.3">
      <c r="A23" s="8"/>
      <c r="B23" s="33" t="s">
        <v>47</v>
      </c>
      <c r="C23" s="68" t="s">
        <v>34</v>
      </c>
      <c r="D23" s="31">
        <v>1</v>
      </c>
      <c r="E23" s="32">
        <v>45793</v>
      </c>
      <c r="F23" s="32">
        <f>E23+7</f>
        <v>45800</v>
      </c>
      <c r="G23" s="24"/>
      <c r="H23" s="24">
        <f>IF(OR(ISBLANK(task_start),ISBLANK(task_end)),"",task_end-task_start+1)</f>
        <v>8</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row>
    <row r="24" spans="1:78" s="25" customFormat="1" ht="30" customHeight="1" thickBot="1" x14ac:dyDescent="0.3">
      <c r="A24" s="8" t="s">
        <v>14</v>
      </c>
      <c r="B24" s="60" t="s">
        <v>24</v>
      </c>
      <c r="C24" s="61"/>
      <c r="D24" s="62">
        <f>AVERAGE(D25:D54)</f>
        <v>0.80499999999999994</v>
      </c>
      <c r="E24" s="78">
        <v>45803</v>
      </c>
      <c r="F24" s="78">
        <v>45844</v>
      </c>
      <c r="G24" s="24"/>
      <c r="H24" s="24">
        <f t="shared" ref="H24:H28" si="5">IF(OR(ISBLANK(task_start),ISBLANK(task_end)),"",task_end-task_start+1)</f>
        <v>42</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row>
    <row r="25" spans="1:78" s="25" customFormat="1" ht="30" customHeight="1" thickBot="1" x14ac:dyDescent="0.3">
      <c r="A25" s="8"/>
      <c r="B25" s="63" t="s">
        <v>48</v>
      </c>
      <c r="C25" s="70" t="s">
        <v>49</v>
      </c>
      <c r="D25" s="64">
        <v>1</v>
      </c>
      <c r="E25" s="89">
        <v>45793</v>
      </c>
      <c r="F25" s="89">
        <v>45800</v>
      </c>
      <c r="G25" s="24"/>
      <c r="H25" s="24">
        <f t="shared" si="5"/>
        <v>8</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row>
    <row r="26" spans="1:78" s="25" customFormat="1" ht="30" customHeight="1" thickBot="1" x14ac:dyDescent="0.3">
      <c r="A26" s="8"/>
      <c r="B26" s="71" t="s">
        <v>50</v>
      </c>
      <c r="C26" s="70" t="s">
        <v>51</v>
      </c>
      <c r="D26" s="64">
        <v>1</v>
      </c>
      <c r="E26" s="89">
        <v>45793</v>
      </c>
      <c r="F26" s="89">
        <v>45800</v>
      </c>
      <c r="G26" s="24"/>
      <c r="H26" s="24">
        <f t="shared" si="5"/>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row>
    <row r="27" spans="1:78" s="25" customFormat="1" ht="30" customHeight="1" thickBot="1" x14ac:dyDescent="0.3">
      <c r="A27" s="8"/>
      <c r="B27" s="63" t="s">
        <v>52</v>
      </c>
      <c r="C27" s="70" t="s">
        <v>53</v>
      </c>
      <c r="D27" s="64">
        <v>1</v>
      </c>
      <c r="E27" s="89">
        <v>45793</v>
      </c>
      <c r="F27" s="89">
        <v>45800</v>
      </c>
      <c r="G27" s="24"/>
      <c r="H27" s="24">
        <f t="shared" si="5"/>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row>
    <row r="28" spans="1:78" s="25" customFormat="1" ht="30" customHeight="1" thickBot="1" x14ac:dyDescent="0.3">
      <c r="A28" s="8"/>
      <c r="B28" s="65" t="s">
        <v>54</v>
      </c>
      <c r="C28" s="70" t="s">
        <v>55</v>
      </c>
      <c r="D28" s="64">
        <v>1</v>
      </c>
      <c r="E28" s="89">
        <v>45800</v>
      </c>
      <c r="F28" s="89">
        <v>45802</v>
      </c>
      <c r="G28" s="24"/>
      <c r="H28" s="24">
        <f t="shared" si="5"/>
        <v>3</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row>
    <row r="29" spans="1:78" s="25" customFormat="1" ht="30" customHeight="1" thickBot="1" x14ac:dyDescent="0.3">
      <c r="A29" s="8"/>
      <c r="B29" s="63" t="s">
        <v>56</v>
      </c>
      <c r="C29" s="70" t="s">
        <v>57</v>
      </c>
      <c r="D29" s="64">
        <v>1</v>
      </c>
      <c r="E29" s="89">
        <v>45803</v>
      </c>
      <c r="F29" s="89">
        <v>45839</v>
      </c>
      <c r="G29" s="24"/>
      <c r="H29" s="24"/>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row>
    <row r="30" spans="1:78" s="25" customFormat="1" ht="30" customHeight="1" thickBot="1" x14ac:dyDescent="0.3">
      <c r="A30" s="8"/>
      <c r="B30" s="65" t="s">
        <v>58</v>
      </c>
      <c r="C30" s="70" t="s">
        <v>59</v>
      </c>
      <c r="D30" s="64">
        <v>1</v>
      </c>
      <c r="E30" s="89">
        <v>45803</v>
      </c>
      <c r="F30" s="89">
        <v>45839</v>
      </c>
      <c r="G30" s="24"/>
      <c r="H30" s="24"/>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row>
    <row r="31" spans="1:78" s="25" customFormat="1" ht="30" customHeight="1" thickBot="1" x14ac:dyDescent="0.3">
      <c r="A31" s="8"/>
      <c r="B31" s="65" t="s">
        <v>60</v>
      </c>
      <c r="C31" s="70" t="s">
        <v>61</v>
      </c>
      <c r="D31" s="64">
        <v>1</v>
      </c>
      <c r="E31" s="89">
        <v>45803</v>
      </c>
      <c r="F31" s="89">
        <v>45839</v>
      </c>
      <c r="G31" s="24"/>
      <c r="H31" s="24"/>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row>
    <row r="32" spans="1:78" s="25" customFormat="1" ht="30" customHeight="1" thickBot="1" x14ac:dyDescent="0.3">
      <c r="A32" s="8"/>
      <c r="B32" s="65" t="s">
        <v>62</v>
      </c>
      <c r="C32" s="70" t="s">
        <v>34</v>
      </c>
      <c r="D32" s="64">
        <v>1</v>
      </c>
      <c r="E32" s="89">
        <v>45803</v>
      </c>
      <c r="F32" s="89">
        <v>45839</v>
      </c>
      <c r="G32" s="24"/>
      <c r="H32" s="24"/>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row>
    <row r="33" spans="1:78" s="25" customFormat="1" ht="30" customHeight="1" thickBot="1" x14ac:dyDescent="0.3">
      <c r="A33" s="8"/>
      <c r="B33" s="65" t="s">
        <v>63</v>
      </c>
      <c r="C33" s="70" t="s">
        <v>34</v>
      </c>
      <c r="D33" s="64">
        <v>0.85</v>
      </c>
      <c r="E33" s="89">
        <v>45803</v>
      </c>
      <c r="F33" s="89">
        <v>45839</v>
      </c>
      <c r="G33" s="24"/>
      <c r="H33" s="24"/>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row>
    <row r="34" spans="1:78" s="25" customFormat="1" ht="30" customHeight="1" thickBot="1" x14ac:dyDescent="0.3">
      <c r="A34" s="8"/>
      <c r="B34" s="65" t="s">
        <v>101</v>
      </c>
      <c r="C34" s="70" t="s">
        <v>64</v>
      </c>
      <c r="D34" s="64">
        <v>1</v>
      </c>
      <c r="E34" s="89">
        <v>45803</v>
      </c>
      <c r="F34" s="89">
        <v>45839</v>
      </c>
      <c r="G34" s="24"/>
      <c r="H34" s="24"/>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row>
    <row r="35" spans="1:78" s="25" customFormat="1" ht="30" customHeight="1" thickBot="1" x14ac:dyDescent="0.3">
      <c r="A35" s="8"/>
      <c r="B35" s="65" t="s">
        <v>65</v>
      </c>
      <c r="C35" s="70" t="s">
        <v>66</v>
      </c>
      <c r="D35" s="64">
        <v>1</v>
      </c>
      <c r="E35" s="89">
        <v>45821</v>
      </c>
      <c r="F35" s="89">
        <v>45839</v>
      </c>
      <c r="G35" s="24"/>
      <c r="H35" s="24"/>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row>
    <row r="36" spans="1:78" s="25" customFormat="1" ht="30" customHeight="1" thickBot="1" x14ac:dyDescent="0.3">
      <c r="A36" s="8"/>
      <c r="B36" s="65" t="s">
        <v>67</v>
      </c>
      <c r="C36" s="70" t="s">
        <v>34</v>
      </c>
      <c r="D36" s="64">
        <v>0.7</v>
      </c>
      <c r="E36" s="89">
        <v>45803</v>
      </c>
      <c r="F36" s="89">
        <v>45839</v>
      </c>
      <c r="G36" s="24"/>
      <c r="H36" s="24"/>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row>
    <row r="37" spans="1:78" s="25" customFormat="1" ht="30" customHeight="1" thickBot="1" x14ac:dyDescent="0.3">
      <c r="A37" s="8"/>
      <c r="B37" s="65" t="s">
        <v>68</v>
      </c>
      <c r="C37" s="70" t="s">
        <v>69</v>
      </c>
      <c r="D37" s="64">
        <v>1</v>
      </c>
      <c r="E37" s="89">
        <v>45803</v>
      </c>
      <c r="F37" s="89">
        <v>45839</v>
      </c>
      <c r="G37" s="24"/>
      <c r="H37" s="24"/>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row>
    <row r="38" spans="1:78" s="25" customFormat="1" ht="30" customHeight="1" thickBot="1" x14ac:dyDescent="0.3">
      <c r="A38" s="8"/>
      <c r="B38" s="65" t="s">
        <v>71</v>
      </c>
      <c r="C38" s="70" t="s">
        <v>70</v>
      </c>
      <c r="D38" s="64">
        <v>1</v>
      </c>
      <c r="E38" s="89">
        <v>45803</v>
      </c>
      <c r="F38" s="89">
        <v>45839</v>
      </c>
      <c r="G38" s="24"/>
      <c r="H38" s="24"/>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row>
    <row r="39" spans="1:78" s="25" customFormat="1" ht="30" customHeight="1" thickBot="1" x14ac:dyDescent="0.3">
      <c r="A39" s="8"/>
      <c r="B39" s="65" t="s">
        <v>72</v>
      </c>
      <c r="C39" s="70" t="s">
        <v>74</v>
      </c>
      <c r="D39" s="64">
        <v>1</v>
      </c>
      <c r="E39" s="89">
        <v>45803</v>
      </c>
      <c r="F39" s="89">
        <v>45839</v>
      </c>
      <c r="G39" s="24"/>
      <c r="H39" s="24"/>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row>
    <row r="40" spans="1:78" s="25" customFormat="1" ht="30" customHeight="1" thickBot="1" x14ac:dyDescent="0.3">
      <c r="A40" s="8"/>
      <c r="B40" s="65" t="s">
        <v>73</v>
      </c>
      <c r="C40" s="70" t="s">
        <v>75</v>
      </c>
      <c r="D40" s="64">
        <v>0.5</v>
      </c>
      <c r="E40" s="89">
        <v>45803</v>
      </c>
      <c r="F40" s="89">
        <v>45839</v>
      </c>
      <c r="G40" s="24"/>
      <c r="H40" s="24"/>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row>
    <row r="41" spans="1:78" s="25" customFormat="1" ht="30" customHeight="1" thickBot="1" x14ac:dyDescent="0.3">
      <c r="A41" s="8"/>
      <c r="B41" s="65" t="s">
        <v>76</v>
      </c>
      <c r="C41" s="70" t="s">
        <v>77</v>
      </c>
      <c r="D41" s="64">
        <v>0.5</v>
      </c>
      <c r="E41" s="89">
        <v>45803</v>
      </c>
      <c r="F41" s="89">
        <v>45839</v>
      </c>
      <c r="G41" s="24"/>
      <c r="H41" s="24"/>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row>
    <row r="42" spans="1:78" s="25" customFormat="1" ht="30" customHeight="1" thickBot="1" x14ac:dyDescent="0.3">
      <c r="A42" s="8"/>
      <c r="B42" s="65" t="s">
        <v>78</v>
      </c>
      <c r="C42" s="70" t="s">
        <v>35</v>
      </c>
      <c r="D42" s="64">
        <v>1</v>
      </c>
      <c r="E42" s="89">
        <v>45803</v>
      </c>
      <c r="F42" s="89">
        <v>45839</v>
      </c>
      <c r="G42" s="24"/>
      <c r="H42" s="24"/>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row>
    <row r="43" spans="1:78" s="25" customFormat="1" ht="30" customHeight="1" thickBot="1" x14ac:dyDescent="0.3">
      <c r="A43" s="8"/>
      <c r="B43" s="65" t="s">
        <v>79</v>
      </c>
      <c r="C43" s="70" t="s">
        <v>80</v>
      </c>
      <c r="D43" s="64">
        <v>1</v>
      </c>
      <c r="E43" s="89">
        <v>45803</v>
      </c>
      <c r="F43" s="89">
        <v>45839</v>
      </c>
      <c r="G43" s="24"/>
      <c r="H43" s="24"/>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row>
    <row r="44" spans="1:78" s="25" customFormat="1" ht="30" customHeight="1" thickBot="1" x14ac:dyDescent="0.3">
      <c r="A44" s="8"/>
      <c r="B44" s="65" t="s">
        <v>81</v>
      </c>
      <c r="C44" s="70" t="s">
        <v>82</v>
      </c>
      <c r="D44" s="64">
        <v>1</v>
      </c>
      <c r="E44" s="89">
        <v>45803</v>
      </c>
      <c r="F44" s="89">
        <v>45839</v>
      </c>
      <c r="G44" s="24"/>
      <c r="H44" s="24"/>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row>
    <row r="45" spans="1:78" s="25" customFormat="1" ht="30" customHeight="1" thickBot="1" x14ac:dyDescent="0.3">
      <c r="A45" s="8"/>
      <c r="B45" s="65" t="s">
        <v>83</v>
      </c>
      <c r="C45" s="70" t="s">
        <v>42</v>
      </c>
      <c r="D45" s="64">
        <v>0.6</v>
      </c>
      <c r="E45" s="89">
        <v>45803</v>
      </c>
      <c r="F45" s="89">
        <v>45839</v>
      </c>
      <c r="G45" s="24"/>
      <c r="H45" s="24"/>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row>
    <row r="46" spans="1:78" s="25" customFormat="1" ht="30" customHeight="1" thickBot="1" x14ac:dyDescent="0.3">
      <c r="A46" s="8"/>
      <c r="B46" s="65" t="s">
        <v>84</v>
      </c>
      <c r="C46" s="70" t="s">
        <v>35</v>
      </c>
      <c r="D46" s="64">
        <v>1</v>
      </c>
      <c r="E46" s="89">
        <v>45803</v>
      </c>
      <c r="F46" s="89">
        <v>45839</v>
      </c>
      <c r="G46" s="24"/>
      <c r="H46" s="24"/>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row>
    <row r="47" spans="1:78" s="25" customFormat="1" ht="30" customHeight="1" thickBot="1" x14ac:dyDescent="0.3">
      <c r="A47" s="8"/>
      <c r="B47" s="65" t="s">
        <v>102</v>
      </c>
      <c r="C47" s="70" t="s">
        <v>45</v>
      </c>
      <c r="D47" s="64">
        <v>1</v>
      </c>
      <c r="E47" s="89">
        <v>45821</v>
      </c>
      <c r="F47" s="89">
        <v>45839</v>
      </c>
      <c r="G47" s="24"/>
      <c r="H47" s="24"/>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row>
    <row r="48" spans="1:78" s="25" customFormat="1" ht="30" customHeight="1" thickBot="1" x14ac:dyDescent="0.3">
      <c r="A48" s="8"/>
      <c r="B48" s="65" t="s">
        <v>85</v>
      </c>
      <c r="C48" s="70" t="s">
        <v>34</v>
      </c>
      <c r="D48" s="64">
        <v>1</v>
      </c>
      <c r="E48" s="89">
        <v>45803</v>
      </c>
      <c r="F48" s="89">
        <v>45839</v>
      </c>
      <c r="G48" s="24"/>
      <c r="H48" s="24"/>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row>
    <row r="49" spans="1:78" s="25" customFormat="1" ht="30" customHeight="1" thickBot="1" x14ac:dyDescent="0.3">
      <c r="A49" s="8"/>
      <c r="B49" s="65" t="s">
        <v>86</v>
      </c>
      <c r="C49" s="70" t="s">
        <v>80</v>
      </c>
      <c r="D49" s="64">
        <v>1</v>
      </c>
      <c r="E49" s="89">
        <v>45803</v>
      </c>
      <c r="F49" s="89">
        <v>45839</v>
      </c>
      <c r="G49" s="24"/>
      <c r="H49" s="24"/>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row>
    <row r="50" spans="1:78" s="25" customFormat="1" ht="30" customHeight="1" thickBot="1" x14ac:dyDescent="0.3">
      <c r="A50" s="8"/>
      <c r="B50" s="65" t="s">
        <v>87</v>
      </c>
      <c r="C50" s="70" t="s">
        <v>88</v>
      </c>
      <c r="D50" s="64">
        <v>1</v>
      </c>
      <c r="E50" s="89">
        <v>45803</v>
      </c>
      <c r="F50" s="89">
        <v>45839</v>
      </c>
      <c r="G50" s="24"/>
      <c r="H50" s="24"/>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row>
    <row r="51" spans="1:78" s="25" customFormat="1" ht="30" customHeight="1" thickBot="1" x14ac:dyDescent="0.3">
      <c r="A51" s="8"/>
      <c r="B51" s="65" t="s">
        <v>89</v>
      </c>
      <c r="C51" s="70" t="s">
        <v>34</v>
      </c>
      <c r="D51" s="64">
        <v>0</v>
      </c>
      <c r="E51" s="89">
        <v>45839</v>
      </c>
      <c r="F51" s="89">
        <v>45839</v>
      </c>
      <c r="G51" s="24"/>
      <c r="H51" s="24"/>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row>
    <row r="52" spans="1:78" s="25" customFormat="1" ht="30" customHeight="1" thickBot="1" x14ac:dyDescent="0.3">
      <c r="A52" s="8"/>
      <c r="B52" s="65" t="s">
        <v>90</v>
      </c>
      <c r="C52" s="70" t="s">
        <v>34</v>
      </c>
      <c r="D52" s="64">
        <v>0</v>
      </c>
      <c r="E52" s="89">
        <v>45840</v>
      </c>
      <c r="F52" s="89">
        <v>45841</v>
      </c>
      <c r="G52" s="24"/>
      <c r="H52" s="24"/>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row>
    <row r="53" spans="1:78" s="25" customFormat="1" ht="30" customHeight="1" thickBot="1" x14ac:dyDescent="0.3">
      <c r="A53" s="8"/>
      <c r="B53" s="65" t="s">
        <v>91</v>
      </c>
      <c r="C53" s="70" t="s">
        <v>34</v>
      </c>
      <c r="D53" s="64">
        <v>0</v>
      </c>
      <c r="E53" s="89">
        <v>45840</v>
      </c>
      <c r="F53" s="89">
        <v>45841</v>
      </c>
      <c r="G53" s="24"/>
      <c r="H53" s="24"/>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row>
    <row r="54" spans="1:78" s="25" customFormat="1" ht="30" customHeight="1" thickBot="1" x14ac:dyDescent="0.3">
      <c r="A54" s="8"/>
      <c r="B54" s="65" t="s">
        <v>92</v>
      </c>
      <c r="C54" s="70" t="s">
        <v>34</v>
      </c>
      <c r="D54" s="64">
        <v>0</v>
      </c>
      <c r="E54" s="89">
        <v>45841</v>
      </c>
      <c r="F54" s="89">
        <v>45848</v>
      </c>
      <c r="G54" s="24"/>
      <c r="H54" s="24"/>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row>
    <row r="55" spans="1:78" s="25" customFormat="1" ht="30" customHeight="1" thickBot="1" x14ac:dyDescent="0.3">
      <c r="A55" s="8"/>
      <c r="B55" s="34" t="s">
        <v>25</v>
      </c>
      <c r="C55" s="35"/>
      <c r="D55" s="36"/>
      <c r="E55" s="79">
        <v>45838</v>
      </c>
      <c r="F55" s="79">
        <v>45844</v>
      </c>
      <c r="G55" s="24"/>
      <c r="H55" s="24"/>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row>
    <row r="56" spans="1:78" s="25" customFormat="1" ht="30" customHeight="1" thickBot="1" x14ac:dyDescent="0.3">
      <c r="A56" s="8"/>
      <c r="B56" s="37" t="s">
        <v>93</v>
      </c>
      <c r="C56" s="72" t="s">
        <v>34</v>
      </c>
      <c r="D56" s="38">
        <v>0</v>
      </c>
      <c r="E56" s="39">
        <v>45839</v>
      </c>
      <c r="F56" s="39">
        <f>E56</f>
        <v>45839</v>
      </c>
      <c r="G56" s="24"/>
      <c r="H56" s="24"/>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row>
    <row r="57" spans="1:78" s="25" customFormat="1" ht="30" customHeight="1" thickBot="1" x14ac:dyDescent="0.3">
      <c r="A57" s="8"/>
      <c r="B57" s="37" t="s">
        <v>94</v>
      </c>
      <c r="C57" s="72" t="s">
        <v>34</v>
      </c>
      <c r="D57" s="38">
        <v>0</v>
      </c>
      <c r="E57" s="39">
        <v>45839</v>
      </c>
      <c r="F57" s="39">
        <v>45839</v>
      </c>
      <c r="G57" s="24"/>
      <c r="H57" s="24"/>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row>
    <row r="58" spans="1:78" s="25" customFormat="1" ht="30" customHeight="1" thickBot="1" x14ac:dyDescent="0.3">
      <c r="A58" s="8"/>
      <c r="B58" s="37" t="s">
        <v>95</v>
      </c>
      <c r="C58" s="72" t="s">
        <v>34</v>
      </c>
      <c r="D58" s="38">
        <v>0</v>
      </c>
      <c r="E58" s="39">
        <f>E57</f>
        <v>45839</v>
      </c>
      <c r="F58" s="39">
        <f>E58</f>
        <v>45839</v>
      </c>
      <c r="G58" s="24"/>
      <c r="H58" s="24"/>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row>
    <row r="59" spans="1:78" s="25" customFormat="1" ht="30" customHeight="1" thickBot="1" x14ac:dyDescent="0.3">
      <c r="A59" s="8"/>
      <c r="B59" s="73" t="s">
        <v>96</v>
      </c>
      <c r="C59" s="74" t="s">
        <v>34</v>
      </c>
      <c r="D59" s="38">
        <v>0</v>
      </c>
      <c r="E59" s="40">
        <f>E58</f>
        <v>45839</v>
      </c>
      <c r="F59" s="40">
        <v>45839</v>
      </c>
      <c r="G59" s="24"/>
      <c r="H59" s="24"/>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row>
    <row r="60" spans="1:78" s="25" customFormat="1" ht="30" customHeight="1" thickBot="1" x14ac:dyDescent="0.3">
      <c r="A60" s="8"/>
      <c r="B60" s="37" t="s">
        <v>97</v>
      </c>
      <c r="C60" s="74" t="s">
        <v>35</v>
      </c>
      <c r="D60" s="38">
        <v>0</v>
      </c>
      <c r="E60" s="40">
        <v>45842</v>
      </c>
      <c r="F60" s="40">
        <f>E60</f>
        <v>45842</v>
      </c>
      <c r="G60" s="24"/>
      <c r="H60" s="24"/>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row>
    <row r="61" spans="1:78" s="25" customFormat="1" ht="30" customHeight="1" thickBot="1" x14ac:dyDescent="0.3">
      <c r="A61" s="8" t="s">
        <v>14</v>
      </c>
      <c r="B61" s="41" t="s">
        <v>26</v>
      </c>
      <c r="C61" s="42"/>
      <c r="D61" s="43"/>
      <c r="E61" s="80">
        <v>45845</v>
      </c>
      <c r="F61" s="80">
        <v>45849</v>
      </c>
      <c r="G61" s="24"/>
      <c r="H61" s="24">
        <f t="shared" ref="H61:H64" si="6">IF(OR(ISBLANK(task_start),ISBLANK(task_end)),"",task_end-task_start+1)</f>
        <v>5</v>
      </c>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row>
    <row r="62" spans="1:78" s="25" customFormat="1" ht="30" customHeight="1" thickBot="1" x14ac:dyDescent="0.3">
      <c r="A62" s="8"/>
      <c r="B62" s="44" t="s">
        <v>98</v>
      </c>
      <c r="C62" s="75" t="s">
        <v>35</v>
      </c>
      <c r="D62" s="45">
        <v>0</v>
      </c>
      <c r="E62" s="46">
        <v>45849</v>
      </c>
      <c r="F62" s="46">
        <f>E62</f>
        <v>45849</v>
      </c>
      <c r="G62" s="24"/>
      <c r="H62" s="24">
        <f t="shared" si="6"/>
        <v>1</v>
      </c>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row>
    <row r="63" spans="1:78" s="25" customFormat="1" ht="30" customHeight="1" thickBot="1" x14ac:dyDescent="0.3">
      <c r="A63" s="8"/>
      <c r="B63" s="76" t="s">
        <v>99</v>
      </c>
      <c r="C63" s="75" t="s">
        <v>35</v>
      </c>
      <c r="D63" s="45">
        <v>0</v>
      </c>
      <c r="E63" s="46">
        <f>E62</f>
        <v>45849</v>
      </c>
      <c r="F63" s="46">
        <f>F62</f>
        <v>45849</v>
      </c>
      <c r="G63" s="24"/>
      <c r="H63" s="24">
        <f t="shared" si="6"/>
        <v>1</v>
      </c>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row>
    <row r="64" spans="1:78" s="25" customFormat="1" ht="30" customHeight="1" thickBot="1" x14ac:dyDescent="0.3">
      <c r="A64" s="8"/>
      <c r="B64" s="44" t="s">
        <v>100</v>
      </c>
      <c r="C64" s="75" t="s">
        <v>34</v>
      </c>
      <c r="D64" s="45">
        <v>0</v>
      </c>
      <c r="E64" s="46">
        <f>E63</f>
        <v>45849</v>
      </c>
      <c r="F64" s="46">
        <f>F63</f>
        <v>45849</v>
      </c>
      <c r="G64" s="24"/>
      <c r="H64" s="24">
        <f t="shared" si="6"/>
        <v>1</v>
      </c>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row>
    <row r="65" spans="3:7" ht="30" customHeight="1" x14ac:dyDescent="0.25">
      <c r="G65" s="49"/>
    </row>
    <row r="66" spans="3:7" ht="30" customHeight="1" x14ac:dyDescent="0.25">
      <c r="C66" s="50"/>
      <c r="F66" s="51"/>
    </row>
    <row r="67" spans="3:7" ht="30" customHeight="1" x14ac:dyDescent="0.25">
      <c r="C67" s="52"/>
    </row>
  </sheetData>
  <mergeCells count="13">
    <mergeCell ref="W4:AC4"/>
    <mergeCell ref="C3:D3"/>
    <mergeCell ref="E3:F3"/>
    <mergeCell ref="C4:D4"/>
    <mergeCell ref="I4:O4"/>
    <mergeCell ref="P4:V4"/>
    <mergeCell ref="BT4:BZ4"/>
    <mergeCell ref="AD4:AJ4"/>
    <mergeCell ref="AK4:AQ4"/>
    <mergeCell ref="AR4:AX4"/>
    <mergeCell ref="AY4:BE4"/>
    <mergeCell ref="BF4:BL4"/>
    <mergeCell ref="BM4:BS4"/>
  </mergeCells>
  <conditionalFormatting sqref="D7:D64">
    <cfRule type="dataBar" priority="1">
      <dataBar>
        <cfvo type="num" val="0"/>
        <cfvo type="num" val="1"/>
        <color theme="0" tint="-0.249977111117893"/>
      </dataBar>
      <extLst>
        <ext xmlns:x14="http://schemas.microsoft.com/office/spreadsheetml/2009/9/main" uri="{B025F937-C7B1-47D3-B67F-A62EFF666E3E}">
          <x14:id>{4AFDFEB9-B2A0-4EE9-85CE-EA6633A39BF1}</x14:id>
        </ext>
      </extLst>
    </cfRule>
  </conditionalFormatting>
  <conditionalFormatting sqref="I5:BL64 BM8:BZ64 BM5:BZ6">
    <cfRule type="expression" dxfId="2" priority="4">
      <formula>AND(TODAY()&gt;=I$5,TODAY()&lt;J$5)</formula>
    </cfRule>
  </conditionalFormatting>
  <conditionalFormatting sqref="I7:BL64 BM8:BZ64">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110AB5C0-0B00-44B4-9371-C031248034C0}">
      <formula1>1</formula1>
    </dataValidation>
  </dataValidations>
  <printOptions horizontalCentered="1"/>
  <pageMargins left="0.35" right="0.35" top="0.35" bottom="0.5" header="0.3" footer="0.3"/>
  <pageSetup paperSize="9" scale="60" fitToHeight="0" orientation="landscape" r:id="rId1"/>
  <headerFooter differentFirst="1" scaleWithDoc="0">
    <oddHeader>&amp;R&amp;"Calibri"&amp;10&amp;K000000 Business Use&amp;1#_x000D_</oddHeader>
    <oddFooter>Page &amp;P of &amp;N</oddFooter>
    <firstHeader>&amp;R&amp;"Calibri"&amp;10&amp;K000000 Business Use&amp;1#_x000D_</firstHeader>
  </headerFooter>
  <drawing r:id="rId2"/>
  <extLst>
    <ext xmlns:x14="http://schemas.microsoft.com/office/spreadsheetml/2009/9/main" uri="{78C0D931-6437-407d-A8EE-F0AAD7539E65}">
      <x14:conditionalFormattings>
        <x14:conditionalFormatting xmlns:xm="http://schemas.microsoft.com/office/excel/2006/main">
          <x14:cfRule type="dataBar" id="{4AFDFEB9-B2A0-4EE9-85CE-EA6633A39BF1}">
            <x14:dataBar minLength="0" maxLength="100" gradient="0">
              <x14:cfvo type="num">
                <xm:f>0</xm:f>
              </x14:cfvo>
              <x14:cfvo type="num">
                <xm:f>1</xm:f>
              </x14:cfvo>
              <x14:negativeFillColor rgb="FFFF0000"/>
              <x14:axisColor rgb="FF000000"/>
            </x14:dataBar>
          </x14:cfRule>
          <xm:sqref>D7:D64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Gantt-Chart</vt:lpstr>
      <vt:lpstr>Anzeigewoche</vt:lpstr>
      <vt:lpstr>'Gantt-Chart'!Print_Titles</vt:lpstr>
      <vt:lpstr>Projektanfang</vt:lpstr>
      <vt:lpstr>'Gantt-Chart'!task_end</vt:lpstr>
      <vt:lpstr>'Gantt-Chart'!task_progress</vt:lpstr>
      <vt:lpstr>'Gantt-Chart'!task_start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Blum, Sophie</dc:creator>
  <cp:lastModifiedBy>Gerken, Tjark</cp:lastModifiedBy>
  <dcterms:created xsi:type="dcterms:W3CDTF">2025-04-07T11:40:36Z</dcterms:created>
  <dcterms:modified xsi:type="dcterms:W3CDTF">2025-06-23T09:38:23Z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18e53f-798e-43aa-978d-c3fda1f3a682_Enabled">
    <vt:lpwstr>true</vt:lpwstr>
  </property>
  <property fmtid="{D5CDD505-2E9C-101B-9397-08002B2CF9AE}" pid="3" name="MSIP_Label_a518e53f-798e-43aa-978d-c3fda1f3a682_SetDate">
    <vt:lpwstr>2025-04-07T11:46:54Z</vt:lpwstr>
  </property>
  <property fmtid="{D5CDD505-2E9C-101B-9397-08002B2CF9AE}" pid="4" name="MSIP_Label_a518e53f-798e-43aa-978d-c3fda1f3a682_Method">
    <vt:lpwstr>Privileged</vt:lpwstr>
  </property>
  <property fmtid="{D5CDD505-2E9C-101B-9397-08002B2CF9AE}" pid="5" name="MSIP_Label_a518e53f-798e-43aa-978d-c3fda1f3a682_Name">
    <vt:lpwstr>PG - Internal Use</vt:lpwstr>
  </property>
  <property fmtid="{D5CDD505-2E9C-101B-9397-08002B2CF9AE}" pid="6" name="MSIP_Label_a518e53f-798e-43aa-978d-c3fda1f3a682_SiteId">
    <vt:lpwstr>3596192b-fdf5-4e2c-a6fa-acb706c963d8</vt:lpwstr>
  </property>
  <property fmtid="{D5CDD505-2E9C-101B-9397-08002B2CF9AE}" pid="7" name="MSIP_Label_a518e53f-798e-43aa-978d-c3fda1f3a682_ActionId">
    <vt:lpwstr>77269405-b882-412f-bde8-29318d0fdbc8</vt:lpwstr>
  </property>
  <property fmtid="{D5CDD505-2E9C-101B-9397-08002B2CF9AE}" pid="8" name="MSIP_Label_a518e53f-798e-43aa-978d-c3fda1f3a682_ContentBits">
    <vt:lpwstr>1</vt:lpwstr>
  </property>
  <property fmtid="{D5CDD505-2E9C-101B-9397-08002B2CF9AE}" pid="9" name="MSIP_Label_a518e53f-798e-43aa-978d-c3fda1f3a682_Tag">
    <vt:lpwstr>10, 0, 1, 1</vt:lpwstr>
  </property>
</Properties>
</file>