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16480" yWindow="1660" windowWidth="17280" windowHeight="14400" tabRatio="500"/>
  </bookViews>
  <sheets>
    <sheet name="all" sheetId="1" r:id="rId1"/>
    <sheet name="daily" sheetId="2" r:id="rId2"/>
    <sheet name="monthly" sheetId="3" r:id="rId3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75" i="2" l="1"/>
  <c r="H75" i="2"/>
  <c r="G75" i="2"/>
  <c r="E75" i="2"/>
  <c r="D75" i="2"/>
  <c r="C75" i="2"/>
  <c r="B7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K75" i="2"/>
  <c r="M75" i="2"/>
  <c r="N75" i="2"/>
  <c r="F75" i="2"/>
  <c r="O770" i="1"/>
  <c r="H770" i="1"/>
  <c r="L770" i="1"/>
  <c r="M770" i="1"/>
  <c r="N770" i="1"/>
  <c r="K770" i="1"/>
  <c r="J770" i="1"/>
  <c r="I770" i="1"/>
  <c r="O769" i="1"/>
  <c r="H769" i="1"/>
  <c r="L769" i="1"/>
  <c r="M769" i="1"/>
  <c r="N769" i="1"/>
  <c r="K769" i="1"/>
  <c r="J769" i="1"/>
  <c r="I769" i="1"/>
  <c r="O768" i="1"/>
  <c r="H768" i="1"/>
  <c r="L768" i="1"/>
  <c r="M768" i="1"/>
  <c r="N768" i="1"/>
  <c r="K768" i="1"/>
  <c r="J768" i="1"/>
  <c r="I768" i="1"/>
  <c r="O767" i="1"/>
  <c r="H767" i="1"/>
  <c r="L767" i="1"/>
  <c r="M767" i="1"/>
  <c r="N767" i="1"/>
  <c r="K767" i="1"/>
  <c r="J767" i="1"/>
  <c r="I767" i="1"/>
  <c r="O766" i="1"/>
  <c r="H766" i="1"/>
  <c r="L766" i="1"/>
  <c r="M766" i="1"/>
  <c r="N766" i="1"/>
  <c r="K766" i="1"/>
  <c r="J766" i="1"/>
  <c r="I766" i="1"/>
  <c r="O764" i="1"/>
  <c r="N764" i="1"/>
  <c r="L764" i="1"/>
  <c r="D74" i="2"/>
  <c r="I74" i="2"/>
  <c r="H74" i="2"/>
  <c r="G74" i="2"/>
  <c r="E74" i="2"/>
  <c r="B74" i="2"/>
  <c r="C45" i="2"/>
  <c r="K74" i="2"/>
  <c r="M74" i="2"/>
  <c r="N74" i="2"/>
  <c r="F74" i="2"/>
  <c r="H764" i="1"/>
  <c r="M764" i="1"/>
  <c r="K764" i="1"/>
  <c r="J764" i="1"/>
  <c r="I764" i="1"/>
  <c r="O763" i="1"/>
  <c r="H763" i="1"/>
  <c r="L763" i="1"/>
  <c r="M763" i="1"/>
  <c r="N763" i="1"/>
  <c r="K763" i="1"/>
  <c r="J763" i="1"/>
  <c r="I763" i="1"/>
  <c r="O762" i="1"/>
  <c r="H762" i="1"/>
  <c r="L762" i="1"/>
  <c r="M762" i="1"/>
  <c r="N762" i="1"/>
  <c r="K762" i="1"/>
  <c r="J762" i="1"/>
  <c r="I762" i="1"/>
  <c r="O761" i="1"/>
  <c r="H761" i="1"/>
  <c r="L761" i="1"/>
  <c r="M761" i="1"/>
  <c r="N761" i="1"/>
  <c r="K761" i="1"/>
  <c r="J761" i="1"/>
  <c r="I761" i="1"/>
  <c r="H3" i="1"/>
  <c r="H4" i="1"/>
  <c r="H5" i="1"/>
  <c r="H6" i="1"/>
  <c r="H7" i="1"/>
  <c r="H8" i="1"/>
  <c r="H9" i="1"/>
  <c r="H10" i="1"/>
  <c r="H11" i="1"/>
  <c r="H12" i="1"/>
  <c r="H13" i="1"/>
  <c r="H14" i="1"/>
  <c r="D3" i="2"/>
  <c r="E3" i="2"/>
  <c r="F3" i="2"/>
  <c r="H17" i="1"/>
  <c r="H18" i="1"/>
  <c r="H19" i="1"/>
  <c r="H20" i="1"/>
  <c r="H21" i="1"/>
  <c r="H22" i="1"/>
  <c r="H23" i="1"/>
  <c r="H24" i="1"/>
  <c r="H25" i="1"/>
  <c r="H26" i="1"/>
  <c r="H27" i="1"/>
  <c r="H28" i="1"/>
  <c r="D4" i="2"/>
  <c r="E4" i="2"/>
  <c r="F4" i="2"/>
  <c r="H31" i="1"/>
  <c r="H32" i="1"/>
  <c r="H33" i="1"/>
  <c r="H34" i="1"/>
  <c r="H35" i="1"/>
  <c r="H36" i="1"/>
  <c r="H37" i="1"/>
  <c r="H38" i="1"/>
  <c r="H39" i="1"/>
  <c r="H40" i="1"/>
  <c r="H41" i="1"/>
  <c r="H42" i="1"/>
  <c r="D5" i="2"/>
  <c r="E5" i="2"/>
  <c r="F5" i="2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D6" i="2"/>
  <c r="E6" i="2"/>
  <c r="F6" i="2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D7" i="2"/>
  <c r="E7" i="2"/>
  <c r="F7" i="2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D8" i="2"/>
  <c r="E8" i="2"/>
  <c r="F8" i="2"/>
  <c r="B7" i="3"/>
  <c r="Q7" i="3"/>
  <c r="P7" i="3"/>
  <c r="O7" i="3"/>
  <c r="N7" i="3"/>
  <c r="M7" i="3"/>
  <c r="L7" i="3"/>
  <c r="K7" i="3"/>
  <c r="J7" i="3"/>
  <c r="I7" i="3"/>
  <c r="H7" i="3"/>
  <c r="G7" i="3"/>
  <c r="F7" i="3"/>
  <c r="H98" i="1"/>
  <c r="H99" i="1"/>
  <c r="H100" i="1"/>
  <c r="H101" i="1"/>
  <c r="H102" i="1"/>
  <c r="H103" i="1"/>
  <c r="H104" i="1"/>
  <c r="H105" i="1"/>
  <c r="D9" i="2"/>
  <c r="E9" i="2"/>
  <c r="F9" i="2"/>
  <c r="H108" i="1"/>
  <c r="H109" i="1"/>
  <c r="H110" i="1"/>
  <c r="H111" i="1"/>
  <c r="H112" i="1"/>
  <c r="H113" i="1"/>
  <c r="H114" i="1"/>
  <c r="D10" i="2"/>
  <c r="E10" i="2"/>
  <c r="F10" i="2"/>
  <c r="H117" i="1"/>
  <c r="H118" i="1"/>
  <c r="H119" i="1"/>
  <c r="D11" i="2"/>
  <c r="E11" i="2"/>
  <c r="F11" i="2"/>
  <c r="H122" i="1"/>
  <c r="H123" i="1"/>
  <c r="H124" i="1"/>
  <c r="H125" i="1"/>
  <c r="H126" i="1"/>
  <c r="D12" i="2"/>
  <c r="E12" i="2"/>
  <c r="F12" i="2"/>
  <c r="H129" i="1"/>
  <c r="H130" i="1"/>
  <c r="H131" i="1"/>
  <c r="H132" i="1"/>
  <c r="H133" i="1"/>
  <c r="H134" i="1"/>
  <c r="H135" i="1"/>
  <c r="H136" i="1"/>
  <c r="H137" i="1"/>
  <c r="H138" i="1"/>
  <c r="H139" i="1"/>
  <c r="D13" i="2"/>
  <c r="E13" i="2"/>
  <c r="F13" i="2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D14" i="2"/>
  <c r="E14" i="2"/>
  <c r="F14" i="2"/>
  <c r="H157" i="1"/>
  <c r="H158" i="1"/>
  <c r="H159" i="1"/>
  <c r="H160" i="1"/>
  <c r="H161" i="1"/>
  <c r="D15" i="2"/>
  <c r="E15" i="2"/>
  <c r="F15" i="2"/>
  <c r="H164" i="1"/>
  <c r="H165" i="1"/>
  <c r="H166" i="1"/>
  <c r="H167" i="1"/>
  <c r="D16" i="2"/>
  <c r="E16" i="2"/>
  <c r="F16" i="2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D17" i="2"/>
  <c r="E17" i="2"/>
  <c r="F17" i="2"/>
  <c r="H195" i="1"/>
  <c r="H196" i="1"/>
  <c r="H197" i="1"/>
  <c r="H198" i="1"/>
  <c r="H199" i="1"/>
  <c r="D18" i="2"/>
  <c r="E18" i="2"/>
  <c r="F18" i="2"/>
  <c r="H202" i="1"/>
  <c r="H203" i="1"/>
  <c r="H204" i="1"/>
  <c r="H205" i="1"/>
  <c r="H206" i="1"/>
  <c r="H207" i="1"/>
  <c r="H208" i="1"/>
  <c r="H209" i="1"/>
  <c r="D19" i="2"/>
  <c r="E19" i="2"/>
  <c r="F19" i="2"/>
  <c r="H212" i="1"/>
  <c r="H213" i="1"/>
  <c r="H214" i="1"/>
  <c r="H215" i="1"/>
  <c r="D20" i="2"/>
  <c r="E20" i="2"/>
  <c r="F20" i="2"/>
  <c r="H218" i="1"/>
  <c r="H219" i="1"/>
  <c r="D21" i="2"/>
  <c r="E21" i="2"/>
  <c r="F21" i="2"/>
  <c r="H222" i="1"/>
  <c r="D22" i="2"/>
  <c r="E22" i="2"/>
  <c r="F22" i="2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D23" i="2"/>
  <c r="E23" i="2"/>
  <c r="F23" i="2"/>
  <c r="H240" i="1"/>
  <c r="H241" i="1"/>
  <c r="H242" i="1"/>
  <c r="H243" i="1"/>
  <c r="H244" i="1"/>
  <c r="H245" i="1"/>
  <c r="H246" i="1"/>
  <c r="H247" i="1"/>
  <c r="H248" i="1"/>
  <c r="H249" i="1"/>
  <c r="H250" i="1"/>
  <c r="D24" i="2"/>
  <c r="E24" i="2"/>
  <c r="F24" i="2"/>
  <c r="H253" i="1"/>
  <c r="H254" i="1"/>
  <c r="H255" i="1"/>
  <c r="H256" i="1"/>
  <c r="H257" i="1"/>
  <c r="H258" i="1"/>
  <c r="H259" i="1"/>
  <c r="H260" i="1"/>
  <c r="D25" i="2"/>
  <c r="E25" i="2"/>
  <c r="F25" i="2"/>
  <c r="H263" i="1"/>
  <c r="H264" i="1"/>
  <c r="H265" i="1"/>
  <c r="H266" i="1"/>
  <c r="H267" i="1"/>
  <c r="H268" i="1"/>
  <c r="H269" i="1"/>
  <c r="H270" i="1"/>
  <c r="H271" i="1"/>
  <c r="H272" i="1"/>
  <c r="H273" i="1"/>
  <c r="D26" i="2"/>
  <c r="E26" i="2"/>
  <c r="F26" i="2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D27" i="2"/>
  <c r="E27" i="2"/>
  <c r="F27" i="2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D28" i="2"/>
  <c r="E28" i="2"/>
  <c r="F28" i="2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D29" i="2"/>
  <c r="E29" i="2"/>
  <c r="F29" i="2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D30" i="2"/>
  <c r="E30" i="2"/>
  <c r="F30" i="2"/>
  <c r="H393" i="1"/>
  <c r="H394" i="1"/>
  <c r="H395" i="1"/>
  <c r="H396" i="1"/>
  <c r="H397" i="1"/>
  <c r="H398" i="1"/>
  <c r="H399" i="1"/>
  <c r="H400" i="1"/>
  <c r="D31" i="2"/>
  <c r="E31" i="2"/>
  <c r="F31" i="2"/>
  <c r="B6" i="3"/>
  <c r="P6" i="3"/>
  <c r="O6" i="3"/>
  <c r="N6" i="3"/>
  <c r="M6" i="3"/>
  <c r="L6" i="3"/>
  <c r="K6" i="3"/>
  <c r="J6" i="3"/>
  <c r="I6" i="3"/>
  <c r="H6" i="3"/>
  <c r="G6" i="3"/>
  <c r="F6" i="3"/>
  <c r="E6" i="3"/>
  <c r="H403" i="1"/>
  <c r="H404" i="1"/>
  <c r="H405" i="1"/>
  <c r="H406" i="1"/>
  <c r="H407" i="1"/>
  <c r="D32" i="2"/>
  <c r="E32" i="2"/>
  <c r="F32" i="2"/>
  <c r="H410" i="1"/>
  <c r="H411" i="1"/>
  <c r="D33" i="2"/>
  <c r="E33" i="2"/>
  <c r="F33" i="2"/>
  <c r="H414" i="1"/>
  <c r="D34" i="2"/>
  <c r="E34" i="2"/>
  <c r="F34" i="2"/>
  <c r="H417" i="1"/>
  <c r="D35" i="2"/>
  <c r="E35" i="2"/>
  <c r="F35" i="2"/>
  <c r="H420" i="1"/>
  <c r="H421" i="1"/>
  <c r="H422" i="1"/>
  <c r="D36" i="2"/>
  <c r="E36" i="2"/>
  <c r="F36" i="2"/>
  <c r="H425" i="1"/>
  <c r="H426" i="1"/>
  <c r="D37" i="2"/>
  <c r="E37" i="2"/>
  <c r="F37" i="2"/>
  <c r="H429" i="1"/>
  <c r="H430" i="1"/>
  <c r="H431" i="1"/>
  <c r="H432" i="1"/>
  <c r="H433" i="1"/>
  <c r="H434" i="1"/>
  <c r="H435" i="1"/>
  <c r="H436" i="1"/>
  <c r="H437" i="1"/>
  <c r="H438" i="1"/>
  <c r="D38" i="2"/>
  <c r="E38" i="2"/>
  <c r="F38" i="2"/>
  <c r="H441" i="1"/>
  <c r="H442" i="1"/>
  <c r="H443" i="1"/>
  <c r="H444" i="1"/>
  <c r="H445" i="1"/>
  <c r="D39" i="2"/>
  <c r="E39" i="2"/>
  <c r="F39" i="2"/>
  <c r="H448" i="1"/>
  <c r="H449" i="1"/>
  <c r="H450" i="1"/>
  <c r="H451" i="1"/>
  <c r="H452" i="1"/>
  <c r="H453" i="1"/>
  <c r="D40" i="2"/>
  <c r="E40" i="2"/>
  <c r="F40" i="2"/>
  <c r="H456" i="1"/>
  <c r="H457" i="1"/>
  <c r="H458" i="1"/>
  <c r="D41" i="2"/>
  <c r="E41" i="2"/>
  <c r="F41" i="2"/>
  <c r="H461" i="1"/>
  <c r="H462" i="1"/>
  <c r="D42" i="2"/>
  <c r="E42" i="2"/>
  <c r="F42" i="2"/>
  <c r="H465" i="1"/>
  <c r="D43" i="2"/>
  <c r="E43" i="2"/>
  <c r="F43" i="2"/>
  <c r="H468" i="1"/>
  <c r="H469" i="1"/>
  <c r="H470" i="1"/>
  <c r="D44" i="2"/>
  <c r="E44" i="2"/>
  <c r="F44" i="2"/>
  <c r="H473" i="1"/>
  <c r="H474" i="1"/>
  <c r="H475" i="1"/>
  <c r="H476" i="1"/>
  <c r="H477" i="1"/>
  <c r="H478" i="1"/>
  <c r="D45" i="2"/>
  <c r="E45" i="2"/>
  <c r="F45" i="2"/>
  <c r="H481" i="1"/>
  <c r="H482" i="1"/>
  <c r="H483" i="1"/>
  <c r="H484" i="1"/>
  <c r="H485" i="1"/>
  <c r="H486" i="1"/>
  <c r="H487" i="1"/>
  <c r="H488" i="1"/>
  <c r="H489" i="1"/>
  <c r="H490" i="1"/>
  <c r="H491" i="1"/>
  <c r="D46" i="2"/>
  <c r="E46" i="2"/>
  <c r="F46" i="2"/>
  <c r="H494" i="1"/>
  <c r="H495" i="1"/>
  <c r="H496" i="1"/>
  <c r="D47" i="2"/>
  <c r="E47" i="2"/>
  <c r="F47" i="2"/>
  <c r="H499" i="1"/>
  <c r="H500" i="1"/>
  <c r="H501" i="1"/>
  <c r="H502" i="1"/>
  <c r="H503" i="1"/>
  <c r="H504" i="1"/>
  <c r="H505" i="1"/>
  <c r="H506" i="1"/>
  <c r="D48" i="2"/>
  <c r="E48" i="2"/>
  <c r="F48" i="2"/>
  <c r="H509" i="1"/>
  <c r="H510" i="1"/>
  <c r="H511" i="1"/>
  <c r="H512" i="1"/>
  <c r="H513" i="1"/>
  <c r="H514" i="1"/>
  <c r="H515" i="1"/>
  <c r="H516" i="1"/>
  <c r="H517" i="1"/>
  <c r="D49" i="2"/>
  <c r="E49" i="2"/>
  <c r="F49" i="2"/>
  <c r="B5" i="3"/>
  <c r="O5" i="3"/>
  <c r="N5" i="3"/>
  <c r="M5" i="3"/>
  <c r="L5" i="3"/>
  <c r="K5" i="3"/>
  <c r="J5" i="3"/>
  <c r="I5" i="3"/>
  <c r="H5" i="3"/>
  <c r="G5" i="3"/>
  <c r="F5" i="3"/>
  <c r="E5" i="3"/>
  <c r="D5" i="3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D50" i="2"/>
  <c r="E50" i="2"/>
  <c r="F50" i="2"/>
  <c r="H536" i="1"/>
  <c r="H537" i="1"/>
  <c r="H538" i="1"/>
  <c r="H539" i="1"/>
  <c r="H540" i="1"/>
  <c r="H541" i="1"/>
  <c r="H542" i="1"/>
  <c r="H543" i="1"/>
  <c r="H544" i="1"/>
  <c r="D51" i="2"/>
  <c r="E51" i="2"/>
  <c r="F51" i="2"/>
  <c r="H547" i="1"/>
  <c r="H548" i="1"/>
  <c r="D52" i="2"/>
  <c r="E52" i="2"/>
  <c r="F52" i="2"/>
  <c r="H551" i="1"/>
  <c r="H552" i="1"/>
  <c r="H553" i="1"/>
  <c r="H554" i="1"/>
  <c r="H555" i="1"/>
  <c r="D53" i="2"/>
  <c r="E53" i="2"/>
  <c r="F53" i="2"/>
  <c r="H558" i="1"/>
  <c r="H559" i="1"/>
  <c r="H560" i="1"/>
  <c r="D54" i="2"/>
  <c r="E54" i="2"/>
  <c r="F54" i="2"/>
  <c r="H563" i="1"/>
  <c r="H564" i="1"/>
  <c r="D55" i="2"/>
  <c r="E55" i="2"/>
  <c r="F55" i="2"/>
  <c r="H567" i="1"/>
  <c r="H568" i="1"/>
  <c r="H569" i="1"/>
  <c r="H570" i="1"/>
  <c r="H571" i="1"/>
  <c r="D56" i="2"/>
  <c r="E56" i="2"/>
  <c r="F56" i="2"/>
  <c r="H574" i="1"/>
  <c r="H575" i="1"/>
  <c r="H576" i="1"/>
  <c r="H577" i="1"/>
  <c r="H578" i="1"/>
  <c r="H579" i="1"/>
  <c r="H580" i="1"/>
  <c r="H581" i="1"/>
  <c r="D57" i="2"/>
  <c r="E57" i="2"/>
  <c r="F57" i="2"/>
  <c r="H584" i="1"/>
  <c r="H585" i="1"/>
  <c r="H586" i="1"/>
  <c r="H587" i="1"/>
  <c r="H588" i="1"/>
  <c r="D58" i="2"/>
  <c r="E58" i="2"/>
  <c r="F58" i="2"/>
  <c r="H591" i="1"/>
  <c r="H592" i="1"/>
  <c r="H593" i="1"/>
  <c r="H594" i="1"/>
  <c r="H595" i="1"/>
  <c r="H596" i="1"/>
  <c r="H597" i="1"/>
  <c r="H598" i="1"/>
  <c r="D59" i="2"/>
  <c r="E59" i="2"/>
  <c r="F59" i="2"/>
  <c r="H601" i="1"/>
  <c r="H602" i="1"/>
  <c r="H603" i="1"/>
  <c r="H604" i="1"/>
  <c r="D60" i="2"/>
  <c r="E60" i="2"/>
  <c r="F60" i="2"/>
  <c r="H607" i="1"/>
  <c r="H608" i="1"/>
  <c r="D61" i="2"/>
  <c r="E61" i="2"/>
  <c r="F61" i="2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D62" i="2"/>
  <c r="E62" i="2"/>
  <c r="F62" i="2"/>
  <c r="H633" i="1"/>
  <c r="H634" i="1"/>
  <c r="H635" i="1"/>
  <c r="H636" i="1"/>
  <c r="H637" i="1"/>
  <c r="H638" i="1"/>
  <c r="H639" i="1"/>
  <c r="D63" i="2"/>
  <c r="E63" i="2"/>
  <c r="F63" i="2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D64" i="2"/>
  <c r="E64" i="2"/>
  <c r="F64" i="2"/>
  <c r="H660" i="1"/>
  <c r="H661" i="1"/>
  <c r="H662" i="1"/>
  <c r="H663" i="1"/>
  <c r="H664" i="1"/>
  <c r="H665" i="1"/>
  <c r="H666" i="1"/>
  <c r="H667" i="1"/>
  <c r="H668" i="1"/>
  <c r="H669" i="1"/>
  <c r="D65" i="2"/>
  <c r="E65" i="2"/>
  <c r="F65" i="2"/>
  <c r="H672" i="1"/>
  <c r="H673" i="1"/>
  <c r="H674" i="1"/>
  <c r="H675" i="1"/>
  <c r="H676" i="1"/>
  <c r="H677" i="1"/>
  <c r="H678" i="1"/>
  <c r="H679" i="1"/>
  <c r="H680" i="1"/>
  <c r="H681" i="1"/>
  <c r="H682" i="1"/>
  <c r="H683" i="1"/>
  <c r="D66" i="2"/>
  <c r="E66" i="2"/>
  <c r="F66" i="2"/>
  <c r="H686" i="1"/>
  <c r="H687" i="1"/>
  <c r="H688" i="1"/>
  <c r="H689" i="1"/>
  <c r="H690" i="1"/>
  <c r="H691" i="1"/>
  <c r="H692" i="1"/>
  <c r="H693" i="1"/>
  <c r="H694" i="1"/>
  <c r="D67" i="2"/>
  <c r="E67" i="2"/>
  <c r="F67" i="2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D68" i="2"/>
  <c r="E68" i="2"/>
  <c r="F68" i="2"/>
  <c r="H713" i="1"/>
  <c r="H714" i="1"/>
  <c r="H715" i="1"/>
  <c r="H716" i="1"/>
  <c r="H717" i="1"/>
  <c r="H718" i="1"/>
  <c r="H719" i="1"/>
  <c r="H720" i="1"/>
  <c r="H721" i="1"/>
  <c r="H722" i="1"/>
  <c r="D69" i="2"/>
  <c r="E69" i="2"/>
  <c r="F69" i="2"/>
  <c r="H724" i="1"/>
  <c r="H725" i="1"/>
  <c r="H726" i="1"/>
  <c r="H727" i="1"/>
  <c r="H728" i="1"/>
  <c r="H729" i="1"/>
  <c r="H730" i="1"/>
  <c r="H731" i="1"/>
  <c r="H732" i="1"/>
  <c r="D70" i="2"/>
  <c r="E70" i="2"/>
  <c r="F70" i="2"/>
  <c r="H734" i="1"/>
  <c r="H735" i="1"/>
  <c r="H736" i="1"/>
  <c r="H737" i="1"/>
  <c r="H738" i="1"/>
  <c r="H739" i="1"/>
  <c r="H740" i="1"/>
  <c r="H741" i="1"/>
  <c r="H742" i="1"/>
  <c r="D71" i="2"/>
  <c r="E71" i="2"/>
  <c r="F71" i="2"/>
  <c r="H744" i="1"/>
  <c r="H745" i="1"/>
  <c r="H746" i="1"/>
  <c r="H747" i="1"/>
  <c r="H748" i="1"/>
  <c r="H749" i="1"/>
  <c r="H750" i="1"/>
  <c r="H751" i="1"/>
  <c r="D72" i="2"/>
  <c r="E72" i="2"/>
  <c r="F72" i="2"/>
  <c r="H753" i="1"/>
  <c r="H754" i="1"/>
  <c r="H755" i="1"/>
  <c r="H756" i="1"/>
  <c r="H757" i="1"/>
  <c r="H758" i="1"/>
  <c r="H759" i="1"/>
  <c r="D73" i="2"/>
  <c r="E73" i="2"/>
  <c r="F73" i="2"/>
  <c r="B4" i="3"/>
  <c r="N4" i="3"/>
  <c r="M4" i="3"/>
  <c r="L4" i="3"/>
  <c r="K4" i="3"/>
  <c r="J4" i="3"/>
  <c r="I4" i="3"/>
  <c r="H4" i="3"/>
  <c r="G4" i="3"/>
  <c r="F4" i="3"/>
  <c r="E4" i="3"/>
  <c r="D4" i="3"/>
  <c r="C4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C44" i="2"/>
  <c r="K73" i="2"/>
  <c r="M73" i="2"/>
  <c r="O759" i="1"/>
  <c r="L759" i="1"/>
  <c r="M759" i="1"/>
  <c r="N759" i="1"/>
  <c r="K759" i="1"/>
  <c r="I73" i="2"/>
  <c r="N73" i="2"/>
  <c r="H73" i="2"/>
  <c r="J759" i="1"/>
  <c r="G73" i="2"/>
  <c r="B73" i="2"/>
  <c r="C43" i="2"/>
  <c r="K72" i="2"/>
  <c r="M72" i="2"/>
  <c r="O751" i="1"/>
  <c r="L751" i="1"/>
  <c r="M751" i="1"/>
  <c r="N751" i="1"/>
  <c r="K751" i="1"/>
  <c r="I72" i="2"/>
  <c r="N72" i="2"/>
  <c r="H72" i="2"/>
  <c r="J751" i="1"/>
  <c r="G72" i="2"/>
  <c r="B72" i="2"/>
  <c r="C42" i="2"/>
  <c r="K71" i="2"/>
  <c r="M71" i="2"/>
  <c r="O742" i="1"/>
  <c r="L742" i="1"/>
  <c r="M742" i="1"/>
  <c r="N742" i="1"/>
  <c r="K742" i="1"/>
  <c r="I71" i="2"/>
  <c r="N71" i="2"/>
  <c r="H71" i="2"/>
  <c r="J742" i="1"/>
  <c r="G71" i="2"/>
  <c r="B71" i="2"/>
  <c r="C41" i="2"/>
  <c r="K70" i="2"/>
  <c r="M70" i="2"/>
  <c r="O732" i="1"/>
  <c r="L732" i="1"/>
  <c r="M732" i="1"/>
  <c r="N732" i="1"/>
  <c r="K732" i="1"/>
  <c r="I70" i="2"/>
  <c r="N70" i="2"/>
  <c r="H70" i="2"/>
  <c r="J732" i="1"/>
  <c r="G70" i="2"/>
  <c r="B70" i="2"/>
  <c r="C40" i="2"/>
  <c r="K69" i="2"/>
  <c r="M69" i="2"/>
  <c r="O722" i="1"/>
  <c r="L722" i="1"/>
  <c r="M722" i="1"/>
  <c r="N722" i="1"/>
  <c r="K722" i="1"/>
  <c r="I69" i="2"/>
  <c r="N69" i="2"/>
  <c r="H69" i="2"/>
  <c r="J722" i="1"/>
  <c r="G69" i="2"/>
  <c r="B69" i="2"/>
  <c r="C39" i="2"/>
  <c r="K68" i="2"/>
  <c r="M68" i="2"/>
  <c r="O711" i="1"/>
  <c r="L711" i="1"/>
  <c r="M711" i="1"/>
  <c r="N711" i="1"/>
  <c r="K711" i="1"/>
  <c r="I68" i="2"/>
  <c r="N68" i="2"/>
  <c r="H68" i="2"/>
  <c r="J711" i="1"/>
  <c r="G68" i="2"/>
  <c r="B68" i="2"/>
  <c r="C38" i="2"/>
  <c r="K67" i="2"/>
  <c r="M67" i="2"/>
  <c r="O694" i="1"/>
  <c r="L694" i="1"/>
  <c r="M694" i="1"/>
  <c r="N694" i="1"/>
  <c r="K694" i="1"/>
  <c r="I67" i="2"/>
  <c r="N67" i="2"/>
  <c r="H67" i="2"/>
  <c r="J694" i="1"/>
  <c r="G67" i="2"/>
  <c r="B67" i="2"/>
  <c r="C37" i="2"/>
  <c r="K66" i="2"/>
  <c r="M66" i="2"/>
  <c r="O683" i="1"/>
  <c r="L683" i="1"/>
  <c r="M683" i="1"/>
  <c r="N683" i="1"/>
  <c r="K683" i="1"/>
  <c r="I66" i="2"/>
  <c r="N66" i="2"/>
  <c r="H66" i="2"/>
  <c r="J683" i="1"/>
  <c r="G66" i="2"/>
  <c r="B66" i="2"/>
  <c r="C36" i="2"/>
  <c r="K65" i="2"/>
  <c r="M65" i="2"/>
  <c r="O669" i="1"/>
  <c r="L669" i="1"/>
  <c r="M669" i="1"/>
  <c r="N669" i="1"/>
  <c r="K669" i="1"/>
  <c r="I65" i="2"/>
  <c r="N65" i="2"/>
  <c r="H65" i="2"/>
  <c r="J669" i="1"/>
  <c r="G65" i="2"/>
  <c r="B65" i="2"/>
  <c r="C35" i="2"/>
  <c r="K64" i="2"/>
  <c r="M64" i="2"/>
  <c r="O657" i="1"/>
  <c r="L657" i="1"/>
  <c r="M657" i="1"/>
  <c r="N657" i="1"/>
  <c r="K657" i="1"/>
  <c r="I64" i="2"/>
  <c r="N64" i="2"/>
  <c r="H64" i="2"/>
  <c r="J657" i="1"/>
  <c r="G64" i="2"/>
  <c r="B64" i="2"/>
  <c r="C34" i="2"/>
  <c r="K63" i="2"/>
  <c r="M63" i="2"/>
  <c r="O639" i="1"/>
  <c r="L639" i="1"/>
  <c r="M639" i="1"/>
  <c r="N639" i="1"/>
  <c r="K639" i="1"/>
  <c r="I63" i="2"/>
  <c r="N63" i="2"/>
  <c r="H63" i="2"/>
  <c r="J639" i="1"/>
  <c r="G63" i="2"/>
  <c r="B63" i="2"/>
  <c r="C33" i="2"/>
  <c r="K62" i="2"/>
  <c r="M62" i="2"/>
  <c r="O630" i="1"/>
  <c r="L630" i="1"/>
  <c r="M630" i="1"/>
  <c r="N630" i="1"/>
  <c r="K630" i="1"/>
  <c r="I62" i="2"/>
  <c r="N62" i="2"/>
  <c r="H62" i="2"/>
  <c r="J630" i="1"/>
  <c r="G62" i="2"/>
  <c r="B62" i="2"/>
  <c r="C32" i="2"/>
  <c r="K61" i="2"/>
  <c r="M61" i="2"/>
  <c r="O608" i="1"/>
  <c r="L608" i="1"/>
  <c r="M608" i="1"/>
  <c r="N608" i="1"/>
  <c r="K608" i="1"/>
  <c r="I61" i="2"/>
  <c r="N61" i="2"/>
  <c r="H61" i="2"/>
  <c r="J608" i="1"/>
  <c r="G61" i="2"/>
  <c r="B61" i="2"/>
  <c r="C31" i="2"/>
  <c r="K60" i="2"/>
  <c r="M60" i="2"/>
  <c r="O604" i="1"/>
  <c r="L604" i="1"/>
  <c r="M604" i="1"/>
  <c r="N604" i="1"/>
  <c r="K604" i="1"/>
  <c r="I60" i="2"/>
  <c r="N60" i="2"/>
  <c r="H60" i="2"/>
  <c r="J604" i="1"/>
  <c r="G60" i="2"/>
  <c r="B60" i="2"/>
  <c r="C30" i="2"/>
  <c r="K59" i="2"/>
  <c r="M59" i="2"/>
  <c r="O598" i="1"/>
  <c r="L598" i="1"/>
  <c r="M598" i="1"/>
  <c r="N598" i="1"/>
  <c r="K598" i="1"/>
  <c r="I59" i="2"/>
  <c r="N59" i="2"/>
  <c r="H59" i="2"/>
  <c r="J598" i="1"/>
  <c r="G59" i="2"/>
  <c r="B59" i="2"/>
  <c r="C29" i="2"/>
  <c r="K58" i="2"/>
  <c r="M58" i="2"/>
  <c r="O588" i="1"/>
  <c r="L588" i="1"/>
  <c r="M588" i="1"/>
  <c r="N588" i="1"/>
  <c r="K588" i="1"/>
  <c r="I58" i="2"/>
  <c r="N58" i="2"/>
  <c r="H58" i="2"/>
  <c r="J588" i="1"/>
  <c r="G58" i="2"/>
  <c r="B58" i="2"/>
  <c r="C28" i="2"/>
  <c r="K57" i="2"/>
  <c r="M57" i="2"/>
  <c r="O581" i="1"/>
  <c r="L581" i="1"/>
  <c r="M581" i="1"/>
  <c r="N581" i="1"/>
  <c r="K581" i="1"/>
  <c r="I57" i="2"/>
  <c r="N57" i="2"/>
  <c r="H57" i="2"/>
  <c r="J581" i="1"/>
  <c r="G57" i="2"/>
  <c r="B57" i="2"/>
  <c r="C27" i="2"/>
  <c r="K56" i="2"/>
  <c r="M56" i="2"/>
  <c r="O571" i="1"/>
  <c r="L571" i="1"/>
  <c r="M571" i="1"/>
  <c r="N571" i="1"/>
  <c r="K571" i="1"/>
  <c r="I56" i="2"/>
  <c r="N56" i="2"/>
  <c r="H56" i="2"/>
  <c r="J571" i="1"/>
  <c r="G56" i="2"/>
  <c r="B56" i="2"/>
  <c r="C26" i="2"/>
  <c r="K55" i="2"/>
  <c r="M55" i="2"/>
  <c r="O564" i="1"/>
  <c r="L564" i="1"/>
  <c r="M564" i="1"/>
  <c r="N564" i="1"/>
  <c r="K564" i="1"/>
  <c r="I55" i="2"/>
  <c r="N55" i="2"/>
  <c r="H55" i="2"/>
  <c r="J564" i="1"/>
  <c r="G55" i="2"/>
  <c r="B55" i="2"/>
  <c r="C25" i="2"/>
  <c r="K54" i="2"/>
  <c r="M54" i="2"/>
  <c r="O560" i="1"/>
  <c r="L560" i="1"/>
  <c r="M560" i="1"/>
  <c r="N560" i="1"/>
  <c r="K560" i="1"/>
  <c r="I54" i="2"/>
  <c r="N54" i="2"/>
  <c r="H54" i="2"/>
  <c r="J560" i="1"/>
  <c r="G54" i="2"/>
  <c r="B54" i="2"/>
  <c r="C24" i="2"/>
  <c r="K53" i="2"/>
  <c r="M53" i="2"/>
  <c r="O555" i="1"/>
  <c r="L555" i="1"/>
  <c r="M555" i="1"/>
  <c r="N555" i="1"/>
  <c r="K555" i="1"/>
  <c r="I53" i="2"/>
  <c r="N53" i="2"/>
  <c r="H53" i="2"/>
  <c r="J555" i="1"/>
  <c r="G53" i="2"/>
  <c r="B53" i="2"/>
  <c r="C23" i="2"/>
  <c r="K52" i="2"/>
  <c r="M52" i="2"/>
  <c r="O548" i="1"/>
  <c r="L548" i="1"/>
  <c r="M548" i="1"/>
  <c r="N548" i="1"/>
  <c r="K548" i="1"/>
  <c r="I52" i="2"/>
  <c r="N52" i="2"/>
  <c r="H52" i="2"/>
  <c r="J548" i="1"/>
  <c r="G52" i="2"/>
  <c r="B52" i="2"/>
  <c r="C22" i="2"/>
  <c r="K51" i="2"/>
  <c r="M51" i="2"/>
  <c r="O544" i="1"/>
  <c r="L544" i="1"/>
  <c r="M544" i="1"/>
  <c r="N544" i="1"/>
  <c r="K544" i="1"/>
  <c r="I51" i="2"/>
  <c r="N51" i="2"/>
  <c r="H51" i="2"/>
  <c r="J544" i="1"/>
  <c r="G51" i="2"/>
  <c r="B51" i="2"/>
  <c r="C21" i="2"/>
  <c r="K50" i="2"/>
  <c r="M50" i="2"/>
  <c r="O533" i="1"/>
  <c r="L533" i="1"/>
  <c r="M533" i="1"/>
  <c r="N533" i="1"/>
  <c r="K533" i="1"/>
  <c r="I50" i="2"/>
  <c r="N50" i="2"/>
  <c r="H50" i="2"/>
  <c r="J533" i="1"/>
  <c r="G50" i="2"/>
  <c r="B50" i="2"/>
  <c r="C20" i="2"/>
  <c r="K49" i="2"/>
  <c r="M49" i="2"/>
  <c r="O517" i="1"/>
  <c r="L517" i="1"/>
  <c r="M517" i="1"/>
  <c r="N517" i="1"/>
  <c r="K517" i="1"/>
  <c r="I49" i="2"/>
  <c r="N49" i="2"/>
  <c r="H49" i="2"/>
  <c r="J517" i="1"/>
  <c r="G49" i="2"/>
  <c r="B49" i="2"/>
  <c r="C19" i="2"/>
  <c r="K48" i="2"/>
  <c r="M48" i="2"/>
  <c r="O506" i="1"/>
  <c r="L506" i="1"/>
  <c r="M506" i="1"/>
  <c r="N506" i="1"/>
  <c r="K506" i="1"/>
  <c r="I48" i="2"/>
  <c r="N48" i="2"/>
  <c r="H48" i="2"/>
  <c r="J506" i="1"/>
  <c r="G48" i="2"/>
  <c r="B48" i="2"/>
  <c r="C18" i="2"/>
  <c r="K47" i="2"/>
  <c r="M47" i="2"/>
  <c r="O496" i="1"/>
  <c r="L496" i="1"/>
  <c r="M496" i="1"/>
  <c r="N496" i="1"/>
  <c r="K496" i="1"/>
  <c r="I47" i="2"/>
  <c r="N47" i="2"/>
  <c r="H47" i="2"/>
  <c r="J496" i="1"/>
  <c r="G47" i="2"/>
  <c r="B47" i="2"/>
  <c r="C17" i="2"/>
  <c r="K46" i="2"/>
  <c r="M46" i="2"/>
  <c r="O491" i="1"/>
  <c r="L491" i="1"/>
  <c r="M491" i="1"/>
  <c r="N491" i="1"/>
  <c r="K491" i="1"/>
  <c r="I46" i="2"/>
  <c r="N46" i="2"/>
  <c r="H46" i="2"/>
  <c r="J491" i="1"/>
  <c r="G46" i="2"/>
  <c r="B46" i="2"/>
  <c r="C16" i="2"/>
  <c r="K45" i="2"/>
  <c r="M45" i="2"/>
  <c r="O478" i="1"/>
  <c r="L478" i="1"/>
  <c r="M478" i="1"/>
  <c r="N478" i="1"/>
  <c r="K478" i="1"/>
  <c r="I45" i="2"/>
  <c r="N45" i="2"/>
  <c r="H45" i="2"/>
  <c r="J478" i="1"/>
  <c r="G45" i="2"/>
  <c r="B45" i="2"/>
  <c r="C15" i="2"/>
  <c r="K44" i="2"/>
  <c r="M44" i="2"/>
  <c r="O470" i="1"/>
  <c r="L470" i="1"/>
  <c r="M470" i="1"/>
  <c r="N470" i="1"/>
  <c r="K470" i="1"/>
  <c r="I44" i="2"/>
  <c r="N44" i="2"/>
  <c r="H44" i="2"/>
  <c r="J470" i="1"/>
  <c r="G44" i="2"/>
  <c r="B44" i="2"/>
  <c r="C14" i="2"/>
  <c r="K43" i="2"/>
  <c r="M43" i="2"/>
  <c r="O465" i="1"/>
  <c r="L465" i="1"/>
  <c r="M465" i="1"/>
  <c r="N465" i="1"/>
  <c r="K465" i="1"/>
  <c r="I43" i="2"/>
  <c r="N43" i="2"/>
  <c r="H43" i="2"/>
  <c r="J465" i="1"/>
  <c r="G43" i="2"/>
  <c r="B43" i="2"/>
  <c r="C13" i="2"/>
  <c r="K42" i="2"/>
  <c r="M42" i="2"/>
  <c r="O462" i="1"/>
  <c r="L462" i="1"/>
  <c r="M462" i="1"/>
  <c r="N462" i="1"/>
  <c r="K462" i="1"/>
  <c r="I42" i="2"/>
  <c r="N42" i="2"/>
  <c r="H42" i="2"/>
  <c r="J462" i="1"/>
  <c r="G42" i="2"/>
  <c r="B42" i="2"/>
  <c r="C12" i="2"/>
  <c r="K41" i="2"/>
  <c r="M41" i="2"/>
  <c r="O458" i="1"/>
  <c r="L458" i="1"/>
  <c r="M458" i="1"/>
  <c r="N458" i="1"/>
  <c r="K458" i="1"/>
  <c r="I41" i="2"/>
  <c r="N41" i="2"/>
  <c r="H41" i="2"/>
  <c r="J458" i="1"/>
  <c r="G41" i="2"/>
  <c r="B41" i="2"/>
  <c r="C11" i="2"/>
  <c r="K40" i="2"/>
  <c r="M40" i="2"/>
  <c r="O453" i="1"/>
  <c r="L453" i="1"/>
  <c r="M453" i="1"/>
  <c r="N453" i="1"/>
  <c r="K453" i="1"/>
  <c r="I40" i="2"/>
  <c r="N40" i="2"/>
  <c r="H40" i="2"/>
  <c r="J453" i="1"/>
  <c r="G40" i="2"/>
  <c r="B40" i="2"/>
  <c r="C10" i="2"/>
  <c r="K39" i="2"/>
  <c r="M39" i="2"/>
  <c r="O445" i="1"/>
  <c r="L445" i="1"/>
  <c r="M445" i="1"/>
  <c r="N445" i="1"/>
  <c r="K445" i="1"/>
  <c r="I39" i="2"/>
  <c r="N39" i="2"/>
  <c r="H39" i="2"/>
  <c r="J445" i="1"/>
  <c r="G39" i="2"/>
  <c r="B39" i="2"/>
  <c r="C9" i="2"/>
  <c r="K38" i="2"/>
  <c r="M38" i="2"/>
  <c r="O438" i="1"/>
  <c r="L438" i="1"/>
  <c r="M438" i="1"/>
  <c r="N438" i="1"/>
  <c r="K438" i="1"/>
  <c r="I38" i="2"/>
  <c r="N38" i="2"/>
  <c r="H38" i="2"/>
  <c r="J438" i="1"/>
  <c r="G38" i="2"/>
  <c r="B38" i="2"/>
  <c r="C8" i="2"/>
  <c r="K37" i="2"/>
  <c r="M37" i="2"/>
  <c r="O426" i="1"/>
  <c r="L426" i="1"/>
  <c r="M426" i="1"/>
  <c r="N426" i="1"/>
  <c r="K426" i="1"/>
  <c r="I37" i="2"/>
  <c r="N37" i="2"/>
  <c r="H37" i="2"/>
  <c r="J426" i="1"/>
  <c r="G37" i="2"/>
  <c r="B37" i="2"/>
  <c r="C7" i="2"/>
  <c r="K36" i="2"/>
  <c r="M36" i="2"/>
  <c r="O422" i="1"/>
  <c r="L422" i="1"/>
  <c r="M422" i="1"/>
  <c r="N422" i="1"/>
  <c r="K422" i="1"/>
  <c r="I36" i="2"/>
  <c r="N36" i="2"/>
  <c r="H36" i="2"/>
  <c r="J422" i="1"/>
  <c r="G36" i="2"/>
  <c r="B36" i="2"/>
  <c r="C6" i="2"/>
  <c r="K35" i="2"/>
  <c r="M35" i="2"/>
  <c r="O417" i="1"/>
  <c r="L417" i="1"/>
  <c r="M417" i="1"/>
  <c r="N417" i="1"/>
  <c r="K417" i="1"/>
  <c r="I35" i="2"/>
  <c r="N35" i="2"/>
  <c r="H35" i="2"/>
  <c r="J417" i="1"/>
  <c r="G35" i="2"/>
  <c r="B35" i="2"/>
  <c r="C5" i="2"/>
  <c r="K34" i="2"/>
  <c r="M34" i="2"/>
  <c r="O414" i="1"/>
  <c r="L414" i="1"/>
  <c r="M414" i="1"/>
  <c r="N414" i="1"/>
  <c r="K414" i="1"/>
  <c r="I34" i="2"/>
  <c r="N34" i="2"/>
  <c r="H34" i="2"/>
  <c r="J414" i="1"/>
  <c r="G34" i="2"/>
  <c r="B34" i="2"/>
  <c r="C4" i="2"/>
  <c r="K33" i="2"/>
  <c r="M33" i="2"/>
  <c r="O411" i="1"/>
  <c r="L411" i="1"/>
  <c r="M411" i="1"/>
  <c r="N411" i="1"/>
  <c r="K411" i="1"/>
  <c r="I33" i="2"/>
  <c r="N33" i="2"/>
  <c r="H33" i="2"/>
  <c r="J411" i="1"/>
  <c r="G33" i="2"/>
  <c r="B33" i="2"/>
  <c r="C3" i="2"/>
  <c r="K32" i="2"/>
  <c r="M32" i="2"/>
  <c r="O407" i="1"/>
  <c r="L407" i="1"/>
  <c r="M407" i="1"/>
  <c r="N407" i="1"/>
  <c r="K407" i="1"/>
  <c r="I32" i="2"/>
  <c r="N32" i="2"/>
  <c r="H32" i="2"/>
  <c r="J407" i="1"/>
  <c r="G32" i="2"/>
  <c r="B32" i="2"/>
  <c r="K31" i="2"/>
  <c r="M31" i="2"/>
  <c r="O400" i="1"/>
  <c r="L400" i="1"/>
  <c r="M400" i="1"/>
  <c r="N400" i="1"/>
  <c r="K400" i="1"/>
  <c r="I31" i="2"/>
  <c r="N31" i="2"/>
  <c r="H31" i="2"/>
  <c r="J400" i="1"/>
  <c r="G31" i="2"/>
  <c r="B31" i="2"/>
  <c r="K30" i="2"/>
  <c r="M30" i="2"/>
  <c r="O390" i="1"/>
  <c r="L390" i="1"/>
  <c r="M390" i="1"/>
  <c r="N390" i="1"/>
  <c r="K390" i="1"/>
  <c r="I30" i="2"/>
  <c r="N30" i="2"/>
  <c r="H30" i="2"/>
  <c r="J390" i="1"/>
  <c r="G30" i="2"/>
  <c r="B30" i="2"/>
  <c r="K29" i="2"/>
  <c r="M29" i="2"/>
  <c r="O353" i="1"/>
  <c r="L353" i="1"/>
  <c r="M353" i="1"/>
  <c r="N353" i="1"/>
  <c r="K353" i="1"/>
  <c r="I29" i="2"/>
  <c r="N29" i="2"/>
  <c r="H29" i="2"/>
  <c r="J353" i="1"/>
  <c r="G29" i="2"/>
  <c r="B29" i="2"/>
  <c r="K28" i="2"/>
  <c r="M28" i="2"/>
  <c r="O319" i="1"/>
  <c r="L319" i="1"/>
  <c r="M319" i="1"/>
  <c r="N319" i="1"/>
  <c r="K319" i="1"/>
  <c r="I28" i="2"/>
  <c r="N28" i="2"/>
  <c r="H28" i="2"/>
  <c r="J319" i="1"/>
  <c r="G28" i="2"/>
  <c r="B28" i="2"/>
  <c r="K27" i="2"/>
  <c r="M27" i="2"/>
  <c r="O288" i="1"/>
  <c r="L288" i="1"/>
  <c r="M288" i="1"/>
  <c r="N288" i="1"/>
  <c r="K288" i="1"/>
  <c r="I27" i="2"/>
  <c r="N27" i="2"/>
  <c r="H27" i="2"/>
  <c r="J288" i="1"/>
  <c r="G27" i="2"/>
  <c r="B27" i="2"/>
  <c r="K26" i="2"/>
  <c r="M26" i="2"/>
  <c r="O273" i="1"/>
  <c r="L273" i="1"/>
  <c r="M273" i="1"/>
  <c r="N273" i="1"/>
  <c r="K273" i="1"/>
  <c r="I26" i="2"/>
  <c r="N26" i="2"/>
  <c r="H26" i="2"/>
  <c r="J273" i="1"/>
  <c r="G26" i="2"/>
  <c r="B26" i="2"/>
  <c r="K25" i="2"/>
  <c r="M25" i="2"/>
  <c r="O260" i="1"/>
  <c r="L260" i="1"/>
  <c r="M260" i="1"/>
  <c r="N260" i="1"/>
  <c r="K260" i="1"/>
  <c r="I25" i="2"/>
  <c r="N25" i="2"/>
  <c r="H25" i="2"/>
  <c r="J260" i="1"/>
  <c r="G25" i="2"/>
  <c r="B25" i="2"/>
  <c r="K24" i="2"/>
  <c r="M24" i="2"/>
  <c r="O250" i="1"/>
  <c r="L250" i="1"/>
  <c r="M250" i="1"/>
  <c r="N250" i="1"/>
  <c r="K250" i="1"/>
  <c r="I24" i="2"/>
  <c r="N24" i="2"/>
  <c r="H24" i="2"/>
  <c r="J250" i="1"/>
  <c r="G24" i="2"/>
  <c r="B24" i="2"/>
  <c r="K23" i="2"/>
  <c r="M23" i="2"/>
  <c r="O237" i="1"/>
  <c r="L237" i="1"/>
  <c r="M237" i="1"/>
  <c r="N237" i="1"/>
  <c r="K237" i="1"/>
  <c r="I23" i="2"/>
  <c r="N23" i="2"/>
  <c r="H23" i="2"/>
  <c r="J237" i="1"/>
  <c r="G23" i="2"/>
  <c r="B23" i="2"/>
  <c r="K22" i="2"/>
  <c r="M22" i="2"/>
  <c r="O222" i="1"/>
  <c r="L222" i="1"/>
  <c r="M222" i="1"/>
  <c r="N222" i="1"/>
  <c r="K222" i="1"/>
  <c r="I22" i="2"/>
  <c r="N22" i="2"/>
  <c r="H22" i="2"/>
  <c r="J222" i="1"/>
  <c r="G22" i="2"/>
  <c r="B22" i="2"/>
  <c r="K21" i="2"/>
  <c r="M21" i="2"/>
  <c r="O219" i="1"/>
  <c r="L219" i="1"/>
  <c r="M219" i="1"/>
  <c r="N219" i="1"/>
  <c r="K219" i="1"/>
  <c r="I21" i="2"/>
  <c r="N21" i="2"/>
  <c r="H21" i="2"/>
  <c r="J219" i="1"/>
  <c r="G21" i="2"/>
  <c r="B21" i="2"/>
  <c r="K20" i="2"/>
  <c r="M20" i="2"/>
  <c r="O215" i="1"/>
  <c r="L215" i="1"/>
  <c r="M215" i="1"/>
  <c r="N215" i="1"/>
  <c r="K215" i="1"/>
  <c r="I20" i="2"/>
  <c r="N20" i="2"/>
  <c r="H20" i="2"/>
  <c r="J215" i="1"/>
  <c r="G20" i="2"/>
  <c r="B20" i="2"/>
  <c r="K19" i="2"/>
  <c r="M19" i="2"/>
  <c r="O209" i="1"/>
  <c r="L209" i="1"/>
  <c r="M209" i="1"/>
  <c r="N209" i="1"/>
  <c r="K209" i="1"/>
  <c r="I19" i="2"/>
  <c r="N19" i="2"/>
  <c r="H19" i="2"/>
  <c r="J209" i="1"/>
  <c r="G19" i="2"/>
  <c r="B19" i="2"/>
  <c r="K18" i="2"/>
  <c r="M18" i="2"/>
  <c r="O199" i="1"/>
  <c r="L199" i="1"/>
  <c r="M199" i="1"/>
  <c r="N199" i="1"/>
  <c r="K199" i="1"/>
  <c r="I18" i="2"/>
  <c r="N18" i="2"/>
  <c r="H18" i="2"/>
  <c r="J199" i="1"/>
  <c r="G18" i="2"/>
  <c r="B18" i="2"/>
  <c r="K17" i="2"/>
  <c r="M17" i="2"/>
  <c r="O192" i="1"/>
  <c r="L192" i="1"/>
  <c r="M192" i="1"/>
  <c r="N192" i="1"/>
  <c r="K192" i="1"/>
  <c r="I17" i="2"/>
  <c r="N17" i="2"/>
  <c r="H17" i="2"/>
  <c r="J192" i="1"/>
  <c r="G17" i="2"/>
  <c r="B17" i="2"/>
  <c r="K16" i="2"/>
  <c r="M16" i="2"/>
  <c r="O167" i="1"/>
  <c r="L167" i="1"/>
  <c r="M167" i="1"/>
  <c r="N167" i="1"/>
  <c r="K167" i="1"/>
  <c r="I16" i="2"/>
  <c r="N16" i="2"/>
  <c r="H16" i="2"/>
  <c r="J167" i="1"/>
  <c r="G16" i="2"/>
  <c r="B16" i="2"/>
  <c r="K15" i="2"/>
  <c r="M15" i="2"/>
  <c r="O161" i="1"/>
  <c r="L161" i="1"/>
  <c r="M161" i="1"/>
  <c r="N161" i="1"/>
  <c r="K161" i="1"/>
  <c r="I15" i="2"/>
  <c r="N15" i="2"/>
  <c r="H15" i="2"/>
  <c r="J161" i="1"/>
  <c r="G15" i="2"/>
  <c r="B15" i="2"/>
  <c r="K14" i="2"/>
  <c r="M14" i="2"/>
  <c r="O154" i="1"/>
  <c r="L154" i="1"/>
  <c r="M154" i="1"/>
  <c r="N154" i="1"/>
  <c r="K154" i="1"/>
  <c r="I14" i="2"/>
  <c r="N14" i="2"/>
  <c r="H14" i="2"/>
  <c r="J154" i="1"/>
  <c r="G14" i="2"/>
  <c r="B14" i="2"/>
  <c r="K13" i="2"/>
  <c r="M13" i="2"/>
  <c r="O139" i="1"/>
  <c r="L139" i="1"/>
  <c r="M139" i="1"/>
  <c r="N139" i="1"/>
  <c r="K139" i="1"/>
  <c r="I13" i="2"/>
  <c r="N13" i="2"/>
  <c r="H13" i="2"/>
  <c r="J139" i="1"/>
  <c r="G13" i="2"/>
  <c r="B13" i="2"/>
  <c r="K12" i="2"/>
  <c r="M12" i="2"/>
  <c r="O126" i="1"/>
  <c r="L126" i="1"/>
  <c r="M126" i="1"/>
  <c r="N126" i="1"/>
  <c r="K126" i="1"/>
  <c r="I12" i="2"/>
  <c r="N12" i="2"/>
  <c r="H12" i="2"/>
  <c r="J126" i="1"/>
  <c r="G12" i="2"/>
  <c r="B12" i="2"/>
  <c r="K11" i="2"/>
  <c r="M11" i="2"/>
  <c r="O119" i="1"/>
  <c r="L119" i="1"/>
  <c r="M119" i="1"/>
  <c r="N119" i="1"/>
  <c r="K119" i="1"/>
  <c r="I11" i="2"/>
  <c r="N11" i="2"/>
  <c r="H11" i="2"/>
  <c r="J119" i="1"/>
  <c r="G11" i="2"/>
  <c r="B11" i="2"/>
  <c r="K10" i="2"/>
  <c r="M10" i="2"/>
  <c r="O114" i="1"/>
  <c r="L114" i="1"/>
  <c r="M114" i="1"/>
  <c r="N114" i="1"/>
  <c r="K114" i="1"/>
  <c r="I10" i="2"/>
  <c r="N10" i="2"/>
  <c r="H10" i="2"/>
  <c r="J114" i="1"/>
  <c r="G10" i="2"/>
  <c r="B10" i="2"/>
  <c r="K9" i="2"/>
  <c r="M9" i="2"/>
  <c r="O105" i="1"/>
  <c r="L105" i="1"/>
  <c r="M105" i="1"/>
  <c r="N105" i="1"/>
  <c r="K105" i="1"/>
  <c r="I9" i="2"/>
  <c r="N9" i="2"/>
  <c r="H9" i="2"/>
  <c r="J105" i="1"/>
  <c r="G9" i="2"/>
  <c r="B9" i="2"/>
  <c r="K8" i="2"/>
  <c r="M8" i="2"/>
  <c r="O95" i="1"/>
  <c r="L95" i="1"/>
  <c r="M95" i="1"/>
  <c r="N95" i="1"/>
  <c r="K95" i="1"/>
  <c r="I8" i="2"/>
  <c r="N8" i="2"/>
  <c r="H8" i="2"/>
  <c r="J95" i="1"/>
  <c r="G8" i="2"/>
  <c r="B8" i="2"/>
  <c r="K7" i="2"/>
  <c r="M7" i="2"/>
  <c r="O73" i="1"/>
  <c r="L73" i="1"/>
  <c r="M73" i="1"/>
  <c r="N73" i="1"/>
  <c r="K73" i="1"/>
  <c r="I7" i="2"/>
  <c r="N7" i="2"/>
  <c r="H7" i="2"/>
  <c r="J73" i="1"/>
  <c r="G7" i="2"/>
  <c r="B7" i="2"/>
  <c r="K6" i="2"/>
  <c r="M6" i="2"/>
  <c r="O57" i="1"/>
  <c r="L57" i="1"/>
  <c r="M57" i="1"/>
  <c r="N57" i="1"/>
  <c r="K57" i="1"/>
  <c r="I6" i="2"/>
  <c r="N6" i="2"/>
  <c r="H6" i="2"/>
  <c r="J57" i="1"/>
  <c r="G6" i="2"/>
  <c r="B6" i="2"/>
  <c r="K5" i="2"/>
  <c r="M5" i="2"/>
  <c r="O42" i="1"/>
  <c r="L42" i="1"/>
  <c r="M42" i="1"/>
  <c r="N42" i="1"/>
  <c r="K42" i="1"/>
  <c r="I5" i="2"/>
  <c r="N5" i="2"/>
  <c r="H5" i="2"/>
  <c r="J42" i="1"/>
  <c r="G5" i="2"/>
  <c r="B5" i="2"/>
  <c r="K4" i="2"/>
  <c r="M4" i="2"/>
  <c r="O28" i="1"/>
  <c r="L28" i="1"/>
  <c r="M28" i="1"/>
  <c r="N28" i="1"/>
  <c r="K28" i="1"/>
  <c r="I4" i="2"/>
  <c r="N4" i="2"/>
  <c r="H4" i="2"/>
  <c r="J28" i="1"/>
  <c r="G4" i="2"/>
  <c r="B4" i="2"/>
  <c r="K3" i="2"/>
  <c r="M3" i="2"/>
  <c r="O14" i="1"/>
  <c r="L14" i="1"/>
  <c r="M14" i="1"/>
  <c r="N14" i="1"/>
  <c r="K14" i="1"/>
  <c r="I3" i="2"/>
  <c r="N3" i="2"/>
  <c r="H3" i="2"/>
  <c r="J14" i="1"/>
  <c r="G3" i="2"/>
  <c r="B3" i="2"/>
  <c r="I759" i="1"/>
  <c r="O758" i="1"/>
  <c r="L758" i="1"/>
  <c r="M758" i="1"/>
  <c r="N758" i="1"/>
  <c r="K758" i="1"/>
  <c r="J758" i="1"/>
  <c r="I758" i="1"/>
  <c r="O757" i="1"/>
  <c r="L757" i="1"/>
  <c r="M757" i="1"/>
  <c r="N757" i="1"/>
  <c r="K757" i="1"/>
  <c r="J757" i="1"/>
  <c r="I757" i="1"/>
  <c r="O756" i="1"/>
  <c r="L756" i="1"/>
  <c r="M756" i="1"/>
  <c r="N756" i="1"/>
  <c r="K756" i="1"/>
  <c r="J756" i="1"/>
  <c r="I756" i="1"/>
  <c r="O755" i="1"/>
  <c r="L755" i="1"/>
  <c r="M755" i="1"/>
  <c r="N755" i="1"/>
  <c r="K755" i="1"/>
  <c r="J755" i="1"/>
  <c r="I755" i="1"/>
  <c r="O754" i="1"/>
  <c r="L754" i="1"/>
  <c r="M754" i="1"/>
  <c r="N754" i="1"/>
  <c r="K754" i="1"/>
  <c r="J754" i="1"/>
  <c r="I754" i="1"/>
  <c r="O753" i="1"/>
  <c r="L753" i="1"/>
  <c r="M753" i="1"/>
  <c r="N753" i="1"/>
  <c r="K753" i="1"/>
  <c r="J753" i="1"/>
  <c r="I753" i="1"/>
  <c r="I751" i="1"/>
  <c r="O750" i="1"/>
  <c r="L750" i="1"/>
  <c r="M750" i="1"/>
  <c r="N750" i="1"/>
  <c r="K750" i="1"/>
  <c r="J750" i="1"/>
  <c r="I750" i="1"/>
  <c r="O749" i="1"/>
  <c r="L749" i="1"/>
  <c r="M749" i="1"/>
  <c r="N749" i="1"/>
  <c r="K749" i="1"/>
  <c r="J749" i="1"/>
  <c r="I749" i="1"/>
  <c r="O748" i="1"/>
  <c r="L748" i="1"/>
  <c r="M748" i="1"/>
  <c r="N748" i="1"/>
  <c r="K748" i="1"/>
  <c r="J748" i="1"/>
  <c r="I748" i="1"/>
  <c r="O747" i="1"/>
  <c r="L747" i="1"/>
  <c r="M747" i="1"/>
  <c r="N747" i="1"/>
  <c r="K747" i="1"/>
  <c r="J747" i="1"/>
  <c r="I747" i="1"/>
  <c r="O746" i="1"/>
  <c r="L746" i="1"/>
  <c r="M746" i="1"/>
  <c r="N746" i="1"/>
  <c r="K746" i="1"/>
  <c r="J746" i="1"/>
  <c r="I746" i="1"/>
  <c r="O745" i="1"/>
  <c r="L745" i="1"/>
  <c r="M745" i="1"/>
  <c r="N745" i="1"/>
  <c r="K745" i="1"/>
  <c r="J745" i="1"/>
  <c r="I745" i="1"/>
  <c r="O744" i="1"/>
  <c r="L744" i="1"/>
  <c r="M744" i="1"/>
  <c r="N744" i="1"/>
  <c r="K744" i="1"/>
  <c r="J744" i="1"/>
  <c r="I744" i="1"/>
  <c r="I742" i="1"/>
  <c r="O741" i="1"/>
  <c r="L741" i="1"/>
  <c r="M741" i="1"/>
  <c r="N741" i="1"/>
  <c r="K741" i="1"/>
  <c r="J741" i="1"/>
  <c r="I741" i="1"/>
  <c r="O740" i="1"/>
  <c r="L740" i="1"/>
  <c r="M740" i="1"/>
  <c r="N740" i="1"/>
  <c r="K740" i="1"/>
  <c r="J740" i="1"/>
  <c r="I740" i="1"/>
  <c r="O739" i="1"/>
  <c r="L739" i="1"/>
  <c r="M739" i="1"/>
  <c r="N739" i="1"/>
  <c r="K739" i="1"/>
  <c r="J739" i="1"/>
  <c r="I739" i="1"/>
  <c r="O738" i="1"/>
  <c r="L738" i="1"/>
  <c r="M738" i="1"/>
  <c r="N738" i="1"/>
  <c r="K738" i="1"/>
  <c r="J738" i="1"/>
  <c r="I738" i="1"/>
  <c r="O737" i="1"/>
  <c r="L737" i="1"/>
  <c r="M737" i="1"/>
  <c r="N737" i="1"/>
  <c r="K737" i="1"/>
  <c r="J737" i="1"/>
  <c r="I737" i="1"/>
  <c r="O736" i="1"/>
  <c r="L736" i="1"/>
  <c r="M736" i="1"/>
  <c r="N736" i="1"/>
  <c r="K736" i="1"/>
  <c r="J736" i="1"/>
  <c r="I736" i="1"/>
  <c r="O735" i="1"/>
  <c r="L735" i="1"/>
  <c r="M735" i="1"/>
  <c r="N735" i="1"/>
  <c r="K735" i="1"/>
  <c r="J735" i="1"/>
  <c r="I735" i="1"/>
  <c r="O734" i="1"/>
  <c r="L734" i="1"/>
  <c r="M734" i="1"/>
  <c r="N734" i="1"/>
  <c r="K734" i="1"/>
  <c r="J734" i="1"/>
  <c r="I734" i="1"/>
  <c r="I732" i="1"/>
  <c r="O731" i="1"/>
  <c r="L731" i="1"/>
  <c r="M731" i="1"/>
  <c r="N731" i="1"/>
  <c r="K731" i="1"/>
  <c r="J731" i="1"/>
  <c r="I731" i="1"/>
  <c r="O730" i="1"/>
  <c r="L730" i="1"/>
  <c r="M730" i="1"/>
  <c r="N730" i="1"/>
  <c r="K730" i="1"/>
  <c r="J730" i="1"/>
  <c r="I730" i="1"/>
  <c r="O729" i="1"/>
  <c r="L729" i="1"/>
  <c r="M729" i="1"/>
  <c r="N729" i="1"/>
  <c r="K729" i="1"/>
  <c r="J729" i="1"/>
  <c r="I729" i="1"/>
  <c r="O728" i="1"/>
  <c r="L728" i="1"/>
  <c r="M728" i="1"/>
  <c r="N728" i="1"/>
  <c r="K728" i="1"/>
  <c r="J728" i="1"/>
  <c r="I728" i="1"/>
  <c r="O727" i="1"/>
  <c r="L727" i="1"/>
  <c r="M727" i="1"/>
  <c r="N727" i="1"/>
  <c r="K727" i="1"/>
  <c r="J727" i="1"/>
  <c r="I727" i="1"/>
  <c r="O726" i="1"/>
  <c r="L726" i="1"/>
  <c r="M726" i="1"/>
  <c r="N726" i="1"/>
  <c r="K726" i="1"/>
  <c r="J726" i="1"/>
  <c r="I726" i="1"/>
  <c r="O725" i="1"/>
  <c r="L725" i="1"/>
  <c r="M725" i="1"/>
  <c r="N725" i="1"/>
  <c r="K725" i="1"/>
  <c r="J725" i="1"/>
  <c r="I725" i="1"/>
  <c r="O724" i="1"/>
  <c r="L724" i="1"/>
  <c r="M724" i="1"/>
  <c r="N724" i="1"/>
  <c r="K724" i="1"/>
  <c r="J724" i="1"/>
  <c r="I724" i="1"/>
  <c r="I722" i="1"/>
  <c r="O721" i="1"/>
  <c r="L721" i="1"/>
  <c r="M721" i="1"/>
  <c r="N721" i="1"/>
  <c r="K721" i="1"/>
  <c r="J721" i="1"/>
  <c r="I721" i="1"/>
  <c r="O720" i="1"/>
  <c r="L720" i="1"/>
  <c r="M720" i="1"/>
  <c r="N720" i="1"/>
  <c r="K720" i="1"/>
  <c r="J720" i="1"/>
  <c r="I720" i="1"/>
  <c r="O719" i="1"/>
  <c r="L719" i="1"/>
  <c r="M719" i="1"/>
  <c r="N719" i="1"/>
  <c r="K719" i="1"/>
  <c r="J719" i="1"/>
  <c r="I719" i="1"/>
  <c r="O718" i="1"/>
  <c r="L718" i="1"/>
  <c r="M718" i="1"/>
  <c r="N718" i="1"/>
  <c r="K718" i="1"/>
  <c r="J718" i="1"/>
  <c r="I718" i="1"/>
  <c r="O717" i="1"/>
  <c r="L717" i="1"/>
  <c r="M717" i="1"/>
  <c r="N717" i="1"/>
  <c r="K717" i="1"/>
  <c r="J717" i="1"/>
  <c r="I717" i="1"/>
  <c r="O716" i="1"/>
  <c r="L716" i="1"/>
  <c r="M716" i="1"/>
  <c r="N716" i="1"/>
  <c r="K716" i="1"/>
  <c r="J716" i="1"/>
  <c r="I716" i="1"/>
  <c r="O715" i="1"/>
  <c r="L715" i="1"/>
  <c r="M715" i="1"/>
  <c r="N715" i="1"/>
  <c r="K715" i="1"/>
  <c r="J715" i="1"/>
  <c r="I715" i="1"/>
  <c r="O714" i="1"/>
  <c r="L714" i="1"/>
  <c r="M714" i="1"/>
  <c r="N714" i="1"/>
  <c r="K714" i="1"/>
  <c r="J714" i="1"/>
  <c r="I714" i="1"/>
  <c r="O713" i="1"/>
  <c r="L713" i="1"/>
  <c r="M713" i="1"/>
  <c r="N713" i="1"/>
  <c r="K713" i="1"/>
  <c r="J713" i="1"/>
  <c r="I713" i="1"/>
  <c r="I711" i="1"/>
  <c r="O710" i="1"/>
  <c r="L710" i="1"/>
  <c r="M710" i="1"/>
  <c r="N710" i="1"/>
  <c r="K710" i="1"/>
  <c r="J710" i="1"/>
  <c r="I710" i="1"/>
  <c r="O709" i="1"/>
  <c r="L709" i="1"/>
  <c r="M709" i="1"/>
  <c r="N709" i="1"/>
  <c r="K709" i="1"/>
  <c r="J709" i="1"/>
  <c r="I709" i="1"/>
  <c r="O708" i="1"/>
  <c r="L708" i="1"/>
  <c r="M708" i="1"/>
  <c r="N708" i="1"/>
  <c r="K708" i="1"/>
  <c r="J708" i="1"/>
  <c r="I708" i="1"/>
  <c r="O707" i="1"/>
  <c r="L707" i="1"/>
  <c r="M707" i="1"/>
  <c r="N707" i="1"/>
  <c r="K707" i="1"/>
  <c r="J707" i="1"/>
  <c r="I707" i="1"/>
  <c r="O706" i="1"/>
  <c r="L706" i="1"/>
  <c r="M706" i="1"/>
  <c r="N706" i="1"/>
  <c r="K706" i="1"/>
  <c r="J706" i="1"/>
  <c r="I706" i="1"/>
  <c r="O705" i="1"/>
  <c r="L705" i="1"/>
  <c r="M705" i="1"/>
  <c r="N705" i="1"/>
  <c r="K705" i="1"/>
  <c r="J705" i="1"/>
  <c r="I705" i="1"/>
  <c r="O704" i="1"/>
  <c r="L704" i="1"/>
  <c r="M704" i="1"/>
  <c r="N704" i="1"/>
  <c r="K704" i="1"/>
  <c r="J704" i="1"/>
  <c r="I704" i="1"/>
  <c r="O703" i="1"/>
  <c r="L703" i="1"/>
  <c r="M703" i="1"/>
  <c r="N703" i="1"/>
  <c r="K703" i="1"/>
  <c r="J703" i="1"/>
  <c r="I703" i="1"/>
  <c r="O702" i="1"/>
  <c r="L702" i="1"/>
  <c r="M702" i="1"/>
  <c r="N702" i="1"/>
  <c r="K702" i="1"/>
  <c r="J702" i="1"/>
  <c r="I702" i="1"/>
  <c r="O701" i="1"/>
  <c r="L701" i="1"/>
  <c r="M701" i="1"/>
  <c r="N701" i="1"/>
  <c r="K701" i="1"/>
  <c r="J701" i="1"/>
  <c r="I701" i="1"/>
  <c r="O700" i="1"/>
  <c r="L700" i="1"/>
  <c r="M700" i="1"/>
  <c r="N700" i="1"/>
  <c r="K700" i="1"/>
  <c r="J700" i="1"/>
  <c r="I700" i="1"/>
  <c r="O699" i="1"/>
  <c r="L699" i="1"/>
  <c r="M699" i="1"/>
  <c r="N699" i="1"/>
  <c r="K699" i="1"/>
  <c r="J699" i="1"/>
  <c r="I699" i="1"/>
  <c r="O698" i="1"/>
  <c r="L698" i="1"/>
  <c r="M698" i="1"/>
  <c r="N698" i="1"/>
  <c r="K698" i="1"/>
  <c r="J698" i="1"/>
  <c r="I698" i="1"/>
  <c r="O697" i="1"/>
  <c r="L697" i="1"/>
  <c r="M697" i="1"/>
  <c r="N697" i="1"/>
  <c r="K697" i="1"/>
  <c r="J697" i="1"/>
  <c r="I697" i="1"/>
  <c r="I694" i="1"/>
  <c r="O693" i="1"/>
  <c r="L693" i="1"/>
  <c r="M693" i="1"/>
  <c r="N693" i="1"/>
  <c r="K693" i="1"/>
  <c r="J693" i="1"/>
  <c r="I693" i="1"/>
  <c r="O692" i="1"/>
  <c r="L692" i="1"/>
  <c r="M692" i="1"/>
  <c r="N692" i="1"/>
  <c r="K692" i="1"/>
  <c r="J692" i="1"/>
  <c r="I692" i="1"/>
  <c r="O691" i="1"/>
  <c r="L691" i="1"/>
  <c r="M691" i="1"/>
  <c r="N691" i="1"/>
  <c r="K691" i="1"/>
  <c r="J691" i="1"/>
  <c r="I691" i="1"/>
  <c r="O690" i="1"/>
  <c r="L690" i="1"/>
  <c r="M690" i="1"/>
  <c r="N690" i="1"/>
  <c r="K690" i="1"/>
  <c r="J690" i="1"/>
  <c r="I690" i="1"/>
  <c r="O689" i="1"/>
  <c r="L689" i="1"/>
  <c r="M689" i="1"/>
  <c r="N689" i="1"/>
  <c r="K689" i="1"/>
  <c r="J689" i="1"/>
  <c r="I689" i="1"/>
  <c r="O688" i="1"/>
  <c r="L688" i="1"/>
  <c r="M688" i="1"/>
  <c r="N688" i="1"/>
  <c r="K688" i="1"/>
  <c r="J688" i="1"/>
  <c r="I688" i="1"/>
  <c r="O687" i="1"/>
  <c r="L687" i="1"/>
  <c r="M687" i="1"/>
  <c r="N687" i="1"/>
  <c r="K687" i="1"/>
  <c r="J687" i="1"/>
  <c r="I687" i="1"/>
  <c r="O686" i="1"/>
  <c r="L686" i="1"/>
  <c r="M686" i="1"/>
  <c r="N686" i="1"/>
  <c r="K686" i="1"/>
  <c r="J686" i="1"/>
  <c r="I686" i="1"/>
  <c r="I683" i="1"/>
  <c r="O682" i="1"/>
  <c r="L682" i="1"/>
  <c r="M682" i="1"/>
  <c r="N682" i="1"/>
  <c r="K682" i="1"/>
  <c r="J682" i="1"/>
  <c r="I682" i="1"/>
  <c r="O681" i="1"/>
  <c r="L681" i="1"/>
  <c r="M681" i="1"/>
  <c r="N681" i="1"/>
  <c r="K681" i="1"/>
  <c r="J681" i="1"/>
  <c r="I681" i="1"/>
  <c r="O680" i="1"/>
  <c r="L680" i="1"/>
  <c r="M680" i="1"/>
  <c r="N680" i="1"/>
  <c r="K680" i="1"/>
  <c r="J680" i="1"/>
  <c r="I680" i="1"/>
  <c r="O679" i="1"/>
  <c r="L679" i="1"/>
  <c r="M679" i="1"/>
  <c r="N679" i="1"/>
  <c r="K679" i="1"/>
  <c r="J679" i="1"/>
  <c r="I679" i="1"/>
  <c r="O678" i="1"/>
  <c r="L678" i="1"/>
  <c r="M678" i="1"/>
  <c r="N678" i="1"/>
  <c r="K678" i="1"/>
  <c r="J678" i="1"/>
  <c r="I678" i="1"/>
  <c r="O677" i="1"/>
  <c r="L677" i="1"/>
  <c r="M677" i="1"/>
  <c r="N677" i="1"/>
  <c r="K677" i="1"/>
  <c r="J677" i="1"/>
  <c r="I677" i="1"/>
  <c r="O676" i="1"/>
  <c r="L676" i="1"/>
  <c r="M676" i="1"/>
  <c r="N676" i="1"/>
  <c r="K676" i="1"/>
  <c r="J676" i="1"/>
  <c r="I676" i="1"/>
  <c r="O675" i="1"/>
  <c r="L675" i="1"/>
  <c r="M675" i="1"/>
  <c r="N675" i="1"/>
  <c r="K675" i="1"/>
  <c r="J675" i="1"/>
  <c r="I675" i="1"/>
  <c r="O674" i="1"/>
  <c r="L674" i="1"/>
  <c r="M674" i="1"/>
  <c r="N674" i="1"/>
  <c r="K674" i="1"/>
  <c r="J674" i="1"/>
  <c r="I674" i="1"/>
  <c r="O673" i="1"/>
  <c r="L673" i="1"/>
  <c r="M673" i="1"/>
  <c r="N673" i="1"/>
  <c r="K673" i="1"/>
  <c r="J673" i="1"/>
  <c r="I673" i="1"/>
  <c r="O672" i="1"/>
  <c r="L672" i="1"/>
  <c r="M672" i="1"/>
  <c r="N672" i="1"/>
  <c r="K672" i="1"/>
  <c r="J672" i="1"/>
  <c r="I672" i="1"/>
  <c r="I669" i="1"/>
  <c r="O668" i="1"/>
  <c r="L668" i="1"/>
  <c r="M668" i="1"/>
  <c r="N668" i="1"/>
  <c r="K668" i="1"/>
  <c r="J668" i="1"/>
  <c r="I668" i="1"/>
  <c r="O667" i="1"/>
  <c r="L667" i="1"/>
  <c r="M667" i="1"/>
  <c r="N667" i="1"/>
  <c r="K667" i="1"/>
  <c r="J667" i="1"/>
  <c r="I667" i="1"/>
  <c r="O666" i="1"/>
  <c r="L666" i="1"/>
  <c r="M666" i="1"/>
  <c r="N666" i="1"/>
  <c r="K666" i="1"/>
  <c r="J666" i="1"/>
  <c r="I666" i="1"/>
  <c r="O665" i="1"/>
  <c r="L665" i="1"/>
  <c r="M665" i="1"/>
  <c r="N665" i="1"/>
  <c r="K665" i="1"/>
  <c r="J665" i="1"/>
  <c r="I665" i="1"/>
  <c r="O664" i="1"/>
  <c r="L664" i="1"/>
  <c r="M664" i="1"/>
  <c r="N664" i="1"/>
  <c r="K664" i="1"/>
  <c r="J664" i="1"/>
  <c r="I664" i="1"/>
  <c r="O663" i="1"/>
  <c r="L663" i="1"/>
  <c r="M663" i="1"/>
  <c r="N663" i="1"/>
  <c r="K663" i="1"/>
  <c r="J663" i="1"/>
  <c r="I663" i="1"/>
  <c r="O662" i="1"/>
  <c r="L662" i="1"/>
  <c r="M662" i="1"/>
  <c r="N662" i="1"/>
  <c r="K662" i="1"/>
  <c r="J662" i="1"/>
  <c r="I662" i="1"/>
  <c r="O661" i="1"/>
  <c r="L661" i="1"/>
  <c r="M661" i="1"/>
  <c r="N661" i="1"/>
  <c r="K661" i="1"/>
  <c r="J661" i="1"/>
  <c r="I661" i="1"/>
  <c r="O660" i="1"/>
  <c r="L660" i="1"/>
  <c r="M660" i="1"/>
  <c r="N660" i="1"/>
  <c r="K660" i="1"/>
  <c r="J660" i="1"/>
  <c r="I660" i="1"/>
  <c r="I657" i="1"/>
  <c r="O656" i="1"/>
  <c r="L656" i="1"/>
  <c r="M656" i="1"/>
  <c r="N656" i="1"/>
  <c r="K656" i="1"/>
  <c r="J656" i="1"/>
  <c r="I656" i="1"/>
  <c r="O655" i="1"/>
  <c r="L655" i="1"/>
  <c r="M655" i="1"/>
  <c r="N655" i="1"/>
  <c r="K655" i="1"/>
  <c r="J655" i="1"/>
  <c r="I655" i="1"/>
  <c r="O654" i="1"/>
  <c r="L654" i="1"/>
  <c r="M654" i="1"/>
  <c r="N654" i="1"/>
  <c r="K654" i="1"/>
  <c r="J654" i="1"/>
  <c r="I654" i="1"/>
  <c r="O653" i="1"/>
  <c r="L653" i="1"/>
  <c r="M653" i="1"/>
  <c r="N653" i="1"/>
  <c r="K653" i="1"/>
  <c r="J653" i="1"/>
  <c r="I653" i="1"/>
  <c r="O652" i="1"/>
  <c r="L652" i="1"/>
  <c r="M652" i="1"/>
  <c r="N652" i="1"/>
  <c r="K652" i="1"/>
  <c r="J652" i="1"/>
  <c r="I652" i="1"/>
  <c r="O651" i="1"/>
  <c r="L651" i="1"/>
  <c r="M651" i="1"/>
  <c r="N651" i="1"/>
  <c r="K651" i="1"/>
  <c r="J651" i="1"/>
  <c r="I651" i="1"/>
  <c r="O650" i="1"/>
  <c r="L650" i="1"/>
  <c r="M650" i="1"/>
  <c r="N650" i="1"/>
  <c r="K650" i="1"/>
  <c r="J650" i="1"/>
  <c r="I650" i="1"/>
  <c r="O649" i="1"/>
  <c r="L649" i="1"/>
  <c r="M649" i="1"/>
  <c r="N649" i="1"/>
  <c r="K649" i="1"/>
  <c r="J649" i="1"/>
  <c r="I649" i="1"/>
  <c r="O648" i="1"/>
  <c r="L648" i="1"/>
  <c r="M648" i="1"/>
  <c r="N648" i="1"/>
  <c r="K648" i="1"/>
  <c r="J648" i="1"/>
  <c r="I648" i="1"/>
  <c r="O647" i="1"/>
  <c r="L647" i="1"/>
  <c r="M647" i="1"/>
  <c r="N647" i="1"/>
  <c r="K647" i="1"/>
  <c r="J647" i="1"/>
  <c r="I647" i="1"/>
  <c r="O646" i="1"/>
  <c r="L646" i="1"/>
  <c r="M646" i="1"/>
  <c r="N646" i="1"/>
  <c r="K646" i="1"/>
  <c r="J646" i="1"/>
  <c r="I646" i="1"/>
  <c r="O645" i="1"/>
  <c r="L645" i="1"/>
  <c r="M645" i="1"/>
  <c r="N645" i="1"/>
  <c r="K645" i="1"/>
  <c r="J645" i="1"/>
  <c r="I645" i="1"/>
  <c r="O644" i="1"/>
  <c r="L644" i="1"/>
  <c r="M644" i="1"/>
  <c r="N644" i="1"/>
  <c r="K644" i="1"/>
  <c r="J644" i="1"/>
  <c r="I644" i="1"/>
  <c r="O643" i="1"/>
  <c r="L643" i="1"/>
  <c r="M643" i="1"/>
  <c r="N643" i="1"/>
  <c r="K643" i="1"/>
  <c r="J643" i="1"/>
  <c r="I643" i="1"/>
  <c r="O642" i="1"/>
  <c r="L642" i="1"/>
  <c r="M642" i="1"/>
  <c r="N642" i="1"/>
  <c r="K642" i="1"/>
  <c r="J642" i="1"/>
  <c r="I642" i="1"/>
  <c r="I641" i="1"/>
  <c r="I639" i="1"/>
  <c r="O638" i="1"/>
  <c r="L638" i="1"/>
  <c r="M638" i="1"/>
  <c r="N638" i="1"/>
  <c r="K638" i="1"/>
  <c r="J638" i="1"/>
  <c r="I638" i="1"/>
  <c r="O637" i="1"/>
  <c r="L637" i="1"/>
  <c r="M637" i="1"/>
  <c r="N637" i="1"/>
  <c r="K637" i="1"/>
  <c r="J637" i="1"/>
  <c r="I637" i="1"/>
  <c r="O636" i="1"/>
  <c r="L636" i="1"/>
  <c r="M636" i="1"/>
  <c r="N636" i="1"/>
  <c r="K636" i="1"/>
  <c r="J636" i="1"/>
  <c r="I636" i="1"/>
  <c r="O635" i="1"/>
  <c r="L635" i="1"/>
  <c r="M635" i="1"/>
  <c r="N635" i="1"/>
  <c r="K635" i="1"/>
  <c r="J635" i="1"/>
  <c r="I635" i="1"/>
  <c r="O634" i="1"/>
  <c r="L634" i="1"/>
  <c r="M634" i="1"/>
  <c r="N634" i="1"/>
  <c r="K634" i="1"/>
  <c r="J634" i="1"/>
  <c r="I634" i="1"/>
  <c r="O633" i="1"/>
  <c r="L633" i="1"/>
  <c r="M633" i="1"/>
  <c r="N633" i="1"/>
  <c r="K633" i="1"/>
  <c r="J633" i="1"/>
  <c r="I633" i="1"/>
  <c r="I632" i="1"/>
  <c r="I630" i="1"/>
  <c r="O629" i="1"/>
  <c r="L629" i="1"/>
  <c r="M629" i="1"/>
  <c r="N629" i="1"/>
  <c r="K629" i="1"/>
  <c r="J629" i="1"/>
  <c r="I629" i="1"/>
  <c r="O628" i="1"/>
  <c r="L628" i="1"/>
  <c r="M628" i="1"/>
  <c r="N628" i="1"/>
  <c r="K628" i="1"/>
  <c r="J628" i="1"/>
  <c r="I628" i="1"/>
  <c r="O627" i="1"/>
  <c r="L627" i="1"/>
  <c r="M627" i="1"/>
  <c r="N627" i="1"/>
  <c r="K627" i="1"/>
  <c r="J627" i="1"/>
  <c r="I627" i="1"/>
  <c r="O626" i="1"/>
  <c r="L626" i="1"/>
  <c r="M626" i="1"/>
  <c r="N626" i="1"/>
  <c r="K626" i="1"/>
  <c r="J626" i="1"/>
  <c r="I626" i="1"/>
  <c r="O625" i="1"/>
  <c r="L625" i="1"/>
  <c r="M625" i="1"/>
  <c r="N625" i="1"/>
  <c r="K625" i="1"/>
  <c r="J625" i="1"/>
  <c r="I625" i="1"/>
  <c r="O624" i="1"/>
  <c r="L624" i="1"/>
  <c r="M624" i="1"/>
  <c r="N624" i="1"/>
  <c r="K624" i="1"/>
  <c r="J624" i="1"/>
  <c r="I624" i="1"/>
  <c r="O623" i="1"/>
  <c r="L623" i="1"/>
  <c r="M623" i="1"/>
  <c r="N623" i="1"/>
  <c r="K623" i="1"/>
  <c r="J623" i="1"/>
  <c r="I623" i="1"/>
  <c r="O622" i="1"/>
  <c r="L622" i="1"/>
  <c r="M622" i="1"/>
  <c r="N622" i="1"/>
  <c r="K622" i="1"/>
  <c r="J622" i="1"/>
  <c r="I622" i="1"/>
  <c r="O621" i="1"/>
  <c r="L621" i="1"/>
  <c r="M621" i="1"/>
  <c r="N621" i="1"/>
  <c r="K621" i="1"/>
  <c r="J621" i="1"/>
  <c r="I621" i="1"/>
  <c r="O620" i="1"/>
  <c r="L620" i="1"/>
  <c r="M620" i="1"/>
  <c r="N620" i="1"/>
  <c r="K620" i="1"/>
  <c r="J620" i="1"/>
  <c r="I620" i="1"/>
  <c r="O619" i="1"/>
  <c r="L619" i="1"/>
  <c r="M619" i="1"/>
  <c r="N619" i="1"/>
  <c r="K619" i="1"/>
  <c r="J619" i="1"/>
  <c r="I619" i="1"/>
  <c r="O618" i="1"/>
  <c r="L618" i="1"/>
  <c r="M618" i="1"/>
  <c r="N618" i="1"/>
  <c r="K618" i="1"/>
  <c r="J618" i="1"/>
  <c r="I618" i="1"/>
  <c r="O617" i="1"/>
  <c r="L617" i="1"/>
  <c r="M617" i="1"/>
  <c r="N617" i="1"/>
  <c r="K617" i="1"/>
  <c r="J617" i="1"/>
  <c r="I617" i="1"/>
  <c r="O616" i="1"/>
  <c r="L616" i="1"/>
  <c r="M616" i="1"/>
  <c r="N616" i="1"/>
  <c r="K616" i="1"/>
  <c r="J616" i="1"/>
  <c r="I616" i="1"/>
  <c r="O615" i="1"/>
  <c r="L615" i="1"/>
  <c r="M615" i="1"/>
  <c r="N615" i="1"/>
  <c r="K615" i="1"/>
  <c r="J615" i="1"/>
  <c r="I615" i="1"/>
  <c r="O614" i="1"/>
  <c r="L614" i="1"/>
  <c r="M614" i="1"/>
  <c r="N614" i="1"/>
  <c r="K614" i="1"/>
  <c r="J614" i="1"/>
  <c r="I614" i="1"/>
  <c r="O613" i="1"/>
  <c r="L613" i="1"/>
  <c r="M613" i="1"/>
  <c r="N613" i="1"/>
  <c r="K613" i="1"/>
  <c r="J613" i="1"/>
  <c r="I613" i="1"/>
  <c r="O612" i="1"/>
  <c r="L612" i="1"/>
  <c r="M612" i="1"/>
  <c r="N612" i="1"/>
  <c r="K612" i="1"/>
  <c r="J612" i="1"/>
  <c r="I612" i="1"/>
  <c r="O611" i="1"/>
  <c r="L611" i="1"/>
  <c r="M611" i="1"/>
  <c r="N611" i="1"/>
  <c r="K611" i="1"/>
  <c r="J611" i="1"/>
  <c r="I611" i="1"/>
  <c r="I610" i="1"/>
  <c r="I608" i="1"/>
  <c r="O607" i="1"/>
  <c r="L607" i="1"/>
  <c r="M607" i="1"/>
  <c r="N607" i="1"/>
  <c r="K607" i="1"/>
  <c r="J607" i="1"/>
  <c r="I607" i="1"/>
  <c r="I606" i="1"/>
  <c r="I604" i="1"/>
  <c r="O603" i="1"/>
  <c r="L603" i="1"/>
  <c r="M603" i="1"/>
  <c r="N603" i="1"/>
  <c r="K603" i="1"/>
  <c r="J603" i="1"/>
  <c r="I603" i="1"/>
  <c r="O602" i="1"/>
  <c r="L602" i="1"/>
  <c r="M602" i="1"/>
  <c r="N602" i="1"/>
  <c r="K602" i="1"/>
  <c r="J602" i="1"/>
  <c r="I602" i="1"/>
  <c r="O601" i="1"/>
  <c r="L601" i="1"/>
  <c r="M601" i="1"/>
  <c r="N601" i="1"/>
  <c r="K601" i="1"/>
  <c r="J601" i="1"/>
  <c r="I601" i="1"/>
  <c r="I600" i="1"/>
  <c r="I598" i="1"/>
  <c r="O597" i="1"/>
  <c r="L597" i="1"/>
  <c r="M597" i="1"/>
  <c r="N597" i="1"/>
  <c r="K597" i="1"/>
  <c r="J597" i="1"/>
  <c r="I597" i="1"/>
  <c r="O596" i="1"/>
  <c r="L596" i="1"/>
  <c r="M596" i="1"/>
  <c r="N596" i="1"/>
  <c r="K596" i="1"/>
  <c r="J596" i="1"/>
  <c r="I596" i="1"/>
  <c r="O595" i="1"/>
  <c r="L595" i="1"/>
  <c r="M595" i="1"/>
  <c r="N595" i="1"/>
  <c r="K595" i="1"/>
  <c r="J595" i="1"/>
  <c r="I595" i="1"/>
  <c r="O594" i="1"/>
  <c r="L594" i="1"/>
  <c r="M594" i="1"/>
  <c r="N594" i="1"/>
  <c r="K594" i="1"/>
  <c r="J594" i="1"/>
  <c r="I594" i="1"/>
  <c r="O593" i="1"/>
  <c r="L593" i="1"/>
  <c r="M593" i="1"/>
  <c r="N593" i="1"/>
  <c r="K593" i="1"/>
  <c r="J593" i="1"/>
  <c r="I593" i="1"/>
  <c r="O592" i="1"/>
  <c r="L592" i="1"/>
  <c r="M592" i="1"/>
  <c r="N592" i="1"/>
  <c r="K592" i="1"/>
  <c r="J592" i="1"/>
  <c r="I592" i="1"/>
  <c r="O591" i="1"/>
  <c r="L591" i="1"/>
  <c r="M591" i="1"/>
  <c r="N591" i="1"/>
  <c r="K591" i="1"/>
  <c r="J591" i="1"/>
  <c r="I591" i="1"/>
  <c r="I590" i="1"/>
  <c r="I588" i="1"/>
  <c r="O587" i="1"/>
  <c r="L587" i="1"/>
  <c r="M587" i="1"/>
  <c r="N587" i="1"/>
  <c r="K587" i="1"/>
  <c r="J587" i="1"/>
  <c r="I587" i="1"/>
  <c r="O586" i="1"/>
  <c r="L586" i="1"/>
  <c r="M586" i="1"/>
  <c r="N586" i="1"/>
  <c r="K586" i="1"/>
  <c r="J586" i="1"/>
  <c r="I586" i="1"/>
  <c r="O585" i="1"/>
  <c r="L585" i="1"/>
  <c r="M585" i="1"/>
  <c r="N585" i="1"/>
  <c r="K585" i="1"/>
  <c r="J585" i="1"/>
  <c r="I585" i="1"/>
  <c r="O584" i="1"/>
  <c r="L584" i="1"/>
  <c r="M584" i="1"/>
  <c r="N584" i="1"/>
  <c r="K584" i="1"/>
  <c r="J584" i="1"/>
  <c r="I584" i="1"/>
  <c r="I583" i="1"/>
  <c r="I581" i="1"/>
  <c r="O580" i="1"/>
  <c r="L580" i="1"/>
  <c r="M580" i="1"/>
  <c r="N580" i="1"/>
  <c r="K580" i="1"/>
  <c r="J580" i="1"/>
  <c r="I580" i="1"/>
  <c r="O579" i="1"/>
  <c r="L579" i="1"/>
  <c r="M579" i="1"/>
  <c r="N579" i="1"/>
  <c r="K579" i="1"/>
  <c r="J579" i="1"/>
  <c r="I579" i="1"/>
  <c r="O578" i="1"/>
  <c r="L578" i="1"/>
  <c r="M578" i="1"/>
  <c r="N578" i="1"/>
  <c r="K578" i="1"/>
  <c r="J578" i="1"/>
  <c r="I578" i="1"/>
  <c r="O577" i="1"/>
  <c r="L577" i="1"/>
  <c r="M577" i="1"/>
  <c r="N577" i="1"/>
  <c r="K577" i="1"/>
  <c r="J577" i="1"/>
  <c r="I577" i="1"/>
  <c r="O576" i="1"/>
  <c r="L576" i="1"/>
  <c r="M576" i="1"/>
  <c r="N576" i="1"/>
  <c r="K576" i="1"/>
  <c r="J576" i="1"/>
  <c r="I576" i="1"/>
  <c r="O575" i="1"/>
  <c r="L575" i="1"/>
  <c r="M575" i="1"/>
  <c r="N575" i="1"/>
  <c r="K575" i="1"/>
  <c r="J575" i="1"/>
  <c r="I575" i="1"/>
  <c r="O574" i="1"/>
  <c r="L574" i="1"/>
  <c r="M574" i="1"/>
  <c r="N574" i="1"/>
  <c r="K574" i="1"/>
  <c r="J574" i="1"/>
  <c r="I574" i="1"/>
  <c r="I573" i="1"/>
  <c r="I571" i="1"/>
  <c r="O570" i="1"/>
  <c r="L570" i="1"/>
  <c r="M570" i="1"/>
  <c r="N570" i="1"/>
  <c r="K570" i="1"/>
  <c r="J570" i="1"/>
  <c r="I570" i="1"/>
  <c r="O569" i="1"/>
  <c r="L569" i="1"/>
  <c r="M569" i="1"/>
  <c r="N569" i="1"/>
  <c r="K569" i="1"/>
  <c r="J569" i="1"/>
  <c r="I569" i="1"/>
  <c r="O568" i="1"/>
  <c r="L568" i="1"/>
  <c r="M568" i="1"/>
  <c r="N568" i="1"/>
  <c r="K568" i="1"/>
  <c r="J568" i="1"/>
  <c r="I568" i="1"/>
  <c r="O567" i="1"/>
  <c r="L567" i="1"/>
  <c r="M567" i="1"/>
  <c r="N567" i="1"/>
  <c r="K567" i="1"/>
  <c r="J567" i="1"/>
  <c r="I567" i="1"/>
  <c r="I566" i="1"/>
  <c r="I564" i="1"/>
  <c r="O563" i="1"/>
  <c r="L563" i="1"/>
  <c r="M563" i="1"/>
  <c r="N563" i="1"/>
  <c r="K563" i="1"/>
  <c r="J563" i="1"/>
  <c r="I563" i="1"/>
  <c r="I562" i="1"/>
  <c r="I560" i="1"/>
  <c r="O559" i="1"/>
  <c r="L559" i="1"/>
  <c r="M559" i="1"/>
  <c r="N559" i="1"/>
  <c r="K559" i="1"/>
  <c r="J559" i="1"/>
  <c r="I559" i="1"/>
  <c r="O558" i="1"/>
  <c r="L558" i="1"/>
  <c r="M558" i="1"/>
  <c r="N558" i="1"/>
  <c r="K558" i="1"/>
  <c r="J558" i="1"/>
  <c r="I558" i="1"/>
  <c r="I557" i="1"/>
  <c r="I555" i="1"/>
  <c r="O554" i="1"/>
  <c r="L554" i="1"/>
  <c r="M554" i="1"/>
  <c r="N554" i="1"/>
  <c r="K554" i="1"/>
  <c r="J554" i="1"/>
  <c r="I554" i="1"/>
  <c r="O553" i="1"/>
  <c r="L553" i="1"/>
  <c r="M553" i="1"/>
  <c r="N553" i="1"/>
  <c r="K553" i="1"/>
  <c r="J553" i="1"/>
  <c r="I553" i="1"/>
  <c r="O552" i="1"/>
  <c r="L552" i="1"/>
  <c r="M552" i="1"/>
  <c r="N552" i="1"/>
  <c r="K552" i="1"/>
  <c r="J552" i="1"/>
  <c r="I552" i="1"/>
  <c r="O551" i="1"/>
  <c r="L551" i="1"/>
  <c r="M551" i="1"/>
  <c r="N551" i="1"/>
  <c r="K551" i="1"/>
  <c r="J551" i="1"/>
  <c r="I551" i="1"/>
  <c r="I550" i="1"/>
  <c r="I548" i="1"/>
  <c r="O547" i="1"/>
  <c r="L547" i="1"/>
  <c r="M547" i="1"/>
  <c r="N547" i="1"/>
  <c r="K547" i="1"/>
  <c r="J547" i="1"/>
  <c r="I547" i="1"/>
  <c r="I546" i="1"/>
  <c r="I544" i="1"/>
  <c r="O543" i="1"/>
  <c r="L543" i="1"/>
  <c r="M543" i="1"/>
  <c r="N543" i="1"/>
  <c r="K543" i="1"/>
  <c r="J543" i="1"/>
  <c r="I543" i="1"/>
  <c r="O542" i="1"/>
  <c r="L542" i="1"/>
  <c r="M542" i="1"/>
  <c r="N542" i="1"/>
  <c r="K542" i="1"/>
  <c r="J542" i="1"/>
  <c r="I542" i="1"/>
  <c r="O541" i="1"/>
  <c r="L541" i="1"/>
  <c r="M541" i="1"/>
  <c r="N541" i="1"/>
  <c r="K541" i="1"/>
  <c r="J541" i="1"/>
  <c r="I541" i="1"/>
  <c r="O540" i="1"/>
  <c r="L540" i="1"/>
  <c r="M540" i="1"/>
  <c r="N540" i="1"/>
  <c r="K540" i="1"/>
  <c r="J540" i="1"/>
  <c r="I540" i="1"/>
  <c r="O539" i="1"/>
  <c r="L539" i="1"/>
  <c r="M539" i="1"/>
  <c r="N539" i="1"/>
  <c r="K539" i="1"/>
  <c r="J539" i="1"/>
  <c r="I539" i="1"/>
  <c r="O538" i="1"/>
  <c r="L538" i="1"/>
  <c r="M538" i="1"/>
  <c r="N538" i="1"/>
  <c r="K538" i="1"/>
  <c r="J538" i="1"/>
  <c r="I538" i="1"/>
  <c r="O537" i="1"/>
  <c r="L537" i="1"/>
  <c r="M537" i="1"/>
  <c r="N537" i="1"/>
  <c r="K537" i="1"/>
  <c r="J537" i="1"/>
  <c r="I537" i="1"/>
  <c r="O536" i="1"/>
  <c r="L536" i="1"/>
  <c r="M536" i="1"/>
  <c r="N536" i="1"/>
  <c r="K536" i="1"/>
  <c r="J536" i="1"/>
  <c r="I536" i="1"/>
  <c r="I535" i="1"/>
  <c r="I533" i="1"/>
  <c r="O532" i="1"/>
  <c r="L532" i="1"/>
  <c r="M532" i="1"/>
  <c r="N532" i="1"/>
  <c r="K532" i="1"/>
  <c r="J532" i="1"/>
  <c r="I532" i="1"/>
  <c r="O531" i="1"/>
  <c r="L531" i="1"/>
  <c r="M531" i="1"/>
  <c r="N531" i="1"/>
  <c r="K531" i="1"/>
  <c r="J531" i="1"/>
  <c r="I531" i="1"/>
  <c r="O530" i="1"/>
  <c r="L530" i="1"/>
  <c r="M530" i="1"/>
  <c r="N530" i="1"/>
  <c r="K530" i="1"/>
  <c r="J530" i="1"/>
  <c r="I530" i="1"/>
  <c r="O529" i="1"/>
  <c r="L529" i="1"/>
  <c r="M529" i="1"/>
  <c r="N529" i="1"/>
  <c r="K529" i="1"/>
  <c r="J529" i="1"/>
  <c r="I529" i="1"/>
  <c r="O528" i="1"/>
  <c r="L528" i="1"/>
  <c r="M528" i="1"/>
  <c r="N528" i="1"/>
  <c r="K528" i="1"/>
  <c r="J528" i="1"/>
  <c r="I528" i="1"/>
  <c r="O527" i="1"/>
  <c r="L527" i="1"/>
  <c r="M527" i="1"/>
  <c r="N527" i="1"/>
  <c r="K527" i="1"/>
  <c r="J527" i="1"/>
  <c r="I527" i="1"/>
  <c r="O526" i="1"/>
  <c r="L526" i="1"/>
  <c r="M526" i="1"/>
  <c r="N526" i="1"/>
  <c r="K526" i="1"/>
  <c r="J526" i="1"/>
  <c r="I526" i="1"/>
  <c r="O525" i="1"/>
  <c r="L525" i="1"/>
  <c r="M525" i="1"/>
  <c r="N525" i="1"/>
  <c r="K525" i="1"/>
  <c r="J525" i="1"/>
  <c r="I525" i="1"/>
  <c r="O524" i="1"/>
  <c r="L524" i="1"/>
  <c r="M524" i="1"/>
  <c r="N524" i="1"/>
  <c r="K524" i="1"/>
  <c r="J524" i="1"/>
  <c r="I524" i="1"/>
  <c r="O523" i="1"/>
  <c r="L523" i="1"/>
  <c r="M523" i="1"/>
  <c r="N523" i="1"/>
  <c r="K523" i="1"/>
  <c r="J523" i="1"/>
  <c r="I523" i="1"/>
  <c r="O522" i="1"/>
  <c r="L522" i="1"/>
  <c r="M522" i="1"/>
  <c r="N522" i="1"/>
  <c r="K522" i="1"/>
  <c r="J522" i="1"/>
  <c r="I522" i="1"/>
  <c r="O521" i="1"/>
  <c r="L521" i="1"/>
  <c r="M521" i="1"/>
  <c r="N521" i="1"/>
  <c r="K521" i="1"/>
  <c r="J521" i="1"/>
  <c r="I521" i="1"/>
  <c r="O520" i="1"/>
  <c r="L520" i="1"/>
  <c r="M520" i="1"/>
  <c r="N520" i="1"/>
  <c r="K520" i="1"/>
  <c r="J520" i="1"/>
  <c r="I520" i="1"/>
  <c r="I519" i="1"/>
  <c r="I517" i="1"/>
  <c r="O516" i="1"/>
  <c r="L516" i="1"/>
  <c r="M516" i="1"/>
  <c r="N516" i="1"/>
  <c r="K516" i="1"/>
  <c r="J516" i="1"/>
  <c r="I516" i="1"/>
  <c r="O515" i="1"/>
  <c r="L515" i="1"/>
  <c r="M515" i="1"/>
  <c r="N515" i="1"/>
  <c r="K515" i="1"/>
  <c r="J515" i="1"/>
  <c r="I515" i="1"/>
  <c r="O514" i="1"/>
  <c r="L514" i="1"/>
  <c r="M514" i="1"/>
  <c r="N514" i="1"/>
  <c r="K514" i="1"/>
  <c r="J514" i="1"/>
  <c r="I514" i="1"/>
  <c r="O513" i="1"/>
  <c r="L513" i="1"/>
  <c r="M513" i="1"/>
  <c r="N513" i="1"/>
  <c r="K513" i="1"/>
  <c r="J513" i="1"/>
  <c r="I513" i="1"/>
  <c r="O512" i="1"/>
  <c r="L512" i="1"/>
  <c r="M512" i="1"/>
  <c r="N512" i="1"/>
  <c r="K512" i="1"/>
  <c r="J512" i="1"/>
  <c r="I512" i="1"/>
  <c r="O511" i="1"/>
  <c r="L511" i="1"/>
  <c r="M511" i="1"/>
  <c r="N511" i="1"/>
  <c r="K511" i="1"/>
  <c r="J511" i="1"/>
  <c r="I511" i="1"/>
  <c r="O510" i="1"/>
  <c r="L510" i="1"/>
  <c r="M510" i="1"/>
  <c r="N510" i="1"/>
  <c r="K510" i="1"/>
  <c r="J510" i="1"/>
  <c r="I510" i="1"/>
  <c r="O509" i="1"/>
  <c r="L509" i="1"/>
  <c r="M509" i="1"/>
  <c r="N509" i="1"/>
  <c r="K509" i="1"/>
  <c r="J509" i="1"/>
  <c r="I509" i="1"/>
  <c r="I508" i="1"/>
  <c r="I506" i="1"/>
  <c r="O505" i="1"/>
  <c r="L505" i="1"/>
  <c r="M505" i="1"/>
  <c r="N505" i="1"/>
  <c r="K505" i="1"/>
  <c r="J505" i="1"/>
  <c r="I505" i="1"/>
  <c r="O504" i="1"/>
  <c r="L504" i="1"/>
  <c r="M504" i="1"/>
  <c r="N504" i="1"/>
  <c r="K504" i="1"/>
  <c r="J504" i="1"/>
  <c r="I504" i="1"/>
  <c r="O503" i="1"/>
  <c r="L503" i="1"/>
  <c r="M503" i="1"/>
  <c r="N503" i="1"/>
  <c r="K503" i="1"/>
  <c r="J503" i="1"/>
  <c r="I503" i="1"/>
  <c r="O502" i="1"/>
  <c r="L502" i="1"/>
  <c r="M502" i="1"/>
  <c r="N502" i="1"/>
  <c r="K502" i="1"/>
  <c r="J502" i="1"/>
  <c r="I502" i="1"/>
  <c r="O501" i="1"/>
  <c r="L501" i="1"/>
  <c r="M501" i="1"/>
  <c r="N501" i="1"/>
  <c r="K501" i="1"/>
  <c r="J501" i="1"/>
  <c r="I501" i="1"/>
  <c r="O500" i="1"/>
  <c r="L500" i="1"/>
  <c r="M500" i="1"/>
  <c r="N500" i="1"/>
  <c r="K500" i="1"/>
  <c r="J500" i="1"/>
  <c r="I500" i="1"/>
  <c r="O499" i="1"/>
  <c r="L499" i="1"/>
  <c r="M499" i="1"/>
  <c r="N499" i="1"/>
  <c r="K499" i="1"/>
  <c r="J499" i="1"/>
  <c r="I499" i="1"/>
  <c r="I498" i="1"/>
  <c r="I496" i="1"/>
  <c r="O495" i="1"/>
  <c r="L495" i="1"/>
  <c r="M495" i="1"/>
  <c r="N495" i="1"/>
  <c r="K495" i="1"/>
  <c r="J495" i="1"/>
  <c r="I495" i="1"/>
  <c r="O494" i="1"/>
  <c r="L494" i="1"/>
  <c r="M494" i="1"/>
  <c r="N494" i="1"/>
  <c r="K494" i="1"/>
  <c r="J494" i="1"/>
  <c r="I494" i="1"/>
  <c r="I493" i="1"/>
  <c r="I491" i="1"/>
  <c r="O490" i="1"/>
  <c r="L490" i="1"/>
  <c r="M490" i="1"/>
  <c r="N490" i="1"/>
  <c r="K490" i="1"/>
  <c r="J490" i="1"/>
  <c r="I490" i="1"/>
  <c r="O489" i="1"/>
  <c r="L489" i="1"/>
  <c r="M489" i="1"/>
  <c r="N489" i="1"/>
  <c r="K489" i="1"/>
  <c r="J489" i="1"/>
  <c r="I489" i="1"/>
  <c r="O488" i="1"/>
  <c r="L488" i="1"/>
  <c r="M488" i="1"/>
  <c r="N488" i="1"/>
  <c r="K488" i="1"/>
  <c r="J488" i="1"/>
  <c r="I488" i="1"/>
  <c r="O487" i="1"/>
  <c r="L487" i="1"/>
  <c r="M487" i="1"/>
  <c r="N487" i="1"/>
  <c r="K487" i="1"/>
  <c r="J487" i="1"/>
  <c r="I487" i="1"/>
  <c r="O486" i="1"/>
  <c r="L486" i="1"/>
  <c r="M486" i="1"/>
  <c r="N486" i="1"/>
  <c r="K486" i="1"/>
  <c r="J486" i="1"/>
  <c r="I486" i="1"/>
  <c r="O485" i="1"/>
  <c r="L485" i="1"/>
  <c r="M485" i="1"/>
  <c r="N485" i="1"/>
  <c r="K485" i="1"/>
  <c r="J485" i="1"/>
  <c r="I485" i="1"/>
  <c r="O484" i="1"/>
  <c r="L484" i="1"/>
  <c r="M484" i="1"/>
  <c r="N484" i="1"/>
  <c r="K484" i="1"/>
  <c r="J484" i="1"/>
  <c r="I484" i="1"/>
  <c r="O483" i="1"/>
  <c r="L483" i="1"/>
  <c r="M483" i="1"/>
  <c r="N483" i="1"/>
  <c r="K483" i="1"/>
  <c r="J483" i="1"/>
  <c r="I483" i="1"/>
  <c r="O482" i="1"/>
  <c r="L482" i="1"/>
  <c r="M482" i="1"/>
  <c r="N482" i="1"/>
  <c r="K482" i="1"/>
  <c r="J482" i="1"/>
  <c r="I482" i="1"/>
  <c r="O481" i="1"/>
  <c r="L481" i="1"/>
  <c r="M481" i="1"/>
  <c r="N481" i="1"/>
  <c r="K481" i="1"/>
  <c r="J481" i="1"/>
  <c r="I481" i="1"/>
  <c r="I480" i="1"/>
  <c r="I478" i="1"/>
  <c r="O477" i="1"/>
  <c r="L477" i="1"/>
  <c r="M477" i="1"/>
  <c r="N477" i="1"/>
  <c r="K477" i="1"/>
  <c r="J477" i="1"/>
  <c r="I477" i="1"/>
  <c r="O476" i="1"/>
  <c r="L476" i="1"/>
  <c r="M476" i="1"/>
  <c r="N476" i="1"/>
  <c r="K476" i="1"/>
  <c r="J476" i="1"/>
  <c r="I476" i="1"/>
  <c r="O475" i="1"/>
  <c r="L475" i="1"/>
  <c r="M475" i="1"/>
  <c r="N475" i="1"/>
  <c r="K475" i="1"/>
  <c r="J475" i="1"/>
  <c r="I475" i="1"/>
  <c r="O474" i="1"/>
  <c r="L474" i="1"/>
  <c r="M474" i="1"/>
  <c r="N474" i="1"/>
  <c r="K474" i="1"/>
  <c r="J474" i="1"/>
  <c r="I474" i="1"/>
  <c r="O473" i="1"/>
  <c r="L473" i="1"/>
  <c r="M473" i="1"/>
  <c r="N473" i="1"/>
  <c r="K473" i="1"/>
  <c r="J473" i="1"/>
  <c r="I473" i="1"/>
  <c r="I472" i="1"/>
  <c r="I470" i="1"/>
  <c r="O469" i="1"/>
  <c r="L469" i="1"/>
  <c r="M469" i="1"/>
  <c r="N469" i="1"/>
  <c r="K469" i="1"/>
  <c r="J469" i="1"/>
  <c r="I469" i="1"/>
  <c r="O468" i="1"/>
  <c r="L468" i="1"/>
  <c r="M468" i="1"/>
  <c r="N468" i="1"/>
  <c r="K468" i="1"/>
  <c r="J468" i="1"/>
  <c r="I468" i="1"/>
  <c r="I467" i="1"/>
  <c r="I465" i="1"/>
  <c r="I464" i="1"/>
  <c r="I462" i="1"/>
  <c r="O461" i="1"/>
  <c r="L461" i="1"/>
  <c r="M461" i="1"/>
  <c r="N461" i="1"/>
  <c r="K461" i="1"/>
  <c r="J461" i="1"/>
  <c r="I461" i="1"/>
  <c r="I460" i="1"/>
  <c r="I458" i="1"/>
  <c r="O457" i="1"/>
  <c r="L457" i="1"/>
  <c r="M457" i="1"/>
  <c r="N457" i="1"/>
  <c r="K457" i="1"/>
  <c r="J457" i="1"/>
  <c r="I457" i="1"/>
  <c r="O456" i="1"/>
  <c r="L456" i="1"/>
  <c r="M456" i="1"/>
  <c r="N456" i="1"/>
  <c r="K456" i="1"/>
  <c r="J456" i="1"/>
  <c r="I456" i="1"/>
  <c r="I455" i="1"/>
  <c r="I453" i="1"/>
  <c r="O452" i="1"/>
  <c r="L452" i="1"/>
  <c r="M452" i="1"/>
  <c r="N452" i="1"/>
  <c r="K452" i="1"/>
  <c r="J452" i="1"/>
  <c r="I452" i="1"/>
  <c r="O451" i="1"/>
  <c r="L451" i="1"/>
  <c r="M451" i="1"/>
  <c r="N451" i="1"/>
  <c r="K451" i="1"/>
  <c r="J451" i="1"/>
  <c r="I451" i="1"/>
  <c r="O450" i="1"/>
  <c r="L450" i="1"/>
  <c r="M450" i="1"/>
  <c r="N450" i="1"/>
  <c r="K450" i="1"/>
  <c r="J450" i="1"/>
  <c r="I450" i="1"/>
  <c r="O449" i="1"/>
  <c r="L449" i="1"/>
  <c r="M449" i="1"/>
  <c r="N449" i="1"/>
  <c r="K449" i="1"/>
  <c r="J449" i="1"/>
  <c r="I449" i="1"/>
  <c r="O448" i="1"/>
  <c r="L448" i="1"/>
  <c r="M448" i="1"/>
  <c r="N448" i="1"/>
  <c r="K448" i="1"/>
  <c r="J448" i="1"/>
  <c r="I448" i="1"/>
  <c r="I447" i="1"/>
  <c r="I445" i="1"/>
  <c r="O444" i="1"/>
  <c r="L444" i="1"/>
  <c r="M444" i="1"/>
  <c r="N444" i="1"/>
  <c r="K444" i="1"/>
  <c r="J444" i="1"/>
  <c r="I444" i="1"/>
  <c r="O443" i="1"/>
  <c r="L443" i="1"/>
  <c r="M443" i="1"/>
  <c r="N443" i="1"/>
  <c r="K443" i="1"/>
  <c r="J443" i="1"/>
  <c r="I443" i="1"/>
  <c r="O442" i="1"/>
  <c r="L442" i="1"/>
  <c r="M442" i="1"/>
  <c r="N442" i="1"/>
  <c r="K442" i="1"/>
  <c r="J442" i="1"/>
  <c r="I442" i="1"/>
  <c r="O441" i="1"/>
  <c r="L441" i="1"/>
  <c r="M441" i="1"/>
  <c r="N441" i="1"/>
  <c r="K441" i="1"/>
  <c r="J441" i="1"/>
  <c r="I441" i="1"/>
  <c r="I440" i="1"/>
  <c r="I438" i="1"/>
  <c r="O437" i="1"/>
  <c r="L437" i="1"/>
  <c r="M437" i="1"/>
  <c r="N437" i="1"/>
  <c r="K437" i="1"/>
  <c r="J437" i="1"/>
  <c r="I437" i="1"/>
  <c r="O436" i="1"/>
  <c r="L436" i="1"/>
  <c r="M436" i="1"/>
  <c r="N436" i="1"/>
  <c r="K436" i="1"/>
  <c r="J436" i="1"/>
  <c r="I436" i="1"/>
  <c r="O435" i="1"/>
  <c r="L435" i="1"/>
  <c r="M435" i="1"/>
  <c r="N435" i="1"/>
  <c r="K435" i="1"/>
  <c r="J435" i="1"/>
  <c r="I435" i="1"/>
  <c r="O434" i="1"/>
  <c r="L434" i="1"/>
  <c r="M434" i="1"/>
  <c r="N434" i="1"/>
  <c r="K434" i="1"/>
  <c r="J434" i="1"/>
  <c r="I434" i="1"/>
  <c r="O433" i="1"/>
  <c r="L433" i="1"/>
  <c r="M433" i="1"/>
  <c r="N433" i="1"/>
  <c r="K433" i="1"/>
  <c r="J433" i="1"/>
  <c r="I433" i="1"/>
  <c r="O432" i="1"/>
  <c r="L432" i="1"/>
  <c r="M432" i="1"/>
  <c r="N432" i="1"/>
  <c r="K432" i="1"/>
  <c r="J432" i="1"/>
  <c r="I432" i="1"/>
  <c r="O431" i="1"/>
  <c r="L431" i="1"/>
  <c r="M431" i="1"/>
  <c r="N431" i="1"/>
  <c r="K431" i="1"/>
  <c r="J431" i="1"/>
  <c r="I431" i="1"/>
  <c r="O430" i="1"/>
  <c r="L430" i="1"/>
  <c r="M430" i="1"/>
  <c r="N430" i="1"/>
  <c r="K430" i="1"/>
  <c r="J430" i="1"/>
  <c r="I430" i="1"/>
  <c r="O429" i="1"/>
  <c r="L429" i="1"/>
  <c r="M429" i="1"/>
  <c r="N429" i="1"/>
  <c r="K429" i="1"/>
  <c r="J429" i="1"/>
  <c r="I429" i="1"/>
  <c r="I428" i="1"/>
  <c r="I426" i="1"/>
  <c r="O425" i="1"/>
  <c r="L425" i="1"/>
  <c r="M425" i="1"/>
  <c r="N425" i="1"/>
  <c r="K425" i="1"/>
  <c r="J425" i="1"/>
  <c r="I425" i="1"/>
  <c r="I424" i="1"/>
  <c r="I422" i="1"/>
  <c r="O421" i="1"/>
  <c r="L421" i="1"/>
  <c r="M421" i="1"/>
  <c r="N421" i="1"/>
  <c r="K421" i="1"/>
  <c r="J421" i="1"/>
  <c r="I421" i="1"/>
  <c r="O420" i="1"/>
  <c r="L420" i="1"/>
  <c r="M420" i="1"/>
  <c r="N420" i="1"/>
  <c r="K420" i="1"/>
  <c r="J420" i="1"/>
  <c r="I420" i="1"/>
  <c r="I419" i="1"/>
  <c r="I417" i="1"/>
  <c r="I416" i="1"/>
  <c r="I414" i="1"/>
  <c r="I413" i="1"/>
  <c r="I411" i="1"/>
  <c r="O410" i="1"/>
  <c r="L410" i="1"/>
  <c r="M410" i="1"/>
  <c r="N410" i="1"/>
  <c r="K410" i="1"/>
  <c r="J410" i="1"/>
  <c r="I410" i="1"/>
  <c r="I409" i="1"/>
  <c r="I407" i="1"/>
  <c r="O406" i="1"/>
  <c r="L406" i="1"/>
  <c r="M406" i="1"/>
  <c r="N406" i="1"/>
  <c r="K406" i="1"/>
  <c r="J406" i="1"/>
  <c r="I406" i="1"/>
  <c r="O405" i="1"/>
  <c r="L405" i="1"/>
  <c r="M405" i="1"/>
  <c r="N405" i="1"/>
  <c r="K405" i="1"/>
  <c r="J405" i="1"/>
  <c r="I405" i="1"/>
  <c r="O404" i="1"/>
  <c r="L404" i="1"/>
  <c r="M404" i="1"/>
  <c r="N404" i="1"/>
  <c r="K404" i="1"/>
  <c r="J404" i="1"/>
  <c r="I404" i="1"/>
  <c r="O403" i="1"/>
  <c r="L403" i="1"/>
  <c r="M403" i="1"/>
  <c r="N403" i="1"/>
  <c r="K403" i="1"/>
  <c r="J403" i="1"/>
  <c r="I403" i="1"/>
  <c r="I402" i="1"/>
  <c r="I400" i="1"/>
  <c r="O399" i="1"/>
  <c r="L399" i="1"/>
  <c r="M399" i="1"/>
  <c r="N399" i="1"/>
  <c r="K399" i="1"/>
  <c r="J399" i="1"/>
  <c r="I399" i="1"/>
  <c r="O398" i="1"/>
  <c r="L398" i="1"/>
  <c r="M398" i="1"/>
  <c r="N398" i="1"/>
  <c r="K398" i="1"/>
  <c r="J398" i="1"/>
  <c r="I398" i="1"/>
  <c r="O397" i="1"/>
  <c r="L397" i="1"/>
  <c r="M397" i="1"/>
  <c r="N397" i="1"/>
  <c r="K397" i="1"/>
  <c r="J397" i="1"/>
  <c r="I397" i="1"/>
  <c r="O396" i="1"/>
  <c r="L396" i="1"/>
  <c r="M396" i="1"/>
  <c r="N396" i="1"/>
  <c r="K396" i="1"/>
  <c r="J396" i="1"/>
  <c r="I396" i="1"/>
  <c r="O395" i="1"/>
  <c r="L395" i="1"/>
  <c r="M395" i="1"/>
  <c r="N395" i="1"/>
  <c r="K395" i="1"/>
  <c r="J395" i="1"/>
  <c r="I395" i="1"/>
  <c r="O394" i="1"/>
  <c r="L394" i="1"/>
  <c r="M394" i="1"/>
  <c r="N394" i="1"/>
  <c r="K394" i="1"/>
  <c r="J394" i="1"/>
  <c r="I394" i="1"/>
  <c r="O393" i="1"/>
  <c r="L393" i="1"/>
  <c r="M393" i="1"/>
  <c r="N393" i="1"/>
  <c r="K393" i="1"/>
  <c r="J393" i="1"/>
  <c r="I393" i="1"/>
  <c r="I392" i="1"/>
  <c r="I390" i="1"/>
  <c r="O389" i="1"/>
  <c r="L389" i="1"/>
  <c r="M389" i="1"/>
  <c r="N389" i="1"/>
  <c r="K389" i="1"/>
  <c r="J389" i="1"/>
  <c r="I389" i="1"/>
  <c r="O388" i="1"/>
  <c r="L388" i="1"/>
  <c r="M388" i="1"/>
  <c r="N388" i="1"/>
  <c r="K388" i="1"/>
  <c r="J388" i="1"/>
  <c r="I388" i="1"/>
  <c r="O387" i="1"/>
  <c r="L387" i="1"/>
  <c r="M387" i="1"/>
  <c r="N387" i="1"/>
  <c r="K387" i="1"/>
  <c r="J387" i="1"/>
  <c r="I387" i="1"/>
  <c r="O386" i="1"/>
  <c r="L386" i="1"/>
  <c r="M386" i="1"/>
  <c r="N386" i="1"/>
  <c r="K386" i="1"/>
  <c r="J386" i="1"/>
  <c r="I386" i="1"/>
  <c r="O385" i="1"/>
  <c r="L385" i="1"/>
  <c r="M385" i="1"/>
  <c r="N385" i="1"/>
  <c r="K385" i="1"/>
  <c r="J385" i="1"/>
  <c r="I385" i="1"/>
  <c r="O384" i="1"/>
  <c r="L384" i="1"/>
  <c r="M384" i="1"/>
  <c r="N384" i="1"/>
  <c r="K384" i="1"/>
  <c r="J384" i="1"/>
  <c r="I384" i="1"/>
  <c r="O383" i="1"/>
  <c r="L383" i="1"/>
  <c r="M383" i="1"/>
  <c r="N383" i="1"/>
  <c r="K383" i="1"/>
  <c r="J383" i="1"/>
  <c r="I383" i="1"/>
  <c r="O382" i="1"/>
  <c r="L382" i="1"/>
  <c r="M382" i="1"/>
  <c r="N382" i="1"/>
  <c r="K382" i="1"/>
  <c r="J382" i="1"/>
  <c r="I382" i="1"/>
  <c r="O381" i="1"/>
  <c r="L381" i="1"/>
  <c r="M381" i="1"/>
  <c r="N381" i="1"/>
  <c r="K381" i="1"/>
  <c r="J381" i="1"/>
  <c r="I381" i="1"/>
  <c r="O380" i="1"/>
  <c r="L380" i="1"/>
  <c r="M380" i="1"/>
  <c r="N380" i="1"/>
  <c r="K380" i="1"/>
  <c r="J380" i="1"/>
  <c r="I380" i="1"/>
  <c r="O379" i="1"/>
  <c r="L379" i="1"/>
  <c r="M379" i="1"/>
  <c r="N379" i="1"/>
  <c r="K379" i="1"/>
  <c r="J379" i="1"/>
  <c r="I379" i="1"/>
  <c r="O378" i="1"/>
  <c r="L378" i="1"/>
  <c r="M378" i="1"/>
  <c r="N378" i="1"/>
  <c r="K378" i="1"/>
  <c r="J378" i="1"/>
  <c r="I378" i="1"/>
  <c r="O377" i="1"/>
  <c r="L377" i="1"/>
  <c r="M377" i="1"/>
  <c r="N377" i="1"/>
  <c r="K377" i="1"/>
  <c r="J377" i="1"/>
  <c r="I377" i="1"/>
  <c r="O376" i="1"/>
  <c r="L376" i="1"/>
  <c r="M376" i="1"/>
  <c r="N376" i="1"/>
  <c r="K376" i="1"/>
  <c r="J376" i="1"/>
  <c r="I376" i="1"/>
  <c r="O375" i="1"/>
  <c r="L375" i="1"/>
  <c r="M375" i="1"/>
  <c r="N375" i="1"/>
  <c r="K375" i="1"/>
  <c r="J375" i="1"/>
  <c r="I375" i="1"/>
  <c r="O374" i="1"/>
  <c r="L374" i="1"/>
  <c r="M374" i="1"/>
  <c r="N374" i="1"/>
  <c r="K374" i="1"/>
  <c r="J374" i="1"/>
  <c r="I374" i="1"/>
  <c r="O373" i="1"/>
  <c r="L373" i="1"/>
  <c r="M373" i="1"/>
  <c r="N373" i="1"/>
  <c r="K373" i="1"/>
  <c r="J373" i="1"/>
  <c r="I373" i="1"/>
  <c r="O372" i="1"/>
  <c r="L372" i="1"/>
  <c r="M372" i="1"/>
  <c r="N372" i="1"/>
  <c r="K372" i="1"/>
  <c r="J372" i="1"/>
  <c r="I372" i="1"/>
  <c r="O371" i="1"/>
  <c r="L371" i="1"/>
  <c r="M371" i="1"/>
  <c r="N371" i="1"/>
  <c r="K371" i="1"/>
  <c r="J371" i="1"/>
  <c r="I371" i="1"/>
  <c r="O370" i="1"/>
  <c r="L370" i="1"/>
  <c r="M370" i="1"/>
  <c r="N370" i="1"/>
  <c r="K370" i="1"/>
  <c r="J370" i="1"/>
  <c r="I370" i="1"/>
  <c r="O369" i="1"/>
  <c r="L369" i="1"/>
  <c r="M369" i="1"/>
  <c r="N369" i="1"/>
  <c r="K369" i="1"/>
  <c r="J369" i="1"/>
  <c r="I369" i="1"/>
  <c r="O368" i="1"/>
  <c r="L368" i="1"/>
  <c r="M368" i="1"/>
  <c r="N368" i="1"/>
  <c r="K368" i="1"/>
  <c r="J368" i="1"/>
  <c r="I368" i="1"/>
  <c r="O367" i="1"/>
  <c r="L367" i="1"/>
  <c r="M367" i="1"/>
  <c r="N367" i="1"/>
  <c r="K367" i="1"/>
  <c r="J367" i="1"/>
  <c r="I367" i="1"/>
  <c r="O366" i="1"/>
  <c r="L366" i="1"/>
  <c r="M366" i="1"/>
  <c r="N366" i="1"/>
  <c r="K366" i="1"/>
  <c r="J366" i="1"/>
  <c r="I366" i="1"/>
  <c r="O365" i="1"/>
  <c r="L365" i="1"/>
  <c r="M365" i="1"/>
  <c r="N365" i="1"/>
  <c r="K365" i="1"/>
  <c r="J365" i="1"/>
  <c r="I365" i="1"/>
  <c r="O364" i="1"/>
  <c r="L364" i="1"/>
  <c r="M364" i="1"/>
  <c r="N364" i="1"/>
  <c r="K364" i="1"/>
  <c r="J364" i="1"/>
  <c r="I364" i="1"/>
  <c r="O363" i="1"/>
  <c r="L363" i="1"/>
  <c r="M363" i="1"/>
  <c r="N363" i="1"/>
  <c r="K363" i="1"/>
  <c r="J363" i="1"/>
  <c r="I363" i="1"/>
  <c r="O362" i="1"/>
  <c r="L362" i="1"/>
  <c r="M362" i="1"/>
  <c r="N362" i="1"/>
  <c r="K362" i="1"/>
  <c r="J362" i="1"/>
  <c r="I362" i="1"/>
  <c r="O361" i="1"/>
  <c r="L361" i="1"/>
  <c r="M361" i="1"/>
  <c r="N361" i="1"/>
  <c r="K361" i="1"/>
  <c r="J361" i="1"/>
  <c r="I361" i="1"/>
  <c r="O360" i="1"/>
  <c r="L360" i="1"/>
  <c r="M360" i="1"/>
  <c r="N360" i="1"/>
  <c r="K360" i="1"/>
  <c r="J360" i="1"/>
  <c r="I360" i="1"/>
  <c r="O359" i="1"/>
  <c r="L359" i="1"/>
  <c r="M359" i="1"/>
  <c r="N359" i="1"/>
  <c r="K359" i="1"/>
  <c r="J359" i="1"/>
  <c r="I359" i="1"/>
  <c r="O358" i="1"/>
  <c r="L358" i="1"/>
  <c r="M358" i="1"/>
  <c r="N358" i="1"/>
  <c r="K358" i="1"/>
  <c r="J358" i="1"/>
  <c r="I358" i="1"/>
  <c r="O357" i="1"/>
  <c r="L357" i="1"/>
  <c r="M357" i="1"/>
  <c r="N357" i="1"/>
  <c r="K357" i="1"/>
  <c r="J357" i="1"/>
  <c r="I357" i="1"/>
  <c r="O356" i="1"/>
  <c r="L356" i="1"/>
  <c r="M356" i="1"/>
  <c r="N356" i="1"/>
  <c r="K356" i="1"/>
  <c r="J356" i="1"/>
  <c r="I356" i="1"/>
  <c r="I355" i="1"/>
  <c r="I353" i="1"/>
  <c r="O352" i="1"/>
  <c r="L352" i="1"/>
  <c r="M352" i="1"/>
  <c r="N352" i="1"/>
  <c r="K352" i="1"/>
  <c r="J352" i="1"/>
  <c r="I352" i="1"/>
  <c r="O351" i="1"/>
  <c r="L351" i="1"/>
  <c r="M351" i="1"/>
  <c r="N351" i="1"/>
  <c r="K351" i="1"/>
  <c r="J351" i="1"/>
  <c r="I351" i="1"/>
  <c r="O350" i="1"/>
  <c r="L350" i="1"/>
  <c r="M350" i="1"/>
  <c r="N350" i="1"/>
  <c r="K350" i="1"/>
  <c r="J350" i="1"/>
  <c r="I350" i="1"/>
  <c r="O349" i="1"/>
  <c r="L349" i="1"/>
  <c r="M349" i="1"/>
  <c r="N349" i="1"/>
  <c r="K349" i="1"/>
  <c r="J349" i="1"/>
  <c r="I349" i="1"/>
  <c r="O348" i="1"/>
  <c r="L348" i="1"/>
  <c r="M348" i="1"/>
  <c r="N348" i="1"/>
  <c r="K348" i="1"/>
  <c r="J348" i="1"/>
  <c r="I348" i="1"/>
  <c r="O347" i="1"/>
  <c r="L347" i="1"/>
  <c r="M347" i="1"/>
  <c r="N347" i="1"/>
  <c r="K347" i="1"/>
  <c r="J347" i="1"/>
  <c r="I347" i="1"/>
  <c r="O346" i="1"/>
  <c r="L346" i="1"/>
  <c r="M346" i="1"/>
  <c r="N346" i="1"/>
  <c r="K346" i="1"/>
  <c r="J346" i="1"/>
  <c r="I346" i="1"/>
  <c r="O345" i="1"/>
  <c r="L345" i="1"/>
  <c r="M345" i="1"/>
  <c r="N345" i="1"/>
  <c r="K345" i="1"/>
  <c r="J345" i="1"/>
  <c r="I345" i="1"/>
  <c r="O344" i="1"/>
  <c r="L344" i="1"/>
  <c r="M344" i="1"/>
  <c r="N344" i="1"/>
  <c r="K344" i="1"/>
  <c r="J344" i="1"/>
  <c r="I344" i="1"/>
  <c r="O343" i="1"/>
  <c r="L343" i="1"/>
  <c r="M343" i="1"/>
  <c r="N343" i="1"/>
  <c r="K343" i="1"/>
  <c r="J343" i="1"/>
  <c r="I343" i="1"/>
  <c r="O342" i="1"/>
  <c r="L342" i="1"/>
  <c r="M342" i="1"/>
  <c r="N342" i="1"/>
  <c r="K342" i="1"/>
  <c r="J342" i="1"/>
  <c r="I342" i="1"/>
  <c r="O341" i="1"/>
  <c r="L341" i="1"/>
  <c r="M341" i="1"/>
  <c r="N341" i="1"/>
  <c r="K341" i="1"/>
  <c r="J341" i="1"/>
  <c r="I341" i="1"/>
  <c r="O340" i="1"/>
  <c r="L340" i="1"/>
  <c r="M340" i="1"/>
  <c r="N340" i="1"/>
  <c r="K340" i="1"/>
  <c r="J340" i="1"/>
  <c r="I340" i="1"/>
  <c r="O339" i="1"/>
  <c r="L339" i="1"/>
  <c r="M339" i="1"/>
  <c r="N339" i="1"/>
  <c r="K339" i="1"/>
  <c r="J339" i="1"/>
  <c r="I339" i="1"/>
  <c r="O338" i="1"/>
  <c r="L338" i="1"/>
  <c r="M338" i="1"/>
  <c r="N338" i="1"/>
  <c r="K338" i="1"/>
  <c r="J338" i="1"/>
  <c r="I338" i="1"/>
  <c r="O337" i="1"/>
  <c r="L337" i="1"/>
  <c r="M337" i="1"/>
  <c r="N337" i="1"/>
  <c r="K337" i="1"/>
  <c r="J337" i="1"/>
  <c r="I337" i="1"/>
  <c r="O336" i="1"/>
  <c r="L336" i="1"/>
  <c r="M336" i="1"/>
  <c r="N336" i="1"/>
  <c r="K336" i="1"/>
  <c r="J336" i="1"/>
  <c r="I336" i="1"/>
  <c r="O335" i="1"/>
  <c r="L335" i="1"/>
  <c r="M335" i="1"/>
  <c r="N335" i="1"/>
  <c r="K335" i="1"/>
  <c r="J335" i="1"/>
  <c r="I335" i="1"/>
  <c r="O334" i="1"/>
  <c r="L334" i="1"/>
  <c r="M334" i="1"/>
  <c r="N334" i="1"/>
  <c r="K334" i="1"/>
  <c r="J334" i="1"/>
  <c r="I334" i="1"/>
  <c r="O333" i="1"/>
  <c r="L333" i="1"/>
  <c r="M333" i="1"/>
  <c r="N333" i="1"/>
  <c r="K333" i="1"/>
  <c r="J333" i="1"/>
  <c r="I333" i="1"/>
  <c r="O332" i="1"/>
  <c r="L332" i="1"/>
  <c r="M332" i="1"/>
  <c r="N332" i="1"/>
  <c r="K332" i="1"/>
  <c r="J332" i="1"/>
  <c r="I332" i="1"/>
  <c r="O331" i="1"/>
  <c r="L331" i="1"/>
  <c r="M331" i="1"/>
  <c r="N331" i="1"/>
  <c r="K331" i="1"/>
  <c r="J331" i="1"/>
  <c r="I331" i="1"/>
  <c r="O330" i="1"/>
  <c r="L330" i="1"/>
  <c r="M330" i="1"/>
  <c r="N330" i="1"/>
  <c r="K330" i="1"/>
  <c r="J330" i="1"/>
  <c r="I330" i="1"/>
  <c r="O329" i="1"/>
  <c r="L329" i="1"/>
  <c r="M329" i="1"/>
  <c r="N329" i="1"/>
  <c r="K329" i="1"/>
  <c r="J329" i="1"/>
  <c r="I329" i="1"/>
  <c r="O328" i="1"/>
  <c r="L328" i="1"/>
  <c r="M328" i="1"/>
  <c r="N328" i="1"/>
  <c r="K328" i="1"/>
  <c r="J328" i="1"/>
  <c r="I328" i="1"/>
  <c r="O327" i="1"/>
  <c r="L327" i="1"/>
  <c r="M327" i="1"/>
  <c r="N327" i="1"/>
  <c r="K327" i="1"/>
  <c r="J327" i="1"/>
  <c r="I327" i="1"/>
  <c r="O326" i="1"/>
  <c r="L326" i="1"/>
  <c r="M326" i="1"/>
  <c r="N326" i="1"/>
  <c r="K326" i="1"/>
  <c r="J326" i="1"/>
  <c r="I326" i="1"/>
  <c r="O325" i="1"/>
  <c r="L325" i="1"/>
  <c r="M325" i="1"/>
  <c r="N325" i="1"/>
  <c r="K325" i="1"/>
  <c r="J325" i="1"/>
  <c r="I325" i="1"/>
  <c r="O324" i="1"/>
  <c r="L324" i="1"/>
  <c r="M324" i="1"/>
  <c r="N324" i="1"/>
  <c r="K324" i="1"/>
  <c r="J324" i="1"/>
  <c r="I324" i="1"/>
  <c r="O323" i="1"/>
  <c r="L323" i="1"/>
  <c r="M323" i="1"/>
  <c r="N323" i="1"/>
  <c r="K323" i="1"/>
  <c r="J323" i="1"/>
  <c r="I323" i="1"/>
  <c r="O322" i="1"/>
  <c r="L322" i="1"/>
  <c r="M322" i="1"/>
  <c r="N322" i="1"/>
  <c r="K322" i="1"/>
  <c r="J322" i="1"/>
  <c r="I322" i="1"/>
  <c r="I321" i="1"/>
  <c r="I319" i="1"/>
  <c r="O318" i="1"/>
  <c r="L318" i="1"/>
  <c r="M318" i="1"/>
  <c r="N318" i="1"/>
  <c r="K318" i="1"/>
  <c r="J318" i="1"/>
  <c r="I318" i="1"/>
  <c r="O317" i="1"/>
  <c r="L317" i="1"/>
  <c r="M317" i="1"/>
  <c r="N317" i="1"/>
  <c r="K317" i="1"/>
  <c r="J317" i="1"/>
  <c r="I317" i="1"/>
  <c r="O316" i="1"/>
  <c r="L316" i="1"/>
  <c r="M316" i="1"/>
  <c r="N316" i="1"/>
  <c r="K316" i="1"/>
  <c r="J316" i="1"/>
  <c r="I316" i="1"/>
  <c r="O315" i="1"/>
  <c r="L315" i="1"/>
  <c r="M315" i="1"/>
  <c r="N315" i="1"/>
  <c r="K315" i="1"/>
  <c r="J315" i="1"/>
  <c r="I315" i="1"/>
  <c r="O314" i="1"/>
  <c r="L314" i="1"/>
  <c r="M314" i="1"/>
  <c r="N314" i="1"/>
  <c r="K314" i="1"/>
  <c r="J314" i="1"/>
  <c r="I314" i="1"/>
  <c r="O313" i="1"/>
  <c r="L313" i="1"/>
  <c r="M313" i="1"/>
  <c r="N313" i="1"/>
  <c r="K313" i="1"/>
  <c r="J313" i="1"/>
  <c r="I313" i="1"/>
  <c r="O312" i="1"/>
  <c r="L312" i="1"/>
  <c r="M312" i="1"/>
  <c r="N312" i="1"/>
  <c r="K312" i="1"/>
  <c r="J312" i="1"/>
  <c r="I312" i="1"/>
  <c r="O311" i="1"/>
  <c r="L311" i="1"/>
  <c r="M311" i="1"/>
  <c r="N311" i="1"/>
  <c r="K311" i="1"/>
  <c r="J311" i="1"/>
  <c r="I311" i="1"/>
  <c r="O310" i="1"/>
  <c r="L310" i="1"/>
  <c r="M310" i="1"/>
  <c r="N310" i="1"/>
  <c r="K310" i="1"/>
  <c r="J310" i="1"/>
  <c r="I310" i="1"/>
  <c r="O309" i="1"/>
  <c r="L309" i="1"/>
  <c r="M309" i="1"/>
  <c r="N309" i="1"/>
  <c r="K309" i="1"/>
  <c r="J309" i="1"/>
  <c r="I309" i="1"/>
  <c r="O308" i="1"/>
  <c r="L308" i="1"/>
  <c r="M308" i="1"/>
  <c r="N308" i="1"/>
  <c r="K308" i="1"/>
  <c r="J308" i="1"/>
  <c r="I308" i="1"/>
  <c r="O307" i="1"/>
  <c r="L307" i="1"/>
  <c r="M307" i="1"/>
  <c r="N307" i="1"/>
  <c r="K307" i="1"/>
  <c r="J307" i="1"/>
  <c r="I307" i="1"/>
  <c r="O306" i="1"/>
  <c r="L306" i="1"/>
  <c r="M306" i="1"/>
  <c r="N306" i="1"/>
  <c r="K306" i="1"/>
  <c r="J306" i="1"/>
  <c r="I306" i="1"/>
  <c r="O305" i="1"/>
  <c r="L305" i="1"/>
  <c r="M305" i="1"/>
  <c r="N305" i="1"/>
  <c r="K305" i="1"/>
  <c r="J305" i="1"/>
  <c r="I305" i="1"/>
  <c r="O304" i="1"/>
  <c r="L304" i="1"/>
  <c r="M304" i="1"/>
  <c r="N304" i="1"/>
  <c r="K304" i="1"/>
  <c r="J304" i="1"/>
  <c r="I304" i="1"/>
  <c r="O303" i="1"/>
  <c r="L303" i="1"/>
  <c r="M303" i="1"/>
  <c r="N303" i="1"/>
  <c r="K303" i="1"/>
  <c r="J303" i="1"/>
  <c r="I303" i="1"/>
  <c r="O302" i="1"/>
  <c r="L302" i="1"/>
  <c r="M302" i="1"/>
  <c r="N302" i="1"/>
  <c r="K302" i="1"/>
  <c r="J302" i="1"/>
  <c r="I302" i="1"/>
  <c r="O301" i="1"/>
  <c r="L301" i="1"/>
  <c r="M301" i="1"/>
  <c r="N301" i="1"/>
  <c r="K301" i="1"/>
  <c r="J301" i="1"/>
  <c r="I301" i="1"/>
  <c r="O300" i="1"/>
  <c r="L300" i="1"/>
  <c r="M300" i="1"/>
  <c r="N300" i="1"/>
  <c r="K300" i="1"/>
  <c r="J300" i="1"/>
  <c r="I300" i="1"/>
  <c r="O299" i="1"/>
  <c r="L299" i="1"/>
  <c r="M299" i="1"/>
  <c r="N299" i="1"/>
  <c r="K299" i="1"/>
  <c r="J299" i="1"/>
  <c r="I299" i="1"/>
  <c r="O298" i="1"/>
  <c r="L298" i="1"/>
  <c r="M298" i="1"/>
  <c r="N298" i="1"/>
  <c r="K298" i="1"/>
  <c r="J298" i="1"/>
  <c r="I298" i="1"/>
  <c r="O297" i="1"/>
  <c r="L297" i="1"/>
  <c r="M297" i="1"/>
  <c r="N297" i="1"/>
  <c r="K297" i="1"/>
  <c r="J297" i="1"/>
  <c r="I297" i="1"/>
  <c r="O296" i="1"/>
  <c r="L296" i="1"/>
  <c r="M296" i="1"/>
  <c r="N296" i="1"/>
  <c r="K296" i="1"/>
  <c r="J296" i="1"/>
  <c r="I296" i="1"/>
  <c r="O295" i="1"/>
  <c r="L295" i="1"/>
  <c r="M295" i="1"/>
  <c r="N295" i="1"/>
  <c r="K295" i="1"/>
  <c r="J295" i="1"/>
  <c r="I295" i="1"/>
  <c r="O294" i="1"/>
  <c r="L294" i="1"/>
  <c r="M294" i="1"/>
  <c r="N294" i="1"/>
  <c r="K294" i="1"/>
  <c r="J294" i="1"/>
  <c r="I294" i="1"/>
  <c r="O293" i="1"/>
  <c r="L293" i="1"/>
  <c r="M293" i="1"/>
  <c r="N293" i="1"/>
  <c r="K293" i="1"/>
  <c r="J293" i="1"/>
  <c r="I293" i="1"/>
  <c r="O292" i="1"/>
  <c r="L292" i="1"/>
  <c r="M292" i="1"/>
  <c r="N292" i="1"/>
  <c r="K292" i="1"/>
  <c r="J292" i="1"/>
  <c r="I292" i="1"/>
  <c r="O291" i="1"/>
  <c r="L291" i="1"/>
  <c r="M291" i="1"/>
  <c r="N291" i="1"/>
  <c r="K291" i="1"/>
  <c r="J291" i="1"/>
  <c r="I291" i="1"/>
  <c r="I290" i="1"/>
  <c r="I288" i="1"/>
  <c r="O287" i="1"/>
  <c r="L287" i="1"/>
  <c r="M287" i="1"/>
  <c r="N287" i="1"/>
  <c r="K287" i="1"/>
  <c r="J287" i="1"/>
  <c r="I287" i="1"/>
  <c r="O286" i="1"/>
  <c r="L286" i="1"/>
  <c r="M286" i="1"/>
  <c r="N286" i="1"/>
  <c r="K286" i="1"/>
  <c r="J286" i="1"/>
  <c r="I286" i="1"/>
  <c r="O285" i="1"/>
  <c r="L285" i="1"/>
  <c r="M285" i="1"/>
  <c r="N285" i="1"/>
  <c r="K285" i="1"/>
  <c r="J285" i="1"/>
  <c r="I285" i="1"/>
  <c r="O284" i="1"/>
  <c r="L284" i="1"/>
  <c r="M284" i="1"/>
  <c r="N284" i="1"/>
  <c r="K284" i="1"/>
  <c r="J284" i="1"/>
  <c r="I284" i="1"/>
  <c r="O283" i="1"/>
  <c r="L283" i="1"/>
  <c r="M283" i="1"/>
  <c r="N283" i="1"/>
  <c r="K283" i="1"/>
  <c r="J283" i="1"/>
  <c r="I283" i="1"/>
  <c r="O282" i="1"/>
  <c r="L282" i="1"/>
  <c r="M282" i="1"/>
  <c r="N282" i="1"/>
  <c r="K282" i="1"/>
  <c r="J282" i="1"/>
  <c r="I282" i="1"/>
  <c r="O281" i="1"/>
  <c r="L281" i="1"/>
  <c r="M281" i="1"/>
  <c r="N281" i="1"/>
  <c r="K281" i="1"/>
  <c r="J281" i="1"/>
  <c r="I281" i="1"/>
  <c r="O280" i="1"/>
  <c r="L280" i="1"/>
  <c r="M280" i="1"/>
  <c r="N280" i="1"/>
  <c r="K280" i="1"/>
  <c r="J280" i="1"/>
  <c r="I280" i="1"/>
  <c r="O279" i="1"/>
  <c r="L279" i="1"/>
  <c r="M279" i="1"/>
  <c r="N279" i="1"/>
  <c r="K279" i="1"/>
  <c r="J279" i="1"/>
  <c r="I279" i="1"/>
  <c r="O278" i="1"/>
  <c r="L278" i="1"/>
  <c r="M278" i="1"/>
  <c r="N278" i="1"/>
  <c r="K278" i="1"/>
  <c r="J278" i="1"/>
  <c r="I278" i="1"/>
  <c r="O277" i="1"/>
  <c r="L277" i="1"/>
  <c r="M277" i="1"/>
  <c r="N277" i="1"/>
  <c r="K277" i="1"/>
  <c r="J277" i="1"/>
  <c r="I277" i="1"/>
  <c r="O276" i="1"/>
  <c r="L276" i="1"/>
  <c r="M276" i="1"/>
  <c r="N276" i="1"/>
  <c r="K276" i="1"/>
  <c r="J276" i="1"/>
  <c r="I276" i="1"/>
  <c r="I275" i="1"/>
  <c r="I273" i="1"/>
  <c r="O272" i="1"/>
  <c r="L272" i="1"/>
  <c r="M272" i="1"/>
  <c r="N272" i="1"/>
  <c r="K272" i="1"/>
  <c r="J272" i="1"/>
  <c r="I272" i="1"/>
  <c r="O271" i="1"/>
  <c r="L271" i="1"/>
  <c r="M271" i="1"/>
  <c r="N271" i="1"/>
  <c r="K271" i="1"/>
  <c r="J271" i="1"/>
  <c r="I271" i="1"/>
  <c r="O270" i="1"/>
  <c r="L270" i="1"/>
  <c r="M270" i="1"/>
  <c r="N270" i="1"/>
  <c r="K270" i="1"/>
  <c r="J270" i="1"/>
  <c r="I270" i="1"/>
  <c r="O269" i="1"/>
  <c r="L269" i="1"/>
  <c r="M269" i="1"/>
  <c r="N269" i="1"/>
  <c r="K269" i="1"/>
  <c r="J269" i="1"/>
  <c r="I269" i="1"/>
  <c r="O268" i="1"/>
  <c r="L268" i="1"/>
  <c r="M268" i="1"/>
  <c r="N268" i="1"/>
  <c r="K268" i="1"/>
  <c r="J268" i="1"/>
  <c r="I268" i="1"/>
  <c r="O267" i="1"/>
  <c r="L267" i="1"/>
  <c r="M267" i="1"/>
  <c r="N267" i="1"/>
  <c r="K267" i="1"/>
  <c r="J267" i="1"/>
  <c r="I267" i="1"/>
  <c r="O266" i="1"/>
  <c r="L266" i="1"/>
  <c r="M266" i="1"/>
  <c r="N266" i="1"/>
  <c r="K266" i="1"/>
  <c r="J266" i="1"/>
  <c r="I266" i="1"/>
  <c r="O265" i="1"/>
  <c r="L265" i="1"/>
  <c r="M265" i="1"/>
  <c r="N265" i="1"/>
  <c r="K265" i="1"/>
  <c r="J265" i="1"/>
  <c r="I265" i="1"/>
  <c r="O264" i="1"/>
  <c r="L264" i="1"/>
  <c r="M264" i="1"/>
  <c r="N264" i="1"/>
  <c r="K264" i="1"/>
  <c r="J264" i="1"/>
  <c r="I264" i="1"/>
  <c r="O263" i="1"/>
  <c r="L263" i="1"/>
  <c r="M263" i="1"/>
  <c r="N263" i="1"/>
  <c r="K263" i="1"/>
  <c r="J263" i="1"/>
  <c r="I263" i="1"/>
  <c r="I262" i="1"/>
  <c r="I260" i="1"/>
  <c r="O259" i="1"/>
  <c r="L259" i="1"/>
  <c r="M259" i="1"/>
  <c r="N259" i="1"/>
  <c r="K259" i="1"/>
  <c r="J259" i="1"/>
  <c r="I259" i="1"/>
  <c r="O258" i="1"/>
  <c r="L258" i="1"/>
  <c r="M258" i="1"/>
  <c r="N258" i="1"/>
  <c r="K258" i="1"/>
  <c r="J258" i="1"/>
  <c r="I258" i="1"/>
  <c r="O257" i="1"/>
  <c r="L257" i="1"/>
  <c r="M257" i="1"/>
  <c r="N257" i="1"/>
  <c r="K257" i="1"/>
  <c r="J257" i="1"/>
  <c r="I257" i="1"/>
  <c r="O256" i="1"/>
  <c r="L256" i="1"/>
  <c r="M256" i="1"/>
  <c r="N256" i="1"/>
  <c r="K256" i="1"/>
  <c r="J256" i="1"/>
  <c r="I256" i="1"/>
  <c r="O255" i="1"/>
  <c r="L255" i="1"/>
  <c r="M255" i="1"/>
  <c r="N255" i="1"/>
  <c r="K255" i="1"/>
  <c r="J255" i="1"/>
  <c r="I255" i="1"/>
  <c r="O254" i="1"/>
  <c r="L254" i="1"/>
  <c r="M254" i="1"/>
  <c r="N254" i="1"/>
  <c r="K254" i="1"/>
  <c r="J254" i="1"/>
  <c r="I254" i="1"/>
  <c r="O253" i="1"/>
  <c r="L253" i="1"/>
  <c r="M253" i="1"/>
  <c r="N253" i="1"/>
  <c r="K253" i="1"/>
  <c r="J253" i="1"/>
  <c r="I253" i="1"/>
  <c r="I252" i="1"/>
  <c r="I250" i="1"/>
  <c r="O249" i="1"/>
  <c r="L249" i="1"/>
  <c r="M249" i="1"/>
  <c r="N249" i="1"/>
  <c r="K249" i="1"/>
  <c r="J249" i="1"/>
  <c r="I249" i="1"/>
  <c r="O248" i="1"/>
  <c r="L248" i="1"/>
  <c r="M248" i="1"/>
  <c r="N248" i="1"/>
  <c r="K248" i="1"/>
  <c r="J248" i="1"/>
  <c r="I248" i="1"/>
  <c r="O247" i="1"/>
  <c r="L247" i="1"/>
  <c r="M247" i="1"/>
  <c r="N247" i="1"/>
  <c r="K247" i="1"/>
  <c r="J247" i="1"/>
  <c r="I247" i="1"/>
  <c r="O246" i="1"/>
  <c r="L246" i="1"/>
  <c r="M246" i="1"/>
  <c r="N246" i="1"/>
  <c r="K246" i="1"/>
  <c r="J246" i="1"/>
  <c r="I246" i="1"/>
  <c r="O245" i="1"/>
  <c r="L245" i="1"/>
  <c r="M245" i="1"/>
  <c r="N245" i="1"/>
  <c r="K245" i="1"/>
  <c r="J245" i="1"/>
  <c r="I245" i="1"/>
  <c r="O244" i="1"/>
  <c r="L244" i="1"/>
  <c r="M244" i="1"/>
  <c r="N244" i="1"/>
  <c r="K244" i="1"/>
  <c r="J244" i="1"/>
  <c r="I244" i="1"/>
  <c r="O243" i="1"/>
  <c r="L243" i="1"/>
  <c r="M243" i="1"/>
  <c r="N243" i="1"/>
  <c r="K243" i="1"/>
  <c r="J243" i="1"/>
  <c r="I243" i="1"/>
  <c r="O242" i="1"/>
  <c r="L242" i="1"/>
  <c r="M242" i="1"/>
  <c r="N242" i="1"/>
  <c r="K242" i="1"/>
  <c r="J242" i="1"/>
  <c r="I242" i="1"/>
  <c r="O241" i="1"/>
  <c r="L241" i="1"/>
  <c r="M241" i="1"/>
  <c r="N241" i="1"/>
  <c r="K241" i="1"/>
  <c r="J241" i="1"/>
  <c r="I241" i="1"/>
  <c r="O240" i="1"/>
  <c r="L240" i="1"/>
  <c r="M240" i="1"/>
  <c r="N240" i="1"/>
  <c r="K240" i="1"/>
  <c r="J240" i="1"/>
  <c r="I240" i="1"/>
  <c r="I239" i="1"/>
  <c r="I237" i="1"/>
  <c r="O236" i="1"/>
  <c r="L236" i="1"/>
  <c r="M236" i="1"/>
  <c r="N236" i="1"/>
  <c r="K236" i="1"/>
  <c r="J236" i="1"/>
  <c r="I236" i="1"/>
  <c r="O235" i="1"/>
  <c r="L235" i="1"/>
  <c r="M235" i="1"/>
  <c r="N235" i="1"/>
  <c r="K235" i="1"/>
  <c r="J235" i="1"/>
  <c r="I235" i="1"/>
  <c r="O234" i="1"/>
  <c r="L234" i="1"/>
  <c r="M234" i="1"/>
  <c r="N234" i="1"/>
  <c r="K234" i="1"/>
  <c r="J234" i="1"/>
  <c r="I234" i="1"/>
  <c r="O233" i="1"/>
  <c r="L233" i="1"/>
  <c r="M233" i="1"/>
  <c r="N233" i="1"/>
  <c r="K233" i="1"/>
  <c r="J233" i="1"/>
  <c r="I233" i="1"/>
  <c r="O232" i="1"/>
  <c r="L232" i="1"/>
  <c r="M232" i="1"/>
  <c r="N232" i="1"/>
  <c r="K232" i="1"/>
  <c r="J232" i="1"/>
  <c r="I232" i="1"/>
  <c r="O231" i="1"/>
  <c r="L231" i="1"/>
  <c r="M231" i="1"/>
  <c r="N231" i="1"/>
  <c r="K231" i="1"/>
  <c r="J231" i="1"/>
  <c r="I231" i="1"/>
  <c r="O230" i="1"/>
  <c r="L230" i="1"/>
  <c r="M230" i="1"/>
  <c r="N230" i="1"/>
  <c r="K230" i="1"/>
  <c r="J230" i="1"/>
  <c r="I230" i="1"/>
  <c r="O229" i="1"/>
  <c r="L229" i="1"/>
  <c r="M229" i="1"/>
  <c r="N229" i="1"/>
  <c r="K229" i="1"/>
  <c r="J229" i="1"/>
  <c r="I229" i="1"/>
  <c r="O228" i="1"/>
  <c r="L228" i="1"/>
  <c r="M228" i="1"/>
  <c r="N228" i="1"/>
  <c r="K228" i="1"/>
  <c r="J228" i="1"/>
  <c r="I228" i="1"/>
  <c r="O227" i="1"/>
  <c r="L227" i="1"/>
  <c r="M227" i="1"/>
  <c r="N227" i="1"/>
  <c r="K227" i="1"/>
  <c r="J227" i="1"/>
  <c r="I227" i="1"/>
  <c r="O226" i="1"/>
  <c r="L226" i="1"/>
  <c r="M226" i="1"/>
  <c r="N226" i="1"/>
  <c r="K226" i="1"/>
  <c r="J226" i="1"/>
  <c r="I226" i="1"/>
  <c r="O225" i="1"/>
  <c r="L225" i="1"/>
  <c r="M225" i="1"/>
  <c r="N225" i="1"/>
  <c r="K225" i="1"/>
  <c r="J225" i="1"/>
  <c r="I225" i="1"/>
  <c r="I224" i="1"/>
  <c r="I222" i="1"/>
  <c r="I221" i="1"/>
  <c r="I219" i="1"/>
  <c r="O218" i="1"/>
  <c r="L218" i="1"/>
  <c r="M218" i="1"/>
  <c r="N218" i="1"/>
  <c r="K218" i="1"/>
  <c r="J218" i="1"/>
  <c r="I218" i="1"/>
  <c r="I217" i="1"/>
  <c r="I215" i="1"/>
  <c r="O214" i="1"/>
  <c r="L214" i="1"/>
  <c r="M214" i="1"/>
  <c r="N214" i="1"/>
  <c r="K214" i="1"/>
  <c r="J214" i="1"/>
  <c r="I214" i="1"/>
  <c r="O213" i="1"/>
  <c r="L213" i="1"/>
  <c r="M213" i="1"/>
  <c r="N213" i="1"/>
  <c r="K213" i="1"/>
  <c r="J213" i="1"/>
  <c r="I213" i="1"/>
  <c r="O212" i="1"/>
  <c r="L212" i="1"/>
  <c r="M212" i="1"/>
  <c r="N212" i="1"/>
  <c r="K212" i="1"/>
  <c r="J212" i="1"/>
  <c r="I212" i="1"/>
  <c r="I211" i="1"/>
  <c r="I209" i="1"/>
  <c r="O208" i="1"/>
  <c r="L208" i="1"/>
  <c r="M208" i="1"/>
  <c r="N208" i="1"/>
  <c r="K208" i="1"/>
  <c r="J208" i="1"/>
  <c r="I208" i="1"/>
  <c r="O207" i="1"/>
  <c r="L207" i="1"/>
  <c r="M207" i="1"/>
  <c r="N207" i="1"/>
  <c r="K207" i="1"/>
  <c r="J207" i="1"/>
  <c r="I207" i="1"/>
  <c r="O206" i="1"/>
  <c r="L206" i="1"/>
  <c r="M206" i="1"/>
  <c r="N206" i="1"/>
  <c r="K206" i="1"/>
  <c r="J206" i="1"/>
  <c r="I206" i="1"/>
  <c r="O205" i="1"/>
  <c r="L205" i="1"/>
  <c r="M205" i="1"/>
  <c r="N205" i="1"/>
  <c r="K205" i="1"/>
  <c r="J205" i="1"/>
  <c r="I205" i="1"/>
  <c r="O204" i="1"/>
  <c r="L204" i="1"/>
  <c r="M204" i="1"/>
  <c r="N204" i="1"/>
  <c r="K204" i="1"/>
  <c r="J204" i="1"/>
  <c r="I204" i="1"/>
  <c r="O203" i="1"/>
  <c r="L203" i="1"/>
  <c r="M203" i="1"/>
  <c r="N203" i="1"/>
  <c r="K203" i="1"/>
  <c r="J203" i="1"/>
  <c r="I203" i="1"/>
  <c r="O202" i="1"/>
  <c r="L202" i="1"/>
  <c r="M202" i="1"/>
  <c r="N202" i="1"/>
  <c r="K202" i="1"/>
  <c r="J202" i="1"/>
  <c r="I202" i="1"/>
  <c r="I201" i="1"/>
  <c r="I199" i="1"/>
  <c r="O198" i="1"/>
  <c r="L198" i="1"/>
  <c r="M198" i="1"/>
  <c r="N198" i="1"/>
  <c r="K198" i="1"/>
  <c r="J198" i="1"/>
  <c r="I198" i="1"/>
  <c r="O197" i="1"/>
  <c r="L197" i="1"/>
  <c r="M197" i="1"/>
  <c r="N197" i="1"/>
  <c r="K197" i="1"/>
  <c r="J197" i="1"/>
  <c r="I197" i="1"/>
  <c r="O196" i="1"/>
  <c r="L196" i="1"/>
  <c r="M196" i="1"/>
  <c r="N196" i="1"/>
  <c r="K196" i="1"/>
  <c r="J196" i="1"/>
  <c r="I196" i="1"/>
  <c r="O195" i="1"/>
  <c r="L195" i="1"/>
  <c r="M195" i="1"/>
  <c r="N195" i="1"/>
  <c r="K195" i="1"/>
  <c r="J195" i="1"/>
  <c r="I195" i="1"/>
  <c r="I194" i="1"/>
  <c r="I192" i="1"/>
  <c r="O191" i="1"/>
  <c r="L191" i="1"/>
  <c r="M191" i="1"/>
  <c r="N191" i="1"/>
  <c r="K191" i="1"/>
  <c r="J191" i="1"/>
  <c r="I191" i="1"/>
  <c r="O190" i="1"/>
  <c r="L190" i="1"/>
  <c r="M190" i="1"/>
  <c r="N190" i="1"/>
  <c r="K190" i="1"/>
  <c r="J190" i="1"/>
  <c r="I190" i="1"/>
  <c r="O189" i="1"/>
  <c r="L189" i="1"/>
  <c r="M189" i="1"/>
  <c r="N189" i="1"/>
  <c r="K189" i="1"/>
  <c r="J189" i="1"/>
  <c r="I189" i="1"/>
  <c r="O188" i="1"/>
  <c r="L188" i="1"/>
  <c r="M188" i="1"/>
  <c r="N188" i="1"/>
  <c r="K188" i="1"/>
  <c r="J188" i="1"/>
  <c r="I188" i="1"/>
  <c r="O187" i="1"/>
  <c r="L187" i="1"/>
  <c r="M187" i="1"/>
  <c r="N187" i="1"/>
  <c r="K187" i="1"/>
  <c r="J187" i="1"/>
  <c r="I187" i="1"/>
  <c r="O186" i="1"/>
  <c r="L186" i="1"/>
  <c r="M186" i="1"/>
  <c r="N186" i="1"/>
  <c r="K186" i="1"/>
  <c r="J186" i="1"/>
  <c r="I186" i="1"/>
  <c r="O185" i="1"/>
  <c r="L185" i="1"/>
  <c r="M185" i="1"/>
  <c r="N185" i="1"/>
  <c r="K185" i="1"/>
  <c r="J185" i="1"/>
  <c r="I185" i="1"/>
  <c r="O184" i="1"/>
  <c r="L184" i="1"/>
  <c r="M184" i="1"/>
  <c r="N184" i="1"/>
  <c r="K184" i="1"/>
  <c r="J184" i="1"/>
  <c r="I184" i="1"/>
  <c r="O183" i="1"/>
  <c r="L183" i="1"/>
  <c r="M183" i="1"/>
  <c r="N183" i="1"/>
  <c r="K183" i="1"/>
  <c r="J183" i="1"/>
  <c r="I183" i="1"/>
  <c r="O182" i="1"/>
  <c r="L182" i="1"/>
  <c r="M182" i="1"/>
  <c r="N182" i="1"/>
  <c r="K182" i="1"/>
  <c r="J182" i="1"/>
  <c r="I182" i="1"/>
  <c r="O181" i="1"/>
  <c r="L181" i="1"/>
  <c r="M181" i="1"/>
  <c r="N181" i="1"/>
  <c r="K181" i="1"/>
  <c r="J181" i="1"/>
  <c r="I181" i="1"/>
  <c r="O180" i="1"/>
  <c r="L180" i="1"/>
  <c r="M180" i="1"/>
  <c r="N180" i="1"/>
  <c r="K180" i="1"/>
  <c r="J180" i="1"/>
  <c r="I180" i="1"/>
  <c r="O179" i="1"/>
  <c r="L179" i="1"/>
  <c r="M179" i="1"/>
  <c r="N179" i="1"/>
  <c r="K179" i="1"/>
  <c r="J179" i="1"/>
  <c r="I179" i="1"/>
  <c r="O178" i="1"/>
  <c r="L178" i="1"/>
  <c r="M178" i="1"/>
  <c r="N178" i="1"/>
  <c r="K178" i="1"/>
  <c r="J178" i="1"/>
  <c r="I178" i="1"/>
  <c r="O177" i="1"/>
  <c r="L177" i="1"/>
  <c r="M177" i="1"/>
  <c r="N177" i="1"/>
  <c r="K177" i="1"/>
  <c r="J177" i="1"/>
  <c r="I177" i="1"/>
  <c r="O176" i="1"/>
  <c r="L176" i="1"/>
  <c r="M176" i="1"/>
  <c r="N176" i="1"/>
  <c r="K176" i="1"/>
  <c r="J176" i="1"/>
  <c r="I176" i="1"/>
  <c r="O175" i="1"/>
  <c r="L175" i="1"/>
  <c r="M175" i="1"/>
  <c r="N175" i="1"/>
  <c r="K175" i="1"/>
  <c r="J175" i="1"/>
  <c r="I175" i="1"/>
  <c r="O174" i="1"/>
  <c r="L174" i="1"/>
  <c r="M174" i="1"/>
  <c r="N174" i="1"/>
  <c r="K174" i="1"/>
  <c r="J174" i="1"/>
  <c r="I174" i="1"/>
  <c r="O173" i="1"/>
  <c r="L173" i="1"/>
  <c r="M173" i="1"/>
  <c r="N173" i="1"/>
  <c r="K173" i="1"/>
  <c r="J173" i="1"/>
  <c r="I173" i="1"/>
  <c r="O172" i="1"/>
  <c r="L172" i="1"/>
  <c r="M172" i="1"/>
  <c r="N172" i="1"/>
  <c r="K172" i="1"/>
  <c r="J172" i="1"/>
  <c r="I172" i="1"/>
  <c r="O171" i="1"/>
  <c r="L171" i="1"/>
  <c r="M171" i="1"/>
  <c r="N171" i="1"/>
  <c r="K171" i="1"/>
  <c r="J171" i="1"/>
  <c r="I171" i="1"/>
  <c r="O170" i="1"/>
  <c r="L170" i="1"/>
  <c r="M170" i="1"/>
  <c r="N170" i="1"/>
  <c r="K170" i="1"/>
  <c r="J170" i="1"/>
  <c r="I170" i="1"/>
  <c r="I169" i="1"/>
  <c r="I167" i="1"/>
  <c r="O166" i="1"/>
  <c r="L166" i="1"/>
  <c r="M166" i="1"/>
  <c r="N166" i="1"/>
  <c r="K166" i="1"/>
  <c r="J166" i="1"/>
  <c r="I166" i="1"/>
  <c r="O165" i="1"/>
  <c r="L165" i="1"/>
  <c r="M165" i="1"/>
  <c r="N165" i="1"/>
  <c r="K165" i="1"/>
  <c r="J165" i="1"/>
  <c r="I165" i="1"/>
  <c r="O164" i="1"/>
  <c r="L164" i="1"/>
  <c r="M164" i="1"/>
  <c r="N164" i="1"/>
  <c r="K164" i="1"/>
  <c r="J164" i="1"/>
  <c r="I164" i="1"/>
  <c r="I163" i="1"/>
  <c r="I161" i="1"/>
  <c r="O160" i="1"/>
  <c r="L160" i="1"/>
  <c r="M160" i="1"/>
  <c r="N160" i="1"/>
  <c r="K160" i="1"/>
  <c r="J160" i="1"/>
  <c r="I160" i="1"/>
  <c r="O159" i="1"/>
  <c r="L159" i="1"/>
  <c r="M159" i="1"/>
  <c r="N159" i="1"/>
  <c r="K159" i="1"/>
  <c r="J159" i="1"/>
  <c r="I159" i="1"/>
  <c r="O158" i="1"/>
  <c r="L158" i="1"/>
  <c r="M158" i="1"/>
  <c r="N158" i="1"/>
  <c r="K158" i="1"/>
  <c r="J158" i="1"/>
  <c r="I158" i="1"/>
  <c r="O157" i="1"/>
  <c r="L157" i="1"/>
  <c r="M157" i="1"/>
  <c r="N157" i="1"/>
  <c r="K157" i="1"/>
  <c r="J157" i="1"/>
  <c r="I157" i="1"/>
  <c r="I156" i="1"/>
  <c r="I154" i="1"/>
  <c r="O153" i="1"/>
  <c r="L153" i="1"/>
  <c r="M153" i="1"/>
  <c r="N153" i="1"/>
  <c r="K153" i="1"/>
  <c r="J153" i="1"/>
  <c r="I153" i="1"/>
  <c r="O152" i="1"/>
  <c r="L152" i="1"/>
  <c r="M152" i="1"/>
  <c r="N152" i="1"/>
  <c r="K152" i="1"/>
  <c r="J152" i="1"/>
  <c r="I152" i="1"/>
  <c r="O151" i="1"/>
  <c r="L151" i="1"/>
  <c r="M151" i="1"/>
  <c r="N151" i="1"/>
  <c r="K151" i="1"/>
  <c r="J151" i="1"/>
  <c r="I151" i="1"/>
  <c r="O150" i="1"/>
  <c r="L150" i="1"/>
  <c r="M150" i="1"/>
  <c r="N150" i="1"/>
  <c r="K150" i="1"/>
  <c r="J150" i="1"/>
  <c r="I150" i="1"/>
  <c r="O149" i="1"/>
  <c r="L149" i="1"/>
  <c r="M149" i="1"/>
  <c r="N149" i="1"/>
  <c r="K149" i="1"/>
  <c r="J149" i="1"/>
  <c r="I149" i="1"/>
  <c r="O148" i="1"/>
  <c r="L148" i="1"/>
  <c r="M148" i="1"/>
  <c r="N148" i="1"/>
  <c r="K148" i="1"/>
  <c r="J148" i="1"/>
  <c r="I148" i="1"/>
  <c r="O147" i="1"/>
  <c r="L147" i="1"/>
  <c r="M147" i="1"/>
  <c r="N147" i="1"/>
  <c r="K147" i="1"/>
  <c r="J147" i="1"/>
  <c r="I147" i="1"/>
  <c r="O146" i="1"/>
  <c r="L146" i="1"/>
  <c r="M146" i="1"/>
  <c r="N146" i="1"/>
  <c r="K146" i="1"/>
  <c r="J146" i="1"/>
  <c r="I146" i="1"/>
  <c r="O145" i="1"/>
  <c r="L145" i="1"/>
  <c r="M145" i="1"/>
  <c r="N145" i="1"/>
  <c r="K145" i="1"/>
  <c r="J145" i="1"/>
  <c r="I145" i="1"/>
  <c r="O144" i="1"/>
  <c r="L144" i="1"/>
  <c r="M144" i="1"/>
  <c r="N144" i="1"/>
  <c r="K144" i="1"/>
  <c r="J144" i="1"/>
  <c r="I144" i="1"/>
  <c r="O143" i="1"/>
  <c r="L143" i="1"/>
  <c r="M143" i="1"/>
  <c r="N143" i="1"/>
  <c r="K143" i="1"/>
  <c r="J143" i="1"/>
  <c r="I143" i="1"/>
  <c r="O142" i="1"/>
  <c r="L142" i="1"/>
  <c r="M142" i="1"/>
  <c r="N142" i="1"/>
  <c r="K142" i="1"/>
  <c r="J142" i="1"/>
  <c r="I142" i="1"/>
  <c r="I141" i="1"/>
  <c r="I139" i="1"/>
  <c r="O138" i="1"/>
  <c r="L138" i="1"/>
  <c r="M138" i="1"/>
  <c r="N138" i="1"/>
  <c r="K138" i="1"/>
  <c r="J138" i="1"/>
  <c r="I138" i="1"/>
  <c r="O137" i="1"/>
  <c r="L137" i="1"/>
  <c r="M137" i="1"/>
  <c r="N137" i="1"/>
  <c r="K137" i="1"/>
  <c r="J137" i="1"/>
  <c r="I137" i="1"/>
  <c r="O136" i="1"/>
  <c r="L136" i="1"/>
  <c r="M136" i="1"/>
  <c r="N136" i="1"/>
  <c r="K136" i="1"/>
  <c r="J136" i="1"/>
  <c r="I136" i="1"/>
  <c r="O135" i="1"/>
  <c r="L135" i="1"/>
  <c r="M135" i="1"/>
  <c r="N135" i="1"/>
  <c r="K135" i="1"/>
  <c r="J135" i="1"/>
  <c r="I135" i="1"/>
  <c r="O134" i="1"/>
  <c r="L134" i="1"/>
  <c r="M134" i="1"/>
  <c r="N134" i="1"/>
  <c r="K134" i="1"/>
  <c r="J134" i="1"/>
  <c r="I134" i="1"/>
  <c r="O133" i="1"/>
  <c r="L133" i="1"/>
  <c r="M133" i="1"/>
  <c r="N133" i="1"/>
  <c r="K133" i="1"/>
  <c r="J133" i="1"/>
  <c r="I133" i="1"/>
  <c r="O132" i="1"/>
  <c r="L132" i="1"/>
  <c r="M132" i="1"/>
  <c r="N132" i="1"/>
  <c r="K132" i="1"/>
  <c r="J132" i="1"/>
  <c r="I132" i="1"/>
  <c r="O131" i="1"/>
  <c r="L131" i="1"/>
  <c r="M131" i="1"/>
  <c r="N131" i="1"/>
  <c r="K131" i="1"/>
  <c r="J131" i="1"/>
  <c r="I131" i="1"/>
  <c r="O130" i="1"/>
  <c r="L130" i="1"/>
  <c r="M130" i="1"/>
  <c r="N130" i="1"/>
  <c r="K130" i="1"/>
  <c r="J130" i="1"/>
  <c r="I130" i="1"/>
  <c r="O129" i="1"/>
  <c r="L129" i="1"/>
  <c r="M129" i="1"/>
  <c r="N129" i="1"/>
  <c r="K129" i="1"/>
  <c r="J129" i="1"/>
  <c r="I129" i="1"/>
  <c r="I128" i="1"/>
  <c r="I126" i="1"/>
  <c r="O125" i="1"/>
  <c r="L125" i="1"/>
  <c r="M125" i="1"/>
  <c r="N125" i="1"/>
  <c r="K125" i="1"/>
  <c r="J125" i="1"/>
  <c r="I125" i="1"/>
  <c r="O124" i="1"/>
  <c r="L124" i="1"/>
  <c r="M124" i="1"/>
  <c r="N124" i="1"/>
  <c r="K124" i="1"/>
  <c r="J124" i="1"/>
  <c r="I124" i="1"/>
  <c r="O123" i="1"/>
  <c r="L123" i="1"/>
  <c r="M123" i="1"/>
  <c r="N123" i="1"/>
  <c r="K123" i="1"/>
  <c r="J123" i="1"/>
  <c r="I123" i="1"/>
  <c r="O122" i="1"/>
  <c r="L122" i="1"/>
  <c r="M122" i="1"/>
  <c r="N122" i="1"/>
  <c r="K122" i="1"/>
  <c r="J122" i="1"/>
  <c r="I122" i="1"/>
  <c r="I121" i="1"/>
  <c r="I119" i="1"/>
  <c r="O118" i="1"/>
  <c r="L118" i="1"/>
  <c r="M118" i="1"/>
  <c r="N118" i="1"/>
  <c r="K118" i="1"/>
  <c r="J118" i="1"/>
  <c r="I118" i="1"/>
  <c r="O117" i="1"/>
  <c r="L117" i="1"/>
  <c r="M117" i="1"/>
  <c r="N117" i="1"/>
  <c r="K117" i="1"/>
  <c r="J117" i="1"/>
  <c r="I117" i="1"/>
  <c r="I116" i="1"/>
  <c r="I114" i="1"/>
  <c r="O113" i="1"/>
  <c r="L113" i="1"/>
  <c r="M113" i="1"/>
  <c r="N113" i="1"/>
  <c r="K113" i="1"/>
  <c r="J113" i="1"/>
  <c r="I113" i="1"/>
  <c r="O112" i="1"/>
  <c r="L112" i="1"/>
  <c r="M112" i="1"/>
  <c r="N112" i="1"/>
  <c r="K112" i="1"/>
  <c r="J112" i="1"/>
  <c r="I112" i="1"/>
  <c r="O111" i="1"/>
  <c r="L111" i="1"/>
  <c r="M111" i="1"/>
  <c r="N111" i="1"/>
  <c r="K111" i="1"/>
  <c r="J111" i="1"/>
  <c r="I111" i="1"/>
  <c r="O110" i="1"/>
  <c r="L110" i="1"/>
  <c r="M110" i="1"/>
  <c r="N110" i="1"/>
  <c r="K110" i="1"/>
  <c r="J110" i="1"/>
  <c r="I110" i="1"/>
  <c r="O109" i="1"/>
  <c r="L109" i="1"/>
  <c r="M109" i="1"/>
  <c r="N109" i="1"/>
  <c r="K109" i="1"/>
  <c r="J109" i="1"/>
  <c r="I109" i="1"/>
  <c r="O108" i="1"/>
  <c r="L108" i="1"/>
  <c r="M108" i="1"/>
  <c r="N108" i="1"/>
  <c r="K108" i="1"/>
  <c r="J108" i="1"/>
  <c r="I108" i="1"/>
  <c r="I107" i="1"/>
  <c r="I105" i="1"/>
  <c r="O104" i="1"/>
  <c r="L104" i="1"/>
  <c r="M104" i="1"/>
  <c r="N104" i="1"/>
  <c r="K104" i="1"/>
  <c r="J104" i="1"/>
  <c r="I104" i="1"/>
  <c r="O103" i="1"/>
  <c r="L103" i="1"/>
  <c r="M103" i="1"/>
  <c r="N103" i="1"/>
  <c r="K103" i="1"/>
  <c r="J103" i="1"/>
  <c r="I103" i="1"/>
  <c r="O102" i="1"/>
  <c r="L102" i="1"/>
  <c r="M102" i="1"/>
  <c r="N102" i="1"/>
  <c r="K102" i="1"/>
  <c r="J102" i="1"/>
  <c r="I102" i="1"/>
  <c r="O101" i="1"/>
  <c r="L101" i="1"/>
  <c r="M101" i="1"/>
  <c r="N101" i="1"/>
  <c r="K101" i="1"/>
  <c r="J101" i="1"/>
  <c r="I101" i="1"/>
  <c r="O100" i="1"/>
  <c r="L100" i="1"/>
  <c r="M100" i="1"/>
  <c r="N100" i="1"/>
  <c r="K100" i="1"/>
  <c r="J100" i="1"/>
  <c r="I100" i="1"/>
  <c r="O99" i="1"/>
  <c r="L99" i="1"/>
  <c r="M99" i="1"/>
  <c r="N99" i="1"/>
  <c r="K99" i="1"/>
  <c r="J99" i="1"/>
  <c r="I99" i="1"/>
  <c r="O98" i="1"/>
  <c r="L98" i="1"/>
  <c r="M98" i="1"/>
  <c r="N98" i="1"/>
  <c r="K98" i="1"/>
  <c r="J98" i="1"/>
  <c r="I98" i="1"/>
  <c r="I97" i="1"/>
  <c r="I95" i="1"/>
  <c r="O94" i="1"/>
  <c r="L94" i="1"/>
  <c r="M94" i="1"/>
  <c r="N94" i="1"/>
  <c r="K94" i="1"/>
  <c r="J94" i="1"/>
  <c r="I94" i="1"/>
  <c r="O93" i="1"/>
  <c r="L93" i="1"/>
  <c r="M93" i="1"/>
  <c r="N93" i="1"/>
  <c r="K93" i="1"/>
  <c r="J93" i="1"/>
  <c r="I93" i="1"/>
  <c r="O92" i="1"/>
  <c r="L92" i="1"/>
  <c r="M92" i="1"/>
  <c r="N92" i="1"/>
  <c r="K92" i="1"/>
  <c r="J92" i="1"/>
  <c r="I92" i="1"/>
  <c r="O91" i="1"/>
  <c r="L91" i="1"/>
  <c r="M91" i="1"/>
  <c r="N91" i="1"/>
  <c r="K91" i="1"/>
  <c r="J91" i="1"/>
  <c r="I91" i="1"/>
  <c r="O90" i="1"/>
  <c r="L90" i="1"/>
  <c r="M90" i="1"/>
  <c r="N90" i="1"/>
  <c r="K90" i="1"/>
  <c r="J90" i="1"/>
  <c r="I90" i="1"/>
  <c r="O89" i="1"/>
  <c r="L89" i="1"/>
  <c r="M89" i="1"/>
  <c r="N89" i="1"/>
  <c r="K89" i="1"/>
  <c r="J89" i="1"/>
  <c r="I89" i="1"/>
  <c r="O88" i="1"/>
  <c r="L88" i="1"/>
  <c r="M88" i="1"/>
  <c r="N88" i="1"/>
  <c r="K88" i="1"/>
  <c r="J88" i="1"/>
  <c r="I88" i="1"/>
  <c r="O87" i="1"/>
  <c r="L87" i="1"/>
  <c r="M87" i="1"/>
  <c r="N87" i="1"/>
  <c r="K87" i="1"/>
  <c r="J87" i="1"/>
  <c r="I87" i="1"/>
  <c r="O86" i="1"/>
  <c r="L86" i="1"/>
  <c r="M86" i="1"/>
  <c r="N86" i="1"/>
  <c r="K86" i="1"/>
  <c r="J86" i="1"/>
  <c r="I86" i="1"/>
  <c r="O85" i="1"/>
  <c r="L85" i="1"/>
  <c r="M85" i="1"/>
  <c r="N85" i="1"/>
  <c r="K85" i="1"/>
  <c r="J85" i="1"/>
  <c r="I85" i="1"/>
  <c r="O84" i="1"/>
  <c r="L84" i="1"/>
  <c r="M84" i="1"/>
  <c r="N84" i="1"/>
  <c r="K84" i="1"/>
  <c r="J84" i="1"/>
  <c r="I84" i="1"/>
  <c r="O83" i="1"/>
  <c r="L83" i="1"/>
  <c r="M83" i="1"/>
  <c r="N83" i="1"/>
  <c r="K83" i="1"/>
  <c r="J83" i="1"/>
  <c r="I83" i="1"/>
  <c r="O82" i="1"/>
  <c r="L82" i="1"/>
  <c r="M82" i="1"/>
  <c r="N82" i="1"/>
  <c r="K82" i="1"/>
  <c r="J82" i="1"/>
  <c r="I82" i="1"/>
  <c r="O81" i="1"/>
  <c r="L81" i="1"/>
  <c r="M81" i="1"/>
  <c r="N81" i="1"/>
  <c r="K81" i="1"/>
  <c r="J81" i="1"/>
  <c r="I81" i="1"/>
  <c r="O80" i="1"/>
  <c r="L80" i="1"/>
  <c r="M80" i="1"/>
  <c r="N80" i="1"/>
  <c r="K80" i="1"/>
  <c r="J80" i="1"/>
  <c r="I80" i="1"/>
  <c r="O79" i="1"/>
  <c r="L79" i="1"/>
  <c r="M79" i="1"/>
  <c r="N79" i="1"/>
  <c r="K79" i="1"/>
  <c r="J79" i="1"/>
  <c r="I79" i="1"/>
  <c r="O78" i="1"/>
  <c r="L78" i="1"/>
  <c r="M78" i="1"/>
  <c r="N78" i="1"/>
  <c r="K78" i="1"/>
  <c r="J78" i="1"/>
  <c r="I78" i="1"/>
  <c r="O77" i="1"/>
  <c r="L77" i="1"/>
  <c r="M77" i="1"/>
  <c r="N77" i="1"/>
  <c r="K77" i="1"/>
  <c r="J77" i="1"/>
  <c r="I77" i="1"/>
  <c r="O76" i="1"/>
  <c r="L76" i="1"/>
  <c r="M76" i="1"/>
  <c r="N76" i="1"/>
  <c r="K76" i="1"/>
  <c r="J76" i="1"/>
  <c r="I76" i="1"/>
  <c r="I75" i="1"/>
  <c r="I73" i="1"/>
  <c r="O72" i="1"/>
  <c r="L72" i="1"/>
  <c r="M72" i="1"/>
  <c r="N72" i="1"/>
  <c r="K72" i="1"/>
  <c r="J72" i="1"/>
  <c r="I72" i="1"/>
  <c r="O71" i="1"/>
  <c r="L71" i="1"/>
  <c r="M71" i="1"/>
  <c r="N71" i="1"/>
  <c r="K71" i="1"/>
  <c r="J71" i="1"/>
  <c r="I71" i="1"/>
  <c r="O70" i="1"/>
  <c r="L70" i="1"/>
  <c r="M70" i="1"/>
  <c r="N70" i="1"/>
  <c r="K70" i="1"/>
  <c r="J70" i="1"/>
  <c r="I70" i="1"/>
  <c r="O69" i="1"/>
  <c r="L69" i="1"/>
  <c r="M69" i="1"/>
  <c r="N69" i="1"/>
  <c r="K69" i="1"/>
  <c r="J69" i="1"/>
  <c r="I69" i="1"/>
  <c r="O68" i="1"/>
  <c r="L68" i="1"/>
  <c r="M68" i="1"/>
  <c r="N68" i="1"/>
  <c r="K68" i="1"/>
  <c r="J68" i="1"/>
  <c r="I68" i="1"/>
  <c r="O67" i="1"/>
  <c r="L67" i="1"/>
  <c r="M67" i="1"/>
  <c r="N67" i="1"/>
  <c r="K67" i="1"/>
  <c r="J67" i="1"/>
  <c r="I67" i="1"/>
  <c r="O66" i="1"/>
  <c r="L66" i="1"/>
  <c r="M66" i="1"/>
  <c r="N66" i="1"/>
  <c r="K66" i="1"/>
  <c r="J66" i="1"/>
  <c r="I66" i="1"/>
  <c r="O65" i="1"/>
  <c r="L65" i="1"/>
  <c r="M65" i="1"/>
  <c r="N65" i="1"/>
  <c r="K65" i="1"/>
  <c r="J65" i="1"/>
  <c r="I65" i="1"/>
  <c r="O64" i="1"/>
  <c r="L64" i="1"/>
  <c r="M64" i="1"/>
  <c r="N64" i="1"/>
  <c r="K64" i="1"/>
  <c r="J64" i="1"/>
  <c r="I64" i="1"/>
  <c r="O63" i="1"/>
  <c r="L63" i="1"/>
  <c r="M63" i="1"/>
  <c r="N63" i="1"/>
  <c r="K63" i="1"/>
  <c r="J63" i="1"/>
  <c r="I63" i="1"/>
  <c r="O62" i="1"/>
  <c r="L62" i="1"/>
  <c r="M62" i="1"/>
  <c r="N62" i="1"/>
  <c r="K62" i="1"/>
  <c r="J62" i="1"/>
  <c r="I62" i="1"/>
  <c r="O61" i="1"/>
  <c r="L61" i="1"/>
  <c r="M61" i="1"/>
  <c r="N61" i="1"/>
  <c r="K61" i="1"/>
  <c r="J61" i="1"/>
  <c r="I61" i="1"/>
  <c r="O60" i="1"/>
  <c r="L60" i="1"/>
  <c r="M60" i="1"/>
  <c r="N60" i="1"/>
  <c r="K60" i="1"/>
  <c r="J60" i="1"/>
  <c r="I60" i="1"/>
  <c r="I59" i="1"/>
  <c r="I57" i="1"/>
  <c r="O56" i="1"/>
  <c r="L56" i="1"/>
  <c r="M56" i="1"/>
  <c r="N56" i="1"/>
  <c r="K56" i="1"/>
  <c r="J56" i="1"/>
  <c r="I56" i="1"/>
  <c r="O55" i="1"/>
  <c r="L55" i="1"/>
  <c r="M55" i="1"/>
  <c r="N55" i="1"/>
  <c r="K55" i="1"/>
  <c r="J55" i="1"/>
  <c r="I55" i="1"/>
  <c r="O54" i="1"/>
  <c r="L54" i="1"/>
  <c r="M54" i="1"/>
  <c r="N54" i="1"/>
  <c r="K54" i="1"/>
  <c r="J54" i="1"/>
  <c r="I54" i="1"/>
  <c r="O53" i="1"/>
  <c r="L53" i="1"/>
  <c r="M53" i="1"/>
  <c r="N53" i="1"/>
  <c r="K53" i="1"/>
  <c r="J53" i="1"/>
  <c r="I53" i="1"/>
  <c r="O52" i="1"/>
  <c r="L52" i="1"/>
  <c r="M52" i="1"/>
  <c r="N52" i="1"/>
  <c r="K52" i="1"/>
  <c r="J52" i="1"/>
  <c r="I52" i="1"/>
  <c r="O51" i="1"/>
  <c r="L51" i="1"/>
  <c r="M51" i="1"/>
  <c r="N51" i="1"/>
  <c r="K51" i="1"/>
  <c r="J51" i="1"/>
  <c r="I51" i="1"/>
  <c r="O50" i="1"/>
  <c r="L50" i="1"/>
  <c r="M50" i="1"/>
  <c r="N50" i="1"/>
  <c r="K50" i="1"/>
  <c r="J50" i="1"/>
  <c r="I50" i="1"/>
  <c r="O49" i="1"/>
  <c r="L49" i="1"/>
  <c r="M49" i="1"/>
  <c r="N49" i="1"/>
  <c r="K49" i="1"/>
  <c r="J49" i="1"/>
  <c r="I49" i="1"/>
  <c r="O48" i="1"/>
  <c r="L48" i="1"/>
  <c r="M48" i="1"/>
  <c r="N48" i="1"/>
  <c r="K48" i="1"/>
  <c r="J48" i="1"/>
  <c r="I48" i="1"/>
  <c r="O47" i="1"/>
  <c r="L47" i="1"/>
  <c r="M47" i="1"/>
  <c r="N47" i="1"/>
  <c r="K47" i="1"/>
  <c r="J47" i="1"/>
  <c r="I47" i="1"/>
  <c r="O46" i="1"/>
  <c r="L46" i="1"/>
  <c r="M46" i="1"/>
  <c r="N46" i="1"/>
  <c r="K46" i="1"/>
  <c r="J46" i="1"/>
  <c r="I46" i="1"/>
  <c r="O45" i="1"/>
  <c r="L45" i="1"/>
  <c r="M45" i="1"/>
  <c r="N45" i="1"/>
  <c r="K45" i="1"/>
  <c r="J45" i="1"/>
  <c r="I45" i="1"/>
  <c r="I44" i="1"/>
  <c r="I42" i="1"/>
  <c r="O41" i="1"/>
  <c r="L41" i="1"/>
  <c r="M41" i="1"/>
  <c r="N41" i="1"/>
  <c r="K41" i="1"/>
  <c r="J41" i="1"/>
  <c r="I41" i="1"/>
  <c r="O40" i="1"/>
  <c r="L40" i="1"/>
  <c r="M40" i="1"/>
  <c r="N40" i="1"/>
  <c r="K40" i="1"/>
  <c r="J40" i="1"/>
  <c r="I40" i="1"/>
  <c r="O39" i="1"/>
  <c r="L39" i="1"/>
  <c r="M39" i="1"/>
  <c r="N39" i="1"/>
  <c r="K39" i="1"/>
  <c r="J39" i="1"/>
  <c r="I39" i="1"/>
  <c r="O38" i="1"/>
  <c r="L38" i="1"/>
  <c r="M38" i="1"/>
  <c r="N38" i="1"/>
  <c r="K38" i="1"/>
  <c r="J38" i="1"/>
  <c r="I38" i="1"/>
  <c r="O37" i="1"/>
  <c r="L37" i="1"/>
  <c r="M37" i="1"/>
  <c r="N37" i="1"/>
  <c r="K37" i="1"/>
  <c r="J37" i="1"/>
  <c r="I37" i="1"/>
  <c r="O36" i="1"/>
  <c r="L36" i="1"/>
  <c r="M36" i="1"/>
  <c r="N36" i="1"/>
  <c r="K36" i="1"/>
  <c r="J36" i="1"/>
  <c r="I36" i="1"/>
  <c r="O35" i="1"/>
  <c r="L35" i="1"/>
  <c r="M35" i="1"/>
  <c r="N35" i="1"/>
  <c r="K35" i="1"/>
  <c r="J35" i="1"/>
  <c r="I35" i="1"/>
  <c r="O34" i="1"/>
  <c r="L34" i="1"/>
  <c r="M34" i="1"/>
  <c r="N34" i="1"/>
  <c r="K34" i="1"/>
  <c r="J34" i="1"/>
  <c r="I34" i="1"/>
  <c r="O33" i="1"/>
  <c r="L33" i="1"/>
  <c r="M33" i="1"/>
  <c r="N33" i="1"/>
  <c r="K33" i="1"/>
  <c r="J33" i="1"/>
  <c r="I33" i="1"/>
  <c r="O32" i="1"/>
  <c r="L32" i="1"/>
  <c r="M32" i="1"/>
  <c r="N32" i="1"/>
  <c r="K32" i="1"/>
  <c r="J32" i="1"/>
  <c r="I32" i="1"/>
  <c r="O31" i="1"/>
  <c r="L31" i="1"/>
  <c r="M31" i="1"/>
  <c r="N31" i="1"/>
  <c r="K31" i="1"/>
  <c r="J31" i="1"/>
  <c r="I31" i="1"/>
  <c r="I30" i="1"/>
  <c r="I28" i="1"/>
  <c r="O27" i="1"/>
  <c r="L27" i="1"/>
  <c r="M27" i="1"/>
  <c r="N27" i="1"/>
  <c r="K27" i="1"/>
  <c r="J27" i="1"/>
  <c r="I27" i="1"/>
  <c r="O26" i="1"/>
  <c r="L26" i="1"/>
  <c r="M26" i="1"/>
  <c r="N26" i="1"/>
  <c r="K26" i="1"/>
  <c r="J26" i="1"/>
  <c r="I26" i="1"/>
  <c r="O25" i="1"/>
  <c r="L25" i="1"/>
  <c r="M25" i="1"/>
  <c r="N25" i="1"/>
  <c r="K25" i="1"/>
  <c r="J25" i="1"/>
  <c r="I25" i="1"/>
  <c r="O24" i="1"/>
  <c r="L24" i="1"/>
  <c r="M24" i="1"/>
  <c r="N24" i="1"/>
  <c r="K24" i="1"/>
  <c r="J24" i="1"/>
  <c r="I24" i="1"/>
  <c r="O23" i="1"/>
  <c r="L23" i="1"/>
  <c r="M23" i="1"/>
  <c r="N23" i="1"/>
  <c r="K23" i="1"/>
  <c r="J23" i="1"/>
  <c r="I23" i="1"/>
  <c r="O22" i="1"/>
  <c r="L22" i="1"/>
  <c r="M22" i="1"/>
  <c r="N22" i="1"/>
  <c r="K22" i="1"/>
  <c r="J22" i="1"/>
  <c r="I22" i="1"/>
  <c r="O21" i="1"/>
  <c r="L21" i="1"/>
  <c r="M21" i="1"/>
  <c r="N21" i="1"/>
  <c r="K21" i="1"/>
  <c r="J21" i="1"/>
  <c r="I21" i="1"/>
  <c r="O20" i="1"/>
  <c r="L20" i="1"/>
  <c r="M20" i="1"/>
  <c r="N20" i="1"/>
  <c r="K20" i="1"/>
  <c r="J20" i="1"/>
  <c r="I20" i="1"/>
  <c r="O19" i="1"/>
  <c r="L19" i="1"/>
  <c r="M19" i="1"/>
  <c r="N19" i="1"/>
  <c r="K19" i="1"/>
  <c r="J19" i="1"/>
  <c r="I19" i="1"/>
  <c r="O18" i="1"/>
  <c r="L18" i="1"/>
  <c r="M18" i="1"/>
  <c r="N18" i="1"/>
  <c r="K18" i="1"/>
  <c r="J18" i="1"/>
  <c r="I18" i="1"/>
  <c r="O17" i="1"/>
  <c r="L17" i="1"/>
  <c r="M17" i="1"/>
  <c r="N17" i="1"/>
  <c r="K17" i="1"/>
  <c r="J17" i="1"/>
  <c r="I17" i="1"/>
  <c r="I16" i="1"/>
  <c r="I14" i="1"/>
  <c r="O13" i="1"/>
  <c r="L13" i="1"/>
  <c r="M13" i="1"/>
  <c r="N13" i="1"/>
  <c r="K13" i="1"/>
  <c r="J13" i="1"/>
  <c r="I13" i="1"/>
  <c r="O12" i="1"/>
  <c r="L12" i="1"/>
  <c r="M12" i="1"/>
  <c r="N12" i="1"/>
  <c r="K12" i="1"/>
  <c r="J12" i="1"/>
  <c r="I12" i="1"/>
  <c r="O11" i="1"/>
  <c r="L11" i="1"/>
  <c r="M11" i="1"/>
  <c r="N11" i="1"/>
  <c r="K11" i="1"/>
  <c r="J11" i="1"/>
  <c r="I11" i="1"/>
  <c r="O10" i="1"/>
  <c r="L10" i="1"/>
  <c r="M10" i="1"/>
  <c r="N10" i="1"/>
  <c r="K10" i="1"/>
  <c r="J10" i="1"/>
  <c r="I10" i="1"/>
  <c r="O9" i="1"/>
  <c r="L9" i="1"/>
  <c r="M9" i="1"/>
  <c r="N9" i="1"/>
  <c r="K9" i="1"/>
  <c r="J9" i="1"/>
  <c r="I9" i="1"/>
  <c r="O8" i="1"/>
  <c r="L8" i="1"/>
  <c r="M8" i="1"/>
  <c r="N8" i="1"/>
  <c r="K8" i="1"/>
  <c r="J8" i="1"/>
  <c r="I8" i="1"/>
  <c r="O7" i="1"/>
  <c r="L7" i="1"/>
  <c r="M7" i="1"/>
  <c r="N7" i="1"/>
  <c r="K7" i="1"/>
  <c r="J7" i="1"/>
  <c r="I7" i="1"/>
  <c r="O6" i="1"/>
  <c r="L6" i="1"/>
  <c r="M6" i="1"/>
  <c r="N6" i="1"/>
  <c r="K6" i="1"/>
  <c r="J6" i="1"/>
  <c r="I6" i="1"/>
  <c r="O5" i="1"/>
  <c r="L5" i="1"/>
  <c r="M5" i="1"/>
  <c r="N5" i="1"/>
  <c r="K5" i="1"/>
  <c r="J5" i="1"/>
  <c r="I5" i="1"/>
  <c r="O4" i="1"/>
  <c r="L4" i="1"/>
  <c r="M4" i="1"/>
  <c r="N4" i="1"/>
  <c r="K4" i="1"/>
  <c r="J4" i="1"/>
  <c r="I4" i="1"/>
  <c r="O3" i="1"/>
  <c r="L3" i="1"/>
  <c r="M3" i="1"/>
  <c r="N3" i="1"/>
  <c r="K3" i="1"/>
  <c r="J3" i="1"/>
  <c r="I3" i="1"/>
  <c r="I2" i="1"/>
</calcChain>
</file>

<file path=xl/sharedStrings.xml><?xml version="1.0" encoding="utf-8"?>
<sst xmlns="http://schemas.openxmlformats.org/spreadsheetml/2006/main" count="1312" uniqueCount="232">
  <si>
    <t>tx id</t>
  </si>
  <si>
    <t>date</t>
  </si>
  <si>
    <t>tournament</t>
  </si>
  <si>
    <t>name</t>
  </si>
  <si>
    <t>bet</t>
  </si>
  <si>
    <t>odds</t>
  </si>
  <si>
    <t>payout</t>
  </si>
  <si>
    <t>net</t>
  </si>
  <si>
    <t>balance</t>
  </si>
  <si>
    <t>ROI</t>
  </si>
  <si>
    <t>K%</t>
  </si>
  <si>
    <t>wins</t>
  </si>
  <si>
    <t>loss</t>
  </si>
  <si>
    <t>R</t>
  </si>
  <si>
    <t>W</t>
  </si>
  <si>
    <t>Hamburg European Open</t>
  </si>
  <si>
    <t>ruud</t>
  </si>
  <si>
    <t>chardy</t>
  </si>
  <si>
    <t>thiem</t>
  </si>
  <si>
    <t>basilashvili</t>
  </si>
  <si>
    <t>Swiss Gstaad</t>
  </si>
  <si>
    <t>carballesbaena</t>
  </si>
  <si>
    <t>sonego</t>
  </si>
  <si>
    <t>Ramos-vinolas</t>
  </si>
  <si>
    <t>stebec</t>
  </si>
  <si>
    <t>BB&amp;T Atlanta Open</t>
  </si>
  <si>
    <t>popyrin</t>
  </si>
  <si>
    <t>norrie</t>
  </si>
  <si>
    <t>evans d</t>
  </si>
  <si>
    <t>isner</t>
  </si>
  <si>
    <t>ebden</t>
  </si>
  <si>
    <t>de minaur</t>
  </si>
  <si>
    <t>fritz</t>
  </si>
  <si>
    <t>kecmanovic</t>
  </si>
  <si>
    <t>andujar</t>
  </si>
  <si>
    <t>lajovic</t>
  </si>
  <si>
    <t>sousa</t>
  </si>
  <si>
    <t>bautista agut</t>
  </si>
  <si>
    <t>krajinovic</t>
  </si>
  <si>
    <t>carreno busta</t>
  </si>
  <si>
    <t>delbonis</t>
  </si>
  <si>
    <t>fognini</t>
  </si>
  <si>
    <t>tomic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</si>
  <si>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</si>
  <si>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</si>
  <si>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</si>
  <si>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</si>
  <si>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</si>
  <si>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</si>
  <si>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</si>
  <si>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</si>
  <si>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</si>
  <si>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Mexicano Cabol</t>
  </si>
  <si>
    <t>gerasimov e</t>
  </si>
  <si>
    <t>jung</t>
  </si>
  <si>
    <t>koepfer domonik</t>
  </si>
  <si>
    <t>kwon</t>
  </si>
  <si>
    <t>kyrgios</t>
  </si>
  <si>
    <t>medvedev</t>
  </si>
  <si>
    <t>thompsonj</t>
  </si>
  <si>
    <t>opelka</t>
  </si>
  <si>
    <t>dimitrov</t>
  </si>
  <si>
    <t>tipsarevic</t>
  </si>
  <si>
    <t>garin</t>
  </si>
  <si>
    <t>daniel t</t>
  </si>
  <si>
    <t>anderson k</t>
  </si>
  <si>
    <t>hurkacz</t>
  </si>
  <si>
    <t>augeraliassime</t>
  </si>
  <si>
    <t>paire</t>
  </si>
  <si>
    <t>raonic</t>
  </si>
  <si>
    <t>goffin</t>
  </si>
  <si>
    <t>tsitsipas</t>
  </si>
  <si>
    <t>struff</t>
  </si>
  <si>
    <t>pouille</t>
  </si>
  <si>
    <t>schwartzman</t>
  </si>
  <si>
    <t>Generali Open</t>
  </si>
  <si>
    <t>verdasco</t>
  </si>
  <si>
    <t>cuevas</t>
  </si>
  <si>
    <t>munar</t>
  </si>
  <si>
    <t>tsonga</t>
  </si>
  <si>
    <t>edmund</t>
  </si>
  <si>
    <t>cilic</t>
  </si>
  <si>
    <t>schwarzman</t>
  </si>
  <si>
    <t>Coupe Rogers</t>
  </si>
  <si>
    <t>djere</t>
  </si>
  <si>
    <t>pospisil v</t>
  </si>
  <si>
    <t>pella</t>
  </si>
  <si>
    <t>coric</t>
  </si>
  <si>
    <t>nishikori</t>
  </si>
  <si>
    <t>nadal</t>
  </si>
  <si>
    <t>shapovalov</t>
  </si>
  <si>
    <t>monfils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</si>
  <si>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</si>
  <si>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</si>
  <si>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</si>
  <si>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</si>
  <si>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</si>
  <si>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</si>
  <si>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</si>
  <si>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</si>
  <si>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</si>
  <si>
    <t>Winston Salem</t>
  </si>
  <si>
    <t>bublik</t>
  </si>
  <si>
    <t>lee d</t>
  </si>
  <si>
    <t>carballes baena</t>
  </si>
  <si>
    <t>sarmiento</t>
  </si>
  <si>
    <t>fratangelo</t>
  </si>
  <si>
    <t>sandgren</t>
  </si>
  <si>
    <t>dzumhur</t>
  </si>
  <si>
    <t>johnson s</t>
  </si>
  <si>
    <t>millman</t>
  </si>
  <si>
    <t>sousa j</t>
  </si>
  <si>
    <t>lopez f</t>
  </si>
  <si>
    <t>humbert</t>
  </si>
  <si>
    <t>tiafoe</t>
  </si>
  <si>
    <t>haase</t>
  </si>
  <si>
    <t>usp</t>
  </si>
  <si>
    <t>rosol</t>
  </si>
  <si>
    <t>krueger</t>
  </si>
  <si>
    <t>lorenzi</t>
  </si>
  <si>
    <t>polansky</t>
  </si>
  <si>
    <t>galovic</t>
  </si>
  <si>
    <t>griekspoor tallo</t>
  </si>
  <si>
    <t>lestienne</t>
  </si>
  <si>
    <t>rubin</t>
  </si>
  <si>
    <t>ward</t>
  </si>
  <si>
    <t>wsa</t>
  </si>
  <si>
    <t>johnson</t>
  </si>
  <si>
    <t>coppejans</t>
  </si>
  <si>
    <t>kamke</t>
  </si>
  <si>
    <t>griekspoor</t>
  </si>
  <si>
    <t>koepfer dominik</t>
  </si>
  <si>
    <t>vesely</t>
  </si>
  <si>
    <t>menezes</t>
  </si>
  <si>
    <t>chung h</t>
  </si>
  <si>
    <t>donskoy</t>
  </si>
  <si>
    <t>lestienne c</t>
  </si>
  <si>
    <t>vilella martinez</t>
  </si>
  <si>
    <t>berdych</t>
  </si>
  <si>
    <t>darcis</t>
  </si>
  <si>
    <t>fucsovics</t>
  </si>
  <si>
    <t>eubanks</t>
  </si>
  <si>
    <t>kudla</t>
  </si>
  <si>
    <t>monteiro</t>
  </si>
  <si>
    <t>trungelliti</t>
  </si>
  <si>
    <t>ups</t>
  </si>
  <si>
    <t>berankis</t>
  </si>
  <si>
    <t>majchrzak</t>
  </si>
  <si>
    <t>nishioka</t>
  </si>
  <si>
    <t>sock j</t>
  </si>
  <si>
    <t>benchetrit ellio</t>
  </si>
  <si>
    <t>simon</t>
  </si>
  <si>
    <t>granollers</t>
  </si>
  <si>
    <t>fabbiano</t>
  </si>
  <si>
    <t>lloyd harris</t>
  </si>
  <si>
    <t>mayer l</t>
  </si>
  <si>
    <t>kokkinakis</t>
  </si>
  <si>
    <t>kovalik</t>
  </si>
  <si>
    <t>laaksonen</t>
  </si>
  <si>
    <t>dellien</t>
  </si>
  <si>
    <t>brooksby</t>
  </si>
  <si>
    <t>bedene al</t>
  </si>
  <si>
    <t>f lopez</t>
  </si>
  <si>
    <t>a zverev</t>
  </si>
  <si>
    <t>spt</t>
  </si>
  <si>
    <t>mtz</t>
  </si>
  <si>
    <t>hoang</t>
  </si>
  <si>
    <t>barrere</t>
  </si>
  <si>
    <t>kukushkin</t>
  </si>
  <si>
    <t>bedene</t>
  </si>
  <si>
    <t>chg</t>
  </si>
  <si>
    <t>zhu</t>
  </si>
  <si>
    <t>seppi</t>
  </si>
  <si>
    <t>tky</t>
  </si>
  <si>
    <t>thy</t>
  </si>
  <si>
    <t>bej</t>
  </si>
  <si>
    <t>pouile</t>
  </si>
  <si>
    <t>atp</t>
  </si>
  <si>
    <t>j thompson</t>
  </si>
  <si>
    <t>albot</t>
  </si>
  <si>
    <t>zverev</t>
  </si>
  <si>
    <t>shg</t>
  </si>
  <si>
    <t>murray</t>
  </si>
  <si>
    <t>msw</t>
  </si>
  <si>
    <t>horansky</t>
  </si>
  <si>
    <t>stk</t>
  </si>
  <si>
    <t>sugita</t>
  </si>
  <si>
    <t>otte</t>
  </si>
  <si>
    <t>novak</t>
  </si>
  <si>
    <t>mager</t>
  </si>
  <si>
    <t>ant</t>
  </si>
  <si>
    <t>maden</t>
  </si>
  <si>
    <t>copil</t>
  </si>
  <si>
    <t>kohlschreiber</t>
  </si>
  <si>
    <t>sinner</t>
  </si>
  <si>
    <t>ymer</t>
  </si>
  <si>
    <t>milojevic</t>
  </si>
  <si>
    <t>travaglia</t>
  </si>
  <si>
    <t>warinka</t>
  </si>
  <si>
    <t>vna</t>
  </si>
  <si>
    <t>gerasimov</t>
  </si>
  <si>
    <t>bsl</t>
  </si>
  <si>
    <t>sant</t>
  </si>
  <si>
    <t>no bets</t>
  </si>
  <si>
    <t>wager</t>
  </si>
  <si>
    <t>losses</t>
  </si>
  <si>
    <t>roi</t>
  </si>
  <si>
    <t>winrate</t>
  </si>
  <si>
    <t>k%</t>
  </si>
  <si>
    <t>avg bet</t>
  </si>
  <si>
    <t>closing</t>
  </si>
  <si>
    <t>Actual %</t>
  </si>
  <si>
    <t>over/under</t>
  </si>
  <si>
    <t>multi</t>
  </si>
  <si>
    <t>month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</si>
  <si>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</si>
  <si>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</si>
  <si>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</si>
  <si>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</si>
  <si>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</si>
  <si>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</si>
  <si>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</si>
  <si>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</si>
  <si>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</si>
  <si>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</si>
  <si>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</si>
  <si>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</si>
  <si>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</si>
  <si>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</si>
  <si>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</si>
  <si>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par</t>
  </si>
  <si>
    <t>londero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</si>
</sst>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0.0%"/>
    <numFmt numFmtId="166" formatCode="#,##0.0"/>
    <numFmt numFmtId="167" formatCode="dd/mm/yy"/>
  </numFmts>
  <fonts count="1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CCCCCC"/>
      <name val="Arial"/>
      <family val="2"/>
      <charset val="1"/>
    </font>
    <font>
      <b/>
      <sz val="10"/>
      <color rgb="FF999999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i/>
      <sz val="10"/>
      <color rgb="FF666666"/>
      <name val="Arial"/>
      <family val="2"/>
      <charset val="1"/>
    </font>
    <font>
      <b/>
      <sz val="10"/>
      <color rgb="FFCCCCCC"/>
      <name val="Arial"/>
      <family val="2"/>
      <charset val="1"/>
    </font>
    <font>
      <i/>
      <sz val="10"/>
      <name val="Arial"/>
      <family val="2"/>
      <charset val="1"/>
    </font>
    <font>
      <sz val="8"/>
      <name val="Arial"/>
      <family val="2"/>
      <charset val="1"/>
    </font>
    <font>
      <sz val="8"/>
      <color rgb="FFB2B2B2"/>
      <name val="Arial"/>
      <family val="2"/>
      <charset val="1"/>
    </font>
    <font>
      <b/>
      <sz val="8"/>
      <name val="Arial"/>
      <family val="2"/>
      <charset val="1"/>
    </font>
    <font>
      <b/>
      <sz val="8"/>
      <color rgb="FFB2B2B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2" fontId="3" fillId="0" borderId="0" xfId="0" applyNumberFormat="1" applyFont="1"/>
    <xf numFmtId="9" fontId="0" fillId="0" borderId="0" xfId="0" applyNumberFormat="1" applyAlignment="1">
      <alignment horizontal="right"/>
    </xf>
    <xf numFmtId="165" fontId="0" fillId="0" borderId="0" xfId="0" applyNumberFormat="1"/>
    <xf numFmtId="166" fontId="4" fillId="0" borderId="0" xfId="0" applyNumberFormat="1" applyFont="1"/>
    <xf numFmtId="9" fontId="2" fillId="0" borderId="0" xfId="0" applyNumberFormat="1" applyFont="1"/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/>
    <xf numFmtId="2" fontId="7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9" fillId="0" borderId="0" xfId="0" applyFont="1"/>
    <xf numFmtId="2" fontId="9" fillId="0" borderId="0" xfId="0" applyNumberFormat="1" applyFont="1"/>
    <xf numFmtId="167" fontId="0" fillId="0" borderId="0" xfId="0" applyNumberFormat="1" applyFont="1"/>
    <xf numFmtId="0" fontId="2" fillId="0" borderId="0" xfId="0" applyFont="1"/>
    <xf numFmtId="0" fontId="3" fillId="0" borderId="0" xfId="0" applyFont="1"/>
    <xf numFmtId="1" fontId="0" fillId="0" borderId="0" xfId="0" applyNumberFormat="1" applyFont="1" applyAlignment="1">
      <alignment horizontal="left"/>
    </xf>
    <xf numFmtId="2" fontId="0" fillId="0" borderId="0" xfId="0" applyNumberFormat="1"/>
    <xf numFmtId="16" fontId="0" fillId="0" borderId="0" xfId="0" applyNumberFormat="1" applyFont="1"/>
    <xf numFmtId="9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7" fontId="0" fillId="0" borderId="0" xfId="0" applyNumberFormat="1"/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0" fillId="0" borderId="0" xfId="0" applyFont="1"/>
    <xf numFmtId="1" fontId="12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2" fillId="0" borderId="0" xfId="0" applyFont="1"/>
    <xf numFmtId="38" fontId="10" fillId="0" borderId="0" xfId="0" applyNumberFormat="1" applyFont="1" applyAlignment="1">
      <alignment horizontal="center"/>
    </xf>
    <xf numFmtId="1" fontId="1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5B9BD5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c:style val="18"/>
  <c:chart>
    <c:title>
      <c:tx>
        <c:rich>
          <a:bodyPr rot="0"/>
          <a:lstStyle/>
          <a:p>
            <a:pPr>
              <a:defRPr sz="1500" b="1" strike="noStrike" spc="75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500" b="1" strike="noStrike" spc="75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closing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daily!$L$2</c:f>
              <c:strCache>
                <c:ptCount val="1"/>
              </c:strCache>
            </c:strRef>
          </c:tx>
          <c:spPr>
            <a:ln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daily!$A$3:$A$76</c:f>
              <c:numCache>
                <c:formatCode>dd/mm/yy</c:formatCode>
                <c:ptCount val="74"/>
                <c:pt idx="0">
                  <c:v>43670.0</c:v>
                </c:pt>
                <c:pt idx="1">
                  <c:v>43671.0</c:v>
                </c:pt>
                <c:pt idx="2">
                  <c:v>43672.0</c:v>
                </c:pt>
                <c:pt idx="3">
                  <c:v>43674.0</c:v>
                </c:pt>
                <c:pt idx="4">
                  <c:v>43676.0</c:v>
                </c:pt>
                <c:pt idx="5">
                  <c:v>43677.0</c:v>
                </c:pt>
                <c:pt idx="6">
                  <c:v>43678.0</c:v>
                </c:pt>
                <c:pt idx="7">
                  <c:v>43679.0</c:v>
                </c:pt>
                <c:pt idx="8">
                  <c:v>43680.0</c:v>
                </c:pt>
                <c:pt idx="9">
                  <c:v>43682.0</c:v>
                </c:pt>
                <c:pt idx="10">
                  <c:v>43683.0</c:v>
                </c:pt>
                <c:pt idx="11">
                  <c:v>43684.0</c:v>
                </c:pt>
                <c:pt idx="12">
                  <c:v>43685.0</c:v>
                </c:pt>
                <c:pt idx="13">
                  <c:v>43686.0</c:v>
                </c:pt>
                <c:pt idx="14">
                  <c:v>43688.0</c:v>
                </c:pt>
                <c:pt idx="15">
                  <c:v>43690.0</c:v>
                </c:pt>
                <c:pt idx="16">
                  <c:v>43692.0</c:v>
                </c:pt>
                <c:pt idx="17">
                  <c:v>43693.0</c:v>
                </c:pt>
                <c:pt idx="18">
                  <c:v>43694.0</c:v>
                </c:pt>
                <c:pt idx="19">
                  <c:v>43695.0</c:v>
                </c:pt>
                <c:pt idx="20">
                  <c:v>43696.0</c:v>
                </c:pt>
                <c:pt idx="21">
                  <c:v>43697.0</c:v>
                </c:pt>
                <c:pt idx="22">
                  <c:v>43698.0</c:v>
                </c:pt>
                <c:pt idx="23">
                  <c:v>43699.0</c:v>
                </c:pt>
                <c:pt idx="24">
                  <c:v>43700.0</c:v>
                </c:pt>
                <c:pt idx="25">
                  <c:v>43703.0</c:v>
                </c:pt>
                <c:pt idx="26">
                  <c:v>43704.0</c:v>
                </c:pt>
                <c:pt idx="27">
                  <c:v>43706.0</c:v>
                </c:pt>
                <c:pt idx="28">
                  <c:v>43707.0</c:v>
                </c:pt>
                <c:pt idx="29">
                  <c:v>43710.0</c:v>
                </c:pt>
                <c:pt idx="30">
                  <c:v>43711.0</c:v>
                </c:pt>
                <c:pt idx="31">
                  <c:v>43713.0</c:v>
                </c:pt>
                <c:pt idx="32">
                  <c:v>43714.0</c:v>
                </c:pt>
                <c:pt idx="33">
                  <c:v>43724.0</c:v>
                </c:pt>
                <c:pt idx="34">
                  <c:v>43725.0</c:v>
                </c:pt>
                <c:pt idx="35">
                  <c:v>43726.0</c:v>
                </c:pt>
                <c:pt idx="36">
                  <c:v>43727.0</c:v>
                </c:pt>
                <c:pt idx="37">
                  <c:v>43728.0</c:v>
                </c:pt>
                <c:pt idx="38">
                  <c:v>43729.0</c:v>
                </c:pt>
                <c:pt idx="39">
                  <c:v>43730.0</c:v>
                </c:pt>
                <c:pt idx="40">
                  <c:v>43731.0</c:v>
                </c:pt>
                <c:pt idx="41">
                  <c:v>43732.0</c:v>
                </c:pt>
                <c:pt idx="42">
                  <c:v>43733.0</c:v>
                </c:pt>
                <c:pt idx="43">
                  <c:v>43734.0</c:v>
                </c:pt>
                <c:pt idx="44">
                  <c:v>43735.0</c:v>
                </c:pt>
                <c:pt idx="45">
                  <c:v>43737.0</c:v>
                </c:pt>
                <c:pt idx="46">
                  <c:v>43738.0</c:v>
                </c:pt>
                <c:pt idx="47">
                  <c:v>43739.0</c:v>
                </c:pt>
                <c:pt idx="48">
                  <c:v>43740.0</c:v>
                </c:pt>
                <c:pt idx="49">
                  <c:v>43741.0</c:v>
                </c:pt>
                <c:pt idx="50">
                  <c:v>43742.0</c:v>
                </c:pt>
                <c:pt idx="51">
                  <c:v>43743.0</c:v>
                </c:pt>
                <c:pt idx="52">
                  <c:v>43744.0</c:v>
                </c:pt>
                <c:pt idx="53">
                  <c:v>43745.0</c:v>
                </c:pt>
                <c:pt idx="54">
                  <c:v>43746.0</c:v>
                </c:pt>
                <c:pt idx="55">
                  <c:v>43747.0</c:v>
                </c:pt>
                <c:pt idx="56">
                  <c:v>43748.0</c:v>
                </c:pt>
                <c:pt idx="57">
                  <c:v>43749.0</c:v>
                </c:pt>
                <c:pt idx="58">
                  <c:v>43750.0</c:v>
                </c:pt>
                <c:pt idx="59">
                  <c:v>43751.0</c:v>
                </c:pt>
                <c:pt idx="60">
                  <c:v>43752.0</c:v>
                </c:pt>
                <c:pt idx="61">
                  <c:v>43753.0</c:v>
                </c:pt>
                <c:pt idx="62">
                  <c:v>43754.0</c:v>
                </c:pt>
                <c:pt idx="63">
                  <c:v>43755.0</c:v>
                </c:pt>
                <c:pt idx="64">
                  <c:v>43756.0</c:v>
                </c:pt>
                <c:pt idx="65">
                  <c:v>43757.0</c:v>
                </c:pt>
                <c:pt idx="66">
                  <c:v>43758.0</c:v>
                </c:pt>
                <c:pt idx="67">
                  <c:v>43759.0</c:v>
                </c:pt>
                <c:pt idx="68">
                  <c:v>43760.0</c:v>
                </c:pt>
                <c:pt idx="69">
                  <c:v>43761.0</c:v>
                </c:pt>
                <c:pt idx="70">
                  <c:v>43762.0</c:v>
                </c:pt>
                <c:pt idx="71">
                  <c:v>43763.0</c:v>
                </c:pt>
                <c:pt idx="72">
                  <c:v>43764.0</c:v>
                </c:pt>
              </c:numCache>
            </c:numRef>
          </c:cat>
          <c:val>
            <c:numRef>
              <c:f>daily!$L$3:$L$76</c:f>
              <c:numCache>
                <c:formatCode>#,##0</c:formatCode>
                <c:ptCount val="74"/>
                <c:pt idx="0">
                  <c:v>230.3</c:v>
                </c:pt>
                <c:pt idx="1">
                  <c:v>268.05</c:v>
                </c:pt>
                <c:pt idx="2">
                  <c:v>257.15</c:v>
                </c:pt>
                <c:pt idx="3">
                  <c:v>154.35</c:v>
                </c:pt>
                <c:pt idx="4">
                  <c:v>148.72</c:v>
                </c:pt>
                <c:pt idx="5">
                  <c:v>143.82</c:v>
                </c:pt>
                <c:pt idx="6">
                  <c:v>156.07</c:v>
                </c:pt>
                <c:pt idx="7">
                  <c:v>145.91</c:v>
                </c:pt>
                <c:pt idx="8">
                  <c:v>141.19</c:v>
                </c:pt>
                <c:pt idx="9">
                  <c:v>134.73</c:v>
                </c:pt>
                <c:pt idx="10">
                  <c:v>145.2</c:v>
                </c:pt>
                <c:pt idx="11">
                  <c:v>132.07</c:v>
                </c:pt>
                <c:pt idx="12">
                  <c:v>131.21</c:v>
                </c:pt>
                <c:pt idx="13">
                  <c:v>232.32</c:v>
                </c:pt>
                <c:pt idx="14">
                  <c:v>173.54</c:v>
                </c:pt>
                <c:pt idx="15">
                  <c:v>255.84</c:v>
                </c:pt>
                <c:pt idx="16">
                  <c:v>244.2</c:v>
                </c:pt>
                <c:pt idx="17">
                  <c:v>230.32</c:v>
                </c:pt>
                <c:pt idx="18">
                  <c:v>222.94</c:v>
                </c:pt>
                <c:pt idx="19">
                  <c:v>224.54</c:v>
                </c:pt>
                <c:pt idx="20">
                  <c:v>226.65</c:v>
                </c:pt>
                <c:pt idx="21">
                  <c:v>246.73</c:v>
                </c:pt>
                <c:pt idx="22">
                  <c:v>239.13</c:v>
                </c:pt>
                <c:pt idx="23">
                  <c:v>227.67</c:v>
                </c:pt>
                <c:pt idx="24">
                  <c:v>228.34</c:v>
                </c:pt>
                <c:pt idx="25">
                  <c:v>211.15</c:v>
                </c:pt>
                <c:pt idx="26">
                  <c:v>203.31</c:v>
                </c:pt>
                <c:pt idx="27">
                  <c:v>166.53</c:v>
                </c:pt>
                <c:pt idx="28">
                  <c:v>169.18</c:v>
                </c:pt>
                <c:pt idx="29">
                  <c:v>157.69</c:v>
                </c:pt>
                <c:pt idx="30">
                  <c:v>144.69</c:v>
                </c:pt>
                <c:pt idx="31">
                  <c:v>140.69</c:v>
                </c:pt>
                <c:pt idx="32">
                  <c:v>138.69</c:v>
                </c:pt>
                <c:pt idx="33">
                  <c:v>141.49</c:v>
                </c:pt>
                <c:pt idx="34">
                  <c:v>139.53</c:v>
                </c:pt>
                <c:pt idx="35">
                  <c:v>144.94</c:v>
                </c:pt>
                <c:pt idx="36">
                  <c:v>146.67</c:v>
                </c:pt>
                <c:pt idx="37">
                  <c:v>144.65</c:v>
                </c:pt>
                <c:pt idx="38">
                  <c:v>150.23</c:v>
                </c:pt>
                <c:pt idx="39">
                  <c:v>151.03</c:v>
                </c:pt>
                <c:pt idx="40">
                  <c:v>151.19</c:v>
                </c:pt>
                <c:pt idx="41">
                  <c:v>150.39</c:v>
                </c:pt>
                <c:pt idx="42">
                  <c:v>149.08</c:v>
                </c:pt>
                <c:pt idx="43">
                  <c:v>143.76</c:v>
                </c:pt>
                <c:pt idx="44">
                  <c:v>145.46</c:v>
                </c:pt>
                <c:pt idx="45">
                  <c:v>145.2</c:v>
                </c:pt>
                <c:pt idx="46">
                  <c:v>146.76</c:v>
                </c:pt>
                <c:pt idx="47">
                  <c:v>145.5</c:v>
                </c:pt>
                <c:pt idx="48">
                  <c:v>145.75</c:v>
                </c:pt>
                <c:pt idx="49">
                  <c:v>147.03</c:v>
                </c:pt>
                <c:pt idx="50">
                  <c:v>152.4</c:v>
                </c:pt>
                <c:pt idx="51">
                  <c:v>146.54</c:v>
                </c:pt>
                <c:pt idx="52">
                  <c:v>144.66</c:v>
                </c:pt>
                <c:pt idx="53">
                  <c:v>147.52</c:v>
                </c:pt>
                <c:pt idx="54">
                  <c:v>149.85</c:v>
                </c:pt>
                <c:pt idx="55">
                  <c:v>153.62</c:v>
                </c:pt>
                <c:pt idx="56">
                  <c:v>157.91</c:v>
                </c:pt>
                <c:pt idx="57">
                  <c:v>149.71</c:v>
                </c:pt>
                <c:pt idx="58">
                  <c:v>152.51</c:v>
                </c:pt>
                <c:pt idx="59">
                  <c:v>163.7</c:v>
                </c:pt>
                <c:pt idx="60">
                  <c:v>167.97</c:v>
                </c:pt>
                <c:pt idx="61">
                  <c:v>173.66</c:v>
                </c:pt>
                <c:pt idx="62">
                  <c:v>187.1</c:v>
                </c:pt>
                <c:pt idx="63">
                  <c:v>180.48</c:v>
                </c:pt>
                <c:pt idx="64">
                  <c:v>191.22</c:v>
                </c:pt>
                <c:pt idx="65">
                  <c:v>195.27</c:v>
                </c:pt>
                <c:pt idx="66">
                  <c:v>193.57</c:v>
                </c:pt>
                <c:pt idx="67">
                  <c:v>200.0</c:v>
                </c:pt>
                <c:pt idx="68">
                  <c:v>197.82</c:v>
                </c:pt>
                <c:pt idx="69">
                  <c:v>206.22</c:v>
                </c:pt>
                <c:pt idx="70">
                  <c:v>214.82</c:v>
                </c:pt>
                <c:pt idx="71">
                  <c:v>221.04</c:v>
                </c:pt>
                <c:pt idx="72">
                  <c:v>211.5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2117141264"/>
        <c:axId val="-2116220608"/>
      </c:lineChart>
      <c:dateAx>
        <c:axId val="-2117141264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lstStyle/>
          <a:p>
            <a:pPr>
              <a:defRPr sz="900" b="0" strike="noStrike" spc="75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6220608"/>
        <c:crosses val="autoZero"/>
        <c:auto val="1"/>
        <c:lblOffset val="100"/>
        <c:baseTimeUnit val="days"/>
      </c:dateAx>
      <c:valAx>
        <c:axId val="-2116220608"/>
        <c:scaling>
          <c:orientation val="minMax"/>
        </c:scaling>
        <c:delete val="0"/>
        <c:axPos val="r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7141264"/>
        <c:crosses val="max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5B9BD5"/>
    </a:solidFill>
    <a:ln w="93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203040</xdr:colOff>
      <xdr:row>76</xdr:row>
      <xdr:rowOff>150120</xdr:rowOff>
    </xdr:from>
    <xdr:to>
      <xdr:col>14</xdr:col>
      <xdr:colOff>110880</xdr:colOff>
      <xdr:row>93</xdr:row>
      <xdr:rowOff>83520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0"/>
  <sheetViews>
    <sheetView tabSelected="1" topLeftCell="B1" workbookViewId="0">
      <pane ySplit="1" topLeftCell="A735" activePane="bottomLeft" state="frozen"/>
      <selection pane="bottomLeft" activeCell="K770" sqref="K770"/>
    </sheetView>
  </sheetViews>
  <sheetFormatPr baseColWidth="10" defaultColWidth="8.83203125" defaultRowHeight="13" x14ac:dyDescent="0.15"/>
  <cols>
    <col min="1" max="1" width="18.33203125" style="1" hidden="1" customWidth="1"/>
    <col min="2" max="2" width="12" style="2" customWidth="1"/>
    <col min="3" max="3" width="9.5" style="2" customWidth="1"/>
    <col min="4" max="4" width="15" style="3" customWidth="1"/>
    <col min="5" max="5" width="8.83203125" style="4" customWidth="1"/>
    <col min="6" max="6" width="8.83203125" style="5" customWidth="1"/>
    <col min="7" max="7" width="8.83203125" style="6" customWidth="1"/>
    <col min="8" max="9" width="8.83203125" style="7" customWidth="1"/>
    <col min="10" max="10" width="8.83203125" style="8" customWidth="1"/>
    <col min="11" max="11" width="8.83203125" style="9" customWidth="1"/>
    <col min="12" max="13" width="8.1640625" style="10" customWidth="1"/>
    <col min="14" max="15" width="8.1640625" style="11" customWidth="1"/>
    <col min="16" max="1025" width="8.83203125" customWidth="1"/>
  </cols>
  <sheetData>
    <row r="1" spans="1:15" s="4" customFormat="1" x14ac:dyDescent="0.15">
      <c r="A1" s="12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14" t="s">
        <v>5</v>
      </c>
      <c r="G1" s="6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20" t="s">
        <v>13</v>
      </c>
      <c r="O1" s="20" t="s">
        <v>14</v>
      </c>
    </row>
    <row r="2" spans="1:15" x14ac:dyDescent="0.15">
      <c r="D2" s="21"/>
      <c r="G2" s="22"/>
      <c r="I2" s="16">
        <f>SUM(H3:H14)</f>
        <v>38.300000000000004</v>
      </c>
    </row>
    <row r="3" spans="1:15" x14ac:dyDescent="0.15">
      <c r="A3" s="1">
        <v>6.0716557240004896E+16</v>
      </c>
      <c r="B3" s="2">
        <v>43670</v>
      </c>
      <c r="C3" s="2" t="s">
        <v>15</v>
      </c>
      <c r="D3" s="23" t="s">
        <v>16</v>
      </c>
      <c r="E3" s="3">
        <v>5</v>
      </c>
      <c r="F3" s="5">
        <v>1.9</v>
      </c>
      <c r="G3" s="6">
        <v>0</v>
      </c>
      <c r="H3" s="7">
        <f t="shared" ref="H3:H14" si="0">G3-E3</f>
        <v>-5</v>
      </c>
      <c r="I3" s="7">
        <f>SUM($H$2:H3)</f>
        <v>-5</v>
      </c>
      <c r="J3" s="8">
        <f>H3/E3</f>
        <v>-1</v>
      </c>
      <c r="K3" s="9" t="e">
        <f t="shared" ref="K3:K14" si="1">O3-(1-O3)/N3</f>
        <v>#DIV/0!</v>
      </c>
      <c r="L3" s="10" t="e">
        <f>AVERAGEIF(H3,"&gt;0")</f>
        <v>#DIV/0!</v>
      </c>
      <c r="M3" s="10">
        <f>AVERAGEIF(H3,"&lt;0")</f>
        <v>-5</v>
      </c>
      <c r="N3" s="11" t="e">
        <f t="shared" ref="N3:N14" si="2">L3/-M3</f>
        <v>#DIV/0!</v>
      </c>
      <c r="O3" s="11">
        <f>COUNTIF(G3,"&gt;0")/COUNTIF(B3,"&gt;0")</f>
        <v>0</v>
      </c>
    </row>
    <row r="4" spans="1:15" x14ac:dyDescent="0.15">
      <c r="A4" s="1">
        <v>5.3225617401257904E+16</v>
      </c>
      <c r="B4" s="2">
        <v>43670</v>
      </c>
      <c r="C4" s="2" t="s">
        <v>15</v>
      </c>
      <c r="D4" s="23" t="s">
        <v>17</v>
      </c>
      <c r="E4" s="3">
        <v>5</v>
      </c>
      <c r="F4" s="5">
        <v>1.8</v>
      </c>
      <c r="G4" s="6">
        <v>9</v>
      </c>
      <c r="H4" s="7">
        <f t="shared" si="0"/>
        <v>4</v>
      </c>
      <c r="I4" s="7">
        <f>SUM($H$2:H4)</f>
        <v>-1</v>
      </c>
      <c r="J4" s="8">
        <f>SUM(H$3:H4)/SUM(E$3:E4)</f>
        <v>-0.1</v>
      </c>
      <c r="K4" s="9">
        <f t="shared" si="1"/>
        <v>-0.125</v>
      </c>
      <c r="L4" s="10">
        <f>AVERAGEIF($H$3:$H4,"&gt;0")</f>
        <v>4</v>
      </c>
      <c r="M4" s="10">
        <f>AVERAGEIF($H$3:$H4,"&lt;0")</f>
        <v>-5</v>
      </c>
      <c r="N4" s="11">
        <f t="shared" si="2"/>
        <v>0.8</v>
      </c>
      <c r="O4" s="11">
        <f>COUNTIF($G$3:$G4,"&gt;0")/COUNTIF($B$3:$B4,"&gt;0")</f>
        <v>0.5</v>
      </c>
    </row>
    <row r="5" spans="1:15" x14ac:dyDescent="0.15">
      <c r="A5" s="1">
        <v>5.5160578042260896E+16</v>
      </c>
      <c r="B5" s="2">
        <v>43670</v>
      </c>
      <c r="C5" s="2" t="s">
        <v>15</v>
      </c>
      <c r="D5" s="23" t="s">
        <v>18</v>
      </c>
      <c r="E5" s="3">
        <v>20</v>
      </c>
      <c r="F5" s="5">
        <v>1.18</v>
      </c>
      <c r="G5" s="6">
        <v>23.6</v>
      </c>
      <c r="H5" s="7">
        <f t="shared" si="0"/>
        <v>3.6000000000000014</v>
      </c>
      <c r="I5" s="7">
        <f>SUM($H$2:H5)</f>
        <v>2.6000000000000014</v>
      </c>
      <c r="J5" s="8">
        <f>SUM(H$3:H5)/SUM(E$3:E5)</f>
        <v>8.6666666666666711E-2</v>
      </c>
      <c r="K5" s="9">
        <f t="shared" si="1"/>
        <v>0.22807017543859648</v>
      </c>
      <c r="L5" s="10">
        <f>AVERAGEIF($H$3:$H5,"&gt;0")</f>
        <v>3.8000000000000007</v>
      </c>
      <c r="M5" s="10">
        <f>AVERAGEIF($H$3:$H5,"&lt;0")</f>
        <v>-5</v>
      </c>
      <c r="N5" s="11">
        <f t="shared" si="2"/>
        <v>0.76000000000000012</v>
      </c>
      <c r="O5" s="11">
        <f>COUNTIF($G$3:$G5,"&gt;0")/COUNTIF($B$3:$B5,"&gt;0")</f>
        <v>0.66666666666666663</v>
      </c>
    </row>
    <row r="6" spans="1:15" x14ac:dyDescent="0.15">
      <c r="A6" s="1">
        <v>2.64475822708209E+16</v>
      </c>
      <c r="B6" s="2">
        <v>43670</v>
      </c>
      <c r="C6" s="2" t="s">
        <v>15</v>
      </c>
      <c r="D6" s="23" t="s">
        <v>19</v>
      </c>
      <c r="E6" s="3">
        <v>5</v>
      </c>
      <c r="F6" s="5">
        <v>2.0499999999999998</v>
      </c>
      <c r="G6" s="6">
        <v>10.25</v>
      </c>
      <c r="H6" s="7">
        <f t="shared" si="0"/>
        <v>5.25</v>
      </c>
      <c r="I6" s="7">
        <f>SUM($H$2:H6)</f>
        <v>7.8500000000000014</v>
      </c>
      <c r="J6" s="8">
        <f>SUM(H$3:H6)/SUM(E$3:E6)</f>
        <v>0.22428571428571434</v>
      </c>
      <c r="K6" s="9">
        <f t="shared" si="1"/>
        <v>0.45817120622568097</v>
      </c>
      <c r="L6" s="10">
        <f>AVERAGEIF($H$3:$H6,"&gt;0")</f>
        <v>4.2833333333333341</v>
      </c>
      <c r="M6" s="10">
        <f>AVERAGEIF($H$3:$H6,"&lt;0")</f>
        <v>-5</v>
      </c>
      <c r="N6" s="11">
        <f t="shared" si="2"/>
        <v>0.8566666666666668</v>
      </c>
      <c r="O6" s="11">
        <f>COUNTIF($G$3:$G6,"&gt;0")/COUNTIF($B$3:$B6,"&gt;0")</f>
        <v>0.75</v>
      </c>
    </row>
    <row r="7" spans="1:15" x14ac:dyDescent="0.15">
      <c r="A7" s="1">
        <v>8.6544399732709904E+16</v>
      </c>
      <c r="B7" s="2">
        <v>43670</v>
      </c>
      <c r="C7" s="2" t="s">
        <v>20</v>
      </c>
      <c r="D7" s="23" t="s">
        <v>21</v>
      </c>
      <c r="E7" s="3">
        <v>20</v>
      </c>
      <c r="F7" s="5">
        <v>1.58</v>
      </c>
      <c r="G7" s="6">
        <v>31.6</v>
      </c>
      <c r="H7" s="7">
        <f t="shared" si="0"/>
        <v>11.600000000000001</v>
      </c>
      <c r="I7" s="7">
        <f>SUM($H$2:H7)</f>
        <v>19.450000000000003</v>
      </c>
      <c r="J7" s="8">
        <f>SUM(H$3:H7)/SUM(E$3:E7)</f>
        <v>0.35363636363636369</v>
      </c>
      <c r="K7" s="9">
        <f t="shared" si="1"/>
        <v>0.63640081799591008</v>
      </c>
      <c r="L7" s="10">
        <f>AVERAGEIF($H$3:$H7,"&gt;0")</f>
        <v>6.1125000000000007</v>
      </c>
      <c r="M7" s="10">
        <f>AVERAGEIF($H$3:$H7,"&lt;0")</f>
        <v>-5</v>
      </c>
      <c r="N7" s="11">
        <f t="shared" si="2"/>
        <v>1.2225000000000001</v>
      </c>
      <c r="O7" s="11">
        <f>COUNTIF($G$3:$G7,"&gt;0")/COUNTIF($B$3:$B7,"&gt;0")</f>
        <v>0.8</v>
      </c>
    </row>
    <row r="8" spans="1:15" x14ac:dyDescent="0.15">
      <c r="A8" s="1">
        <v>9.3727156562692896E+16</v>
      </c>
      <c r="B8" s="2">
        <v>43670</v>
      </c>
      <c r="C8" s="2" t="s">
        <v>20</v>
      </c>
      <c r="D8" s="23" t="s">
        <v>22</v>
      </c>
      <c r="E8" s="3">
        <v>20</v>
      </c>
      <c r="F8" s="5">
        <v>1.4</v>
      </c>
      <c r="G8" s="6">
        <v>0</v>
      </c>
      <c r="H8" s="7">
        <f t="shared" si="0"/>
        <v>-20</v>
      </c>
      <c r="I8" s="7">
        <f>SUM($H$2:H8)</f>
        <v>-0.54999999999999716</v>
      </c>
      <c r="J8" s="8">
        <f>SUM(H$3:H8)/SUM(E$3:E8)</f>
        <v>-7.333333333333295E-3</v>
      </c>
      <c r="K8" s="9">
        <f t="shared" si="1"/>
        <v>-1.499659168370826E-2</v>
      </c>
      <c r="L8" s="10">
        <f>AVERAGEIF($H$3:$H8,"&gt;0")</f>
        <v>6.1125000000000007</v>
      </c>
      <c r="M8" s="10">
        <f>AVERAGEIF($H$3:$H8,"&lt;0")</f>
        <v>-12.5</v>
      </c>
      <c r="N8" s="11">
        <f t="shared" si="2"/>
        <v>0.48900000000000005</v>
      </c>
      <c r="O8" s="11">
        <f>COUNTIF($G$3:$G8,"&gt;0")/COUNTIF($B$3:$B8,"&gt;0")</f>
        <v>0.66666666666666663</v>
      </c>
    </row>
    <row r="9" spans="1:15" x14ac:dyDescent="0.15">
      <c r="A9" s="1">
        <v>7.7974636236975904E+16</v>
      </c>
      <c r="B9" s="2">
        <v>43670</v>
      </c>
      <c r="C9" s="2" t="s">
        <v>20</v>
      </c>
      <c r="D9" s="23" t="s">
        <v>23</v>
      </c>
      <c r="E9" s="3">
        <v>5</v>
      </c>
      <c r="F9" s="5">
        <v>1.95</v>
      </c>
      <c r="G9" s="6">
        <v>9.75</v>
      </c>
      <c r="H9" s="7">
        <f t="shared" si="0"/>
        <v>4.75</v>
      </c>
      <c r="I9" s="7">
        <f>SUM($H$2:H9)</f>
        <v>4.2000000000000028</v>
      </c>
      <c r="J9" s="8">
        <f>SUM(H$3:H9)/SUM(E$3:E9)</f>
        <v>5.2500000000000033E-2</v>
      </c>
      <c r="K9" s="9">
        <f t="shared" si="1"/>
        <v>0.10273972602739734</v>
      </c>
      <c r="L9" s="10">
        <f>AVERAGEIF($H$3:$H9,"&gt;0")</f>
        <v>5.8400000000000007</v>
      </c>
      <c r="M9" s="10">
        <f>AVERAGEIF($H$3:$H9,"&lt;0")</f>
        <v>-12.5</v>
      </c>
      <c r="N9" s="11">
        <f t="shared" si="2"/>
        <v>0.46720000000000006</v>
      </c>
      <c r="O9" s="11">
        <f>COUNTIF($G$3:$G9,"&gt;0")/COUNTIF($B$3:$B9,"&gt;0")</f>
        <v>0.7142857142857143</v>
      </c>
    </row>
    <row r="10" spans="1:15" x14ac:dyDescent="0.15">
      <c r="A10" s="1">
        <v>8.2489604510483904E+16</v>
      </c>
      <c r="B10" s="2">
        <v>43670</v>
      </c>
      <c r="C10" s="2" t="s">
        <v>20</v>
      </c>
      <c r="D10" s="23" t="s">
        <v>24</v>
      </c>
      <c r="E10" s="3">
        <v>5</v>
      </c>
      <c r="F10" s="5">
        <v>2.6</v>
      </c>
      <c r="G10" s="6">
        <v>13</v>
      </c>
      <c r="H10" s="7">
        <f t="shared" si="0"/>
        <v>8</v>
      </c>
      <c r="I10" s="7">
        <f>SUM($H$2:H10)</f>
        <v>12.200000000000003</v>
      </c>
      <c r="J10" s="8">
        <f>SUM(H$3:H10)/SUM(E$3:E10)</f>
        <v>0.14352941176470591</v>
      </c>
      <c r="K10" s="9">
        <f t="shared" si="1"/>
        <v>0.24596774193548387</v>
      </c>
      <c r="L10" s="10">
        <f>AVERAGEIF($H$3:$H10,"&gt;0")</f>
        <v>6.2</v>
      </c>
      <c r="M10" s="10">
        <f>AVERAGEIF($H$3:$H10,"&lt;0")</f>
        <v>-12.5</v>
      </c>
      <c r="N10" s="11">
        <f t="shared" si="2"/>
        <v>0.496</v>
      </c>
      <c r="O10" s="11">
        <f>COUNTIF($G$3:$G10,"&gt;0")/COUNTIF($B$3:$B10,"&gt;0")</f>
        <v>0.75</v>
      </c>
    </row>
    <row r="11" spans="1:15" x14ac:dyDescent="0.15">
      <c r="A11" s="1">
        <v>6.5769415495576896E+16</v>
      </c>
      <c r="B11" s="2">
        <v>43670</v>
      </c>
      <c r="C11" s="2" t="s">
        <v>25</v>
      </c>
      <c r="D11" s="23" t="s">
        <v>26</v>
      </c>
      <c r="E11" s="3">
        <v>5</v>
      </c>
      <c r="F11" s="5">
        <v>1.9</v>
      </c>
      <c r="G11" s="6">
        <v>9.5</v>
      </c>
      <c r="H11" s="7">
        <f t="shared" si="0"/>
        <v>4.5</v>
      </c>
      <c r="I11" s="7">
        <f>SUM($H$2:H11)</f>
        <v>16.700000000000003</v>
      </c>
      <c r="J11" s="8">
        <f>SUM(H$3:H11)/SUM(E$3:E11)</f>
        <v>0.18555555555555558</v>
      </c>
      <c r="K11" s="9">
        <f t="shared" si="1"/>
        <v>0.31148414601652019</v>
      </c>
      <c r="L11" s="10">
        <f>AVERAGEIF($H$3:$H11,"&gt;0")</f>
        <v>5.9571428571428573</v>
      </c>
      <c r="M11" s="10">
        <f>AVERAGEIF($H$3:$H11,"&lt;0")</f>
        <v>-12.5</v>
      </c>
      <c r="N11" s="11">
        <f t="shared" si="2"/>
        <v>0.47657142857142859</v>
      </c>
      <c r="O11" s="11">
        <f>COUNTIF($G$3:$G11,"&gt;0")/COUNTIF($B$3:$B11,"&gt;0")</f>
        <v>0.77777777777777779</v>
      </c>
    </row>
    <row r="12" spans="1:15" x14ac:dyDescent="0.15">
      <c r="A12" s="1">
        <v>7.3103606585283904E+16</v>
      </c>
      <c r="B12" s="2">
        <v>43670</v>
      </c>
      <c r="C12" s="2" t="s">
        <v>25</v>
      </c>
      <c r="D12" s="23" t="s">
        <v>27</v>
      </c>
      <c r="E12" s="3">
        <v>20</v>
      </c>
      <c r="F12" s="5">
        <v>1.85</v>
      </c>
      <c r="G12" s="6">
        <v>37</v>
      </c>
      <c r="H12" s="7">
        <f t="shared" si="0"/>
        <v>17</v>
      </c>
      <c r="I12" s="7">
        <f>SUM($H$2:H12)</f>
        <v>33.700000000000003</v>
      </c>
      <c r="J12" s="8">
        <f>SUM(H$3:H12)/SUM(E$3:E12)</f>
        <v>0.30636363636363639</v>
      </c>
      <c r="K12" s="9">
        <f t="shared" si="1"/>
        <v>0.4592844974446339</v>
      </c>
      <c r="L12" s="10">
        <f>AVERAGEIF($H$3:$H12,"&gt;0")</f>
        <v>7.3375000000000004</v>
      </c>
      <c r="M12" s="10">
        <f>AVERAGEIF($H$3:$H12,"&lt;0")</f>
        <v>-12.5</v>
      </c>
      <c r="N12" s="11">
        <f t="shared" si="2"/>
        <v>0.58700000000000008</v>
      </c>
      <c r="O12" s="11">
        <f>COUNTIF($G$3:$G12,"&gt;0")/COUNTIF($B$3:$B12,"&gt;0")</f>
        <v>0.8</v>
      </c>
    </row>
    <row r="13" spans="1:15" x14ac:dyDescent="0.15">
      <c r="A13" s="1">
        <v>1.01480509349499E+16</v>
      </c>
      <c r="B13" s="2">
        <v>43670</v>
      </c>
      <c r="C13" s="2" t="s">
        <v>25</v>
      </c>
      <c r="D13" s="23" t="s">
        <v>28</v>
      </c>
      <c r="E13" s="3">
        <v>20</v>
      </c>
      <c r="F13" s="5">
        <v>1.48</v>
      </c>
      <c r="G13" s="6">
        <v>29.6</v>
      </c>
      <c r="H13" s="7">
        <f t="shared" si="0"/>
        <v>9.6000000000000014</v>
      </c>
      <c r="I13" s="7">
        <f>SUM($H$2:H13)</f>
        <v>43.300000000000004</v>
      </c>
      <c r="J13" s="8">
        <f>SUM(H$3:H13)/SUM(E$3:E13)</f>
        <v>0.3330769230769231</v>
      </c>
      <c r="K13" s="9">
        <f t="shared" si="1"/>
        <v>0.51870091840809285</v>
      </c>
      <c r="L13" s="10">
        <f>AVERAGEIF($H$3:$H13,"&gt;0")</f>
        <v>7.5888888888888903</v>
      </c>
      <c r="M13" s="10">
        <f>AVERAGEIF($H$3:$H13,"&lt;0")</f>
        <v>-12.5</v>
      </c>
      <c r="N13" s="11">
        <f t="shared" si="2"/>
        <v>0.60711111111111127</v>
      </c>
      <c r="O13" s="11">
        <f>COUNTIF($G$3:$G13,"&gt;0")/COUNTIF($B$3:$B13,"&gt;0")</f>
        <v>0.81818181818181823</v>
      </c>
    </row>
    <row r="14" spans="1:15" x14ac:dyDescent="0.15">
      <c r="A14" s="1">
        <v>9.9480545992578896E+16</v>
      </c>
      <c r="B14" s="2">
        <v>43670</v>
      </c>
      <c r="C14" s="2" t="s">
        <v>25</v>
      </c>
      <c r="D14" s="23" t="s">
        <v>29</v>
      </c>
      <c r="E14" s="3">
        <v>5</v>
      </c>
      <c r="F14" s="5">
        <v>1.6</v>
      </c>
      <c r="G14" s="6">
        <v>0</v>
      </c>
      <c r="H14" s="7">
        <f t="shared" si="0"/>
        <v>-5</v>
      </c>
      <c r="I14" s="7">
        <f>SUM($H$2:H14)</f>
        <v>38.300000000000004</v>
      </c>
      <c r="J14" s="8">
        <f>SUM(H$3:H14)/SUM(E$3:E14)</f>
        <v>0.28370370370370374</v>
      </c>
      <c r="K14" s="9">
        <f t="shared" si="1"/>
        <v>0.42057101024890198</v>
      </c>
      <c r="L14" s="10">
        <f>AVERAGEIF($H$3:$H14,"&gt;0")</f>
        <v>7.5888888888888903</v>
      </c>
      <c r="M14" s="10">
        <f>AVERAGEIF($H$3:$H14,"&lt;0")</f>
        <v>-10</v>
      </c>
      <c r="N14" s="11">
        <f t="shared" si="2"/>
        <v>0.75888888888888906</v>
      </c>
      <c r="O14" s="11">
        <f>COUNTIF($G$3:$G14,"&gt;0")/COUNTIF($B$3:$B14,"&gt;0")</f>
        <v>0.75</v>
      </c>
    </row>
    <row r="15" spans="1:15" x14ac:dyDescent="0.15">
      <c r="F15" s="24"/>
    </row>
    <row r="16" spans="1:15" x14ac:dyDescent="0.15">
      <c r="D16" s="21"/>
      <c r="F16" s="24"/>
      <c r="I16" s="16">
        <f>SUM(H17:H28)</f>
        <v>37.75</v>
      </c>
    </row>
    <row r="17" spans="1:15" x14ac:dyDescent="0.15">
      <c r="A17" s="1">
        <v>1.53289727667589E+16</v>
      </c>
      <c r="B17" s="2">
        <v>43671</v>
      </c>
      <c r="C17" s="2" t="s">
        <v>25</v>
      </c>
      <c r="D17" s="23" t="s">
        <v>30</v>
      </c>
      <c r="E17" s="3">
        <v>20</v>
      </c>
      <c r="F17" s="5">
        <v>2</v>
      </c>
      <c r="G17" s="6">
        <v>0</v>
      </c>
      <c r="H17" s="7">
        <f t="shared" ref="H17:H28" si="3">G17-E17</f>
        <v>-20</v>
      </c>
      <c r="I17" s="7">
        <f>SUM($H$2:H17)</f>
        <v>18.300000000000004</v>
      </c>
      <c r="J17" s="8">
        <f>SUM(H$3:H17)/SUM(E$3:E17)</f>
        <v>0.11806451612903228</v>
      </c>
      <c r="K17" s="9">
        <f t="shared" ref="K17:K28" si="4">O17-(1-O17)/N17</f>
        <v>0.18549386192138761</v>
      </c>
      <c r="L17" s="10">
        <f>AVERAGEIF($H$3:$H17,"&gt;0")</f>
        <v>7.5888888888888903</v>
      </c>
      <c r="M17" s="10">
        <f>AVERAGEIF($H$3:$H17,"&lt;0")</f>
        <v>-12.5</v>
      </c>
      <c r="N17" s="11">
        <f t="shared" ref="N17:N28" si="5">L17/-M17</f>
        <v>0.60711111111111127</v>
      </c>
      <c r="O17" s="11">
        <f>COUNTIF($G$3:$G17,"&gt;0")/COUNTIF($B$3:$B17,"&gt;0")</f>
        <v>0.69230769230769229</v>
      </c>
    </row>
    <row r="18" spans="1:15" x14ac:dyDescent="0.15">
      <c r="A18" s="1">
        <v>2.31926930537729E+16</v>
      </c>
      <c r="B18" s="2">
        <v>43671</v>
      </c>
      <c r="C18" s="2" t="s">
        <v>25</v>
      </c>
      <c r="D18" s="23" t="s">
        <v>31</v>
      </c>
      <c r="E18" s="3">
        <v>20</v>
      </c>
      <c r="F18" s="5">
        <v>1.42</v>
      </c>
      <c r="G18" s="6">
        <v>28.4</v>
      </c>
      <c r="H18" s="7">
        <f t="shared" si="3"/>
        <v>8.3999999999999986</v>
      </c>
      <c r="I18" s="7">
        <f>SUM($H$2:H18)</f>
        <v>26.700000000000003</v>
      </c>
      <c r="J18" s="8">
        <f>SUM(H$3:H18)/SUM(E$3:E18)</f>
        <v>0.15257142857142858</v>
      </c>
      <c r="K18" s="9">
        <f t="shared" si="4"/>
        <v>0.24864965542931661</v>
      </c>
      <c r="L18" s="10">
        <f>AVERAGEIF($H$3:$H18,"&gt;0")</f>
        <v>7.6700000000000017</v>
      </c>
      <c r="M18" s="10">
        <f>AVERAGEIF($H$3:$H18,"&lt;0")</f>
        <v>-12.5</v>
      </c>
      <c r="N18" s="11">
        <f t="shared" si="5"/>
        <v>0.61360000000000015</v>
      </c>
      <c r="O18" s="11">
        <f>COUNTIF($G$3:$G18,"&gt;0")/COUNTIF($B$3:$B18,"&gt;0")</f>
        <v>0.7142857142857143</v>
      </c>
    </row>
    <row r="19" spans="1:15" x14ac:dyDescent="0.15">
      <c r="A19" s="1">
        <v>5.0128230610163904E+16</v>
      </c>
      <c r="B19" s="2">
        <v>43671</v>
      </c>
      <c r="C19" s="2" t="s">
        <v>25</v>
      </c>
      <c r="D19" s="23" t="s">
        <v>32</v>
      </c>
      <c r="E19" s="3">
        <v>5</v>
      </c>
      <c r="F19" s="5">
        <v>1.1599999999999999</v>
      </c>
      <c r="G19" s="6">
        <v>5.8</v>
      </c>
      <c r="H19" s="7">
        <f t="shared" si="3"/>
        <v>0.79999999999999982</v>
      </c>
      <c r="I19" s="7">
        <f>SUM($H$2:H19)</f>
        <v>27.500000000000004</v>
      </c>
      <c r="J19" s="8">
        <f>SUM(H$3:H19)/SUM(E$3:E19)</f>
        <v>0.15277777777777779</v>
      </c>
      <c r="K19" s="9">
        <f t="shared" si="4"/>
        <v>0.26021505376344078</v>
      </c>
      <c r="L19" s="10">
        <f>AVERAGEIF($H$3:$H19,"&gt;0")</f>
        <v>7.0454545454545467</v>
      </c>
      <c r="M19" s="10">
        <f>AVERAGEIF($H$3:$H19,"&lt;0")</f>
        <v>-12.5</v>
      </c>
      <c r="N19" s="11">
        <f t="shared" si="5"/>
        <v>0.56363636363636371</v>
      </c>
      <c r="O19" s="11">
        <f>COUNTIF($G$3:$G19,"&gt;0")/COUNTIF($B$3:$B19,"&gt;0")</f>
        <v>0.73333333333333328</v>
      </c>
    </row>
    <row r="20" spans="1:15" x14ac:dyDescent="0.15">
      <c r="A20" s="1">
        <v>8.8979627592492896E+16</v>
      </c>
      <c r="B20" s="2">
        <v>43671</v>
      </c>
      <c r="C20" s="2" t="s">
        <v>25</v>
      </c>
      <c r="D20" s="23" t="s">
        <v>33</v>
      </c>
      <c r="E20" s="3">
        <v>5</v>
      </c>
      <c r="F20" s="5">
        <v>1.95</v>
      </c>
      <c r="G20" s="6">
        <v>9.75</v>
      </c>
      <c r="H20" s="7">
        <f t="shared" si="3"/>
        <v>4.75</v>
      </c>
      <c r="I20" s="7">
        <f>SUM($H$2:H20)</f>
        <v>32.25</v>
      </c>
      <c r="J20" s="8">
        <f>SUM(H$3:H20)/SUM(E$3:E20)</f>
        <v>0.17432432432432432</v>
      </c>
      <c r="K20" s="9">
        <f t="shared" si="4"/>
        <v>0.29407294832826758</v>
      </c>
      <c r="L20" s="10">
        <f>AVERAGEIF($H$3:$H20,"&gt;0")</f>
        <v>6.8541666666666679</v>
      </c>
      <c r="M20" s="10">
        <f>AVERAGEIF($H$3:$H20,"&lt;0")</f>
        <v>-12.5</v>
      </c>
      <c r="N20" s="11">
        <f t="shared" si="5"/>
        <v>0.54833333333333345</v>
      </c>
      <c r="O20" s="11">
        <f>COUNTIF($G$3:$G20,"&gt;0")/COUNTIF($B$3:$B20,"&gt;0")</f>
        <v>0.75</v>
      </c>
    </row>
    <row r="21" spans="1:15" x14ac:dyDescent="0.15">
      <c r="A21" s="1">
        <v>8793541109445900</v>
      </c>
      <c r="B21" s="2">
        <v>43671</v>
      </c>
      <c r="C21" s="2" t="s">
        <v>20</v>
      </c>
      <c r="D21" s="23" t="s">
        <v>34</v>
      </c>
      <c r="E21" s="3">
        <v>20</v>
      </c>
      <c r="F21" s="5">
        <v>1.48</v>
      </c>
      <c r="G21" s="6">
        <v>29.6</v>
      </c>
      <c r="H21" s="7">
        <f t="shared" si="3"/>
        <v>9.6000000000000014</v>
      </c>
      <c r="I21" s="7">
        <f>SUM($H$2:H21)</f>
        <v>41.85</v>
      </c>
      <c r="J21" s="8">
        <f>SUM(H$3:H21)/SUM(E$3:E21)</f>
        <v>0.20414634146341465</v>
      </c>
      <c r="K21" s="9">
        <f t="shared" si="4"/>
        <v>0.348426142367671</v>
      </c>
      <c r="L21" s="10">
        <f>AVERAGEIF($H$3:$H21,"&gt;0")</f>
        <v>7.0653846153846169</v>
      </c>
      <c r="M21" s="10">
        <f>AVERAGEIF($H$3:$H21,"&lt;0")</f>
        <v>-12.5</v>
      </c>
      <c r="N21" s="11">
        <f t="shared" si="5"/>
        <v>0.56523076923076931</v>
      </c>
      <c r="O21" s="11">
        <f>COUNTIF($G$3:$G21,"&gt;0")/COUNTIF($B$3:$B21,"&gt;0")</f>
        <v>0.76470588235294112</v>
      </c>
    </row>
    <row r="22" spans="1:15" x14ac:dyDescent="0.15">
      <c r="A22" s="1">
        <v>2.22824098031999E+16</v>
      </c>
      <c r="B22" s="2">
        <v>43671</v>
      </c>
      <c r="C22" s="2" t="s">
        <v>20</v>
      </c>
      <c r="D22" s="23" t="s">
        <v>35</v>
      </c>
      <c r="E22" s="3">
        <v>5</v>
      </c>
      <c r="F22" s="5">
        <v>1.24</v>
      </c>
      <c r="G22" s="6">
        <v>6.2</v>
      </c>
      <c r="H22" s="7">
        <f t="shared" si="3"/>
        <v>1.2000000000000002</v>
      </c>
      <c r="I22" s="7">
        <f>SUM($H$2:H22)</f>
        <v>43.050000000000004</v>
      </c>
      <c r="J22" s="8">
        <f>SUM(H$3:H22)/SUM(E$3:E22)</f>
        <v>0.20500000000000002</v>
      </c>
      <c r="K22" s="9">
        <f t="shared" si="4"/>
        <v>0.35984237864947172</v>
      </c>
      <c r="L22" s="10">
        <f>AVERAGEIF($H$3:$H22,"&gt;0")</f>
        <v>6.6464285714285731</v>
      </c>
      <c r="M22" s="10">
        <f>AVERAGEIF($H$3:$H22,"&lt;0")</f>
        <v>-12.5</v>
      </c>
      <c r="N22" s="11">
        <f t="shared" si="5"/>
        <v>0.53171428571428581</v>
      </c>
      <c r="O22" s="11">
        <f>COUNTIF($G$3:$G22,"&gt;0")/COUNTIF($B$3:$B22,"&gt;0")</f>
        <v>0.77777777777777779</v>
      </c>
    </row>
    <row r="23" spans="1:15" x14ac:dyDescent="0.15">
      <c r="A23" s="1">
        <v>7408066836900900</v>
      </c>
      <c r="B23" s="2">
        <v>43671</v>
      </c>
      <c r="C23" s="2" t="s">
        <v>20</v>
      </c>
      <c r="D23" s="23" t="s">
        <v>36</v>
      </c>
      <c r="E23" s="3">
        <v>5</v>
      </c>
      <c r="F23" s="5">
        <v>1.48</v>
      </c>
      <c r="G23" s="6">
        <v>7.4</v>
      </c>
      <c r="H23" s="7">
        <f t="shared" si="3"/>
        <v>2.4000000000000004</v>
      </c>
      <c r="I23" s="7">
        <f>SUM($H$2:H23)</f>
        <v>45.45</v>
      </c>
      <c r="J23" s="8">
        <f>SUM(H$3:H23)/SUM(E$3:E23)</f>
        <v>0.21139534883720931</v>
      </c>
      <c r="K23" s="9">
        <f t="shared" si="4"/>
        <v>0.37592015659893591</v>
      </c>
      <c r="L23" s="10">
        <f>AVERAGEIF($H$3:$H23,"&gt;0")</f>
        <v>6.3633333333333351</v>
      </c>
      <c r="M23" s="10">
        <f>AVERAGEIF($H$3:$H23,"&lt;0")</f>
        <v>-12.5</v>
      </c>
      <c r="N23" s="11">
        <f t="shared" si="5"/>
        <v>0.50906666666666678</v>
      </c>
      <c r="O23" s="11">
        <f>COUNTIF($G$3:$G23,"&gt;0")/COUNTIF($B$3:$B23,"&gt;0")</f>
        <v>0.78947368421052633</v>
      </c>
    </row>
    <row r="24" spans="1:15" x14ac:dyDescent="0.15">
      <c r="A24" s="1">
        <v>8256411227378900</v>
      </c>
      <c r="B24" s="2">
        <v>43671</v>
      </c>
      <c r="C24" s="2" t="s">
        <v>20</v>
      </c>
      <c r="D24" s="23" t="s">
        <v>37</v>
      </c>
      <c r="E24" s="3">
        <v>20</v>
      </c>
      <c r="F24" s="5">
        <v>1.28</v>
      </c>
      <c r="G24" s="6">
        <v>25.6</v>
      </c>
      <c r="H24" s="7">
        <f t="shared" si="3"/>
        <v>5.6000000000000014</v>
      </c>
      <c r="I24" s="7">
        <f>SUM($H$2:H24)</f>
        <v>51.050000000000004</v>
      </c>
      <c r="J24" s="8">
        <f>SUM(H$3:H24)/SUM(E$3:E24)</f>
        <v>0.21723404255319151</v>
      </c>
      <c r="K24" s="9">
        <f t="shared" si="4"/>
        <v>0.40415635823849611</v>
      </c>
      <c r="L24" s="10">
        <f>AVERAGEIF($H$3:$H24,"&gt;0")</f>
        <v>6.3156250000000025</v>
      </c>
      <c r="M24" s="10">
        <f>AVERAGEIF($H$3:$H24,"&lt;0")</f>
        <v>-12.5</v>
      </c>
      <c r="N24" s="11">
        <f t="shared" si="5"/>
        <v>0.5052500000000002</v>
      </c>
      <c r="O24" s="11">
        <f>COUNTIF($G$3:$G24,"&gt;0")/COUNTIF($B$3:$B24,"&gt;0")</f>
        <v>0.8</v>
      </c>
    </row>
    <row r="25" spans="1:15" x14ac:dyDescent="0.15">
      <c r="A25" s="1">
        <v>6.9823633146967904E+16</v>
      </c>
      <c r="B25" s="2">
        <v>43671</v>
      </c>
      <c r="C25" s="2" t="s">
        <v>15</v>
      </c>
      <c r="D25" s="23" t="s">
        <v>38</v>
      </c>
      <c r="E25" s="3">
        <v>20</v>
      </c>
      <c r="F25" s="5">
        <v>1.45</v>
      </c>
      <c r="G25" s="6">
        <v>29</v>
      </c>
      <c r="H25" s="7">
        <f t="shared" si="3"/>
        <v>9</v>
      </c>
      <c r="I25" s="7">
        <f>SUM($H$2:H25)</f>
        <v>60.050000000000004</v>
      </c>
      <c r="J25" s="8">
        <f>SUM(H$3:H25)/SUM(E$3:E25)</f>
        <v>0.23549019607843139</v>
      </c>
      <c r="K25" s="9">
        <f t="shared" si="4"/>
        <v>0.44172562255251963</v>
      </c>
      <c r="L25" s="10">
        <f>AVERAGEIF($H$3:$H25,"&gt;0")</f>
        <v>6.4735294117647086</v>
      </c>
      <c r="M25" s="10">
        <f>AVERAGEIF($H$3:$H25,"&lt;0")</f>
        <v>-12.5</v>
      </c>
      <c r="N25" s="11">
        <f t="shared" si="5"/>
        <v>0.51788235294117668</v>
      </c>
      <c r="O25" s="11">
        <f>COUNTIF($G$3:$G25,"&gt;0")/COUNTIF($B$3:$B25,"&gt;0")</f>
        <v>0.80952380952380953</v>
      </c>
    </row>
    <row r="26" spans="1:15" x14ac:dyDescent="0.15">
      <c r="A26" s="1">
        <v>5559550535645900</v>
      </c>
      <c r="B26" s="2">
        <v>43671</v>
      </c>
      <c r="C26" s="2" t="s">
        <v>15</v>
      </c>
      <c r="D26" s="23" t="s">
        <v>39</v>
      </c>
      <c r="E26" s="3">
        <v>20</v>
      </c>
      <c r="F26" s="5">
        <v>2.5</v>
      </c>
      <c r="G26" s="6">
        <v>50</v>
      </c>
      <c r="H26" s="7">
        <f t="shared" si="3"/>
        <v>30</v>
      </c>
      <c r="I26" s="7">
        <f>SUM($H$2:H26)</f>
        <v>90.050000000000011</v>
      </c>
      <c r="J26" s="8">
        <f>SUM(H$3:H26)/SUM(E$3:E26)</f>
        <v>0.3274545454545455</v>
      </c>
      <c r="K26" s="9">
        <f t="shared" si="4"/>
        <v>0.5260783486417191</v>
      </c>
      <c r="L26" s="10">
        <f>AVERAGEIF($H$3:$H26,"&gt;0")</f>
        <v>7.7805555555555577</v>
      </c>
      <c r="M26" s="10">
        <f>AVERAGEIF($H$3:$H26,"&lt;0")</f>
        <v>-12.5</v>
      </c>
      <c r="N26" s="11">
        <f t="shared" si="5"/>
        <v>0.62244444444444458</v>
      </c>
      <c r="O26" s="11">
        <f>COUNTIF($G$3:$G26,"&gt;0")/COUNTIF($B$3:$B26,"&gt;0")</f>
        <v>0.81818181818181823</v>
      </c>
    </row>
    <row r="27" spans="1:15" x14ac:dyDescent="0.15">
      <c r="A27" s="1">
        <v>3.27040902443379E+16</v>
      </c>
      <c r="B27" s="2">
        <v>43671</v>
      </c>
      <c r="C27" s="2" t="s">
        <v>15</v>
      </c>
      <c r="D27" s="23" t="s">
        <v>40</v>
      </c>
      <c r="E27" s="3">
        <v>20</v>
      </c>
      <c r="F27" s="5">
        <v>3.8</v>
      </c>
      <c r="G27" s="6">
        <v>0</v>
      </c>
      <c r="H27" s="7">
        <f t="shared" si="3"/>
        <v>-20</v>
      </c>
      <c r="I27" s="7">
        <f>SUM($H$2:H27)</f>
        <v>70.050000000000011</v>
      </c>
      <c r="J27" s="8">
        <f>SUM(H$3:H27)/SUM(E$3:E27)</f>
        <v>0.2374576271186441</v>
      </c>
      <c r="K27" s="9">
        <f t="shared" si="4"/>
        <v>0.39144404948543243</v>
      </c>
      <c r="L27" s="10">
        <f>AVERAGEIF($H$3:$H27,"&gt;0")</f>
        <v>7.7805555555555577</v>
      </c>
      <c r="M27" s="10">
        <f>AVERAGEIF($H$3:$H27,"&lt;0")</f>
        <v>-14</v>
      </c>
      <c r="N27" s="11">
        <f t="shared" si="5"/>
        <v>0.55575396825396839</v>
      </c>
      <c r="O27" s="11">
        <f>COUNTIF($G$3:$G27,"&gt;0")/COUNTIF($B$3:$B27,"&gt;0")</f>
        <v>0.78260869565217395</v>
      </c>
    </row>
    <row r="28" spans="1:15" x14ac:dyDescent="0.15">
      <c r="A28" s="1">
        <v>5.5809040279145904E+16</v>
      </c>
      <c r="B28" s="2">
        <v>43671</v>
      </c>
      <c r="C28" s="2" t="s">
        <v>15</v>
      </c>
      <c r="D28" s="23" t="s">
        <v>41</v>
      </c>
      <c r="E28" s="3">
        <v>20</v>
      </c>
      <c r="F28" s="5">
        <v>1.3</v>
      </c>
      <c r="G28" s="6">
        <v>26</v>
      </c>
      <c r="H28" s="7">
        <f t="shared" si="3"/>
        <v>6</v>
      </c>
      <c r="I28" s="7">
        <f>SUM($H$2:H28)</f>
        <v>76.050000000000011</v>
      </c>
      <c r="J28" s="8">
        <f>SUM(H$3:H28)/SUM(E$3:E28)</f>
        <v>0.24142857142857146</v>
      </c>
      <c r="K28" s="9">
        <f t="shared" si="4"/>
        <v>0.41223040054775761</v>
      </c>
      <c r="L28" s="10">
        <f>AVERAGEIF($H$3:$H28,"&gt;0")</f>
        <v>7.6868421052631604</v>
      </c>
      <c r="M28" s="10">
        <f>AVERAGEIF($H$3:$H28,"&lt;0")</f>
        <v>-14</v>
      </c>
      <c r="N28" s="11">
        <f t="shared" si="5"/>
        <v>0.54906015037594003</v>
      </c>
      <c r="O28" s="11">
        <f>COUNTIF($G$3:$G28,"&gt;0")/COUNTIF($B$3:$B28,"&gt;0")</f>
        <v>0.79166666666666663</v>
      </c>
    </row>
    <row r="29" spans="1:15" x14ac:dyDescent="0.15">
      <c r="F29" s="24"/>
      <c r="H29" s="25"/>
    </row>
    <row r="30" spans="1:15" x14ac:dyDescent="0.15">
      <c r="D30" s="21"/>
      <c r="F30" s="24"/>
      <c r="H30" s="25"/>
      <c r="I30" s="16">
        <f>SUM(H31:H42)</f>
        <v>-10.899999999999999</v>
      </c>
    </row>
    <row r="31" spans="1:15" x14ac:dyDescent="0.15">
      <c r="A31" s="1">
        <v>5.5281985326571904E+16</v>
      </c>
      <c r="B31" s="2">
        <v>43672</v>
      </c>
      <c r="C31" s="2" t="s">
        <v>25</v>
      </c>
      <c r="D31" s="3" t="s">
        <v>42</v>
      </c>
      <c r="E31" s="3">
        <v>20</v>
      </c>
      <c r="F31" s="5">
        <v>3.2</v>
      </c>
      <c r="G31" s="6">
        <v>20</v>
      </c>
      <c r="H31" s="7">
        <f t="shared" ref="H31:H42" si="6">G31-E31</f>
        <v>0</v>
      </c>
      <c r="I31" s="7">
        <f>SUM($H$2:H31)</f>
        <v>76.050000000000011</v>
      </c>
      <c r="J31" s="8">
        <f>SUM(H$3:H31)/SUM(E$3:E31)</f>
        <v>0.22701492537313436</v>
      </c>
      <c r="K31" s="9">
        <f t="shared" ref="K31:K42" si="7">O31-(1-O31)/N31</f>
        <v>0.43574118452584754</v>
      </c>
      <c r="L31" s="10">
        <f>AVERAGEIF($H$3:$H31,"&gt;0")</f>
        <v>7.6868421052631604</v>
      </c>
      <c r="M31" s="10">
        <f>AVERAGEIF($H$3:$H31,"&lt;0")</f>
        <v>-14</v>
      </c>
      <c r="N31" s="11">
        <f t="shared" ref="N31:N42" si="8">L31/-M31</f>
        <v>0.54906015037594003</v>
      </c>
      <c r="O31" s="11">
        <f>COUNTIF($G$3:$G31,"&gt;0")/COUNTIF($B$3:$B31,"&gt;0")</f>
        <v>0.8</v>
      </c>
    </row>
    <row r="32" spans="1:15" x14ac:dyDescent="0.15">
      <c r="A32" s="1">
        <v>2.89086560811569E+16</v>
      </c>
      <c r="B32" s="2">
        <v>43672</v>
      </c>
      <c r="C32" s="2" t="s">
        <v>25</v>
      </c>
      <c r="D32" s="23" t="s">
        <v>28</v>
      </c>
      <c r="E32" s="3">
        <v>10</v>
      </c>
      <c r="F32" s="5">
        <v>2</v>
      </c>
      <c r="G32" s="6">
        <v>0</v>
      </c>
      <c r="H32" s="7">
        <f t="shared" si="6"/>
        <v>-10</v>
      </c>
      <c r="I32" s="7">
        <f>SUM($H$2:H32)</f>
        <v>66.050000000000011</v>
      </c>
      <c r="J32" s="8">
        <f>SUM(H$3:H32)/SUM(E$3:E32)</f>
        <v>0.19144927536231887</v>
      </c>
      <c r="K32" s="9">
        <f t="shared" si="7"/>
        <v>0.36894635662181047</v>
      </c>
      <c r="L32" s="10">
        <f>AVERAGEIF($H$3:$H32,"&gt;0")</f>
        <v>7.6868421052631604</v>
      </c>
      <c r="M32" s="10">
        <f>AVERAGEIF($H$3:$H32,"&lt;0")</f>
        <v>-13.333333333333334</v>
      </c>
      <c r="N32" s="11">
        <f t="shared" si="8"/>
        <v>0.57651315789473701</v>
      </c>
      <c r="O32" s="11">
        <f>COUNTIF($G$3:$G32,"&gt;0")/COUNTIF($B$3:$B32,"&gt;0")</f>
        <v>0.76923076923076927</v>
      </c>
    </row>
    <row r="33" spans="1:15" x14ac:dyDescent="0.15">
      <c r="A33" s="26">
        <v>5.5789669685950896E+16</v>
      </c>
      <c r="B33" s="2">
        <v>43672</v>
      </c>
      <c r="C33" s="2" t="s">
        <v>25</v>
      </c>
      <c r="D33" s="23" t="s">
        <v>27</v>
      </c>
      <c r="E33" s="3">
        <v>10</v>
      </c>
      <c r="F33" s="5">
        <v>1.8</v>
      </c>
      <c r="G33" s="6">
        <v>18</v>
      </c>
      <c r="H33" s="7">
        <f t="shared" si="6"/>
        <v>8</v>
      </c>
      <c r="I33" s="7">
        <f>SUM($H$2:H33)</f>
        <v>74.050000000000011</v>
      </c>
      <c r="J33" s="8">
        <f>SUM(H$3:H33)/SUM(E$3:E33)</f>
        <v>0.20859154929577467</v>
      </c>
      <c r="K33" s="9">
        <f t="shared" si="7"/>
        <v>0.39310228761705568</v>
      </c>
      <c r="L33" s="10">
        <f>AVERAGEIF($H$3:$H33,"&gt;0")</f>
        <v>7.7025000000000023</v>
      </c>
      <c r="M33" s="10">
        <f>AVERAGEIF($H$3:$H33,"&lt;0")</f>
        <v>-13.333333333333334</v>
      </c>
      <c r="N33" s="11">
        <f t="shared" si="8"/>
        <v>0.57768750000000013</v>
      </c>
      <c r="O33" s="11">
        <f>COUNTIF($G$3:$G33,"&gt;0")/COUNTIF($B$3:$B33,"&gt;0")</f>
        <v>0.77777777777777779</v>
      </c>
    </row>
    <row r="34" spans="1:15" x14ac:dyDescent="0.15">
      <c r="A34" s="1">
        <v>8.3397613180977904E+16</v>
      </c>
      <c r="B34" s="2">
        <v>43672</v>
      </c>
      <c r="C34" s="2" t="s">
        <v>25</v>
      </c>
      <c r="D34" s="23" t="s">
        <v>32</v>
      </c>
      <c r="E34" s="3">
        <v>10</v>
      </c>
      <c r="F34" s="5">
        <v>1.45</v>
      </c>
      <c r="G34" s="6">
        <v>14.5</v>
      </c>
      <c r="H34" s="7">
        <f t="shared" si="6"/>
        <v>4.5</v>
      </c>
      <c r="I34" s="7">
        <f>SUM($H$2:H34)</f>
        <v>78.550000000000011</v>
      </c>
      <c r="J34" s="8">
        <f>SUM(H$3:H34)/SUM(E$3:E34)</f>
        <v>0.21520547945205482</v>
      </c>
      <c r="K34" s="9">
        <f t="shared" si="7"/>
        <v>0.40728476821192056</v>
      </c>
      <c r="L34" s="10">
        <f>AVERAGEIF($H$3:$H34,"&gt;0")</f>
        <v>7.5500000000000016</v>
      </c>
      <c r="M34" s="10">
        <f>AVERAGEIF($H$3:$H34,"&lt;0")</f>
        <v>-13.333333333333334</v>
      </c>
      <c r="N34" s="11">
        <f t="shared" si="8"/>
        <v>0.56625000000000014</v>
      </c>
      <c r="O34" s="11">
        <f>COUNTIF($G$3:$G34,"&gt;0")/COUNTIF($B$3:$B34,"&gt;0")</f>
        <v>0.7857142857142857</v>
      </c>
    </row>
    <row r="35" spans="1:15" x14ac:dyDescent="0.15">
      <c r="A35" s="1">
        <v>6303592502202900</v>
      </c>
      <c r="B35" s="2">
        <v>43672</v>
      </c>
      <c r="C35" s="2" t="s">
        <v>20</v>
      </c>
      <c r="D35" s="23" t="s">
        <v>23</v>
      </c>
      <c r="E35" s="3">
        <v>10</v>
      </c>
      <c r="F35" s="5">
        <v>1.6</v>
      </c>
      <c r="G35" s="6">
        <v>16</v>
      </c>
      <c r="H35" s="7">
        <f t="shared" si="6"/>
        <v>6</v>
      </c>
      <c r="I35" s="7">
        <f>SUM($H$2:H35)</f>
        <v>84.550000000000011</v>
      </c>
      <c r="J35" s="8">
        <f>SUM(H$3:H35)/SUM(E$3:E35)</f>
        <v>0.2254666666666667</v>
      </c>
      <c r="K35" s="9">
        <f t="shared" si="7"/>
        <v>0.42428147822169149</v>
      </c>
      <c r="L35" s="10">
        <f>AVERAGEIF($H$3:$H35,"&gt;0")</f>
        <v>7.4795454545454563</v>
      </c>
      <c r="M35" s="10">
        <f>AVERAGEIF($H$3:$H35,"&lt;0")</f>
        <v>-13.333333333333334</v>
      </c>
      <c r="N35" s="11">
        <f t="shared" si="8"/>
        <v>0.56096590909090915</v>
      </c>
      <c r="O35" s="11">
        <f>COUNTIF($G$3:$G35,"&gt;0")/COUNTIF($B$3:$B35,"&gt;0")</f>
        <v>0.7931034482758621</v>
      </c>
    </row>
    <row r="36" spans="1:15" x14ac:dyDescent="0.15">
      <c r="A36" s="1">
        <v>7.7372903741363904E+16</v>
      </c>
      <c r="B36" s="2">
        <v>43672</v>
      </c>
      <c r="C36" s="2" t="s">
        <v>20</v>
      </c>
      <c r="D36" s="23" t="s">
        <v>35</v>
      </c>
      <c r="E36" s="3">
        <v>10</v>
      </c>
      <c r="F36" s="5">
        <v>1.8</v>
      </c>
      <c r="G36" s="6">
        <v>0</v>
      </c>
      <c r="H36" s="7">
        <f t="shared" si="6"/>
        <v>-10</v>
      </c>
      <c r="I36" s="7">
        <f>SUM($H$2:H36)</f>
        <v>74.550000000000011</v>
      </c>
      <c r="J36" s="8">
        <f>SUM(H$3:H36)/SUM(E$3:E36)</f>
        <v>0.19363636363636366</v>
      </c>
      <c r="K36" s="9">
        <f t="shared" si="7"/>
        <v>0.36557277423275625</v>
      </c>
      <c r="L36" s="10">
        <f>AVERAGEIF($H$3:$H36,"&gt;0")</f>
        <v>7.4795454545454563</v>
      </c>
      <c r="M36" s="10">
        <f>AVERAGEIF($H$3:$H36,"&lt;0")</f>
        <v>-12.857142857142858</v>
      </c>
      <c r="N36" s="11">
        <f t="shared" si="8"/>
        <v>0.58174242424242439</v>
      </c>
      <c r="O36" s="11">
        <f>COUNTIF($G$3:$G36,"&gt;0")/COUNTIF($B$3:$B36,"&gt;0")</f>
        <v>0.76666666666666672</v>
      </c>
    </row>
    <row r="37" spans="1:15" x14ac:dyDescent="0.15">
      <c r="A37" s="1">
        <v>5.2987543344472896E+16</v>
      </c>
      <c r="B37" s="2">
        <v>43672</v>
      </c>
      <c r="C37" s="2" t="s">
        <v>20</v>
      </c>
      <c r="D37" s="23" t="s">
        <v>37</v>
      </c>
      <c r="E37" s="3">
        <v>10</v>
      </c>
      <c r="F37" s="5">
        <v>1.24</v>
      </c>
      <c r="G37" s="6">
        <v>0</v>
      </c>
      <c r="H37" s="7">
        <f t="shared" si="6"/>
        <v>-10</v>
      </c>
      <c r="I37" s="7">
        <f>SUM($H$2:H37)</f>
        <v>64.550000000000011</v>
      </c>
      <c r="J37" s="8">
        <f>SUM(H$3:H37)/SUM(E$3:E37)</f>
        <v>0.16341772151898737</v>
      </c>
      <c r="K37" s="9">
        <f t="shared" si="7"/>
        <v>0.31065172856568762</v>
      </c>
      <c r="L37" s="10">
        <f>AVERAGEIF($H$3:$H37,"&gt;0")</f>
        <v>7.4795454545454563</v>
      </c>
      <c r="M37" s="10">
        <f>AVERAGEIF($H$3:$H37,"&lt;0")</f>
        <v>-12.5</v>
      </c>
      <c r="N37" s="11">
        <f t="shared" si="8"/>
        <v>0.59836363636363654</v>
      </c>
      <c r="O37" s="11">
        <f>COUNTIF($G$3:$G37,"&gt;0")/COUNTIF($B$3:$B37,"&gt;0")</f>
        <v>0.74193548387096775</v>
      </c>
    </row>
    <row r="38" spans="1:15" x14ac:dyDescent="0.15">
      <c r="A38" s="1">
        <v>5.6209566032250896E+16</v>
      </c>
      <c r="B38" s="2">
        <v>43672</v>
      </c>
      <c r="C38" s="2" t="s">
        <v>20</v>
      </c>
      <c r="D38" s="23" t="s">
        <v>24</v>
      </c>
      <c r="E38" s="3">
        <v>10</v>
      </c>
      <c r="F38" s="5">
        <v>1.9</v>
      </c>
      <c r="G38" s="6">
        <v>19</v>
      </c>
      <c r="H38" s="7">
        <f t="shared" si="6"/>
        <v>9</v>
      </c>
      <c r="I38" s="7">
        <f>SUM($H$2:H38)</f>
        <v>73.550000000000011</v>
      </c>
      <c r="J38" s="8">
        <f>SUM(H$3:H38)/SUM(E$3:E38)</f>
        <v>0.18160493827160495</v>
      </c>
      <c r="K38" s="9">
        <f t="shared" si="7"/>
        <v>0.33585422068568144</v>
      </c>
      <c r="L38" s="10">
        <f>AVERAGEIF($H$3:$H38,"&gt;0")</f>
        <v>7.5456521739130453</v>
      </c>
      <c r="M38" s="10">
        <f>AVERAGEIF($H$3:$H38,"&lt;0")</f>
        <v>-12.5</v>
      </c>
      <c r="N38" s="11">
        <f t="shared" si="8"/>
        <v>0.6036521739130436</v>
      </c>
      <c r="O38" s="11">
        <f>COUNTIF($G$3:$G38,"&gt;0")/COUNTIF($B$3:$B38,"&gt;0")</f>
        <v>0.75</v>
      </c>
    </row>
    <row r="39" spans="1:15" x14ac:dyDescent="0.15">
      <c r="A39" s="1">
        <v>7.0693646179063904E+16</v>
      </c>
      <c r="B39" s="2">
        <v>43672</v>
      </c>
      <c r="C39" s="2" t="s">
        <v>15</v>
      </c>
      <c r="D39" s="23" t="s">
        <v>17</v>
      </c>
      <c r="E39" s="3">
        <v>10</v>
      </c>
      <c r="F39" s="5">
        <v>2</v>
      </c>
      <c r="G39" s="6">
        <v>0</v>
      </c>
      <c r="H39" s="7">
        <f t="shared" si="6"/>
        <v>-10</v>
      </c>
      <c r="I39" s="7">
        <f>SUM($H$2:H39)</f>
        <v>63.550000000000011</v>
      </c>
      <c r="J39" s="8">
        <f>SUM(H$3:H39)/SUM(E$3:E39)</f>
        <v>0.15313253012048195</v>
      </c>
      <c r="K39" s="9">
        <f t="shared" si="7"/>
        <v>0.28551722933745427</v>
      </c>
      <c r="L39" s="10">
        <f>AVERAGEIF($H$3:$H39,"&gt;0")</f>
        <v>7.5456521739130453</v>
      </c>
      <c r="M39" s="10">
        <f>AVERAGEIF($H$3:$H39,"&lt;0")</f>
        <v>-12.222222222222221</v>
      </c>
      <c r="N39" s="11">
        <f t="shared" si="8"/>
        <v>0.61737154150197648</v>
      </c>
      <c r="O39" s="11">
        <f>COUNTIF($G$3:$G39,"&gt;0")/COUNTIF($B$3:$B39,"&gt;0")</f>
        <v>0.72727272727272729</v>
      </c>
    </row>
    <row r="40" spans="1:15" x14ac:dyDescent="0.15">
      <c r="A40" s="1">
        <v>6.1783022146123904E+16</v>
      </c>
      <c r="B40" s="2">
        <v>43672</v>
      </c>
      <c r="C40" s="2" t="s">
        <v>15</v>
      </c>
      <c r="D40" s="23" t="s">
        <v>18</v>
      </c>
      <c r="E40" s="3">
        <v>10</v>
      </c>
      <c r="F40" s="5">
        <v>1.1399999999999999</v>
      </c>
      <c r="G40" s="6">
        <v>0</v>
      </c>
      <c r="H40" s="7">
        <f t="shared" si="6"/>
        <v>-10</v>
      </c>
      <c r="I40" s="7">
        <f>SUM($H$2:H40)</f>
        <v>53.550000000000011</v>
      </c>
      <c r="J40" s="8">
        <f>SUM(H$3:H40)/SUM(E$3:E40)</f>
        <v>0.12600000000000003</v>
      </c>
      <c r="K40" s="9">
        <f t="shared" si="7"/>
        <v>0.23814123748029914</v>
      </c>
      <c r="L40" s="10">
        <f>AVERAGEIF($H$3:$H40,"&gt;0")</f>
        <v>7.5456521739130453</v>
      </c>
      <c r="M40" s="10">
        <f>AVERAGEIF($H$3:$H40,"&lt;0")</f>
        <v>-12</v>
      </c>
      <c r="N40" s="11">
        <f t="shared" si="8"/>
        <v>0.62880434782608707</v>
      </c>
      <c r="O40" s="11">
        <f>COUNTIF($G$3:$G40,"&gt;0")/COUNTIF($B$3:$B40,"&gt;0")</f>
        <v>0.70588235294117652</v>
      </c>
    </row>
    <row r="41" spans="1:15" x14ac:dyDescent="0.15">
      <c r="A41" s="1">
        <v>7.0419856915199904E+16</v>
      </c>
      <c r="B41" s="2">
        <v>43672</v>
      </c>
      <c r="C41" s="2" t="s">
        <v>15</v>
      </c>
      <c r="D41" s="23" t="s">
        <v>43</v>
      </c>
      <c r="E41" s="3">
        <v>10</v>
      </c>
      <c r="F41" s="5">
        <v>1.36</v>
      </c>
      <c r="G41" s="6">
        <v>13.6</v>
      </c>
      <c r="H41" s="7">
        <f t="shared" si="6"/>
        <v>3.5999999999999996</v>
      </c>
      <c r="I41" s="7">
        <f>SUM($H$2:H41)</f>
        <v>57.150000000000013</v>
      </c>
      <c r="J41" s="8">
        <f>SUM(H$3:H41)/SUM(E$3:E41)</f>
        <v>0.13137931034482761</v>
      </c>
      <c r="K41" s="9">
        <f t="shared" si="7"/>
        <v>0.24978831498729903</v>
      </c>
      <c r="L41" s="10">
        <f>AVERAGEIF($H$3:$H41,"&gt;0")</f>
        <v>7.3812500000000014</v>
      </c>
      <c r="M41" s="10">
        <f>AVERAGEIF($H$3:$H41,"&lt;0")</f>
        <v>-12</v>
      </c>
      <c r="N41" s="11">
        <f t="shared" si="8"/>
        <v>0.61510416666666679</v>
      </c>
      <c r="O41" s="11">
        <f>COUNTIF($G$3:$G41,"&gt;0")/COUNTIF($B$3:$B41,"&gt;0")</f>
        <v>0.7142857142857143</v>
      </c>
    </row>
    <row r="42" spans="1:15" x14ac:dyDescent="0.15">
      <c r="A42" s="1">
        <v>8.1762474744335904E+16</v>
      </c>
      <c r="B42" s="2">
        <v>43672</v>
      </c>
      <c r="C42" s="2" t="s">
        <v>15</v>
      </c>
      <c r="D42" s="23" t="s">
        <v>39</v>
      </c>
      <c r="E42" s="3">
        <v>10</v>
      </c>
      <c r="F42" s="5">
        <v>1.8</v>
      </c>
      <c r="G42" s="6">
        <v>18</v>
      </c>
      <c r="H42" s="7">
        <f t="shared" si="6"/>
        <v>8</v>
      </c>
      <c r="I42" s="7">
        <f>SUM($H$2:H42)</f>
        <v>65.150000000000006</v>
      </c>
      <c r="J42" s="8">
        <f>SUM(H$3:H42)/SUM(E$3:E42)</f>
        <v>0.14640449438202249</v>
      </c>
      <c r="K42" s="9">
        <f t="shared" si="7"/>
        <v>0.27213670597413514</v>
      </c>
      <c r="L42" s="10">
        <f>AVERAGEIF($H$3:$H42,"&gt;0")</f>
        <v>7.4060000000000015</v>
      </c>
      <c r="M42" s="10">
        <f>AVERAGEIF($H$3:$H42,"&lt;0")</f>
        <v>-12</v>
      </c>
      <c r="N42" s="11">
        <f t="shared" si="8"/>
        <v>0.61716666666666675</v>
      </c>
      <c r="O42" s="11">
        <f>COUNTIF($G$3:$G42,"&gt;0")/COUNTIF($B$3:$B42,"&gt;0")</f>
        <v>0.72222222222222221</v>
      </c>
    </row>
    <row r="43" spans="1:15" x14ac:dyDescent="0.15">
      <c r="B43" s="27"/>
      <c r="F43" s="24"/>
      <c r="H43" s="25"/>
    </row>
    <row r="44" spans="1:15" x14ac:dyDescent="0.15">
      <c r="D44" s="21"/>
      <c r="F44" s="24"/>
      <c r="H44" s="25"/>
      <c r="I44" s="16">
        <f>SUM(H45:H57)</f>
        <v>-72.900000000000006</v>
      </c>
    </row>
    <row r="45" spans="1:15" x14ac:dyDescent="0.15">
      <c r="A45" s="1">
        <v>3.7712115388531904E+16</v>
      </c>
      <c r="B45" s="2">
        <v>43674</v>
      </c>
      <c r="C45" s="2" t="s">
        <v>20</v>
      </c>
      <c r="D45" s="23" t="s">
        <v>23</v>
      </c>
      <c r="E45" s="3">
        <v>15</v>
      </c>
      <c r="F45" s="5">
        <v>1.22</v>
      </c>
      <c r="G45" s="6">
        <v>18.3</v>
      </c>
      <c r="H45" s="7">
        <f t="shared" ref="H45:H57" si="9">G45-E45</f>
        <v>3.3000000000000007</v>
      </c>
      <c r="I45" s="7">
        <f>SUM($H$2:H45)</f>
        <v>68.45</v>
      </c>
      <c r="J45" s="8">
        <f>SUM(H$3:H45)/SUM(E$3:E45)</f>
        <v>0.14880434782608695</v>
      </c>
      <c r="K45" s="9">
        <f t="shared" ref="K45:K57" si="10">O45-(1-O45)/N45</f>
        <v>0.28226714376886836</v>
      </c>
      <c r="L45" s="10">
        <f>AVERAGEIF($H$3:$H45,"&gt;0")</f>
        <v>7.2480769230769244</v>
      </c>
      <c r="M45" s="10">
        <f>AVERAGEIF($H$3:$H45,"&lt;0")</f>
        <v>-12</v>
      </c>
      <c r="N45" s="11">
        <f t="shared" ref="N45:N57" si="11">L45/-M45</f>
        <v>0.60400641025641033</v>
      </c>
      <c r="O45" s="11">
        <f>COUNTIF($G$3:$G45,"&gt;0")/COUNTIF($B$3:$B45,"&gt;0")</f>
        <v>0.72972972972972971</v>
      </c>
    </row>
    <row r="46" spans="1:15" x14ac:dyDescent="0.15">
      <c r="A46" s="1">
        <v>4.5953178666791904E+16</v>
      </c>
      <c r="B46" s="2">
        <v>43674</v>
      </c>
      <c r="C46" s="2" t="s">
        <v>15</v>
      </c>
      <c r="D46" s="23" t="s">
        <v>44</v>
      </c>
      <c r="E46" s="3">
        <v>15</v>
      </c>
      <c r="F46" s="5">
        <v>1.75</v>
      </c>
      <c r="G46" s="6">
        <v>0</v>
      </c>
      <c r="H46" s="7">
        <f t="shared" si="9"/>
        <v>-15</v>
      </c>
      <c r="I46" s="7">
        <f>SUM($H$2:H46)</f>
        <v>53.45</v>
      </c>
      <c r="J46" s="8">
        <f>SUM(H$3:H46)/SUM(E$3:E46)</f>
        <v>0.1125263157894737</v>
      </c>
      <c r="K46" s="9">
        <f t="shared" si="10"/>
        <v>0.22037815419418805</v>
      </c>
      <c r="L46" s="10">
        <f>AVERAGEIF($H$3:$H46,"&gt;0")</f>
        <v>7.2480769230769244</v>
      </c>
      <c r="M46" s="10">
        <f>AVERAGEIF($H$3:$H46,"&lt;0")</f>
        <v>-12.272727272727273</v>
      </c>
      <c r="N46" s="11">
        <f t="shared" si="11"/>
        <v>0.59058404558404565</v>
      </c>
      <c r="O46" s="11">
        <f>COUNTIF($G$3:$G46,"&gt;0")/COUNTIF($B$3:$B46,"&gt;0")</f>
        <v>0.71052631578947367</v>
      </c>
    </row>
    <row r="47" spans="1:15" x14ac:dyDescent="0.15">
      <c r="A47" s="1">
        <v>5.7890110493409904E+16</v>
      </c>
      <c r="B47" s="2">
        <v>43674</v>
      </c>
      <c r="C47" s="2" t="s">
        <v>25</v>
      </c>
      <c r="D47" s="23" t="s">
        <v>31</v>
      </c>
      <c r="E47" s="3">
        <v>15</v>
      </c>
      <c r="F47" s="5">
        <v>1.9</v>
      </c>
      <c r="G47" s="6">
        <v>28.5</v>
      </c>
      <c r="H47" s="7">
        <f t="shared" si="9"/>
        <v>13.5</v>
      </c>
      <c r="I47" s="7">
        <f>SUM($H$2:H47)</f>
        <v>66.95</v>
      </c>
      <c r="J47" s="8">
        <f>SUM(H$3:H47)/SUM(E$3:E47)</f>
        <v>0.13663265306122449</v>
      </c>
      <c r="K47" s="9">
        <f t="shared" si="10"/>
        <v>0.255153281149815</v>
      </c>
      <c r="L47" s="10">
        <f>AVERAGEIF($H$3:$H47,"&gt;0")</f>
        <v>7.4796296296296312</v>
      </c>
      <c r="M47" s="10">
        <f>AVERAGEIF($H$3:$H47,"&lt;0")</f>
        <v>-12.272727272727273</v>
      </c>
      <c r="N47" s="11">
        <f t="shared" si="11"/>
        <v>0.60945130315500695</v>
      </c>
      <c r="O47" s="11">
        <f>COUNTIF($G$3:$G47,"&gt;0")/COUNTIF($B$3:$B47,"&gt;0")</f>
        <v>0.71794871794871795</v>
      </c>
    </row>
    <row r="48" spans="1:15" x14ac:dyDescent="0.15">
      <c r="A48" s="1">
        <v>4.2699618425548896E+16</v>
      </c>
      <c r="B48" s="2">
        <v>43674</v>
      </c>
      <c r="C48" s="2" t="s">
        <v>45</v>
      </c>
      <c r="D48" s="23" t="s">
        <v>46</v>
      </c>
      <c r="E48" s="3">
        <v>15</v>
      </c>
      <c r="F48" s="5">
        <v>1.8</v>
      </c>
      <c r="G48" s="6">
        <v>0</v>
      </c>
      <c r="H48" s="7">
        <f t="shared" si="9"/>
        <v>-15</v>
      </c>
      <c r="I48" s="7">
        <f>SUM($H$2:H48)</f>
        <v>51.95</v>
      </c>
      <c r="J48" s="8">
        <f>SUM(H$3:H48)/SUM(E$3:E48)</f>
        <v>0.10287128712871288</v>
      </c>
      <c r="K48" s="9">
        <f t="shared" si="10"/>
        <v>0.1986382768011884</v>
      </c>
      <c r="L48" s="10">
        <f>AVERAGEIF($H$3:$H48,"&gt;0")</f>
        <v>7.4796296296296312</v>
      </c>
      <c r="M48" s="10">
        <f>AVERAGEIF($H$3:$H48,"&lt;0")</f>
        <v>-12.5</v>
      </c>
      <c r="N48" s="11">
        <f t="shared" si="11"/>
        <v>0.59837037037037044</v>
      </c>
      <c r="O48" s="11">
        <f>COUNTIF($G$3:$G48,"&gt;0")/COUNTIF($B$3:$B48,"&gt;0")</f>
        <v>0.7</v>
      </c>
    </row>
    <row r="49" spans="1:15" x14ac:dyDescent="0.15">
      <c r="A49" s="1">
        <v>4.3571718683245904E+16</v>
      </c>
      <c r="B49" s="2">
        <v>43674</v>
      </c>
      <c r="C49" s="2" t="s">
        <v>45</v>
      </c>
      <c r="D49" s="23" t="s">
        <v>47</v>
      </c>
      <c r="E49" s="3">
        <v>15</v>
      </c>
      <c r="F49" s="5">
        <v>1.72</v>
      </c>
      <c r="G49" s="6">
        <v>0</v>
      </c>
      <c r="H49" s="7">
        <f t="shared" si="9"/>
        <v>-15</v>
      </c>
      <c r="I49" s="7">
        <f>SUM($H$2:H49)</f>
        <v>36.950000000000003</v>
      </c>
      <c r="J49" s="8">
        <f>SUM(H$3:H49)/SUM(E$3:E49)</f>
        <v>7.1057692307692308E-2</v>
      </c>
      <c r="K49" s="9">
        <f t="shared" si="10"/>
        <v>0.14488010193298295</v>
      </c>
      <c r="L49" s="10">
        <f>AVERAGEIF($H$3:$H49,"&gt;0")</f>
        <v>7.4796296296296312</v>
      </c>
      <c r="M49" s="10">
        <f>AVERAGEIF($H$3:$H49,"&lt;0")</f>
        <v>-12.692307692307692</v>
      </c>
      <c r="N49" s="11">
        <f t="shared" si="11"/>
        <v>0.58930415263748614</v>
      </c>
      <c r="O49" s="11">
        <f>COUNTIF($G$3:$G49,"&gt;0")/COUNTIF($B$3:$B49,"&gt;0")</f>
        <v>0.68292682926829273</v>
      </c>
    </row>
    <row r="50" spans="1:15" x14ac:dyDescent="0.15">
      <c r="A50" s="1">
        <v>2.75011337181279E+16</v>
      </c>
      <c r="B50" s="2">
        <v>43674</v>
      </c>
      <c r="C50" s="2" t="s">
        <v>45</v>
      </c>
      <c r="D50" s="23" t="s">
        <v>48</v>
      </c>
      <c r="E50" s="3">
        <v>15</v>
      </c>
      <c r="F50" s="5">
        <v>1.55</v>
      </c>
      <c r="G50" s="6">
        <v>0</v>
      </c>
      <c r="H50" s="7">
        <f t="shared" si="9"/>
        <v>-15</v>
      </c>
      <c r="I50" s="7">
        <f>SUM($H$2:H50)</f>
        <v>21.950000000000003</v>
      </c>
      <c r="J50" s="8">
        <f>SUM(H$3:H50)/SUM(E$3:E50)</f>
        <v>4.1028037383177576E-2</v>
      </c>
      <c r="K50" s="9">
        <f t="shared" si="10"/>
        <v>9.3681840153739149E-2</v>
      </c>
      <c r="L50" s="10">
        <f>AVERAGEIF($H$3:$H50,"&gt;0")</f>
        <v>7.4796296296296312</v>
      </c>
      <c r="M50" s="10">
        <f>AVERAGEIF($H$3:$H50,"&lt;0")</f>
        <v>-12.857142857142858</v>
      </c>
      <c r="N50" s="11">
        <f t="shared" si="11"/>
        <v>0.58174897119341573</v>
      </c>
      <c r="O50" s="11">
        <f>COUNTIF($G$3:$G50,"&gt;0")/COUNTIF($B$3:$B50,"&gt;0")</f>
        <v>0.66666666666666663</v>
      </c>
    </row>
    <row r="51" spans="1:15" x14ac:dyDescent="0.15">
      <c r="A51" s="1">
        <v>9.3239611773477904E+16</v>
      </c>
      <c r="B51" s="2">
        <v>43674</v>
      </c>
      <c r="C51" s="2" t="s">
        <v>45</v>
      </c>
      <c r="D51" s="23" t="s">
        <v>49</v>
      </c>
      <c r="E51" s="3">
        <v>15</v>
      </c>
      <c r="F51" s="5">
        <v>1.55</v>
      </c>
      <c r="G51" s="6">
        <v>0</v>
      </c>
      <c r="H51" s="7">
        <f t="shared" si="9"/>
        <v>-15</v>
      </c>
      <c r="I51" s="7">
        <f>SUM($H$2:H51)</f>
        <v>6.9500000000000028</v>
      </c>
      <c r="J51" s="8">
        <f>SUM(H$3:H51)/SUM(E$3:E51)</f>
        <v>1.2636363636363642E-2</v>
      </c>
      <c r="K51" s="9">
        <f t="shared" si="10"/>
        <v>4.4864892875856044E-2</v>
      </c>
      <c r="L51" s="10">
        <f>AVERAGEIF($H$3:$H51,"&gt;0")</f>
        <v>7.4796296296296312</v>
      </c>
      <c r="M51" s="10">
        <f>AVERAGEIF($H$3:$H51,"&lt;0")</f>
        <v>-13</v>
      </c>
      <c r="N51" s="11">
        <f t="shared" si="11"/>
        <v>0.57535612535612546</v>
      </c>
      <c r="O51" s="11">
        <f>COUNTIF($G$3:$G51,"&gt;0")/COUNTIF($B$3:$B51,"&gt;0")</f>
        <v>0.65116279069767447</v>
      </c>
    </row>
    <row r="52" spans="1:15" x14ac:dyDescent="0.15">
      <c r="A52" s="1">
        <v>3.09395692292299E+16</v>
      </c>
      <c r="B52" s="2">
        <v>43674</v>
      </c>
      <c r="C52" s="2" t="s">
        <v>45</v>
      </c>
      <c r="D52" s="23" t="s">
        <v>50</v>
      </c>
      <c r="E52" s="3">
        <v>15</v>
      </c>
      <c r="F52" s="5">
        <v>1.46</v>
      </c>
      <c r="G52" s="6">
        <v>0</v>
      </c>
      <c r="H52" s="7">
        <f t="shared" si="9"/>
        <v>-15</v>
      </c>
      <c r="I52" s="7">
        <f>SUM($H$2:H52)</f>
        <v>-8.0499999999999972</v>
      </c>
      <c r="J52" s="8">
        <f>SUM(H$3:H52)/SUM(E$3:E52)</f>
        <v>-1.4247787610619464E-2</v>
      </c>
      <c r="K52" s="9">
        <f t="shared" si="10"/>
        <v>-1.7331022530328033E-3</v>
      </c>
      <c r="L52" s="10">
        <f>AVERAGEIF($H$3:$H52,"&gt;0")</f>
        <v>7.4796296296296312</v>
      </c>
      <c r="M52" s="10">
        <f>AVERAGEIF($H$3:$H52,"&lt;0")</f>
        <v>-13.125</v>
      </c>
      <c r="N52" s="11">
        <f t="shared" si="11"/>
        <v>0.56987654320987668</v>
      </c>
      <c r="O52" s="11">
        <f>COUNTIF($G$3:$G52,"&gt;0")/COUNTIF($B$3:$B52,"&gt;0")</f>
        <v>0.63636363636363635</v>
      </c>
    </row>
    <row r="53" spans="1:15" x14ac:dyDescent="0.15">
      <c r="A53" s="1">
        <v>8.0099781188467904E+16</v>
      </c>
      <c r="B53" s="2">
        <v>43674</v>
      </c>
      <c r="C53" s="2" t="s">
        <v>45</v>
      </c>
      <c r="D53" s="23" t="s">
        <v>51</v>
      </c>
      <c r="E53" s="3">
        <v>15</v>
      </c>
      <c r="F53" s="5">
        <v>1.32</v>
      </c>
      <c r="G53" s="6">
        <v>19.8</v>
      </c>
      <c r="H53" s="7">
        <f t="shared" si="9"/>
        <v>4.8000000000000007</v>
      </c>
      <c r="I53" s="7">
        <f>SUM($H$2:H53)</f>
        <v>-3.2499999999999964</v>
      </c>
      <c r="J53" s="8">
        <f>SUM(H$3:H53)/SUM(E$3:E53)</f>
        <v>-5.6034482758620628E-3</v>
      </c>
      <c r="K53" s="9">
        <f t="shared" si="10"/>
        <v>1.2441219938197245E-2</v>
      </c>
      <c r="L53" s="10">
        <f>AVERAGEIF($H$3:$H53,"&gt;0")</f>
        <v>7.3839285714285738</v>
      </c>
      <c r="M53" s="10">
        <f>AVERAGEIF($H$3:$H53,"&lt;0")</f>
        <v>-13.125</v>
      </c>
      <c r="N53" s="11">
        <f t="shared" si="11"/>
        <v>0.5625850340136056</v>
      </c>
      <c r="O53" s="11">
        <f>COUNTIF($G$3:$G53,"&gt;0")/COUNTIF($B$3:$B53,"&gt;0")</f>
        <v>0.64444444444444449</v>
      </c>
    </row>
    <row r="54" spans="1:15" x14ac:dyDescent="0.15">
      <c r="A54" s="1">
        <v>1.96474826219039E+16</v>
      </c>
      <c r="B54" s="2">
        <v>43674</v>
      </c>
      <c r="C54" s="2" t="s">
        <v>52</v>
      </c>
      <c r="D54" s="23" t="s">
        <v>53</v>
      </c>
      <c r="E54" s="3">
        <v>15</v>
      </c>
      <c r="F54" s="5">
        <v>1.46</v>
      </c>
      <c r="G54" s="6">
        <v>0</v>
      </c>
      <c r="H54" s="7">
        <f t="shared" si="9"/>
        <v>-15</v>
      </c>
      <c r="I54" s="7">
        <f>SUM($H$2:H54)</f>
        <v>-18.249999999999996</v>
      </c>
      <c r="J54" s="8">
        <f>SUM(H$3:H54)/SUM(E$3:E54)</f>
        <v>-3.067226890756302E-2</v>
      </c>
      <c r="K54" s="9">
        <f t="shared" si="10"/>
        <v>-3.1990957362914352E-2</v>
      </c>
      <c r="L54" s="10">
        <f>AVERAGEIF($H$3:$H54,"&gt;0")</f>
        <v>7.3839285714285738</v>
      </c>
      <c r="M54" s="10">
        <f>AVERAGEIF($H$3:$H54,"&lt;0")</f>
        <v>-13.235294117647058</v>
      </c>
      <c r="N54" s="11">
        <f t="shared" si="11"/>
        <v>0.55789682539682561</v>
      </c>
      <c r="O54" s="11">
        <f>COUNTIF($G$3:$G54,"&gt;0")/COUNTIF($B$3:$B54,"&gt;0")</f>
        <v>0.63043478260869568</v>
      </c>
    </row>
    <row r="55" spans="1:15" x14ac:dyDescent="0.15">
      <c r="A55" s="1">
        <v>9.9900636881038896E+16</v>
      </c>
      <c r="B55" s="2">
        <v>43674</v>
      </c>
      <c r="C55" s="2" t="s">
        <v>52</v>
      </c>
      <c r="D55" s="23" t="s">
        <v>54</v>
      </c>
      <c r="E55" s="3">
        <v>15</v>
      </c>
      <c r="F55" s="5">
        <v>1.36</v>
      </c>
      <c r="G55" s="6">
        <v>20.399999999999999</v>
      </c>
      <c r="H55" s="7">
        <f t="shared" si="9"/>
        <v>5.3999999999999986</v>
      </c>
      <c r="I55" s="7">
        <f>SUM($H$2:H55)</f>
        <v>-12.849999999999998</v>
      </c>
      <c r="J55" s="8">
        <f>SUM(H$3:H55)/SUM(E$3:E55)</f>
        <v>-2.1065573770491799E-2</v>
      </c>
      <c r="K55" s="9">
        <f t="shared" si="10"/>
        <v>-1.6096599656003852E-2</v>
      </c>
      <c r="L55" s="10">
        <f>AVERAGEIF($H$3:$H55,"&gt;0")</f>
        <v>7.3155172413793128</v>
      </c>
      <c r="M55" s="10">
        <f>AVERAGEIF($H$3:$H55,"&lt;0")</f>
        <v>-13.235294117647058</v>
      </c>
      <c r="N55" s="11">
        <f t="shared" si="11"/>
        <v>0.5527279693486592</v>
      </c>
      <c r="O55" s="11">
        <f>COUNTIF($G$3:$G55,"&gt;0")/COUNTIF($B$3:$B55,"&gt;0")</f>
        <v>0.63829787234042556</v>
      </c>
    </row>
    <row r="56" spans="1:15" x14ac:dyDescent="0.15">
      <c r="A56" s="1">
        <v>8904694386338900</v>
      </c>
      <c r="B56" s="2">
        <v>43674</v>
      </c>
      <c r="C56" s="2" t="s">
        <v>52</v>
      </c>
      <c r="D56" s="23" t="s">
        <v>55</v>
      </c>
      <c r="E56" s="3">
        <v>15</v>
      </c>
      <c r="F56" s="5">
        <v>1.18</v>
      </c>
      <c r="G56" s="6">
        <v>17.7</v>
      </c>
      <c r="H56" s="7">
        <f t="shared" si="9"/>
        <v>2.6999999999999993</v>
      </c>
      <c r="I56" s="7">
        <f>SUM($H$2:H56)</f>
        <v>-10.149999999999999</v>
      </c>
      <c r="J56" s="8">
        <f>SUM(H$3:H56)/SUM(E$3:E56)</f>
        <v>-1.6239999999999997E-2</v>
      </c>
      <c r="K56" s="9">
        <f t="shared" si="10"/>
        <v>-8.6930804437200804E-3</v>
      </c>
      <c r="L56" s="10">
        <f>AVERAGEIF($H$3:$H56,"&gt;0")</f>
        <v>7.161666666666668</v>
      </c>
      <c r="M56" s="10">
        <f>AVERAGEIF($H$3:$H56,"&lt;0")</f>
        <v>-13.235294117647058</v>
      </c>
      <c r="N56" s="11">
        <f t="shared" si="11"/>
        <v>0.54110370370370386</v>
      </c>
      <c r="O56" s="11">
        <f>COUNTIF($G$3:$G56,"&gt;0")/COUNTIF($B$3:$B56,"&gt;0")</f>
        <v>0.64583333333333337</v>
      </c>
    </row>
    <row r="57" spans="1:15" x14ac:dyDescent="0.15">
      <c r="A57" s="1">
        <v>3.57693631933479E+16</v>
      </c>
      <c r="B57" s="2">
        <v>43674</v>
      </c>
      <c r="C57" s="2" t="s">
        <v>52</v>
      </c>
      <c r="D57" s="23" t="s">
        <v>56</v>
      </c>
      <c r="E57" s="3">
        <v>15</v>
      </c>
      <c r="F57" s="5">
        <v>1.1599999999999999</v>
      </c>
      <c r="G57" s="6">
        <v>17.399999999999999</v>
      </c>
      <c r="H57" s="7">
        <f t="shared" si="9"/>
        <v>2.3999999999999986</v>
      </c>
      <c r="I57" s="7">
        <f>SUM($H$2:H57)</f>
        <v>-7.75</v>
      </c>
      <c r="J57" s="8">
        <f>SUM(H$3:H57)/SUM(E$3:E57)</f>
        <v>-1.2109375E-2</v>
      </c>
      <c r="K57" s="9">
        <f t="shared" si="10"/>
        <v>-2.1605880557056256E-3</v>
      </c>
      <c r="L57" s="10">
        <f>AVERAGEIF($H$3:$H57,"&gt;0")</f>
        <v>7.0080645161290338</v>
      </c>
      <c r="M57" s="10">
        <f>AVERAGEIF($H$3:$H57,"&lt;0")</f>
        <v>-13.235294117647058</v>
      </c>
      <c r="N57" s="11">
        <f t="shared" si="11"/>
        <v>0.52949820788530477</v>
      </c>
      <c r="O57" s="11">
        <f>COUNTIF($G$3:$G57,"&gt;0")/COUNTIF($B$3:$B57,"&gt;0")</f>
        <v>0.65306122448979587</v>
      </c>
    </row>
    <row r="58" spans="1:15" x14ac:dyDescent="0.15">
      <c r="D58" s="23"/>
    </row>
    <row r="59" spans="1:15" x14ac:dyDescent="0.15">
      <c r="D59" s="21"/>
      <c r="I59" s="16">
        <f>SUM(H60:H73)</f>
        <v>2.1699999999999982</v>
      </c>
    </row>
    <row r="60" spans="1:15" x14ac:dyDescent="0.15">
      <c r="A60" s="1">
        <v>9.2397530335118896E+16</v>
      </c>
      <c r="B60" s="2">
        <v>43676</v>
      </c>
      <c r="C60" s="2" t="s">
        <v>45</v>
      </c>
      <c r="D60" s="23" t="s">
        <v>57</v>
      </c>
      <c r="E60" s="3">
        <v>11</v>
      </c>
      <c r="F60" s="5">
        <v>1.24</v>
      </c>
      <c r="G60" s="6">
        <v>13.64</v>
      </c>
      <c r="H60" s="7">
        <f t="shared" ref="H60:H73" si="12">G60-E60</f>
        <v>2.6400000000000006</v>
      </c>
      <c r="I60" s="7">
        <f>SUM($H$2:H60)</f>
        <v>-5.1099999999999994</v>
      </c>
      <c r="J60" s="8">
        <f>SUM(H$3:H60)/SUM(E$3:E60)</f>
        <v>-7.8494623655913972E-3</v>
      </c>
      <c r="K60" s="9">
        <f t="shared" ref="K60:K73" si="13">O60-(1-O60)/N60</f>
        <v>5.1271090090502236E-3</v>
      </c>
      <c r="L60" s="10">
        <f>AVERAGEIF($H$3:$H60,"&gt;0")</f>
        <v>6.8715625000000014</v>
      </c>
      <c r="M60" s="10">
        <f>AVERAGEIF($H$3:$H60,"&lt;0")</f>
        <v>-13.235294117647058</v>
      </c>
      <c r="N60" s="11">
        <f t="shared" ref="N60:N73" si="14">L60/-M60</f>
        <v>0.51918472222222234</v>
      </c>
      <c r="O60" s="11">
        <f>COUNTIF($G$3:$G60,"&gt;0")/COUNTIF($B$3:$B60,"&gt;0")</f>
        <v>0.66</v>
      </c>
    </row>
    <row r="61" spans="1:15" x14ac:dyDescent="0.15">
      <c r="A61" s="1">
        <v>7.6692323817685904E+16</v>
      </c>
      <c r="B61" s="2">
        <v>43676</v>
      </c>
      <c r="C61" s="2" t="s">
        <v>45</v>
      </c>
      <c r="D61" s="23" t="s">
        <v>42</v>
      </c>
      <c r="E61" s="3">
        <v>11</v>
      </c>
      <c r="F61" s="5">
        <v>2.4</v>
      </c>
      <c r="G61" s="6">
        <v>11</v>
      </c>
      <c r="H61" s="7">
        <f t="shared" si="12"/>
        <v>0</v>
      </c>
      <c r="I61" s="7">
        <f>SUM($H$2:H61)</f>
        <v>-5.1099999999999994</v>
      </c>
      <c r="J61" s="8">
        <f>SUM(H$3:H61)/SUM(E$3:E61)</f>
        <v>-7.7190332326283976E-3</v>
      </c>
      <c r="K61" s="9">
        <f t="shared" si="13"/>
        <v>2.4634420597107853E-2</v>
      </c>
      <c r="L61" s="10">
        <f>AVERAGEIF($H$3:$H61,"&gt;0")</f>
        <v>6.8715625000000014</v>
      </c>
      <c r="M61" s="10">
        <f>AVERAGEIF($H$3:$H61,"&lt;0")</f>
        <v>-13.235294117647058</v>
      </c>
      <c r="N61" s="11">
        <f t="shared" si="14"/>
        <v>0.51918472222222234</v>
      </c>
      <c r="O61" s="11">
        <f>COUNTIF($G$3:$G61,"&gt;0")/COUNTIF($B$3:$B61,"&gt;0")</f>
        <v>0.66666666666666663</v>
      </c>
    </row>
    <row r="62" spans="1:15" x14ac:dyDescent="0.15">
      <c r="A62" s="1">
        <v>7.6437535954463904E+16</v>
      </c>
      <c r="B62" s="2">
        <v>43676</v>
      </c>
      <c r="C62" s="2" t="s">
        <v>45</v>
      </c>
      <c r="D62" s="23" t="s">
        <v>58</v>
      </c>
      <c r="E62" s="3">
        <v>11</v>
      </c>
      <c r="F62" s="5">
        <v>1.22</v>
      </c>
      <c r="G62" s="6">
        <v>13.42</v>
      </c>
      <c r="H62" s="7">
        <f t="shared" si="12"/>
        <v>2.42</v>
      </c>
      <c r="I62" s="7">
        <f>SUM($H$2:H62)</f>
        <v>-2.6899999999999995</v>
      </c>
      <c r="J62" s="8">
        <f>SUM(H$3:H62)/SUM(E$3:E62)</f>
        <v>-3.9970282317979191E-3</v>
      </c>
      <c r="K62" s="9">
        <f t="shared" si="13"/>
        <v>3.0782552430251853E-2</v>
      </c>
      <c r="L62" s="10">
        <f>AVERAGEIF($H$3:$H62,"&gt;0")</f>
        <v>6.7366666666666672</v>
      </c>
      <c r="M62" s="10">
        <f>AVERAGEIF($H$3:$H62,"&lt;0")</f>
        <v>-13.235294117647058</v>
      </c>
      <c r="N62" s="11">
        <f t="shared" si="14"/>
        <v>0.50899259259259266</v>
      </c>
      <c r="O62" s="11">
        <f>COUNTIF($G$3:$G62,"&gt;0")/COUNTIF($B$3:$B62,"&gt;0")</f>
        <v>0.67307692307692313</v>
      </c>
    </row>
    <row r="63" spans="1:15" x14ac:dyDescent="0.15">
      <c r="A63" s="1">
        <v>5.5765156120352896E+16</v>
      </c>
      <c r="B63" s="2">
        <v>43676</v>
      </c>
      <c r="C63" s="2" t="s">
        <v>45</v>
      </c>
      <c r="D63" s="23" t="s">
        <v>59</v>
      </c>
      <c r="E63" s="3">
        <v>11</v>
      </c>
      <c r="F63" s="5">
        <v>1.65</v>
      </c>
      <c r="G63" s="6">
        <v>18.149999999999999</v>
      </c>
      <c r="H63" s="7">
        <f t="shared" si="12"/>
        <v>7.1499999999999986</v>
      </c>
      <c r="I63" s="7">
        <f>SUM($H$2:H63)</f>
        <v>4.4599999999999991</v>
      </c>
      <c r="J63" s="8">
        <f>SUM(H$3:H63)/SUM(E$3:E63)</f>
        <v>6.5204678362573085E-3</v>
      </c>
      <c r="K63" s="9">
        <f t="shared" si="13"/>
        <v>5.0204828728318662E-2</v>
      </c>
      <c r="L63" s="10">
        <f>AVERAGEIF($H$3:$H63,"&gt;0")</f>
        <v>6.7488235294117658</v>
      </c>
      <c r="M63" s="10">
        <f>AVERAGEIF($H$3:$H63,"&lt;0")</f>
        <v>-13.235294117647058</v>
      </c>
      <c r="N63" s="11">
        <f t="shared" si="14"/>
        <v>0.5099111111111112</v>
      </c>
      <c r="O63" s="11">
        <f>COUNTIF($G$3:$G63,"&gt;0")/COUNTIF($B$3:$B63,"&gt;0")</f>
        <v>0.67924528301886788</v>
      </c>
    </row>
    <row r="64" spans="1:15" x14ac:dyDescent="0.15">
      <c r="A64" s="1">
        <v>4.2584287494109904E+16</v>
      </c>
      <c r="B64" s="2">
        <v>43676</v>
      </c>
      <c r="C64" s="2" t="s">
        <v>45</v>
      </c>
      <c r="D64" s="23" t="s">
        <v>60</v>
      </c>
      <c r="E64" s="3">
        <v>12</v>
      </c>
      <c r="F64" s="5">
        <v>1.34</v>
      </c>
      <c r="G64" s="6">
        <v>16.079999999999998</v>
      </c>
      <c r="H64" s="7">
        <f t="shared" si="12"/>
        <v>4.0799999999999983</v>
      </c>
      <c r="I64" s="7">
        <f>SUM($H$2:H64)</f>
        <v>8.5399999999999974</v>
      </c>
      <c r="J64" s="8">
        <f>SUM(H$3:H64)/SUM(E$3:E64)</f>
        <v>1.2270114942528733E-2</v>
      </c>
      <c r="K64" s="9">
        <f t="shared" si="13"/>
        <v>6.0738266741521274E-2</v>
      </c>
      <c r="L64" s="10">
        <f>AVERAGEIF($H$3:$H64,"&gt;0")</f>
        <v>6.6725714285714295</v>
      </c>
      <c r="M64" s="10">
        <f>AVERAGEIF($H$3:$H64,"&lt;0")</f>
        <v>-13.235294117647058</v>
      </c>
      <c r="N64" s="11">
        <f t="shared" si="14"/>
        <v>0.50414984126984141</v>
      </c>
      <c r="O64" s="11">
        <f>COUNTIF($G$3:$G64,"&gt;0")/COUNTIF($B$3:$B64,"&gt;0")</f>
        <v>0.68518518518518523</v>
      </c>
    </row>
    <row r="65" spans="1:15" x14ac:dyDescent="0.15">
      <c r="A65" s="1">
        <v>4.4013658441449904E+16</v>
      </c>
      <c r="B65" s="2">
        <v>43676</v>
      </c>
      <c r="C65" s="2" t="s">
        <v>45</v>
      </c>
      <c r="D65" s="23" t="s">
        <v>26</v>
      </c>
      <c r="E65" s="3">
        <v>11</v>
      </c>
      <c r="F65" s="5">
        <v>2.35</v>
      </c>
      <c r="G65" s="6">
        <v>0</v>
      </c>
      <c r="H65" s="7">
        <f t="shared" si="12"/>
        <v>-11</v>
      </c>
      <c r="I65" s="7">
        <f>SUM($H$2:H65)</f>
        <v>-2.4600000000000026</v>
      </c>
      <c r="J65" s="8">
        <f>SUM(H$3:H65)/SUM(E$3:E65)</f>
        <v>-3.4794908062234834E-3</v>
      </c>
      <c r="K65" s="9">
        <f t="shared" si="13"/>
        <v>2.9660482533652166E-2</v>
      </c>
      <c r="L65" s="10">
        <f>AVERAGEIF($H$3:$H65,"&gt;0")</f>
        <v>6.6725714285714295</v>
      </c>
      <c r="M65" s="10">
        <f>AVERAGEIF($H$3:$H65,"&lt;0")</f>
        <v>-13.111111111111111</v>
      </c>
      <c r="N65" s="11">
        <f t="shared" si="14"/>
        <v>0.50892493946731243</v>
      </c>
      <c r="O65" s="11">
        <f>COUNTIF($G$3:$G65,"&gt;0")/COUNTIF($B$3:$B65,"&gt;0")</f>
        <v>0.67272727272727273</v>
      </c>
    </row>
    <row r="66" spans="1:15" x14ac:dyDescent="0.15">
      <c r="A66" s="1">
        <v>2.69043417181479E+16</v>
      </c>
      <c r="B66" s="2">
        <v>43676</v>
      </c>
      <c r="C66" s="2" t="s">
        <v>45</v>
      </c>
      <c r="D66" s="23" t="s">
        <v>28</v>
      </c>
      <c r="E66" s="3">
        <v>12</v>
      </c>
      <c r="F66" s="5">
        <v>1.38</v>
      </c>
      <c r="G66" s="6">
        <v>0</v>
      </c>
      <c r="H66" s="7">
        <f t="shared" si="12"/>
        <v>-12</v>
      </c>
      <c r="I66" s="7">
        <f>SUM($H$2:H66)</f>
        <v>-14.460000000000003</v>
      </c>
      <c r="J66" s="8">
        <f>SUM(H$3:H66)/SUM(E$3:E66)</f>
        <v>-2.0111265646731574E-2</v>
      </c>
      <c r="K66" s="9">
        <f t="shared" si="13"/>
        <v>-2.9835818886944088E-3</v>
      </c>
      <c r="L66" s="10">
        <f>AVERAGEIF($H$3:$H66,"&gt;0")</f>
        <v>6.6725714285714295</v>
      </c>
      <c r="M66" s="10">
        <f>AVERAGEIF($H$3:$H66,"&lt;0")</f>
        <v>-13.052631578947368</v>
      </c>
      <c r="N66" s="11">
        <f t="shared" si="14"/>
        <v>0.51120506912442409</v>
      </c>
      <c r="O66" s="11">
        <f>COUNTIF($G$3:$G66,"&gt;0")/COUNTIF($B$3:$B66,"&gt;0")</f>
        <v>0.6607142857142857</v>
      </c>
    </row>
    <row r="67" spans="1:15" x14ac:dyDescent="0.15">
      <c r="A67" s="1">
        <v>3.7637444209940896E+16</v>
      </c>
      <c r="B67" s="2">
        <v>43676</v>
      </c>
      <c r="C67" s="2" t="s">
        <v>52</v>
      </c>
      <c r="D67" s="23" t="s">
        <v>32</v>
      </c>
      <c r="E67" s="3">
        <v>6</v>
      </c>
      <c r="F67" s="5">
        <v>1.3</v>
      </c>
      <c r="G67" s="6">
        <v>7.8</v>
      </c>
      <c r="H67" s="7">
        <f t="shared" si="12"/>
        <v>1.7999999999999998</v>
      </c>
      <c r="I67" s="7">
        <f>SUM($H$2:H67)</f>
        <v>-12.660000000000004</v>
      </c>
      <c r="J67" s="8">
        <f>SUM(H$3:H67)/SUM(E$3:E67)</f>
        <v>-1.7462068965517247E-2</v>
      </c>
      <c r="K67" s="9">
        <f t="shared" si="13"/>
        <v>1.1122392536964121E-3</v>
      </c>
      <c r="L67" s="10">
        <f>AVERAGEIF($H$3:$H67,"&gt;0")</f>
        <v>6.5372222222222227</v>
      </c>
      <c r="M67" s="10">
        <f>AVERAGEIF($H$3:$H67,"&lt;0")</f>
        <v>-13.052631578947368</v>
      </c>
      <c r="N67" s="11">
        <f t="shared" si="14"/>
        <v>0.5008355734767026</v>
      </c>
      <c r="O67" s="11">
        <f>COUNTIF($G$3:$G67,"&gt;0")/COUNTIF($B$3:$B67,"&gt;0")</f>
        <v>0.66666666666666663</v>
      </c>
    </row>
    <row r="68" spans="1:15" x14ac:dyDescent="0.15">
      <c r="A68" s="1">
        <v>2.33625590818829E+16</v>
      </c>
      <c r="B68" s="2">
        <v>43676</v>
      </c>
      <c r="C68" s="2" t="s">
        <v>52</v>
      </c>
      <c r="D68" s="23" t="s">
        <v>56</v>
      </c>
      <c r="E68" s="3">
        <v>6</v>
      </c>
      <c r="F68" s="5">
        <v>1.28</v>
      </c>
      <c r="G68" s="6">
        <v>7.68</v>
      </c>
      <c r="H68" s="7">
        <f t="shared" si="12"/>
        <v>1.6799999999999997</v>
      </c>
      <c r="I68" s="7">
        <f>SUM($H$2:H68)</f>
        <v>-10.980000000000004</v>
      </c>
      <c r="J68" s="8">
        <f>SUM(H$3:H68)/SUM(E$3:E68)</f>
        <v>-1.5020519835841319E-2</v>
      </c>
      <c r="K68" s="9">
        <f t="shared" si="13"/>
        <v>4.9304729122234825E-3</v>
      </c>
      <c r="L68" s="10">
        <f>AVERAGEIF($H$3:$H68,"&gt;0")</f>
        <v>6.4059459459459474</v>
      </c>
      <c r="M68" s="10">
        <f>AVERAGEIF($H$3:$H68,"&lt;0")</f>
        <v>-13.052631578947368</v>
      </c>
      <c r="N68" s="11">
        <f t="shared" si="14"/>
        <v>0.49077811682650402</v>
      </c>
      <c r="O68" s="11">
        <f>COUNTIF($G$3:$G68,"&gt;0")/COUNTIF($B$3:$B68,"&gt;0")</f>
        <v>0.67241379310344829</v>
      </c>
    </row>
    <row r="69" spans="1:15" x14ac:dyDescent="0.15">
      <c r="A69" s="1">
        <v>1.26427558680139E+16</v>
      </c>
      <c r="B69" s="2">
        <v>43676</v>
      </c>
      <c r="C69" s="2" t="s">
        <v>52</v>
      </c>
      <c r="D69" s="23" t="s">
        <v>61</v>
      </c>
      <c r="E69" s="3">
        <v>6</v>
      </c>
      <c r="F69" s="5">
        <v>1.5</v>
      </c>
      <c r="G69" s="6">
        <v>9.9</v>
      </c>
      <c r="H69" s="7">
        <f t="shared" si="12"/>
        <v>3.9000000000000004</v>
      </c>
      <c r="I69" s="7">
        <f>SUM($H$2:H69)</f>
        <v>-7.0800000000000036</v>
      </c>
      <c r="J69" s="8">
        <f>SUM(H$3:H69)/SUM(E$3:E69)</f>
        <v>-9.6065128900949849E-3</v>
      </c>
      <c r="K69" s="9">
        <f t="shared" si="13"/>
        <v>1.4970860289793109E-2</v>
      </c>
      <c r="L69" s="10">
        <f>AVERAGEIF($H$3:$H69,"&gt;0")</f>
        <v>6.3400000000000007</v>
      </c>
      <c r="M69" s="10">
        <f>AVERAGEIF($H$3:$H69,"&lt;0")</f>
        <v>-13.052631578947368</v>
      </c>
      <c r="N69" s="11">
        <f t="shared" si="14"/>
        <v>0.48572580645161295</v>
      </c>
      <c r="O69" s="11">
        <f>COUNTIF($G$3:$G69,"&gt;0")/COUNTIF($B$3:$B69,"&gt;0")</f>
        <v>0.67796610169491522</v>
      </c>
    </row>
    <row r="70" spans="1:15" x14ac:dyDescent="0.15">
      <c r="A70" s="1">
        <v>5.3523159851952896E+16</v>
      </c>
      <c r="B70" s="2">
        <v>43676</v>
      </c>
      <c r="C70" s="2" t="s">
        <v>52</v>
      </c>
      <c r="D70" s="23" t="s">
        <v>27</v>
      </c>
      <c r="E70" s="3">
        <v>6</v>
      </c>
      <c r="F70" s="5">
        <v>1.3</v>
      </c>
      <c r="G70" s="6">
        <v>7.8</v>
      </c>
      <c r="H70" s="7">
        <f t="shared" si="12"/>
        <v>1.7999999999999998</v>
      </c>
      <c r="I70" s="7">
        <f>SUM($H$2:H70)</f>
        <v>-5.2800000000000038</v>
      </c>
      <c r="J70" s="8">
        <f>SUM(H$3:H70)/SUM(E$3:E70)</f>
        <v>-7.1063257065948904E-3</v>
      </c>
      <c r="K70" s="9">
        <f t="shared" si="13"/>
        <v>1.9193583827730398E-2</v>
      </c>
      <c r="L70" s="10">
        <f>AVERAGEIF($H$3:$H70,"&gt;0")</f>
        <v>6.2235897435897449</v>
      </c>
      <c r="M70" s="10">
        <f>AVERAGEIF($H$3:$H70,"&lt;0")</f>
        <v>-13.052631578947368</v>
      </c>
      <c r="N70" s="11">
        <f t="shared" si="14"/>
        <v>0.47680727874276274</v>
      </c>
      <c r="O70" s="11">
        <f>COUNTIF($G$3:$G70,"&gt;0")/COUNTIF($B$3:$B70,"&gt;0")</f>
        <v>0.68333333333333335</v>
      </c>
    </row>
    <row r="71" spans="1:15" x14ac:dyDescent="0.15">
      <c r="A71" s="1">
        <v>6.6623083376638896E+16</v>
      </c>
      <c r="B71" s="2">
        <v>43676</v>
      </c>
      <c r="C71" s="2" t="s">
        <v>52</v>
      </c>
      <c r="D71" s="23" t="s">
        <v>62</v>
      </c>
      <c r="E71" s="3">
        <v>6</v>
      </c>
      <c r="F71" s="5">
        <v>3.1</v>
      </c>
      <c r="G71" s="6">
        <v>0</v>
      </c>
      <c r="H71" s="7">
        <f t="shared" si="12"/>
        <v>-6</v>
      </c>
      <c r="I71" s="7">
        <f>SUM($H$2:H71)</f>
        <v>-11.280000000000005</v>
      </c>
      <c r="J71" s="8">
        <f>SUM(H$3:H71)/SUM(E$3:E71)</f>
        <v>-1.5060080106809086E-2</v>
      </c>
      <c r="K71" s="9">
        <f t="shared" si="13"/>
        <v>3.0744458973168687E-3</v>
      </c>
      <c r="L71" s="10">
        <f>AVERAGEIF($H$3:$H71,"&gt;0")</f>
        <v>6.2235897435897449</v>
      </c>
      <c r="M71" s="10">
        <f>AVERAGEIF($H$3:$H71,"&lt;0")</f>
        <v>-12.7</v>
      </c>
      <c r="N71" s="11">
        <f t="shared" si="14"/>
        <v>0.49004643650312957</v>
      </c>
      <c r="O71" s="11">
        <f>COUNTIF($G$3:$G71,"&gt;0")/COUNTIF($B$3:$B71,"&gt;0")</f>
        <v>0.67213114754098358</v>
      </c>
    </row>
    <row r="72" spans="1:15" x14ac:dyDescent="0.15">
      <c r="A72" s="1">
        <v>1.65673924734169E+16</v>
      </c>
      <c r="B72" s="2">
        <v>43676</v>
      </c>
      <c r="C72" s="2" t="s">
        <v>52</v>
      </c>
      <c r="D72" s="23" t="s">
        <v>63</v>
      </c>
      <c r="E72" s="3">
        <v>9</v>
      </c>
      <c r="F72" s="5">
        <v>1.52</v>
      </c>
      <c r="G72" s="6">
        <v>0</v>
      </c>
      <c r="H72" s="7">
        <f t="shared" si="12"/>
        <v>-9</v>
      </c>
      <c r="I72" s="7">
        <f>SUM($H$2:H72)</f>
        <v>-20.280000000000005</v>
      </c>
      <c r="J72" s="8">
        <f>SUM(H$3:H72)/SUM(E$3:E72)</f>
        <v>-2.6754617414248026E-2</v>
      </c>
      <c r="K72" s="9">
        <f t="shared" si="13"/>
        <v>-2.0299508792821053E-2</v>
      </c>
      <c r="L72" s="10">
        <f>AVERAGEIF($H$3:$H72,"&gt;0")</f>
        <v>6.2235897435897449</v>
      </c>
      <c r="M72" s="10">
        <f>AVERAGEIF($H$3:$H72,"&lt;0")</f>
        <v>-12.523809523809524</v>
      </c>
      <c r="N72" s="11">
        <f t="shared" si="14"/>
        <v>0.49694062591401006</v>
      </c>
      <c r="O72" s="11">
        <f>COUNTIF($G$3:$G72,"&gt;0")/COUNTIF($B$3:$B72,"&gt;0")</f>
        <v>0.66129032258064513</v>
      </c>
    </row>
    <row r="73" spans="1:15" x14ac:dyDescent="0.15">
      <c r="A73" s="26">
        <v>8.4695128546519904E+16</v>
      </c>
      <c r="B73" s="2">
        <v>43676</v>
      </c>
      <c r="C73" s="2" t="s">
        <v>52</v>
      </c>
      <c r="D73" s="23" t="s">
        <v>64</v>
      </c>
      <c r="E73" s="3">
        <v>7</v>
      </c>
      <c r="F73" s="5">
        <v>3.1</v>
      </c>
      <c r="G73" s="6">
        <v>21.7</v>
      </c>
      <c r="H73" s="7">
        <f t="shared" si="12"/>
        <v>14.7</v>
      </c>
      <c r="I73" s="7">
        <f>SUM($H$2:H73)</f>
        <v>-5.5800000000000054</v>
      </c>
      <c r="J73" s="8">
        <f>SUM(H$3:H73)/SUM(E$3:E73)</f>
        <v>-7.2941176470588303E-3</v>
      </c>
      <c r="K73" s="9">
        <f t="shared" si="13"/>
        <v>1.7983087363865891E-2</v>
      </c>
      <c r="L73" s="10">
        <f>AVERAGEIF($H$3:$H73,"&gt;0")</f>
        <v>6.435500000000002</v>
      </c>
      <c r="M73" s="10">
        <f>AVERAGEIF($H$3:$H73,"&lt;0")</f>
        <v>-12.523809523809524</v>
      </c>
      <c r="N73" s="11">
        <f t="shared" si="14"/>
        <v>0.51386121673003815</v>
      </c>
      <c r="O73" s="11">
        <f>COUNTIF($G$3:$G73,"&gt;0")/COUNTIF($B$3:$B73,"&gt;0")</f>
        <v>0.66666666666666663</v>
      </c>
    </row>
    <row r="75" spans="1:15" x14ac:dyDescent="0.15">
      <c r="D75" s="21"/>
      <c r="I75" s="16">
        <f>SUM(H76:H95)</f>
        <v>-6.1000000000000005</v>
      </c>
    </row>
    <row r="76" spans="1:15" x14ac:dyDescent="0.15">
      <c r="A76" s="26">
        <v>5.5111933057819904E+16</v>
      </c>
      <c r="B76" s="2">
        <v>43677</v>
      </c>
      <c r="C76" s="2" t="s">
        <v>45</v>
      </c>
      <c r="D76" s="23" t="s">
        <v>65</v>
      </c>
      <c r="E76" s="3">
        <v>4</v>
      </c>
      <c r="F76" s="5">
        <v>1.36</v>
      </c>
      <c r="G76" s="6">
        <v>4</v>
      </c>
      <c r="H76" s="7">
        <f t="shared" ref="H76:H95" si="15">G76-E76</f>
        <v>0</v>
      </c>
      <c r="I76" s="7">
        <f>SUM($H$2:H76)</f>
        <v>-5.5800000000000054</v>
      </c>
      <c r="J76" s="8">
        <f>SUM(H$3:H76)/SUM(E$3:E76)</f>
        <v>-7.2561768530559241E-3</v>
      </c>
      <c r="K76" s="9">
        <f t="shared" ref="K76:K95" si="16">O76-(1-O76)/N76</f>
        <v>3.3327101623805588E-2</v>
      </c>
      <c r="L76" s="10">
        <f>AVERAGEIF($H$3:$H76,"&gt;0")</f>
        <v>6.435500000000002</v>
      </c>
      <c r="M76" s="10">
        <f>AVERAGEIF($H$3:$H76,"&lt;0")</f>
        <v>-12.523809523809524</v>
      </c>
      <c r="N76" s="11">
        <f t="shared" ref="N76:N95" si="17">L76/-M76</f>
        <v>0.51386121673003815</v>
      </c>
      <c r="O76" s="11">
        <f>COUNTIF($G$3:$G76,"&gt;0")/COUNTIF($B$3:$B76,"&gt;0")</f>
        <v>0.671875</v>
      </c>
    </row>
    <row r="77" spans="1:15" x14ac:dyDescent="0.15">
      <c r="A77" s="26">
        <v>3.24491125616349E+16</v>
      </c>
      <c r="B77" s="2">
        <v>43677</v>
      </c>
      <c r="C77" s="2" t="s">
        <v>45</v>
      </c>
      <c r="D77" s="23" t="s">
        <v>33</v>
      </c>
      <c r="E77" s="3">
        <v>4</v>
      </c>
      <c r="F77" s="5">
        <v>1.55</v>
      </c>
      <c r="G77" s="6">
        <v>6.2</v>
      </c>
      <c r="H77" s="7">
        <f t="shared" si="15"/>
        <v>2.2000000000000002</v>
      </c>
      <c r="I77" s="7">
        <f>SUM($H$2:H77)</f>
        <v>-3.3800000000000052</v>
      </c>
      <c r="J77" s="8">
        <f>SUM(H$3:H77)/SUM(E$3:E77)</f>
        <v>-4.3725743855110031E-3</v>
      </c>
      <c r="K77" s="9">
        <f t="shared" si="16"/>
        <v>3.7941843996847746E-2</v>
      </c>
      <c r="L77" s="10">
        <f>AVERAGEIF($H$3:$H77,"&gt;0")</f>
        <v>6.3321951219512211</v>
      </c>
      <c r="M77" s="10">
        <f>AVERAGEIF($H$3:$H77,"&lt;0")</f>
        <v>-12.523809523809524</v>
      </c>
      <c r="N77" s="11">
        <f t="shared" si="17"/>
        <v>0.50561253825466024</v>
      </c>
      <c r="O77" s="11">
        <f>COUNTIF($G$3:$G77,"&gt;0")/COUNTIF($B$3:$B77,"&gt;0")</f>
        <v>0.67692307692307696</v>
      </c>
    </row>
    <row r="78" spans="1:15" x14ac:dyDescent="0.15">
      <c r="A78" s="26">
        <v>8399106639015900</v>
      </c>
      <c r="B78" s="2">
        <v>43677</v>
      </c>
      <c r="C78" s="2" t="s">
        <v>45</v>
      </c>
      <c r="D78" s="23" t="s">
        <v>66</v>
      </c>
      <c r="E78" s="3">
        <v>4</v>
      </c>
      <c r="F78" s="5">
        <v>2.25</v>
      </c>
      <c r="G78" s="6">
        <v>0</v>
      </c>
      <c r="H78" s="7">
        <f t="shared" si="15"/>
        <v>-4</v>
      </c>
      <c r="I78" s="7">
        <f>SUM($H$2:H78)</f>
        <v>-7.3800000000000052</v>
      </c>
      <c r="J78" s="8">
        <f>SUM(H$3:H78)/SUM(E$3:E78)</f>
        <v>-9.4980694980695054E-3</v>
      </c>
      <c r="K78" s="9">
        <f t="shared" si="16"/>
        <v>2.7795869487572844E-2</v>
      </c>
      <c r="L78" s="10">
        <f>AVERAGEIF($H$3:$H78,"&gt;0")</f>
        <v>6.3321951219512211</v>
      </c>
      <c r="M78" s="10">
        <f>AVERAGEIF($H$3:$H78,"&lt;0")</f>
        <v>-12.136363636363637</v>
      </c>
      <c r="N78" s="11">
        <f t="shared" si="17"/>
        <v>0.52175390517950138</v>
      </c>
      <c r="O78" s="11">
        <f>COUNTIF($G$3:$G78,"&gt;0")/COUNTIF($B$3:$B78,"&gt;0")</f>
        <v>0.66666666666666663</v>
      </c>
    </row>
    <row r="79" spans="1:15" x14ac:dyDescent="0.15">
      <c r="A79" s="26">
        <v>9.2597797987084896E+16</v>
      </c>
      <c r="B79" s="2">
        <v>43677</v>
      </c>
      <c r="C79" s="2" t="s">
        <v>45</v>
      </c>
      <c r="D79" s="23" t="s">
        <v>67</v>
      </c>
      <c r="E79" s="3">
        <v>3</v>
      </c>
      <c r="F79" s="5">
        <v>1.95</v>
      </c>
      <c r="G79" s="6">
        <v>5.85</v>
      </c>
      <c r="H79" s="7">
        <f t="shared" si="15"/>
        <v>2.8499999999999996</v>
      </c>
      <c r="I79" s="7">
        <f>SUM($H$2:H79)</f>
        <v>-4.5300000000000056</v>
      </c>
      <c r="J79" s="8">
        <f>SUM(H$3:H79)/SUM(E$3:E79)</f>
        <v>-5.8076923076923149E-3</v>
      </c>
      <c r="K79" s="9">
        <f t="shared" si="16"/>
        <v>3.3956972481290371E-2</v>
      </c>
      <c r="L79" s="10">
        <f>AVERAGEIF($H$3:$H79,"&gt;0")</f>
        <v>6.2492857142857163</v>
      </c>
      <c r="M79" s="10">
        <f>AVERAGEIF($H$3:$H79,"&lt;0")</f>
        <v>-12.136363636363637</v>
      </c>
      <c r="N79" s="11">
        <f t="shared" si="17"/>
        <v>0.51492241840556463</v>
      </c>
      <c r="O79" s="11">
        <f>COUNTIF($G$3:$G79,"&gt;0")/COUNTIF($B$3:$B79,"&gt;0")</f>
        <v>0.67164179104477617</v>
      </c>
    </row>
    <row r="80" spans="1:15" x14ac:dyDescent="0.15">
      <c r="A80" s="26">
        <v>8.3046874670368896E+16</v>
      </c>
      <c r="B80" s="2">
        <v>43677</v>
      </c>
      <c r="C80" s="2" t="s">
        <v>45</v>
      </c>
      <c r="D80" s="23" t="s">
        <v>68</v>
      </c>
      <c r="E80" s="3">
        <v>4</v>
      </c>
      <c r="F80" s="5">
        <v>1.48</v>
      </c>
      <c r="G80" s="6">
        <v>5.92</v>
      </c>
      <c r="H80" s="7">
        <f t="shared" si="15"/>
        <v>1.92</v>
      </c>
      <c r="I80" s="7">
        <f>SUM($H$2:H80)</f>
        <v>-2.6100000000000056</v>
      </c>
      <c r="J80" s="8">
        <f>SUM(H$3:H80)/SUM(E$3:E80)</f>
        <v>-3.3290816326530686E-3</v>
      </c>
      <c r="K80" s="9">
        <f t="shared" si="16"/>
        <v>3.787519773596526E-2</v>
      </c>
      <c r="L80" s="10">
        <f>AVERAGEIF($H$3:$H80,"&gt;0")</f>
        <v>6.1486046511627928</v>
      </c>
      <c r="M80" s="10">
        <f>AVERAGEIF($H$3:$H80,"&lt;0")</f>
        <v>-12.136363636363637</v>
      </c>
      <c r="N80" s="11">
        <f t="shared" si="17"/>
        <v>0.50662660047034247</v>
      </c>
      <c r="O80" s="11">
        <f>COUNTIF($G$3:$G80,"&gt;0")/COUNTIF($B$3:$B80,"&gt;0")</f>
        <v>0.67647058823529416</v>
      </c>
    </row>
    <row r="81" spans="1:15" x14ac:dyDescent="0.15">
      <c r="A81" s="26">
        <v>1.70811532960609E+16</v>
      </c>
      <c r="B81" s="2">
        <v>43677</v>
      </c>
      <c r="C81" s="2" t="s">
        <v>45</v>
      </c>
      <c r="D81" s="23" t="s">
        <v>69</v>
      </c>
      <c r="E81" s="3">
        <v>4</v>
      </c>
      <c r="F81" s="5">
        <v>1.1599999999999999</v>
      </c>
      <c r="G81" s="6">
        <v>4.6399999999999997</v>
      </c>
      <c r="H81" s="7">
        <f t="shared" si="15"/>
        <v>0.63999999999999968</v>
      </c>
      <c r="I81" s="7">
        <f>SUM($H$2:H81)</f>
        <v>-1.970000000000006</v>
      </c>
      <c r="J81" s="8">
        <f>SUM(H$3:H81)/SUM(E$3:E81)</f>
        <v>-2.5000000000000074E-3</v>
      </c>
      <c r="K81" s="9">
        <f t="shared" si="16"/>
        <v>3.873829979324217E-2</v>
      </c>
      <c r="L81" s="10">
        <f>AVERAGEIF($H$3:$H81,"&gt;0")</f>
        <v>6.0234090909090927</v>
      </c>
      <c r="M81" s="10">
        <f>AVERAGEIF($H$3:$H81,"&lt;0")</f>
        <v>-12.136363636363637</v>
      </c>
      <c r="N81" s="11">
        <f t="shared" si="17"/>
        <v>0.49631086142322112</v>
      </c>
      <c r="O81" s="11">
        <f>COUNTIF($G$3:$G81,"&gt;0")/COUNTIF($B$3:$B81,"&gt;0")</f>
        <v>0.6811594202898551</v>
      </c>
    </row>
    <row r="82" spans="1:15" x14ac:dyDescent="0.15">
      <c r="A82" s="26">
        <v>6.3433745394591904E+16</v>
      </c>
      <c r="B82" s="2">
        <v>43677</v>
      </c>
      <c r="C82" s="2" t="s">
        <v>45</v>
      </c>
      <c r="D82" s="23" t="s">
        <v>70</v>
      </c>
      <c r="E82" s="3">
        <v>3</v>
      </c>
      <c r="F82" s="5">
        <v>1.32</v>
      </c>
      <c r="G82" s="6">
        <v>0</v>
      </c>
      <c r="H82" s="7">
        <f t="shared" si="15"/>
        <v>-3</v>
      </c>
      <c r="I82" s="7">
        <f>SUM($H$2:H82)</f>
        <v>-4.970000000000006</v>
      </c>
      <c r="J82" s="8">
        <f>SUM(H$3:H82)/SUM(E$3:E82)</f>
        <v>-6.2831858407079721E-3</v>
      </c>
      <c r="K82" s="9">
        <f t="shared" si="16"/>
        <v>3.1069798028255602E-2</v>
      </c>
      <c r="L82" s="10">
        <f>AVERAGEIF($H$3:$H82,"&gt;0")</f>
        <v>6.0234090909090927</v>
      </c>
      <c r="M82" s="10">
        <f>AVERAGEIF($H$3:$H82,"&lt;0")</f>
        <v>-11.739130434782609</v>
      </c>
      <c r="N82" s="11">
        <f t="shared" si="17"/>
        <v>0.51310521885521898</v>
      </c>
      <c r="O82" s="11">
        <f>COUNTIF($G$3:$G82,"&gt;0")/COUNTIF($B$3:$B82,"&gt;0")</f>
        <v>0.67142857142857137</v>
      </c>
    </row>
    <row r="83" spans="1:15" x14ac:dyDescent="0.15">
      <c r="A83" s="26">
        <v>8.0240574931447904E+16</v>
      </c>
      <c r="B83" s="2">
        <v>43677</v>
      </c>
      <c r="C83" s="2" t="s">
        <v>45</v>
      </c>
      <c r="D83" s="23" t="s">
        <v>71</v>
      </c>
      <c r="E83" s="3">
        <v>4</v>
      </c>
      <c r="F83" s="5">
        <v>1.26</v>
      </c>
      <c r="G83" s="6">
        <v>5.04</v>
      </c>
      <c r="H83" s="7">
        <f t="shared" si="15"/>
        <v>1.04</v>
      </c>
      <c r="I83" s="7">
        <f>SUM($H$2:H83)</f>
        <v>-3.9300000000000059</v>
      </c>
      <c r="J83" s="8">
        <f>SUM(H$3:H83)/SUM(E$3:E83)</f>
        <v>-4.943396226415102E-3</v>
      </c>
      <c r="K83" s="9">
        <f t="shared" si="16"/>
        <v>3.2891905497706264E-2</v>
      </c>
      <c r="L83" s="10">
        <f>AVERAGEIF($H$3:$H83,"&gt;0")</f>
        <v>5.9126666666666692</v>
      </c>
      <c r="M83" s="10">
        <f>AVERAGEIF($H$3:$H83,"&lt;0")</f>
        <v>-11.739130434782609</v>
      </c>
      <c r="N83" s="11">
        <f t="shared" si="17"/>
        <v>0.50367160493827179</v>
      </c>
      <c r="O83" s="11">
        <f>COUNTIF($G$3:$G83,"&gt;0")/COUNTIF($B$3:$B83,"&gt;0")</f>
        <v>0.676056338028169</v>
      </c>
    </row>
    <row r="84" spans="1:15" x14ac:dyDescent="0.15">
      <c r="A84" s="26">
        <v>4.6519948408238896E+16</v>
      </c>
      <c r="B84" s="2">
        <v>43677</v>
      </c>
      <c r="C84" s="2" t="s">
        <v>45</v>
      </c>
      <c r="D84" s="23" t="s">
        <v>72</v>
      </c>
      <c r="E84" s="3">
        <v>4</v>
      </c>
      <c r="F84" s="5">
        <v>1.95</v>
      </c>
      <c r="G84" s="6">
        <v>0</v>
      </c>
      <c r="H84" s="7">
        <f t="shared" si="15"/>
        <v>-4</v>
      </c>
      <c r="I84" s="7">
        <f>SUM($H$2:H84)</f>
        <v>-7.9300000000000059</v>
      </c>
      <c r="J84" s="8">
        <f>SUM(H$3:H84)/SUM(E$3:E84)</f>
        <v>-9.9249061326658391E-3</v>
      </c>
      <c r="K84" s="9">
        <f t="shared" si="16"/>
        <v>2.3039049874093442E-2</v>
      </c>
      <c r="L84" s="10">
        <f>AVERAGEIF($H$3:$H84,"&gt;0")</f>
        <v>5.9126666666666692</v>
      </c>
      <c r="M84" s="10">
        <f>AVERAGEIF($H$3:$H84,"&lt;0")</f>
        <v>-11.416666666666666</v>
      </c>
      <c r="N84" s="11">
        <f t="shared" si="17"/>
        <v>0.51789781021897829</v>
      </c>
      <c r="O84" s="11">
        <f>COUNTIF($G$3:$G84,"&gt;0")/COUNTIF($B$3:$B84,"&gt;0")</f>
        <v>0.66666666666666663</v>
      </c>
    </row>
    <row r="85" spans="1:15" x14ac:dyDescent="0.15">
      <c r="A85" s="26">
        <v>3.8022576551995904E+16</v>
      </c>
      <c r="B85" s="2">
        <v>43677</v>
      </c>
      <c r="C85" s="2" t="s">
        <v>52</v>
      </c>
      <c r="D85" s="23" t="s">
        <v>73</v>
      </c>
      <c r="E85" s="3">
        <v>4</v>
      </c>
      <c r="F85" s="5">
        <v>1.65</v>
      </c>
      <c r="G85" s="6">
        <v>0</v>
      </c>
      <c r="H85" s="7">
        <f t="shared" si="15"/>
        <v>-4</v>
      </c>
      <c r="I85" s="7">
        <f>SUM($H$2:H85)</f>
        <v>-11.930000000000007</v>
      </c>
      <c r="J85" s="8">
        <f>SUM(H$3:H85)/SUM(E$3:E85)</f>
        <v>-1.4856787048567879E-2</v>
      </c>
      <c r="K85" s="9">
        <f t="shared" si="16"/>
        <v>1.3456135500442779E-2</v>
      </c>
      <c r="L85" s="10">
        <f>AVERAGEIF($H$3:$H85,"&gt;0")</f>
        <v>5.9126666666666692</v>
      </c>
      <c r="M85" s="10">
        <f>AVERAGEIF($H$3:$H85,"&lt;0")</f>
        <v>-11.12</v>
      </c>
      <c r="N85" s="11">
        <f t="shared" si="17"/>
        <v>0.53171462829736238</v>
      </c>
      <c r="O85" s="11">
        <f>COUNTIF($G$3:$G85,"&gt;0")/COUNTIF($B$3:$B85,"&gt;0")</f>
        <v>0.65753424657534243</v>
      </c>
    </row>
    <row r="86" spans="1:15" x14ac:dyDescent="0.15">
      <c r="A86" s="26">
        <v>9.2105698423495904E+16</v>
      </c>
      <c r="B86" s="2">
        <v>43677</v>
      </c>
      <c r="C86" s="2" t="s">
        <v>52</v>
      </c>
      <c r="D86" s="23" t="s">
        <v>41</v>
      </c>
      <c r="E86" s="3">
        <v>4</v>
      </c>
      <c r="F86" s="5">
        <v>1.65</v>
      </c>
      <c r="G86" s="6">
        <v>6.6</v>
      </c>
      <c r="H86" s="7">
        <f t="shared" si="15"/>
        <v>2.5999999999999996</v>
      </c>
      <c r="I86" s="7">
        <f>SUM($H$2:H86)</f>
        <v>-9.3300000000000072</v>
      </c>
      <c r="J86" s="8">
        <f>SUM(H$3:H86)/SUM(E$3:E86)</f>
        <v>-1.1561338289962834E-2</v>
      </c>
      <c r="K86" s="9">
        <f t="shared" si="16"/>
        <v>1.8953725005759536E-2</v>
      </c>
      <c r="L86" s="10">
        <f>AVERAGEIF($H$3:$H86,"&gt;0")</f>
        <v>5.8406521739130461</v>
      </c>
      <c r="M86" s="10">
        <f>AVERAGEIF($H$3:$H86,"&lt;0")</f>
        <v>-11.12</v>
      </c>
      <c r="N86" s="11">
        <f t="shared" si="17"/>
        <v>0.5252385048482956</v>
      </c>
      <c r="O86" s="11">
        <f>COUNTIF($G$3:$G86,"&gt;0")/COUNTIF($B$3:$B86,"&gt;0")</f>
        <v>0.66216216216216217</v>
      </c>
    </row>
    <row r="87" spans="1:15" x14ac:dyDescent="0.15">
      <c r="A87" s="26">
        <v>3.14491490260429E+16</v>
      </c>
      <c r="B87" s="2">
        <v>43677</v>
      </c>
      <c r="C87" s="2" t="s">
        <v>52</v>
      </c>
      <c r="D87" s="23" t="s">
        <v>74</v>
      </c>
      <c r="E87" s="3">
        <v>3</v>
      </c>
      <c r="F87" s="5">
        <v>1.26</v>
      </c>
      <c r="G87" s="6">
        <v>3.78</v>
      </c>
      <c r="H87" s="7">
        <f t="shared" si="15"/>
        <v>0.7799999999999998</v>
      </c>
      <c r="I87" s="7">
        <f>SUM($H$2:H87)</f>
        <v>-8.5500000000000078</v>
      </c>
      <c r="J87" s="8">
        <f>SUM(H$3:H87)/SUM(E$3:E87)</f>
        <v>-1.0555555555555565E-2</v>
      </c>
      <c r="K87" s="9">
        <f t="shared" si="16"/>
        <v>2.0115049174244115E-2</v>
      </c>
      <c r="L87" s="10">
        <f>AVERAGEIF($H$3:$H87,"&gt;0")</f>
        <v>5.7329787234042575</v>
      </c>
      <c r="M87" s="10">
        <f>AVERAGEIF($H$3:$H87,"&lt;0")</f>
        <v>-11.12</v>
      </c>
      <c r="N87" s="11">
        <f t="shared" si="17"/>
        <v>0.51555564059390813</v>
      </c>
      <c r="O87" s="11">
        <f>COUNTIF($G$3:$G87,"&gt;0")/COUNTIF($B$3:$B87,"&gt;0")</f>
        <v>0.66666666666666663</v>
      </c>
    </row>
    <row r="88" spans="1:15" x14ac:dyDescent="0.15">
      <c r="A88" s="26">
        <v>8.7540187595095904E+16</v>
      </c>
      <c r="B88" s="2">
        <v>43677</v>
      </c>
      <c r="C88" s="2" t="s">
        <v>75</v>
      </c>
      <c r="D88" s="23" t="s">
        <v>18</v>
      </c>
      <c r="E88" s="3">
        <v>4</v>
      </c>
      <c r="F88" s="5">
        <v>1.06</v>
      </c>
      <c r="G88" s="6">
        <v>4.24</v>
      </c>
      <c r="H88" s="7">
        <f t="shared" si="15"/>
        <v>0.24000000000000021</v>
      </c>
      <c r="I88" s="7">
        <f>SUM($H$2:H88)</f>
        <v>-8.3100000000000076</v>
      </c>
      <c r="J88" s="8">
        <f>SUM(H$3:H88)/SUM(E$3:E88)</f>
        <v>-1.0208845208845218E-2</v>
      </c>
      <c r="K88" s="9">
        <f t="shared" si="16"/>
        <v>2.0012743676463107E-2</v>
      </c>
      <c r="L88" s="10">
        <f>AVERAGEIF($H$3:$H88,"&gt;0")</f>
        <v>5.618541666666669</v>
      </c>
      <c r="M88" s="10">
        <f>AVERAGEIF($H$3:$H88,"&lt;0")</f>
        <v>-11.12</v>
      </c>
      <c r="N88" s="11">
        <f t="shared" si="17"/>
        <v>0.50526453836930485</v>
      </c>
      <c r="O88" s="11">
        <f>COUNTIF($G$3:$G88,"&gt;0")/COUNTIF($B$3:$B88,"&gt;0")</f>
        <v>0.67105263157894735</v>
      </c>
    </row>
    <row r="89" spans="1:15" x14ac:dyDescent="0.15">
      <c r="A89" s="26">
        <v>7.2677812737745904E+16</v>
      </c>
      <c r="B89" s="2">
        <v>43677</v>
      </c>
      <c r="C89" s="2" t="s">
        <v>75</v>
      </c>
      <c r="D89" s="23" t="s">
        <v>34</v>
      </c>
      <c r="E89" s="3">
        <v>3</v>
      </c>
      <c r="F89" s="5">
        <v>1.85</v>
      </c>
      <c r="G89" s="6">
        <v>5.55</v>
      </c>
      <c r="H89" s="7">
        <f t="shared" si="15"/>
        <v>2.5499999999999998</v>
      </c>
      <c r="I89" s="7">
        <f>SUM($H$2:H89)</f>
        <v>-5.7600000000000078</v>
      </c>
      <c r="J89" s="8">
        <f>SUM(H$3:H89)/SUM(E$3:E89)</f>
        <v>-7.0501835985312209E-3</v>
      </c>
      <c r="K89" s="9">
        <f t="shared" si="16"/>
        <v>2.5496983181379607E-2</v>
      </c>
      <c r="L89" s="10">
        <f>AVERAGEIF($H$3:$H89,"&gt;0")</f>
        <v>5.5559183673469414</v>
      </c>
      <c r="M89" s="10">
        <f>AVERAGEIF($H$3:$H89,"&lt;0")</f>
        <v>-11.12</v>
      </c>
      <c r="N89" s="11">
        <f t="shared" si="17"/>
        <v>0.49963294670386166</v>
      </c>
      <c r="O89" s="11">
        <f>COUNTIF($G$3:$G89,"&gt;0")/COUNTIF($B$3:$B89,"&gt;0")</f>
        <v>0.67532467532467533</v>
      </c>
    </row>
    <row r="90" spans="1:15" x14ac:dyDescent="0.15">
      <c r="A90" s="26">
        <v>9.6327114582474896E+16</v>
      </c>
      <c r="B90" s="2">
        <v>43677</v>
      </c>
      <c r="C90" s="2" t="s">
        <v>75</v>
      </c>
      <c r="D90" s="23" t="s">
        <v>76</v>
      </c>
      <c r="E90" s="3">
        <v>4</v>
      </c>
      <c r="F90" s="5">
        <v>1.42</v>
      </c>
      <c r="G90" s="6">
        <v>5.68</v>
      </c>
      <c r="H90" s="7">
        <f t="shared" si="15"/>
        <v>1.6799999999999997</v>
      </c>
      <c r="I90" s="7">
        <f>SUM($H$2:H90)</f>
        <v>-4.0800000000000081</v>
      </c>
      <c r="J90" s="8">
        <f>SUM(H$3:H90)/SUM(E$3:E90)</f>
        <v>-4.9695493300852718E-3</v>
      </c>
      <c r="K90" s="9">
        <f t="shared" si="16"/>
        <v>2.8913551401869575E-2</v>
      </c>
      <c r="L90" s="10">
        <f>AVERAGEIF($H$3:$H90,"&gt;0")</f>
        <v>5.4784000000000024</v>
      </c>
      <c r="M90" s="10">
        <f>AVERAGEIF($H$3:$H90,"&lt;0")</f>
        <v>-11.12</v>
      </c>
      <c r="N90" s="11">
        <f t="shared" si="17"/>
        <v>0.49266187050359739</v>
      </c>
      <c r="O90" s="11">
        <f>COUNTIF($G$3:$G90,"&gt;0")/COUNTIF($B$3:$B90,"&gt;0")</f>
        <v>0.67948717948717952</v>
      </c>
    </row>
    <row r="91" spans="1:15" x14ac:dyDescent="0.15">
      <c r="A91" s="26">
        <v>1.40506566505109E+16</v>
      </c>
      <c r="B91" s="2">
        <v>43677</v>
      </c>
      <c r="C91" s="2" t="s">
        <v>75</v>
      </c>
      <c r="D91" s="23" t="s">
        <v>21</v>
      </c>
      <c r="E91" s="3">
        <v>4</v>
      </c>
      <c r="F91" s="5">
        <v>1.7</v>
      </c>
      <c r="G91" s="6">
        <v>0</v>
      </c>
      <c r="H91" s="7">
        <f t="shared" si="15"/>
        <v>-4</v>
      </c>
      <c r="I91" s="7">
        <f>SUM($H$2:H91)</f>
        <v>-8.080000000000009</v>
      </c>
      <c r="J91" s="8">
        <f>SUM(H$3:H91)/SUM(E$3:E91)</f>
        <v>-9.7939393939394052E-3</v>
      </c>
      <c r="K91" s="9">
        <f t="shared" si="16"/>
        <v>1.9305276233290369E-2</v>
      </c>
      <c r="L91" s="10">
        <f>AVERAGEIF($H$3:$H91,"&gt;0")</f>
        <v>5.4784000000000024</v>
      </c>
      <c r="M91" s="10">
        <f>AVERAGEIF($H$3:$H91,"&lt;0")</f>
        <v>-10.846153846153847</v>
      </c>
      <c r="N91" s="11">
        <f t="shared" si="17"/>
        <v>0.50510070921985839</v>
      </c>
      <c r="O91" s="11">
        <f>COUNTIF($G$3:$G91,"&gt;0")/COUNTIF($B$3:$B91,"&gt;0")</f>
        <v>0.67088607594936711</v>
      </c>
    </row>
    <row r="92" spans="1:15" x14ac:dyDescent="0.15">
      <c r="A92" s="26">
        <v>9.0089413999497904E+16</v>
      </c>
      <c r="B92" s="2">
        <v>43677</v>
      </c>
      <c r="C92" s="2" t="s">
        <v>75</v>
      </c>
      <c r="D92" s="23" t="s">
        <v>77</v>
      </c>
      <c r="E92" s="3">
        <v>3</v>
      </c>
      <c r="F92" s="5">
        <v>1.48</v>
      </c>
      <c r="G92" s="6">
        <v>4.4400000000000004</v>
      </c>
      <c r="H92" s="7">
        <f t="shared" si="15"/>
        <v>1.4400000000000004</v>
      </c>
      <c r="I92" s="7">
        <f>SUM($H$2:H92)</f>
        <v>-6.6400000000000086</v>
      </c>
      <c r="J92" s="8">
        <f>SUM(H$3:H92)/SUM(E$3:E92)</f>
        <v>-8.0193236714975955E-3</v>
      </c>
      <c r="K92" s="9">
        <f t="shared" si="16"/>
        <v>2.2127396862289817E-2</v>
      </c>
      <c r="L92" s="10">
        <f>AVERAGEIF($H$3:$H92,"&gt;0")</f>
        <v>5.3992156862745126</v>
      </c>
      <c r="M92" s="10">
        <f>AVERAGEIF($H$3:$H92,"&lt;0")</f>
        <v>-10.846153846153847</v>
      </c>
      <c r="N92" s="11">
        <f t="shared" si="17"/>
        <v>0.49780002781254368</v>
      </c>
      <c r="O92" s="11">
        <f>COUNTIF($G$3:$G92,"&gt;0")/COUNTIF($B$3:$B92,"&gt;0")</f>
        <v>0.67500000000000004</v>
      </c>
    </row>
    <row r="93" spans="1:15" x14ac:dyDescent="0.15">
      <c r="A93" s="26">
        <v>5.7383766173800896E+16</v>
      </c>
      <c r="B93" s="2">
        <v>43677</v>
      </c>
      <c r="C93" s="2" t="s">
        <v>75</v>
      </c>
      <c r="D93" s="23" t="s">
        <v>78</v>
      </c>
      <c r="E93" s="3">
        <v>3</v>
      </c>
      <c r="F93" s="5">
        <v>1.85</v>
      </c>
      <c r="G93" s="6">
        <v>0</v>
      </c>
      <c r="H93" s="7">
        <f t="shared" si="15"/>
        <v>-3</v>
      </c>
      <c r="I93" s="7">
        <f>SUM($H$2:H93)</f>
        <v>-9.6400000000000077</v>
      </c>
      <c r="J93" s="8">
        <f>SUM(H$3:H93)/SUM(E$3:E93)</f>
        <v>-1.1600481347773776E-2</v>
      </c>
      <c r="K93" s="9">
        <f t="shared" si="16"/>
        <v>1.4994512234489221E-2</v>
      </c>
      <c r="L93" s="10">
        <f>AVERAGEIF($H$3:$H93,"&gt;0")</f>
        <v>5.3992156862745126</v>
      </c>
      <c r="M93" s="10">
        <f>AVERAGEIF($H$3:$H93,"&lt;0")</f>
        <v>-10.555555555555555</v>
      </c>
      <c r="N93" s="11">
        <f t="shared" si="17"/>
        <v>0.51150464396284856</v>
      </c>
      <c r="O93" s="11">
        <f>COUNTIF($G$3:$G93,"&gt;0")/COUNTIF($B$3:$B93,"&gt;0")</f>
        <v>0.66666666666666663</v>
      </c>
    </row>
    <row r="94" spans="1:15" x14ac:dyDescent="0.15">
      <c r="A94" s="26">
        <v>1.46979839660199E+16</v>
      </c>
      <c r="B94" s="2">
        <v>43677</v>
      </c>
      <c r="C94" s="2" t="s">
        <v>75</v>
      </c>
      <c r="D94" s="23" t="s">
        <v>16</v>
      </c>
      <c r="E94" s="3">
        <v>4</v>
      </c>
      <c r="F94" s="5">
        <v>1.24</v>
      </c>
      <c r="G94" s="6">
        <v>4.96</v>
      </c>
      <c r="H94" s="7">
        <f t="shared" si="15"/>
        <v>0.96</v>
      </c>
      <c r="I94" s="7">
        <f>SUM($H$2:H94)</f>
        <v>-8.6800000000000068</v>
      </c>
      <c r="J94" s="8">
        <f>SUM(H$3:H94)/SUM(E$3:E94)</f>
        <v>-1.0395209580838331E-2</v>
      </c>
      <c r="K94" s="9">
        <f t="shared" si="16"/>
        <v>1.6665018995297487E-2</v>
      </c>
      <c r="L94" s="10">
        <f>AVERAGEIF($H$3:$H94,"&gt;0")</f>
        <v>5.3138461538461561</v>
      </c>
      <c r="M94" s="10">
        <f>AVERAGEIF($H$3:$H94,"&lt;0")</f>
        <v>-10.555555555555555</v>
      </c>
      <c r="N94" s="11">
        <f t="shared" si="17"/>
        <v>0.50341700404858325</v>
      </c>
      <c r="O94" s="11">
        <f>COUNTIF($G$3:$G94,"&gt;0")/COUNTIF($B$3:$B94,"&gt;0")</f>
        <v>0.67073170731707321</v>
      </c>
    </row>
    <row r="95" spans="1:15" x14ac:dyDescent="0.15">
      <c r="A95" s="26">
        <v>8.6413485825055904E+16</v>
      </c>
      <c r="B95" s="2">
        <v>43677</v>
      </c>
      <c r="C95" s="2" t="s">
        <v>75</v>
      </c>
      <c r="D95" s="23" t="s">
        <v>35</v>
      </c>
      <c r="E95" s="3">
        <v>3</v>
      </c>
      <c r="F95" s="5">
        <v>1.68</v>
      </c>
      <c r="G95" s="6">
        <v>0</v>
      </c>
      <c r="H95" s="7">
        <f t="shared" si="15"/>
        <v>-3</v>
      </c>
      <c r="I95" s="7">
        <f>SUM($H$2:H95)</f>
        <v>-11.680000000000007</v>
      </c>
      <c r="J95" s="8">
        <f>SUM(H$3:H95)/SUM(E$3:E95)</f>
        <v>-1.3937947494033421E-2</v>
      </c>
      <c r="K95" s="9">
        <f t="shared" si="16"/>
        <v>9.6622738783742612E-3</v>
      </c>
      <c r="L95" s="10">
        <f>AVERAGEIF($H$3:$H95,"&gt;0")</f>
        <v>5.3138461538461561</v>
      </c>
      <c r="M95" s="10">
        <f>AVERAGEIF($H$3:$H95,"&lt;0")</f>
        <v>-10.285714285714286</v>
      </c>
      <c r="N95" s="11">
        <f t="shared" si="17"/>
        <v>0.51662393162393183</v>
      </c>
      <c r="O95" s="11">
        <f>COUNTIF($G$3:$G95,"&gt;0")/COUNTIF($B$3:$B95,"&gt;0")</f>
        <v>0.66265060240963858</v>
      </c>
    </row>
    <row r="97" spans="1:15" x14ac:dyDescent="0.15">
      <c r="D97" s="21"/>
      <c r="I97" s="16">
        <f>SUM(H98:H105)</f>
        <v>5.6499999999999995</v>
      </c>
    </row>
    <row r="98" spans="1:15" x14ac:dyDescent="0.15">
      <c r="A98" s="1">
        <v>6.4849811842845904E+16</v>
      </c>
      <c r="B98" s="2">
        <v>43678</v>
      </c>
      <c r="C98" s="2" t="s">
        <v>45</v>
      </c>
      <c r="D98" s="3" t="s">
        <v>48</v>
      </c>
      <c r="E98" s="3">
        <v>4</v>
      </c>
      <c r="F98" s="5">
        <v>3.2</v>
      </c>
      <c r="G98" s="6">
        <v>12.8</v>
      </c>
      <c r="H98" s="7">
        <f t="shared" ref="H98:H105" si="18">G98-E98</f>
        <v>8.8000000000000007</v>
      </c>
      <c r="I98" s="7">
        <f>SUM($H$2:H98)</f>
        <v>-2.8800000000000061</v>
      </c>
      <c r="J98" s="8">
        <f>SUM(H$3:H98)/SUM(E$3:E98)</f>
        <v>-3.4204275534441878E-3</v>
      </c>
      <c r="K98" s="9">
        <f t="shared" ref="K98:K105" si="19">O98-(1-O98)/N98</f>
        <v>2.9341029341029445E-2</v>
      </c>
      <c r="L98" s="10">
        <f>AVERAGEIF($H$3:$H98,"&gt;0")</f>
        <v>5.3796226415094361</v>
      </c>
      <c r="M98" s="10">
        <f>AVERAGEIF($H$3:$H98,"&lt;0")</f>
        <v>-10.285714285714286</v>
      </c>
      <c r="N98" s="11">
        <f t="shared" ref="N98:N105" si="20">L98/-M98</f>
        <v>0.52301886792452845</v>
      </c>
      <c r="O98" s="11">
        <f>COUNTIF($G$3:$G98,"&gt;0")/COUNTIF($B$3:$B98,"&gt;0")</f>
        <v>0.66666666666666663</v>
      </c>
    </row>
    <row r="99" spans="1:15" x14ac:dyDescent="0.15">
      <c r="A99" s="1">
        <v>8.8287833312115904E+16</v>
      </c>
      <c r="B99" s="2">
        <v>43678</v>
      </c>
      <c r="C99" s="2" t="s">
        <v>45</v>
      </c>
      <c r="D99" s="3" t="s">
        <v>58</v>
      </c>
      <c r="E99" s="3">
        <v>3</v>
      </c>
      <c r="F99" s="5">
        <v>1.45</v>
      </c>
      <c r="G99" s="6">
        <v>4.3499999999999996</v>
      </c>
      <c r="H99" s="7">
        <f t="shared" si="18"/>
        <v>1.3499999999999996</v>
      </c>
      <c r="I99" s="7">
        <f>SUM($H$2:H99)</f>
        <v>-1.5300000000000065</v>
      </c>
      <c r="J99" s="8">
        <f>SUM(H$3:H99)/SUM(E$3:E99)</f>
        <v>-1.8106508875739722E-3</v>
      </c>
      <c r="K99" s="9">
        <f t="shared" si="19"/>
        <v>3.1901092199368097E-2</v>
      </c>
      <c r="L99" s="10">
        <f>AVERAGEIF($H$3:$H99,"&gt;0")</f>
        <v>5.3050000000000024</v>
      </c>
      <c r="M99" s="10">
        <f>AVERAGEIF($H$3:$H99,"&lt;0")</f>
        <v>-10.285714285714286</v>
      </c>
      <c r="N99" s="11">
        <f t="shared" si="20"/>
        <v>0.51576388888888913</v>
      </c>
      <c r="O99" s="11">
        <f>COUNTIF($G$3:$G99,"&gt;0")/COUNTIF($B$3:$B99,"&gt;0")</f>
        <v>0.6705882352941176</v>
      </c>
    </row>
    <row r="100" spans="1:15" x14ac:dyDescent="0.15">
      <c r="A100" s="1">
        <v>6.3106942606968896E+16</v>
      </c>
      <c r="B100" s="2">
        <v>43678</v>
      </c>
      <c r="C100" s="2" t="s">
        <v>45</v>
      </c>
      <c r="D100" s="3" t="s">
        <v>79</v>
      </c>
      <c r="E100" s="3">
        <v>3</v>
      </c>
      <c r="F100" s="5">
        <v>1.58</v>
      </c>
      <c r="G100" s="6">
        <v>0</v>
      </c>
      <c r="H100" s="7">
        <f t="shared" si="18"/>
        <v>-3</v>
      </c>
      <c r="I100" s="7">
        <f>SUM($H$2:H100)</f>
        <v>-4.5300000000000065</v>
      </c>
      <c r="J100" s="8">
        <f>SUM(H$3:H100)/SUM(E$3:E100)</f>
        <v>-5.341981132075479E-3</v>
      </c>
      <c r="K100" s="9">
        <f t="shared" si="19"/>
        <v>2.4954518554238136E-2</v>
      </c>
      <c r="L100" s="10">
        <f>AVERAGEIF($H$3:$H100,"&gt;0")</f>
        <v>5.3050000000000024</v>
      </c>
      <c r="M100" s="10">
        <f>AVERAGEIF($H$3:$H100,"&lt;0")</f>
        <v>-10.03448275862069</v>
      </c>
      <c r="N100" s="11">
        <f t="shared" si="20"/>
        <v>0.52867697594501739</v>
      </c>
      <c r="O100" s="11">
        <f>COUNTIF($G$3:$G100,"&gt;0")/COUNTIF($B$3:$B100,"&gt;0")</f>
        <v>0.66279069767441856</v>
      </c>
    </row>
    <row r="101" spans="1:15" x14ac:dyDescent="0.15">
      <c r="A101" s="1">
        <v>7.0733355466563904E+16</v>
      </c>
      <c r="B101" s="2">
        <v>43678</v>
      </c>
      <c r="C101" s="2" t="s">
        <v>45</v>
      </c>
      <c r="D101" s="3" t="s">
        <v>67</v>
      </c>
      <c r="E101" s="3">
        <v>3</v>
      </c>
      <c r="F101" s="5">
        <v>1.75</v>
      </c>
      <c r="G101" s="6">
        <v>0</v>
      </c>
      <c r="H101" s="7">
        <f t="shared" si="18"/>
        <v>-3</v>
      </c>
      <c r="I101" s="7">
        <f>SUM($H$2:H101)</f>
        <v>-7.5300000000000065</v>
      </c>
      <c r="J101" s="8">
        <f>SUM(H$3:H101)/SUM(E$3:E101)</f>
        <v>-8.8484136310223345E-3</v>
      </c>
      <c r="K101" s="9">
        <f t="shared" si="19"/>
        <v>1.8167636257272135E-2</v>
      </c>
      <c r="L101" s="10">
        <f>AVERAGEIF($H$3:$H101,"&gt;0")</f>
        <v>5.3050000000000024</v>
      </c>
      <c r="M101" s="10">
        <f>AVERAGEIF($H$3:$H101,"&lt;0")</f>
        <v>-9.8000000000000007</v>
      </c>
      <c r="N101" s="11">
        <f t="shared" si="20"/>
        <v>0.54132653061224512</v>
      </c>
      <c r="O101" s="11">
        <f>COUNTIF($G$3:$G101,"&gt;0")/COUNTIF($B$3:$B101,"&gt;0")</f>
        <v>0.65517241379310343</v>
      </c>
    </row>
    <row r="102" spans="1:15" x14ac:dyDescent="0.15">
      <c r="A102" s="1">
        <v>4.7416930042785904E+16</v>
      </c>
      <c r="B102" s="2">
        <v>43678</v>
      </c>
      <c r="C102" s="2" t="s">
        <v>75</v>
      </c>
      <c r="D102" s="3" t="s">
        <v>17</v>
      </c>
      <c r="E102" s="3">
        <v>3</v>
      </c>
      <c r="F102" s="5">
        <v>2.4</v>
      </c>
      <c r="G102" s="6">
        <v>0</v>
      </c>
      <c r="H102" s="7">
        <f t="shared" si="18"/>
        <v>-3</v>
      </c>
      <c r="I102" s="7">
        <f>SUM($H$2:H102)</f>
        <v>-10.530000000000006</v>
      </c>
      <c r="J102" s="8">
        <f>SUM(H$3:H102)/SUM(E$3:E102)</f>
        <v>-1.233021077283373E-2</v>
      </c>
      <c r="K102" s="9">
        <f t="shared" si="19"/>
        <v>1.1535001285237101E-2</v>
      </c>
      <c r="L102" s="10">
        <f>AVERAGEIF($H$3:$H102,"&gt;0")</f>
        <v>5.3050000000000024</v>
      </c>
      <c r="M102" s="10">
        <f>AVERAGEIF($H$3:$H102,"&lt;0")</f>
        <v>-9.5806451612903221</v>
      </c>
      <c r="N102" s="11">
        <f t="shared" si="20"/>
        <v>0.55372053872053895</v>
      </c>
      <c r="O102" s="11">
        <f>COUNTIF($G$3:$G102,"&gt;0")/COUNTIF($B$3:$B102,"&gt;0")</f>
        <v>0.64772727272727271</v>
      </c>
    </row>
    <row r="103" spans="1:15" x14ac:dyDescent="0.15">
      <c r="A103" s="1">
        <v>6.9461118490774896E+16</v>
      </c>
      <c r="B103" s="2">
        <v>43678</v>
      </c>
      <c r="C103" s="2" t="s">
        <v>75</v>
      </c>
      <c r="D103" s="3" t="s">
        <v>34</v>
      </c>
      <c r="E103" s="3">
        <v>3</v>
      </c>
      <c r="F103" s="5">
        <v>5</v>
      </c>
      <c r="G103" s="6">
        <v>0</v>
      </c>
      <c r="H103" s="7">
        <f t="shared" si="18"/>
        <v>-3</v>
      </c>
      <c r="I103" s="7">
        <f>SUM($H$2:H103)</f>
        <v>-13.530000000000006</v>
      </c>
      <c r="J103" s="8">
        <f>SUM(H$3:H103)/SUM(E$3:E103)</f>
        <v>-1.5787631271878655E-2</v>
      </c>
      <c r="K103" s="9">
        <f t="shared" si="19"/>
        <v>5.0514142901019188E-3</v>
      </c>
      <c r="L103" s="10">
        <f>AVERAGEIF($H$3:$H103,"&gt;0")</f>
        <v>5.3050000000000024</v>
      </c>
      <c r="M103" s="10">
        <f>AVERAGEIF($H$3:$H103,"&lt;0")</f>
        <v>-9.375</v>
      </c>
      <c r="N103" s="11">
        <f t="shared" si="20"/>
        <v>0.56586666666666696</v>
      </c>
      <c r="O103" s="11">
        <f>COUNTIF($G$3:$G103,"&gt;0")/COUNTIF($B$3:$B103,"&gt;0")</f>
        <v>0.6404494382022472</v>
      </c>
    </row>
    <row r="104" spans="1:15" x14ac:dyDescent="0.15">
      <c r="A104" s="1">
        <v>9.6513317468669904E+16</v>
      </c>
      <c r="B104" s="2">
        <v>43678</v>
      </c>
      <c r="C104" s="2" t="s">
        <v>75</v>
      </c>
      <c r="D104" s="3" t="s">
        <v>22</v>
      </c>
      <c r="E104" s="3">
        <v>3</v>
      </c>
      <c r="F104" s="5">
        <v>2.1</v>
      </c>
      <c r="G104" s="6">
        <v>6.3</v>
      </c>
      <c r="H104" s="7">
        <f t="shared" si="18"/>
        <v>3.3</v>
      </c>
      <c r="I104" s="7">
        <f>SUM($H$2:H104)</f>
        <v>-10.230000000000008</v>
      </c>
      <c r="J104" s="8">
        <f>SUM(H$3:H104)/SUM(E$3:E104)</f>
        <v>-1.1895348837209311E-2</v>
      </c>
      <c r="K104" s="9">
        <f t="shared" si="19"/>
        <v>1.1758751193475803E-2</v>
      </c>
      <c r="L104" s="10">
        <f>AVERAGEIF($H$3:$H104,"&gt;0")</f>
        <v>5.2685454545454578</v>
      </c>
      <c r="M104" s="10">
        <f>AVERAGEIF($H$3:$H104,"&lt;0")</f>
        <v>-9.375</v>
      </c>
      <c r="N104" s="11">
        <f t="shared" si="20"/>
        <v>0.56197818181818215</v>
      </c>
      <c r="O104" s="11">
        <f>COUNTIF($G$3:$G104,"&gt;0")/COUNTIF($B$3:$B104,"&gt;0")</f>
        <v>0.64444444444444449</v>
      </c>
    </row>
    <row r="105" spans="1:15" x14ac:dyDescent="0.15">
      <c r="A105" s="1">
        <v>3.55428813106559E+16</v>
      </c>
      <c r="B105" s="2">
        <v>43678</v>
      </c>
      <c r="C105" s="2" t="s">
        <v>75</v>
      </c>
      <c r="D105" s="3" t="s">
        <v>16</v>
      </c>
      <c r="E105" s="3">
        <v>4</v>
      </c>
      <c r="F105" s="5">
        <v>2.0499999999999998</v>
      </c>
      <c r="G105" s="6">
        <v>8.1999999999999993</v>
      </c>
      <c r="H105" s="7">
        <f t="shared" si="18"/>
        <v>4.1999999999999993</v>
      </c>
      <c r="I105" s="7">
        <f>SUM($H$2:H105)</f>
        <v>-6.0300000000000082</v>
      </c>
      <c r="J105" s="8">
        <f>SUM(H$3:H105)/SUM(E$3:E105)</f>
        <v>-6.979166666666676E-3</v>
      </c>
      <c r="K105" s="9">
        <f t="shared" si="19"/>
        <v>2.0344080860460467E-2</v>
      </c>
      <c r="L105" s="10">
        <f>AVERAGEIF($H$3:$H105,"&gt;0")</f>
        <v>5.2494642857142884</v>
      </c>
      <c r="M105" s="10">
        <f>AVERAGEIF($H$3:$H105,"&lt;0")</f>
        <v>-9.375</v>
      </c>
      <c r="N105" s="11">
        <f t="shared" si="20"/>
        <v>0.55994285714285741</v>
      </c>
      <c r="O105" s="11">
        <f>COUNTIF($G$3:$G105,"&gt;0")/COUNTIF($B$3:$B105,"&gt;0")</f>
        <v>0.64835164835164838</v>
      </c>
    </row>
    <row r="107" spans="1:15" x14ac:dyDescent="0.15">
      <c r="D107" s="21"/>
      <c r="I107" s="16">
        <f>SUM(H108:H114)</f>
        <v>-10.16</v>
      </c>
    </row>
    <row r="108" spans="1:15" x14ac:dyDescent="0.15">
      <c r="A108" s="1">
        <v>4.7904093306396896E+16</v>
      </c>
      <c r="B108" s="2">
        <v>43679</v>
      </c>
      <c r="C108" s="2" t="s">
        <v>45</v>
      </c>
      <c r="D108" s="3" t="s">
        <v>80</v>
      </c>
      <c r="E108" s="3">
        <v>3</v>
      </c>
      <c r="F108" s="5">
        <v>1.28</v>
      </c>
      <c r="G108" s="6">
        <v>0</v>
      </c>
      <c r="H108" s="7">
        <f t="shared" ref="H108:H114" si="21">G108-E108</f>
        <v>-3</v>
      </c>
      <c r="I108" s="7">
        <f>SUM($H$2:H108)</f>
        <v>-9.0300000000000082</v>
      </c>
      <c r="J108" s="8">
        <f>SUM(H$3:H108)/SUM(E$3:E108)</f>
        <v>-1.0415224913494819E-2</v>
      </c>
      <c r="K108" s="9">
        <f t="shared" ref="K108:K114" si="22">O108-(1-O108)/N108</f>
        <v>1.3911135563966393E-2</v>
      </c>
      <c r="L108" s="10">
        <f>AVERAGEIF($H$3:$H108,"&gt;0")</f>
        <v>5.2494642857142884</v>
      </c>
      <c r="M108" s="10">
        <f>AVERAGEIF($H$3:$H108,"&lt;0")</f>
        <v>-9.1818181818181817</v>
      </c>
      <c r="N108" s="11">
        <f t="shared" ref="N108:N114" si="23">L108/-M108</f>
        <v>0.57172383309759578</v>
      </c>
      <c r="O108" s="11">
        <f>COUNTIF($G$3:$G108,"&gt;0")/COUNTIF($B$3:$B108,"&gt;0")</f>
        <v>0.64130434782608692</v>
      </c>
    </row>
    <row r="109" spans="1:15" x14ac:dyDescent="0.15">
      <c r="A109" s="1">
        <v>5.9580545306070896E+16</v>
      </c>
      <c r="B109" s="2">
        <v>43679</v>
      </c>
      <c r="C109" s="2" t="s">
        <v>45</v>
      </c>
      <c r="D109" s="3" t="s">
        <v>81</v>
      </c>
      <c r="E109" s="3">
        <v>4</v>
      </c>
      <c r="F109" s="5">
        <v>2.15</v>
      </c>
      <c r="G109" s="6">
        <v>0</v>
      </c>
      <c r="H109" s="7">
        <f t="shared" si="21"/>
        <v>-4</v>
      </c>
      <c r="I109" s="7">
        <f>SUM($H$2:H109)</f>
        <v>-13.030000000000008</v>
      </c>
      <c r="J109" s="8">
        <f>SUM(H$3:H109)/SUM(E$3:E109)</f>
        <v>-1.4959816303099895E-2</v>
      </c>
      <c r="K109" s="9">
        <f t="shared" si="22"/>
        <v>5.5681930823899828E-3</v>
      </c>
      <c r="L109" s="10">
        <f>AVERAGEIF($H$3:$H109,"&gt;0")</f>
        <v>5.2494642857142884</v>
      </c>
      <c r="M109" s="10">
        <f>AVERAGEIF($H$3:$H109,"&lt;0")</f>
        <v>-9.0294117647058822</v>
      </c>
      <c r="N109" s="11">
        <f t="shared" si="23"/>
        <v>0.58137389483480717</v>
      </c>
      <c r="O109" s="11">
        <f>COUNTIF($G$3:$G109,"&gt;0")/COUNTIF($B$3:$B109,"&gt;0")</f>
        <v>0.63440860215053763</v>
      </c>
    </row>
    <row r="110" spans="1:15" x14ac:dyDescent="0.15">
      <c r="A110" s="1">
        <v>6.4292544573696896E+16</v>
      </c>
      <c r="B110" s="2">
        <v>43679</v>
      </c>
      <c r="C110" s="2" t="s">
        <v>45</v>
      </c>
      <c r="D110" s="3" t="s">
        <v>71</v>
      </c>
      <c r="E110" s="3">
        <v>4</v>
      </c>
      <c r="F110" s="5">
        <v>1.32</v>
      </c>
      <c r="G110" s="6">
        <v>5.28</v>
      </c>
      <c r="H110" s="7">
        <f t="shared" si="21"/>
        <v>1.2800000000000002</v>
      </c>
      <c r="I110" s="7">
        <f>SUM($H$2:H110)</f>
        <v>-11.750000000000007</v>
      </c>
      <c r="J110" s="8">
        <f>SUM(H$3:H110)/SUM(E$3:E110)</f>
        <v>-1.3428571428571437E-2</v>
      </c>
      <c r="K110" s="9">
        <f t="shared" si="22"/>
        <v>7.7828021690961036E-3</v>
      </c>
      <c r="L110" s="10">
        <f>AVERAGEIF($H$3:$H110,"&gt;0")</f>
        <v>5.1798245614035103</v>
      </c>
      <c r="M110" s="10">
        <f>AVERAGEIF($H$3:$H110,"&lt;0")</f>
        <v>-9.0294117647058822</v>
      </c>
      <c r="N110" s="11">
        <f t="shared" si="23"/>
        <v>0.57366135207726177</v>
      </c>
      <c r="O110" s="11">
        <f>COUNTIF($G$3:$G110,"&gt;0")/COUNTIF($B$3:$B110,"&gt;0")</f>
        <v>0.63829787234042556</v>
      </c>
    </row>
    <row r="111" spans="1:15" x14ac:dyDescent="0.15">
      <c r="A111" s="1">
        <v>4.1751130129672896E+16</v>
      </c>
      <c r="B111" s="2">
        <v>43679</v>
      </c>
      <c r="C111" s="2" t="s">
        <v>45</v>
      </c>
      <c r="D111" s="3" t="s">
        <v>57</v>
      </c>
      <c r="E111" s="3">
        <v>3</v>
      </c>
      <c r="F111" s="5">
        <v>1.1599999999999999</v>
      </c>
      <c r="G111" s="6">
        <v>3.48</v>
      </c>
      <c r="H111" s="7">
        <f t="shared" si="21"/>
        <v>0.48</v>
      </c>
      <c r="I111" s="7">
        <f>SUM($H$2:H111)</f>
        <v>-11.270000000000007</v>
      </c>
      <c r="J111" s="8">
        <f>SUM(H$3:H111)/SUM(E$3:E111)</f>
        <v>-1.2835990888382696E-2</v>
      </c>
      <c r="K111" s="9">
        <f t="shared" si="22"/>
        <v>8.3123475004763803E-3</v>
      </c>
      <c r="L111" s="10">
        <f>AVERAGEIF($H$3:$H111,"&gt;0")</f>
        <v>5.0987931034482781</v>
      </c>
      <c r="M111" s="10">
        <f>AVERAGEIF($H$3:$H111,"&lt;0")</f>
        <v>-9.0294117647058822</v>
      </c>
      <c r="N111" s="11">
        <f t="shared" si="23"/>
        <v>0.5646871840952491</v>
      </c>
      <c r="O111" s="11">
        <f>COUNTIF($G$3:$G111,"&gt;0")/COUNTIF($B$3:$B111,"&gt;0")</f>
        <v>0.64210526315789473</v>
      </c>
    </row>
    <row r="112" spans="1:15" x14ac:dyDescent="0.15">
      <c r="A112" s="1">
        <v>1.01771263686089E+16</v>
      </c>
      <c r="B112" s="2">
        <v>43679</v>
      </c>
      <c r="C112" s="2" t="s">
        <v>52</v>
      </c>
      <c r="D112" s="3" t="s">
        <v>82</v>
      </c>
      <c r="E112" s="3">
        <v>4</v>
      </c>
      <c r="F112" s="5">
        <v>1.52</v>
      </c>
      <c r="G112" s="6">
        <v>6.08</v>
      </c>
      <c r="H112" s="7">
        <f t="shared" si="21"/>
        <v>2.08</v>
      </c>
      <c r="I112" s="7">
        <f>SUM($H$2:H112)</f>
        <v>-9.1900000000000066</v>
      </c>
      <c r="J112" s="8">
        <f>SUM(H$3:H112)/SUM(E$3:E112)</f>
        <v>-1.0419501133786856E-2</v>
      </c>
      <c r="K112" s="9">
        <f t="shared" si="22"/>
        <v>1.2284818060732672E-2</v>
      </c>
      <c r="L112" s="10">
        <f>AVERAGEIF($H$3:$H112,"&gt;0")</f>
        <v>5.04762711864407</v>
      </c>
      <c r="M112" s="10">
        <f>AVERAGEIF($H$3:$H112,"&lt;0")</f>
        <v>-9.0294117647058822</v>
      </c>
      <c r="N112" s="11">
        <f t="shared" si="23"/>
        <v>0.5590205929442944</v>
      </c>
      <c r="O112" s="11">
        <f>COUNTIF($G$3:$G112,"&gt;0")/COUNTIF($B$3:$B112,"&gt;0")</f>
        <v>0.64583333333333337</v>
      </c>
    </row>
    <row r="113" spans="1:15" x14ac:dyDescent="0.15">
      <c r="A113" s="1">
        <v>4.1338451224244896E+16</v>
      </c>
      <c r="B113" s="2">
        <v>43679</v>
      </c>
      <c r="C113" s="2" t="s">
        <v>75</v>
      </c>
      <c r="D113" s="3" t="s">
        <v>22</v>
      </c>
      <c r="E113" s="3">
        <v>3</v>
      </c>
      <c r="F113" s="5">
        <v>5.5</v>
      </c>
      <c r="G113" s="6">
        <v>0</v>
      </c>
      <c r="H113" s="7">
        <f t="shared" si="21"/>
        <v>-3</v>
      </c>
      <c r="I113" s="7">
        <f>SUM($H$2:H113)</f>
        <v>-12.190000000000007</v>
      </c>
      <c r="J113" s="8">
        <f>SUM(H$3:H113)/SUM(E$3:E113)</f>
        <v>-1.3774011299435035E-2</v>
      </c>
      <c r="K113" s="9">
        <f t="shared" si="22"/>
        <v>6.030967644561458E-3</v>
      </c>
      <c r="L113" s="10">
        <f>AVERAGEIF($H$3:$H113,"&gt;0")</f>
        <v>5.04762711864407</v>
      </c>
      <c r="M113" s="10">
        <f>AVERAGEIF($H$3:$H113,"&lt;0")</f>
        <v>-8.8571428571428577</v>
      </c>
      <c r="N113" s="11">
        <f t="shared" si="23"/>
        <v>0.56989338436304016</v>
      </c>
      <c r="O113" s="11">
        <f>COUNTIF($G$3:$G113,"&gt;0")/COUNTIF($B$3:$B113,"&gt;0")</f>
        <v>0.63917525773195871</v>
      </c>
    </row>
    <row r="114" spans="1:15" x14ac:dyDescent="0.15">
      <c r="A114" s="1">
        <v>3.6402065320682896E+16</v>
      </c>
      <c r="B114" s="2">
        <v>43679</v>
      </c>
      <c r="C114" s="2" t="s">
        <v>75</v>
      </c>
      <c r="D114" s="3" t="s">
        <v>16</v>
      </c>
      <c r="E114" s="3">
        <v>4</v>
      </c>
      <c r="F114" s="5">
        <v>2.4</v>
      </c>
      <c r="G114" s="6">
        <v>0</v>
      </c>
      <c r="H114" s="7">
        <f t="shared" si="21"/>
        <v>-4</v>
      </c>
      <c r="I114" s="7">
        <f>SUM($H$2:H114)</f>
        <v>-16.190000000000005</v>
      </c>
      <c r="J114" s="8">
        <f>SUM(H$3:H114)/SUM(E$3:E114)</f>
        <v>-1.8211473565804281E-2</v>
      </c>
      <c r="K114" s="9">
        <f t="shared" si="22"/>
        <v>-2.1168132811697493E-3</v>
      </c>
      <c r="L114" s="10">
        <f>AVERAGEIF($H$3:$H114,"&gt;0")</f>
        <v>5.04762711864407</v>
      </c>
      <c r="M114" s="10">
        <f>AVERAGEIF($H$3:$H114,"&lt;0")</f>
        <v>-8.7222222222222214</v>
      </c>
      <c r="N114" s="11">
        <f t="shared" si="23"/>
        <v>0.57870884162798264</v>
      </c>
      <c r="O114" s="11">
        <f>COUNTIF($G$3:$G114,"&gt;0")/COUNTIF($B$3:$B114,"&gt;0")</f>
        <v>0.63265306122448983</v>
      </c>
    </row>
    <row r="116" spans="1:15" x14ac:dyDescent="0.15">
      <c r="D116" s="21"/>
      <c r="I116" s="16">
        <f>SUM(H117:H119)</f>
        <v>-6.12</v>
      </c>
    </row>
    <row r="117" spans="1:15" x14ac:dyDescent="0.15">
      <c r="A117" s="1">
        <v>3.9028811025547904E+16</v>
      </c>
      <c r="B117" s="2">
        <v>43680</v>
      </c>
      <c r="C117" s="2" t="s">
        <v>45</v>
      </c>
      <c r="D117" s="3" t="s">
        <v>46</v>
      </c>
      <c r="E117" s="3">
        <v>3</v>
      </c>
      <c r="F117" s="5">
        <v>5</v>
      </c>
      <c r="G117" s="6">
        <v>0</v>
      </c>
      <c r="H117" s="7">
        <f>G117-E117</f>
        <v>-3</v>
      </c>
      <c r="I117" s="7">
        <f>SUM($H$2:H117)</f>
        <v>-19.190000000000005</v>
      </c>
      <c r="J117" s="8">
        <f>SUM(H$3:H117)/SUM(E$3:E117)</f>
        <v>-2.1513452914798212E-2</v>
      </c>
      <c r="K117" s="9">
        <f>O117-(1-O117)/N117</f>
        <v>-8.0988522612374103E-3</v>
      </c>
      <c r="L117" s="10">
        <f>AVERAGEIF($H$3:$H117,"&gt;0")</f>
        <v>5.04762711864407</v>
      </c>
      <c r="M117" s="10">
        <f>AVERAGEIF($H$3:$H117,"&lt;0")</f>
        <v>-8.5675675675675684</v>
      </c>
      <c r="N117" s="11">
        <f>L117/-M117</f>
        <v>0.58915521574079044</v>
      </c>
      <c r="O117" s="11">
        <f>COUNTIF($G$3:$G117,"&gt;0")/COUNTIF($B$3:$B117,"&gt;0")</f>
        <v>0.6262626262626263</v>
      </c>
    </row>
    <row r="118" spans="1:15" x14ac:dyDescent="0.15">
      <c r="A118" s="1">
        <v>3.15023483509789E+16</v>
      </c>
      <c r="B118" s="2">
        <v>43680</v>
      </c>
      <c r="C118" s="2" t="s">
        <v>45</v>
      </c>
      <c r="D118" s="3" t="s">
        <v>71</v>
      </c>
      <c r="E118" s="3">
        <v>4</v>
      </c>
      <c r="F118" s="5">
        <v>1.7</v>
      </c>
      <c r="G118" s="6">
        <v>0</v>
      </c>
      <c r="H118" s="7">
        <f>G118-E118</f>
        <v>-4</v>
      </c>
      <c r="I118" s="7">
        <f>SUM($H$2:H118)</f>
        <v>-23.190000000000005</v>
      </c>
      <c r="J118" s="8">
        <f>SUM(H$3:H118)/SUM(E$3:E118)</f>
        <v>-2.5881696428571434E-2</v>
      </c>
      <c r="K118" s="9">
        <f>O118-(1-O118)/N118</f>
        <v>-1.5942379369396353E-2</v>
      </c>
      <c r="L118" s="10">
        <f>AVERAGEIF($H$3:$H118,"&gt;0")</f>
        <v>5.04762711864407</v>
      </c>
      <c r="M118" s="10">
        <f>AVERAGEIF($H$3:$H118,"&lt;0")</f>
        <v>-8.4473684210526319</v>
      </c>
      <c r="N118" s="11">
        <f>L118/-M118</f>
        <v>0.59753841279898645</v>
      </c>
      <c r="O118" s="11">
        <f>COUNTIF($G$3:$G118,"&gt;0")/COUNTIF($B$3:$B118,"&gt;0")</f>
        <v>0.62</v>
      </c>
    </row>
    <row r="119" spans="1:15" x14ac:dyDescent="0.15">
      <c r="A119" s="1">
        <v>1.06278061306579E+16</v>
      </c>
      <c r="B119" s="2">
        <v>43680</v>
      </c>
      <c r="C119" s="2" t="s">
        <v>75</v>
      </c>
      <c r="D119" s="3" t="s">
        <v>18</v>
      </c>
      <c r="E119" s="3">
        <v>4</v>
      </c>
      <c r="F119" s="5">
        <v>1.22</v>
      </c>
      <c r="G119" s="6">
        <v>4.88</v>
      </c>
      <c r="H119" s="7">
        <f>G119-E119</f>
        <v>0.87999999999999989</v>
      </c>
      <c r="I119" s="7">
        <f>SUM($H$2:H119)</f>
        <v>-22.310000000000006</v>
      </c>
      <c r="J119" s="8">
        <f>SUM(H$3:H119)/SUM(E$3:E119)</f>
        <v>-2.4788888888888895E-2</v>
      </c>
      <c r="K119" s="9">
        <f>O119-(1-O119)/N119</f>
        <v>-1.466900515087477E-2</v>
      </c>
      <c r="L119" s="10">
        <f>AVERAGEIF($H$3:$H119,"&gt;0")</f>
        <v>4.9781666666666684</v>
      </c>
      <c r="M119" s="10">
        <f>AVERAGEIF($H$3:$H119,"&lt;0")</f>
        <v>-8.4473684210526319</v>
      </c>
      <c r="N119" s="11">
        <f>L119/-M119</f>
        <v>0.58931568016614766</v>
      </c>
      <c r="O119" s="11">
        <f>COUNTIF($G$3:$G119,"&gt;0")/COUNTIF($B$3:$B119,"&gt;0")</f>
        <v>0.62376237623762376</v>
      </c>
    </row>
    <row r="121" spans="1:15" x14ac:dyDescent="0.15">
      <c r="D121" s="21"/>
      <c r="I121" s="16">
        <f>SUM(H122:H126)</f>
        <v>-6.46</v>
      </c>
    </row>
    <row r="122" spans="1:15" x14ac:dyDescent="0.15">
      <c r="A122" s="1">
        <v>9.4658531392373904E+16</v>
      </c>
      <c r="B122" s="2">
        <v>43682</v>
      </c>
      <c r="C122" s="2" t="s">
        <v>83</v>
      </c>
      <c r="D122" s="3" t="s">
        <v>84</v>
      </c>
      <c r="E122" s="3">
        <v>4</v>
      </c>
      <c r="F122" s="5">
        <v>2.0499999999999998</v>
      </c>
      <c r="G122" s="6">
        <v>0</v>
      </c>
      <c r="H122" s="7">
        <f>G122-E122</f>
        <v>-4</v>
      </c>
      <c r="I122" s="7">
        <f>SUM($H$2:H122)</f>
        <v>-26.310000000000006</v>
      </c>
      <c r="J122" s="8">
        <f>SUM(H$3:H122)/SUM(E$3:E122)</f>
        <v>-2.9103982300884963E-2</v>
      </c>
      <c r="K122" s="9">
        <f>O122-(1-O122)/N122</f>
        <v>-2.2402727202903483E-2</v>
      </c>
      <c r="L122" s="10">
        <f>AVERAGEIF($H$3:$H122,"&gt;0")</f>
        <v>4.9781666666666684</v>
      </c>
      <c r="M122" s="10">
        <f>AVERAGEIF($H$3:$H122,"&lt;0")</f>
        <v>-8.3333333333333339</v>
      </c>
      <c r="N122" s="11">
        <f>L122/-M122</f>
        <v>0.59738000000000013</v>
      </c>
      <c r="O122" s="11">
        <f>COUNTIF($G$3:$G122,"&gt;0")/COUNTIF($B$3:$B122,"&gt;0")</f>
        <v>0.61764705882352944</v>
      </c>
    </row>
    <row r="123" spans="1:15" x14ac:dyDescent="0.15">
      <c r="A123" s="1">
        <v>1.96402613899799E+16</v>
      </c>
      <c r="B123" s="2">
        <v>43682</v>
      </c>
      <c r="C123" s="2" t="s">
        <v>83</v>
      </c>
      <c r="D123" s="3" t="s">
        <v>27</v>
      </c>
      <c r="E123" s="3">
        <v>3</v>
      </c>
      <c r="F123" s="5">
        <v>1.8</v>
      </c>
      <c r="G123" s="6">
        <v>5.4</v>
      </c>
      <c r="H123" s="7">
        <f>G123-E123</f>
        <v>2.4000000000000004</v>
      </c>
      <c r="I123" s="7">
        <f>SUM($H$2:H123)</f>
        <v>-23.910000000000004</v>
      </c>
      <c r="J123" s="8">
        <f>SUM(H$3:H123)/SUM(E$3:E123)</f>
        <v>-2.6361631753031977E-2</v>
      </c>
      <c r="K123" s="9">
        <f>O123-(1-O123)/N123</f>
        <v>-1.7903881270219801E-2</v>
      </c>
      <c r="L123" s="10">
        <f>AVERAGEIF($H$3:$H123,"&gt;0")</f>
        <v>4.9359016393442641</v>
      </c>
      <c r="M123" s="10">
        <f>AVERAGEIF($H$3:$H123,"&lt;0")</f>
        <v>-8.3333333333333339</v>
      </c>
      <c r="N123" s="11">
        <f>L123/-M123</f>
        <v>0.59230819672131163</v>
      </c>
      <c r="O123" s="11">
        <f>COUNTIF($G$3:$G123,"&gt;0")/COUNTIF($B$3:$B123,"&gt;0")</f>
        <v>0.62135922330097082</v>
      </c>
    </row>
    <row r="124" spans="1:15" x14ac:dyDescent="0.15">
      <c r="A124" s="1">
        <v>2.78133012335339E+16</v>
      </c>
      <c r="B124" s="2">
        <v>43682</v>
      </c>
      <c r="C124" s="2" t="s">
        <v>83</v>
      </c>
      <c r="D124" s="3" t="s">
        <v>69</v>
      </c>
      <c r="E124" s="3">
        <v>3</v>
      </c>
      <c r="F124" s="5">
        <v>1.38</v>
      </c>
      <c r="G124" s="6">
        <v>4.1399999999999997</v>
      </c>
      <c r="H124" s="7">
        <f>G124-E124</f>
        <v>1.1399999999999997</v>
      </c>
      <c r="I124" s="7">
        <f>SUM($H$2:H124)</f>
        <v>-22.770000000000003</v>
      </c>
      <c r="J124" s="8">
        <f>SUM(H$3:H124)/SUM(E$3:E124)</f>
        <v>-2.5021978021978024E-2</v>
      </c>
      <c r="K124" s="9">
        <f>O124-(1-O124)/N124</f>
        <v>-1.6068060748436586E-2</v>
      </c>
      <c r="L124" s="10">
        <f>AVERAGEIF($H$3:$H124,"&gt;0")</f>
        <v>4.8746774193548399</v>
      </c>
      <c r="M124" s="10">
        <f>AVERAGEIF($H$3:$H124,"&lt;0")</f>
        <v>-8.3333333333333339</v>
      </c>
      <c r="N124" s="11">
        <f>L124/-M124</f>
        <v>0.58496129032258071</v>
      </c>
      <c r="O124" s="11">
        <f>COUNTIF($G$3:$G124,"&gt;0")/COUNTIF($B$3:$B124,"&gt;0")</f>
        <v>0.625</v>
      </c>
    </row>
    <row r="125" spans="1:15" x14ac:dyDescent="0.15">
      <c r="A125" s="1">
        <v>1.83100740781379E+16</v>
      </c>
      <c r="B125" s="2">
        <v>43682</v>
      </c>
      <c r="C125" s="2" t="s">
        <v>83</v>
      </c>
      <c r="D125" s="3" t="s">
        <v>79</v>
      </c>
      <c r="E125" s="3">
        <v>3</v>
      </c>
      <c r="F125" s="5">
        <v>1.58</v>
      </c>
      <c r="G125" s="6">
        <v>0</v>
      </c>
      <c r="H125" s="7">
        <f>G125-E125</f>
        <v>-3</v>
      </c>
      <c r="I125" s="7">
        <f>SUM($H$2:H125)</f>
        <v>-25.770000000000003</v>
      </c>
      <c r="J125" s="8">
        <f>SUM(H$3:H125)/SUM(E$3:E125)</f>
        <v>-2.8225629791894854E-2</v>
      </c>
      <c r="K125" s="9">
        <f>O125-(1-O125)/N125</f>
        <v>-2.1776225296722629E-2</v>
      </c>
      <c r="L125" s="10">
        <f>AVERAGEIF($H$3:$H125,"&gt;0")</f>
        <v>4.8746774193548399</v>
      </c>
      <c r="M125" s="10">
        <f>AVERAGEIF($H$3:$H125,"&lt;0")</f>
        <v>-8.1999999999999993</v>
      </c>
      <c r="N125" s="11">
        <f>L125/-M125</f>
        <v>0.594472856018883</v>
      </c>
      <c r="O125" s="11">
        <f>COUNTIF($G$3:$G125,"&gt;0")/COUNTIF($B$3:$B125,"&gt;0")</f>
        <v>0.61904761904761907</v>
      </c>
    </row>
    <row r="126" spans="1:15" x14ac:dyDescent="0.15">
      <c r="A126" s="1">
        <v>2.50700853950849E+16</v>
      </c>
      <c r="B126" s="2">
        <v>43682</v>
      </c>
      <c r="C126" s="2" t="s">
        <v>83</v>
      </c>
      <c r="D126" s="3" t="s">
        <v>35</v>
      </c>
      <c r="E126" s="3">
        <v>3</v>
      </c>
      <c r="F126" s="5">
        <v>2.35</v>
      </c>
      <c r="G126" s="6">
        <v>0</v>
      </c>
      <c r="H126" s="7">
        <f>G126-E126</f>
        <v>-3</v>
      </c>
      <c r="I126" s="7">
        <f>SUM($H$2:H126)</f>
        <v>-28.770000000000003</v>
      </c>
      <c r="J126" s="8">
        <f>SUM(H$3:H126)/SUM(E$3:E126)</f>
        <v>-3.1408296943231447E-2</v>
      </c>
      <c r="K126" s="9">
        <f>O126-(1-O126)/N126</f>
        <v>-2.7376688627116952E-2</v>
      </c>
      <c r="L126" s="10">
        <f>AVERAGEIF($H$3:$H126,"&gt;0")</f>
        <v>4.8746774193548399</v>
      </c>
      <c r="M126" s="10">
        <f>AVERAGEIF($H$3:$H126,"&lt;0")</f>
        <v>-8.0731707317073162</v>
      </c>
      <c r="N126" s="11">
        <f>L126/-M126</f>
        <v>0.6038120066270346</v>
      </c>
      <c r="O126" s="11">
        <f>COUNTIF($G$3:$G126,"&gt;0")/COUNTIF($B$3:$B126,"&gt;0")</f>
        <v>0.6132075471698113</v>
      </c>
    </row>
    <row r="128" spans="1:15" x14ac:dyDescent="0.15">
      <c r="D128" s="21"/>
      <c r="I128" s="16">
        <f>SUM(H129:H139)</f>
        <v>10.47</v>
      </c>
    </row>
    <row r="129" spans="1:15" x14ac:dyDescent="0.15">
      <c r="A129" s="1">
        <v>6867131734050900</v>
      </c>
      <c r="B129" s="2">
        <v>43683</v>
      </c>
      <c r="C129" s="2" t="s">
        <v>83</v>
      </c>
      <c r="D129" s="3" t="s">
        <v>81</v>
      </c>
      <c r="E129" s="3">
        <v>4</v>
      </c>
      <c r="F129" s="5">
        <v>1.28</v>
      </c>
      <c r="G129" s="6">
        <v>5.12</v>
      </c>
      <c r="H129" s="7">
        <f t="shared" ref="H129:H139" si="24">G129-E129</f>
        <v>1.1200000000000001</v>
      </c>
      <c r="I129" s="7">
        <f>SUM($H$2:H129)</f>
        <v>-27.650000000000002</v>
      </c>
      <c r="J129" s="8">
        <f>SUM(H$3:H129)/SUM(E$3:E129)</f>
        <v>-3.0054347826086958E-2</v>
      </c>
      <c r="K129" s="9">
        <f t="shared" ref="K129:K139" si="25">O129-(1-O129)/N129</f>
        <v>-2.5629689649382281E-2</v>
      </c>
      <c r="L129" s="10">
        <f>AVERAGEIF($H$3:$H129,"&gt;0")</f>
        <v>4.8150793650793666</v>
      </c>
      <c r="M129" s="10">
        <f>AVERAGEIF($H$3:$H129,"&lt;0")</f>
        <v>-8.0731707317073162</v>
      </c>
      <c r="N129" s="11">
        <f t="shared" ref="N129:N139" si="26">L129/-M129</f>
        <v>0.59642977029684008</v>
      </c>
      <c r="O129" s="11">
        <f>COUNTIF($G$3:$G129,"&gt;0")/COUNTIF($B$3:$B129,"&gt;0")</f>
        <v>0.61682242990654201</v>
      </c>
    </row>
    <row r="130" spans="1:15" x14ac:dyDescent="0.15">
      <c r="A130" s="1">
        <v>3.58069827442049E+16</v>
      </c>
      <c r="B130" s="2">
        <v>43683</v>
      </c>
      <c r="C130" s="2" t="s">
        <v>83</v>
      </c>
      <c r="D130" s="3" t="s">
        <v>31</v>
      </c>
      <c r="E130" s="3">
        <v>4</v>
      </c>
      <c r="F130" s="5">
        <v>1.52</v>
      </c>
      <c r="G130" s="6">
        <v>0</v>
      </c>
      <c r="H130" s="7">
        <f t="shared" si="24"/>
        <v>-4</v>
      </c>
      <c r="I130" s="7">
        <f>SUM($H$2:H130)</f>
        <v>-31.650000000000002</v>
      </c>
      <c r="J130" s="8">
        <f>SUM(H$3:H130)/SUM(E$3:E130)</f>
        <v>-3.4253246753246758E-2</v>
      </c>
      <c r="K130" s="9">
        <f t="shared" si="25"/>
        <v>-3.3084262769444539E-2</v>
      </c>
      <c r="L130" s="10">
        <f>AVERAGEIF($H$3:$H130,"&gt;0")</f>
        <v>4.8150793650793666</v>
      </c>
      <c r="M130" s="10">
        <f>AVERAGEIF($H$3:$H130,"&lt;0")</f>
        <v>-7.9761904761904763</v>
      </c>
      <c r="N130" s="11">
        <f t="shared" si="26"/>
        <v>0.60368159203980121</v>
      </c>
      <c r="O130" s="11">
        <f>COUNTIF($G$3:$G130,"&gt;0")/COUNTIF($B$3:$B130,"&gt;0")</f>
        <v>0.61111111111111116</v>
      </c>
    </row>
    <row r="131" spans="1:15" x14ac:dyDescent="0.15">
      <c r="A131" s="1">
        <v>5.6211278257814896E+16</v>
      </c>
      <c r="B131" s="2">
        <v>43683</v>
      </c>
      <c r="C131" s="2" t="s">
        <v>83</v>
      </c>
      <c r="D131" s="3" t="s">
        <v>29</v>
      </c>
      <c r="E131" s="3">
        <v>3</v>
      </c>
      <c r="F131" s="5">
        <v>1.45</v>
      </c>
      <c r="G131" s="6">
        <v>4.3499999999999996</v>
      </c>
      <c r="H131" s="7">
        <f t="shared" si="24"/>
        <v>1.3499999999999996</v>
      </c>
      <c r="I131" s="7">
        <f>SUM($H$2:H131)</f>
        <v>-30.300000000000004</v>
      </c>
      <c r="J131" s="8">
        <f>SUM(H$3:H131)/SUM(E$3:E131)</f>
        <v>-3.2686084142394829E-2</v>
      </c>
      <c r="K131" s="9">
        <f t="shared" si="25"/>
        <v>-3.086507107306613E-2</v>
      </c>
      <c r="L131" s="10">
        <f>AVERAGEIF($H$3:$H131,"&gt;0")</f>
        <v>4.7609375000000016</v>
      </c>
      <c r="M131" s="10">
        <f>AVERAGEIF($H$3:$H131,"&lt;0")</f>
        <v>-7.9761904761904763</v>
      </c>
      <c r="N131" s="11">
        <f t="shared" si="26"/>
        <v>0.59689365671641814</v>
      </c>
      <c r="O131" s="11">
        <f>COUNTIF($G$3:$G131,"&gt;0")/COUNTIF($B$3:$B131,"&gt;0")</f>
        <v>0.61467889908256879</v>
      </c>
    </row>
    <row r="132" spans="1:15" x14ac:dyDescent="0.15">
      <c r="A132" s="1">
        <v>3.04774883910429E+16</v>
      </c>
      <c r="B132" s="2">
        <v>43683</v>
      </c>
      <c r="C132" s="2" t="s">
        <v>83</v>
      </c>
      <c r="D132" s="3" t="s">
        <v>85</v>
      </c>
      <c r="E132" s="3">
        <v>3</v>
      </c>
      <c r="F132" s="5">
        <v>5</v>
      </c>
      <c r="G132" s="6">
        <v>0</v>
      </c>
      <c r="H132" s="7">
        <f t="shared" si="24"/>
        <v>-3</v>
      </c>
      <c r="I132" s="7">
        <f>SUM($H$2:H132)</f>
        <v>-33.300000000000004</v>
      </c>
      <c r="J132" s="8">
        <f>SUM(H$3:H132)/SUM(E$3:E132)</f>
        <v>-3.5806451612903231E-2</v>
      </c>
      <c r="K132" s="9">
        <f t="shared" si="25"/>
        <v>-3.6312915833755621E-2</v>
      </c>
      <c r="L132" s="10">
        <f>AVERAGEIF($H$3:$H132,"&gt;0")</f>
        <v>4.7609375000000016</v>
      </c>
      <c r="M132" s="10">
        <f>AVERAGEIF($H$3:$H132,"&lt;0")</f>
        <v>-7.8604651162790695</v>
      </c>
      <c r="N132" s="11">
        <f t="shared" si="26"/>
        <v>0.60568139792899434</v>
      </c>
      <c r="O132" s="11">
        <f>COUNTIF($G$3:$G132,"&gt;0")/COUNTIF($B$3:$B132,"&gt;0")</f>
        <v>0.60909090909090913</v>
      </c>
    </row>
    <row r="133" spans="1:15" x14ac:dyDescent="0.15">
      <c r="A133" s="1">
        <v>9224465234477900</v>
      </c>
      <c r="B133" s="2">
        <v>43683</v>
      </c>
      <c r="C133" s="2" t="s">
        <v>83</v>
      </c>
      <c r="D133" s="3" t="s">
        <v>74</v>
      </c>
      <c r="E133" s="3">
        <v>3</v>
      </c>
      <c r="F133" s="5">
        <v>1.22</v>
      </c>
      <c r="G133" s="6">
        <v>3.66</v>
      </c>
      <c r="H133" s="7">
        <f t="shared" si="24"/>
        <v>0.66000000000000014</v>
      </c>
      <c r="I133" s="7">
        <f>SUM($H$2:H133)</f>
        <v>-32.64</v>
      </c>
      <c r="J133" s="8">
        <f>SUM(H$3:H133)/SUM(E$3:E133)</f>
        <v>-3.4983922829581994E-2</v>
      </c>
      <c r="K133" s="9">
        <f t="shared" si="25"/>
        <v>-3.5566349687387033E-2</v>
      </c>
      <c r="L133" s="10">
        <f>AVERAGEIF($H$3:$H133,"&gt;0")</f>
        <v>4.6978461538461556</v>
      </c>
      <c r="M133" s="10">
        <f>AVERAGEIF($H$3:$H133,"&lt;0")</f>
        <v>-7.8604651162790695</v>
      </c>
      <c r="N133" s="11">
        <f t="shared" si="26"/>
        <v>0.59765498406918549</v>
      </c>
      <c r="O133" s="11">
        <f>COUNTIF($G$3:$G133,"&gt;0")/COUNTIF($B$3:$B133,"&gt;0")</f>
        <v>0.61261261261261257</v>
      </c>
    </row>
    <row r="134" spans="1:15" x14ac:dyDescent="0.15">
      <c r="A134" s="1">
        <v>9.2541555831590896E+16</v>
      </c>
      <c r="B134" s="2">
        <v>43683</v>
      </c>
      <c r="C134" s="2" t="s">
        <v>83</v>
      </c>
      <c r="D134" s="3" t="s">
        <v>86</v>
      </c>
      <c r="E134" s="3">
        <v>4</v>
      </c>
      <c r="F134" s="5">
        <v>2.8</v>
      </c>
      <c r="G134" s="6">
        <v>11.2</v>
      </c>
      <c r="H134" s="7">
        <f t="shared" si="24"/>
        <v>7.1999999999999993</v>
      </c>
      <c r="I134" s="7">
        <f>SUM($H$2:H134)</f>
        <v>-25.44</v>
      </c>
      <c r="J134" s="8">
        <f>SUM(H$3:H134)/SUM(E$3:E134)</f>
        <v>-2.7150480256136606E-2</v>
      </c>
      <c r="K134" s="9">
        <f t="shared" si="25"/>
        <v>-2.1177648177263975E-2</v>
      </c>
      <c r="L134" s="10">
        <f>AVERAGEIF($H$3:$H134,"&gt;0")</f>
        <v>4.7357575757575772</v>
      </c>
      <c r="M134" s="10">
        <f>AVERAGEIF($H$3:$H134,"&lt;0")</f>
        <v>-7.8604651162790695</v>
      </c>
      <c r="N134" s="11">
        <f t="shared" si="26"/>
        <v>0.60247803478572726</v>
      </c>
      <c r="O134" s="11">
        <f>COUNTIF($G$3:$G134,"&gt;0")/COUNTIF($B$3:$B134,"&gt;0")</f>
        <v>0.6160714285714286</v>
      </c>
    </row>
    <row r="135" spans="1:15" x14ac:dyDescent="0.15">
      <c r="A135" s="1">
        <v>1.44570641526559E+16</v>
      </c>
      <c r="B135" s="2">
        <v>43683</v>
      </c>
      <c r="C135" s="2" t="s">
        <v>83</v>
      </c>
      <c r="D135" s="3" t="s">
        <v>87</v>
      </c>
      <c r="E135" s="3">
        <v>4</v>
      </c>
      <c r="F135" s="5">
        <v>1.36</v>
      </c>
      <c r="G135" s="6">
        <v>5.44</v>
      </c>
      <c r="H135" s="7">
        <f t="shared" si="24"/>
        <v>1.4400000000000004</v>
      </c>
      <c r="I135" s="7">
        <f>SUM($H$2:H135)</f>
        <v>-24</v>
      </c>
      <c r="J135" s="8">
        <f>SUM(H$3:H135)/SUM(E$3:E135)</f>
        <v>-2.5504782146652496E-2</v>
      </c>
      <c r="K135" s="9">
        <f t="shared" si="25"/>
        <v>-1.8770080604249895E-2</v>
      </c>
      <c r="L135" s="10">
        <f>AVERAGEIF($H$3:$H135,"&gt;0")</f>
        <v>4.686567164179106</v>
      </c>
      <c r="M135" s="10">
        <f>AVERAGEIF($H$3:$H135,"&lt;0")</f>
        <v>-7.8604651162790695</v>
      </c>
      <c r="N135" s="11">
        <f t="shared" si="26"/>
        <v>0.59622008301686857</v>
      </c>
      <c r="O135" s="11">
        <f>COUNTIF($G$3:$G135,"&gt;0")/COUNTIF($B$3:$B135,"&gt;0")</f>
        <v>0.61946902654867253</v>
      </c>
    </row>
    <row r="136" spans="1:15" x14ac:dyDescent="0.15">
      <c r="A136" s="1">
        <v>6.5978035831590896E+16</v>
      </c>
      <c r="B136" s="2">
        <v>43683</v>
      </c>
      <c r="C136" s="2" t="s">
        <v>83</v>
      </c>
      <c r="D136" s="3" t="s">
        <v>66</v>
      </c>
      <c r="E136" s="3">
        <v>4</v>
      </c>
      <c r="F136" s="5">
        <v>1.7</v>
      </c>
      <c r="G136" s="6">
        <v>6.8</v>
      </c>
      <c r="H136" s="7">
        <f t="shared" si="24"/>
        <v>2.8</v>
      </c>
      <c r="I136" s="7">
        <f>SUM($H$2:H136)</f>
        <v>-21.2</v>
      </c>
      <c r="J136" s="8">
        <f>SUM(H$3:H136)/SUM(E$3:E136)</f>
        <v>-2.2433862433862434E-2</v>
      </c>
      <c r="K136" s="9">
        <f t="shared" si="25"/>
        <v>-1.3600921495657947E-2</v>
      </c>
      <c r="L136" s="10">
        <f>AVERAGEIF($H$3:$H136,"&gt;0")</f>
        <v>4.6588235294117668</v>
      </c>
      <c r="M136" s="10">
        <f>AVERAGEIF($H$3:$H136,"&lt;0")</f>
        <v>-7.8604651162790695</v>
      </c>
      <c r="N136" s="11">
        <f t="shared" si="26"/>
        <v>0.59269056735120107</v>
      </c>
      <c r="O136" s="11">
        <f>COUNTIF($G$3:$G136,"&gt;0")/COUNTIF($B$3:$B136,"&gt;0")</f>
        <v>0.6228070175438597</v>
      </c>
    </row>
    <row r="137" spans="1:15" x14ac:dyDescent="0.15">
      <c r="A137" s="1">
        <v>1.40569200698219E+16</v>
      </c>
      <c r="B137" s="2">
        <v>43683</v>
      </c>
      <c r="C137" s="2" t="s">
        <v>83</v>
      </c>
      <c r="D137" s="3" t="s">
        <v>19</v>
      </c>
      <c r="E137" s="3">
        <v>4</v>
      </c>
      <c r="F137" s="5">
        <v>2.5</v>
      </c>
      <c r="G137" s="6">
        <v>10</v>
      </c>
      <c r="H137" s="7">
        <f t="shared" si="24"/>
        <v>6</v>
      </c>
      <c r="I137" s="7">
        <f>SUM($H$2:H137)</f>
        <v>-15.2</v>
      </c>
      <c r="J137" s="8">
        <f>SUM(H$3:H137)/SUM(E$3:E137)</f>
        <v>-1.6016859852476289E-2</v>
      </c>
      <c r="K137" s="9">
        <f t="shared" si="25"/>
        <v>-2.1658315823497309E-3</v>
      </c>
      <c r="L137" s="10">
        <f>AVERAGEIF($H$3:$H137,"&gt;0")</f>
        <v>4.6782608695652188</v>
      </c>
      <c r="M137" s="10">
        <f>AVERAGEIF($H$3:$H137,"&lt;0")</f>
        <v>-7.8604651162790695</v>
      </c>
      <c r="N137" s="11">
        <f t="shared" si="26"/>
        <v>0.5951633650630308</v>
      </c>
      <c r="O137" s="11">
        <f>COUNTIF($G$3:$G137,"&gt;0")/COUNTIF($B$3:$B137,"&gt;0")</f>
        <v>0.62608695652173918</v>
      </c>
    </row>
    <row r="138" spans="1:15" x14ac:dyDescent="0.15">
      <c r="A138" s="1">
        <v>4.9172341151035904E+16</v>
      </c>
      <c r="B138" s="2">
        <v>43683</v>
      </c>
      <c r="C138" s="2" t="s">
        <v>83</v>
      </c>
      <c r="D138" s="3" t="s">
        <v>57</v>
      </c>
      <c r="E138" s="3">
        <v>4</v>
      </c>
      <c r="F138" s="5">
        <v>2</v>
      </c>
      <c r="G138" s="6">
        <v>0</v>
      </c>
      <c r="H138" s="7">
        <f t="shared" si="24"/>
        <v>-4</v>
      </c>
      <c r="I138" s="7">
        <f>SUM($H$2:H138)</f>
        <v>-19.2</v>
      </c>
      <c r="J138" s="8">
        <f>SUM(H$3:H138)/SUM(E$3:E138)</f>
        <v>-2.0146904512067156E-2</v>
      </c>
      <c r="K138" s="9">
        <f t="shared" si="25"/>
        <v>-9.5180105114726077E-3</v>
      </c>
      <c r="L138" s="10">
        <f>AVERAGEIF($H$3:$H138,"&gt;0")</f>
        <v>4.6782608695652188</v>
      </c>
      <c r="M138" s="10">
        <f>AVERAGEIF($H$3:$H138,"&lt;0")</f>
        <v>-7.7727272727272725</v>
      </c>
      <c r="N138" s="11">
        <f t="shared" si="26"/>
        <v>0.60188151538265977</v>
      </c>
      <c r="O138" s="11">
        <f>COUNTIF($G$3:$G138,"&gt;0")/COUNTIF($B$3:$B138,"&gt;0")</f>
        <v>0.62068965517241381</v>
      </c>
    </row>
    <row r="139" spans="1:15" x14ac:dyDescent="0.15">
      <c r="A139" s="1">
        <v>8.3027301210296896E+16</v>
      </c>
      <c r="B139" s="2">
        <v>43683</v>
      </c>
      <c r="C139" s="2" t="s">
        <v>83</v>
      </c>
      <c r="D139" s="3" t="s">
        <v>43</v>
      </c>
      <c r="E139" s="3">
        <v>3</v>
      </c>
      <c r="F139" s="5">
        <v>1.3</v>
      </c>
      <c r="G139" s="6">
        <v>3.9</v>
      </c>
      <c r="H139" s="7">
        <f t="shared" si="24"/>
        <v>0.89999999999999991</v>
      </c>
      <c r="I139" s="7">
        <f>SUM($H$2:H139)</f>
        <v>-18.3</v>
      </c>
      <c r="J139" s="8">
        <f>SUM(H$3:H139)/SUM(E$3:E139)</f>
        <v>-1.9142259414225943E-2</v>
      </c>
      <c r="K139" s="9">
        <f t="shared" si="25"/>
        <v>-8.1826319083035948E-3</v>
      </c>
      <c r="L139" s="10">
        <f>AVERAGEIF($H$3:$H139,"&gt;0")</f>
        <v>4.6242857142857154</v>
      </c>
      <c r="M139" s="10">
        <f>AVERAGEIF($H$3:$H139,"&lt;0")</f>
        <v>-7.7727272727272725</v>
      </c>
      <c r="N139" s="11">
        <f t="shared" si="26"/>
        <v>0.59493734335839621</v>
      </c>
      <c r="O139" s="11">
        <f>COUNTIF($G$3:$G139,"&gt;0")/COUNTIF($B$3:$B139,"&gt;0")</f>
        <v>0.62393162393162394</v>
      </c>
    </row>
    <row r="141" spans="1:15" x14ac:dyDescent="0.15">
      <c r="D141" s="21"/>
      <c r="I141" s="16">
        <f>SUM(H142:H154)</f>
        <v>-13.129999999999999</v>
      </c>
    </row>
    <row r="142" spans="1:15" x14ac:dyDescent="0.15">
      <c r="A142" s="1">
        <v>7.6744191947079904E+16</v>
      </c>
      <c r="B142" s="2">
        <v>43684</v>
      </c>
      <c r="C142" s="2" t="s">
        <v>83</v>
      </c>
      <c r="D142" s="3" t="s">
        <v>86</v>
      </c>
      <c r="E142" s="3">
        <v>3</v>
      </c>
      <c r="F142" s="5">
        <v>1.65</v>
      </c>
      <c r="G142" s="6">
        <v>4.95</v>
      </c>
      <c r="H142" s="7">
        <f t="shared" ref="H142:H154" si="27">G142-E142</f>
        <v>1.9500000000000002</v>
      </c>
      <c r="I142" s="7">
        <f>SUM($H$2:H142)</f>
        <v>-16.350000000000001</v>
      </c>
      <c r="J142" s="8">
        <f>SUM(H$3:H142)/SUM(E$3:E142)</f>
        <v>-1.7049009384775809E-2</v>
      </c>
      <c r="K142" s="9">
        <f t="shared" ref="K142:K154" si="28">O142-(1-O142)/N142</f>
        <v>-4.7857349186891662E-3</v>
      </c>
      <c r="L142" s="10">
        <f>AVERAGEIF($H$3:$H142,"&gt;0")</f>
        <v>4.5866197183098603</v>
      </c>
      <c r="M142" s="10">
        <f>AVERAGEIF($H$3:$H142,"&lt;0")</f>
        <v>-7.7727272727272725</v>
      </c>
      <c r="N142" s="11">
        <f t="shared" ref="N142:N154" si="29">L142/-M142</f>
        <v>0.59009142574746742</v>
      </c>
      <c r="O142" s="11">
        <f>COUNTIF($G$3:$G142,"&gt;0")/COUNTIF($B$3:$B142,"&gt;0")</f>
        <v>0.6271186440677966</v>
      </c>
    </row>
    <row r="143" spans="1:15" x14ac:dyDescent="0.15">
      <c r="A143" s="1">
        <v>2.39832834747179E+16</v>
      </c>
      <c r="B143" s="2">
        <v>43684</v>
      </c>
      <c r="C143" s="2" t="s">
        <v>83</v>
      </c>
      <c r="D143" s="3" t="s">
        <v>81</v>
      </c>
      <c r="E143" s="3">
        <v>4</v>
      </c>
      <c r="F143" s="5">
        <v>1.32</v>
      </c>
      <c r="G143" s="6">
        <v>5.28</v>
      </c>
      <c r="H143" s="7">
        <f t="shared" si="27"/>
        <v>1.2800000000000002</v>
      </c>
      <c r="I143" s="7">
        <f>SUM($H$2:H143)</f>
        <v>-15.07</v>
      </c>
      <c r="J143" s="8">
        <f>SUM(H$3:H143)/SUM(E$3:E143)</f>
        <v>-1.564901349948079E-2</v>
      </c>
      <c r="K143" s="9">
        <f t="shared" si="28"/>
        <v>-2.6796268931209566E-3</v>
      </c>
      <c r="L143" s="10">
        <f>AVERAGEIF($H$3:$H143,"&gt;0")</f>
        <v>4.540694444444445</v>
      </c>
      <c r="M143" s="10">
        <f>AVERAGEIF($H$3:$H143,"&lt;0")</f>
        <v>-7.7727272727272725</v>
      </c>
      <c r="N143" s="11">
        <f t="shared" si="29"/>
        <v>0.58418291098115671</v>
      </c>
      <c r="O143" s="11">
        <f>COUNTIF($G$3:$G143,"&gt;0")/COUNTIF($B$3:$B143,"&gt;0")</f>
        <v>0.63025210084033612</v>
      </c>
    </row>
    <row r="144" spans="1:15" x14ac:dyDescent="0.15">
      <c r="A144" s="1">
        <v>8.9561401246929904E+16</v>
      </c>
      <c r="B144" s="2">
        <v>43684</v>
      </c>
      <c r="C144" s="2" t="s">
        <v>83</v>
      </c>
      <c r="D144" s="3" t="s">
        <v>88</v>
      </c>
      <c r="E144" s="3">
        <v>3</v>
      </c>
      <c r="F144" s="5">
        <v>1.28</v>
      </c>
      <c r="G144" s="6">
        <v>0</v>
      </c>
      <c r="H144" s="7">
        <f t="shared" si="27"/>
        <v>-3</v>
      </c>
      <c r="I144" s="7">
        <f>SUM($H$2:H144)</f>
        <v>-18.07</v>
      </c>
      <c r="J144" s="8">
        <f>SUM(H$3:H144)/SUM(E$3:E144)</f>
        <v>-1.8706004140786749E-2</v>
      </c>
      <c r="K144" s="9">
        <f t="shared" si="28"/>
        <v>-8.1630624292661214E-3</v>
      </c>
      <c r="L144" s="10">
        <f>AVERAGEIF($H$3:$H144,"&gt;0")</f>
        <v>4.540694444444445</v>
      </c>
      <c r="M144" s="10">
        <f>AVERAGEIF($H$3:$H144,"&lt;0")</f>
        <v>-7.666666666666667</v>
      </c>
      <c r="N144" s="11">
        <f t="shared" si="29"/>
        <v>0.59226449275362325</v>
      </c>
      <c r="O144" s="11">
        <f>COUNTIF($G$3:$G144,"&gt;0")/COUNTIF($B$3:$B144,"&gt;0")</f>
        <v>0.625</v>
      </c>
    </row>
    <row r="145" spans="1:15" x14ac:dyDescent="0.15">
      <c r="A145" s="1">
        <v>6529692152602900</v>
      </c>
      <c r="B145" s="2">
        <v>43684</v>
      </c>
      <c r="C145" s="2" t="s">
        <v>83</v>
      </c>
      <c r="D145" s="3" t="s">
        <v>89</v>
      </c>
      <c r="E145" s="3">
        <v>4</v>
      </c>
      <c r="F145" s="5">
        <v>1.08</v>
      </c>
      <c r="G145" s="6">
        <v>4.32</v>
      </c>
      <c r="H145" s="7">
        <f t="shared" si="27"/>
        <v>0.32000000000000028</v>
      </c>
      <c r="I145" s="7">
        <f>SUM($H$2:H145)</f>
        <v>-17.75</v>
      </c>
      <c r="J145" s="8">
        <f>SUM(H$3:H145)/SUM(E$3:E145)</f>
        <v>-1.8298969072164949E-2</v>
      </c>
      <c r="K145" s="9">
        <f t="shared" si="28"/>
        <v>-7.9298436128770744E-3</v>
      </c>
      <c r="L145" s="10">
        <f>AVERAGEIF($H$3:$H145,"&gt;0")</f>
        <v>4.4828767123287676</v>
      </c>
      <c r="M145" s="10">
        <f>AVERAGEIF($H$3:$H145,"&lt;0")</f>
        <v>-7.666666666666667</v>
      </c>
      <c r="N145" s="11">
        <f t="shared" si="29"/>
        <v>0.58472304943418707</v>
      </c>
      <c r="O145" s="11">
        <f>COUNTIF($G$3:$G145,"&gt;0")/COUNTIF($B$3:$B145,"&gt;0")</f>
        <v>0.62809917355371903</v>
      </c>
    </row>
    <row r="146" spans="1:15" x14ac:dyDescent="0.15">
      <c r="A146" s="1">
        <v>4.9947735059773904E+16</v>
      </c>
      <c r="B146" s="2">
        <v>43684</v>
      </c>
      <c r="C146" s="2" t="s">
        <v>83</v>
      </c>
      <c r="D146" s="3" t="s">
        <v>37</v>
      </c>
      <c r="E146" s="3">
        <v>4</v>
      </c>
      <c r="F146" s="5">
        <v>1.42</v>
      </c>
      <c r="G146" s="6">
        <v>5.68</v>
      </c>
      <c r="H146" s="7">
        <f t="shared" si="27"/>
        <v>1.6799999999999997</v>
      </c>
      <c r="I146" s="7">
        <f>SUM($H$2:H146)</f>
        <v>-16.07</v>
      </c>
      <c r="J146" s="8">
        <f>SUM(H$3:H146)/SUM(E$3:E146)</f>
        <v>-1.6498973305954824E-2</v>
      </c>
      <c r="K146" s="9">
        <f t="shared" si="28"/>
        <v>-5.0434269486803185E-3</v>
      </c>
      <c r="L146" s="10">
        <f>AVERAGEIF($H$3:$H146,"&gt;0")</f>
        <v>4.4450000000000012</v>
      </c>
      <c r="M146" s="10">
        <f>AVERAGEIF($H$3:$H146,"&lt;0")</f>
        <v>-7.666666666666667</v>
      </c>
      <c r="N146" s="11">
        <f t="shared" si="29"/>
        <v>0.57978260869565235</v>
      </c>
      <c r="O146" s="11">
        <f>COUNTIF($G$3:$G146,"&gt;0")/COUNTIF($B$3:$B146,"&gt;0")</f>
        <v>0.63114754098360659</v>
      </c>
    </row>
    <row r="147" spans="1:15" x14ac:dyDescent="0.15">
      <c r="A147" s="1">
        <v>3.43337253222399E+16</v>
      </c>
      <c r="B147" s="2">
        <v>43684</v>
      </c>
      <c r="C147" s="2" t="s">
        <v>83</v>
      </c>
      <c r="D147" s="3" t="s">
        <v>29</v>
      </c>
      <c r="E147" s="3">
        <v>3</v>
      </c>
      <c r="F147" s="5">
        <v>1.34</v>
      </c>
      <c r="G147" s="6">
        <v>0</v>
      </c>
      <c r="H147" s="7">
        <f t="shared" si="27"/>
        <v>-3</v>
      </c>
      <c r="I147" s="7">
        <f>SUM($H$2:H147)</f>
        <v>-19.07</v>
      </c>
      <c r="J147" s="8">
        <f>SUM(H$3:H147)/SUM(E$3:E147)</f>
        <v>-1.9518935516888436E-2</v>
      </c>
      <c r="K147" s="9">
        <f t="shared" si="28"/>
        <v>-1.0489542465728308E-2</v>
      </c>
      <c r="L147" s="10">
        <f>AVERAGEIF($H$3:$H147,"&gt;0")</f>
        <v>4.4450000000000012</v>
      </c>
      <c r="M147" s="10">
        <f>AVERAGEIF($H$3:$H147,"&lt;0")</f>
        <v>-7.5652173913043477</v>
      </c>
      <c r="N147" s="11">
        <f t="shared" si="29"/>
        <v>0.58755747126436797</v>
      </c>
      <c r="O147" s="11">
        <f>COUNTIF($G$3:$G147,"&gt;0")/COUNTIF($B$3:$B147,"&gt;0")</f>
        <v>0.62601626016260159</v>
      </c>
    </row>
    <row r="148" spans="1:15" x14ac:dyDescent="0.15">
      <c r="A148" s="1">
        <v>4.6259263316656896E+16</v>
      </c>
      <c r="B148" s="2">
        <v>43684</v>
      </c>
      <c r="C148" s="2" t="s">
        <v>83</v>
      </c>
      <c r="D148" s="3" t="s">
        <v>58</v>
      </c>
      <c r="E148" s="3">
        <v>4</v>
      </c>
      <c r="F148" s="5">
        <v>1.48</v>
      </c>
      <c r="G148" s="6">
        <v>5.92</v>
      </c>
      <c r="H148" s="7">
        <f t="shared" si="27"/>
        <v>1.92</v>
      </c>
      <c r="I148" s="7">
        <f>SUM($H$2:H148)</f>
        <v>-17.149999999999999</v>
      </c>
      <c r="J148" s="8">
        <f>SUM(H$3:H148)/SUM(E$3:E148)</f>
        <v>-1.748216106014271E-2</v>
      </c>
      <c r="K148" s="9">
        <f t="shared" si="28"/>
        <v>-7.1589795590047967E-3</v>
      </c>
      <c r="L148" s="10">
        <f>AVERAGEIF($H$3:$H148,"&gt;0")</f>
        <v>4.4113333333333342</v>
      </c>
      <c r="M148" s="10">
        <f>AVERAGEIF($H$3:$H148,"&lt;0")</f>
        <v>-7.5652173913043477</v>
      </c>
      <c r="N148" s="11">
        <f t="shared" si="29"/>
        <v>0.58310727969348675</v>
      </c>
      <c r="O148" s="11">
        <f>COUNTIF($G$3:$G148,"&gt;0")/COUNTIF($B$3:$B148,"&gt;0")</f>
        <v>0.62903225806451613</v>
      </c>
    </row>
    <row r="149" spans="1:15" x14ac:dyDescent="0.15">
      <c r="A149" s="1">
        <v>6.8667866428913904E+16</v>
      </c>
      <c r="B149" s="2">
        <v>43684</v>
      </c>
      <c r="C149" s="2" t="s">
        <v>83</v>
      </c>
      <c r="D149" s="3" t="s">
        <v>90</v>
      </c>
      <c r="E149" s="3">
        <v>4</v>
      </c>
      <c r="F149" s="5">
        <v>2.2999999999999998</v>
      </c>
      <c r="G149" s="6">
        <v>0</v>
      </c>
      <c r="H149" s="7">
        <f t="shared" si="27"/>
        <v>-4</v>
      </c>
      <c r="I149" s="7">
        <f>SUM($H$2:H149)</f>
        <v>-21.15</v>
      </c>
      <c r="J149" s="8">
        <f>SUM(H$3:H149)/SUM(E$3:E149)</f>
        <v>-2.1472081218274111E-2</v>
      </c>
      <c r="K149" s="9">
        <f t="shared" si="28"/>
        <v>-1.4355750340033113E-2</v>
      </c>
      <c r="L149" s="10">
        <f>AVERAGEIF($H$3:$H149,"&gt;0")</f>
        <v>4.4113333333333342</v>
      </c>
      <c r="M149" s="10">
        <f>AVERAGEIF($H$3:$H149,"&lt;0")</f>
        <v>-7.4893617021276597</v>
      </c>
      <c r="N149" s="11">
        <f t="shared" si="29"/>
        <v>0.58901325757575773</v>
      </c>
      <c r="O149" s="11">
        <f>COUNTIF($G$3:$G149,"&gt;0")/COUNTIF($B$3:$B149,"&gt;0")</f>
        <v>0.624</v>
      </c>
    </row>
    <row r="150" spans="1:15" x14ac:dyDescent="0.15">
      <c r="A150" s="1">
        <v>3.9066438721738896E+16</v>
      </c>
      <c r="B150" s="2">
        <v>43684</v>
      </c>
      <c r="C150" s="2" t="s">
        <v>83</v>
      </c>
      <c r="D150" s="3" t="s">
        <v>91</v>
      </c>
      <c r="E150" s="3">
        <v>3</v>
      </c>
      <c r="F150" s="5">
        <v>1.24</v>
      </c>
      <c r="G150" s="6">
        <v>3.72</v>
      </c>
      <c r="H150" s="7">
        <f t="shared" si="27"/>
        <v>0.7200000000000002</v>
      </c>
      <c r="I150" s="7">
        <f>SUM($H$2:H150)</f>
        <v>-20.43</v>
      </c>
      <c r="J150" s="8">
        <f>SUM(H$3:H150)/SUM(E$3:E150)</f>
        <v>-2.0678137651821863E-2</v>
      </c>
      <c r="K150" s="9">
        <f t="shared" si="28"/>
        <v>-1.3355651395884016E-2</v>
      </c>
      <c r="L150" s="10">
        <f>AVERAGEIF($H$3:$H150,"&gt;0")</f>
        <v>4.3627631578947383</v>
      </c>
      <c r="M150" s="10">
        <f>AVERAGEIF($H$3:$H150,"&lt;0")</f>
        <v>-7.4893617021276597</v>
      </c>
      <c r="N150" s="11">
        <f t="shared" si="29"/>
        <v>0.58252803528708152</v>
      </c>
      <c r="O150" s="11">
        <f>COUNTIF($G$3:$G150,"&gt;0")/COUNTIF($B$3:$B150,"&gt;0")</f>
        <v>0.62698412698412698</v>
      </c>
    </row>
    <row r="151" spans="1:15" x14ac:dyDescent="0.15">
      <c r="A151" s="1">
        <v>2.58802487105859E+16</v>
      </c>
      <c r="B151" s="2">
        <v>43684</v>
      </c>
      <c r="C151" s="2" t="s">
        <v>83</v>
      </c>
      <c r="D151" s="3" t="s">
        <v>87</v>
      </c>
      <c r="E151" s="3">
        <v>4</v>
      </c>
      <c r="F151" s="5">
        <v>1.4</v>
      </c>
      <c r="G151" s="6">
        <v>0</v>
      </c>
      <c r="H151" s="7">
        <f t="shared" si="27"/>
        <v>-4</v>
      </c>
      <c r="I151" s="7">
        <f>SUM($H$2:H151)</f>
        <v>-24.43</v>
      </c>
      <c r="J151" s="8">
        <f>SUM(H$3:H151)/SUM(E$3:E151)</f>
        <v>-2.4627016129032259E-2</v>
      </c>
      <c r="K151" s="9">
        <f t="shared" si="28"/>
        <v>-2.0469781205569415E-2</v>
      </c>
      <c r="L151" s="10">
        <f>AVERAGEIF($H$3:$H151,"&gt;0")</f>
        <v>4.3627631578947383</v>
      </c>
      <c r="M151" s="10">
        <f>AVERAGEIF($H$3:$H151,"&lt;0")</f>
        <v>-7.416666666666667</v>
      </c>
      <c r="N151" s="11">
        <f t="shared" si="29"/>
        <v>0.58823772915434669</v>
      </c>
      <c r="O151" s="11">
        <f>COUNTIF($G$3:$G151,"&gt;0")/COUNTIF($B$3:$B151,"&gt;0")</f>
        <v>0.62204724409448819</v>
      </c>
    </row>
    <row r="152" spans="1:15" x14ac:dyDescent="0.15">
      <c r="A152" s="1">
        <v>3.6624559598721904E+16</v>
      </c>
      <c r="B152" s="2">
        <v>43684</v>
      </c>
      <c r="C152" s="2" t="s">
        <v>83</v>
      </c>
      <c r="D152" s="3" t="s">
        <v>69</v>
      </c>
      <c r="E152" s="3">
        <v>3</v>
      </c>
      <c r="F152" s="5">
        <v>1.6</v>
      </c>
      <c r="G152" s="6">
        <v>3</v>
      </c>
      <c r="H152" s="7">
        <f t="shared" si="27"/>
        <v>0</v>
      </c>
      <c r="I152" s="7">
        <f>SUM($H$2:H152)</f>
        <v>-24.43</v>
      </c>
      <c r="J152" s="8">
        <f>SUM(H$3:H152)/SUM(E$3:E152)</f>
        <v>-2.4552763819095477E-2</v>
      </c>
      <c r="K152" s="9">
        <f t="shared" si="28"/>
        <v>-1.2497361039900956E-2</v>
      </c>
      <c r="L152" s="10">
        <f>AVERAGEIF($H$3:$H152,"&gt;0")</f>
        <v>4.3627631578947383</v>
      </c>
      <c r="M152" s="10">
        <f>AVERAGEIF($H$3:$H152,"&lt;0")</f>
        <v>-7.416666666666667</v>
      </c>
      <c r="N152" s="11">
        <f t="shared" si="29"/>
        <v>0.58823772915434669</v>
      </c>
      <c r="O152" s="11">
        <f>COUNTIF($G$3:$G152,"&gt;0")/COUNTIF($B$3:$B152,"&gt;0")</f>
        <v>0.625</v>
      </c>
    </row>
    <row r="153" spans="1:15" x14ac:dyDescent="0.15">
      <c r="A153" s="1">
        <v>8.0710634844712896E+16</v>
      </c>
      <c r="B153" s="2">
        <v>43684</v>
      </c>
      <c r="C153" s="2" t="s">
        <v>83</v>
      </c>
      <c r="D153" s="3" t="s">
        <v>92</v>
      </c>
      <c r="E153" s="3">
        <v>3</v>
      </c>
      <c r="F153" s="5">
        <v>1.6</v>
      </c>
      <c r="G153" s="6">
        <v>0</v>
      </c>
      <c r="H153" s="7">
        <f t="shared" si="27"/>
        <v>-3</v>
      </c>
      <c r="I153" s="7">
        <f>SUM($H$2:H153)</f>
        <v>-27.43</v>
      </c>
      <c r="J153" s="8">
        <f>SUM(H$3:H153)/SUM(E$3:E153)</f>
        <v>-2.7484969939879759E-2</v>
      </c>
      <c r="K153" s="9">
        <f t="shared" si="28"/>
        <v>-1.7731006325788834E-2</v>
      </c>
      <c r="L153" s="10">
        <f>AVERAGEIF($H$3:$H153,"&gt;0")</f>
        <v>4.3627631578947383</v>
      </c>
      <c r="M153" s="10">
        <f>AVERAGEIF($H$3:$H153,"&lt;0")</f>
        <v>-7.3265306122448983</v>
      </c>
      <c r="N153" s="11">
        <f t="shared" si="29"/>
        <v>0.59547463714997817</v>
      </c>
      <c r="O153" s="11">
        <f>COUNTIF($G$3:$G153,"&gt;0")/COUNTIF($B$3:$B153,"&gt;0")</f>
        <v>0.62015503875968991</v>
      </c>
    </row>
    <row r="154" spans="1:15" x14ac:dyDescent="0.15">
      <c r="A154" s="1">
        <v>6.2292413578666896E+16</v>
      </c>
      <c r="B154" s="2">
        <v>43684</v>
      </c>
      <c r="C154" s="2" t="s">
        <v>83</v>
      </c>
      <c r="D154" s="3" t="s">
        <v>93</v>
      </c>
      <c r="E154" s="3">
        <v>4</v>
      </c>
      <c r="F154" s="5">
        <v>2.25</v>
      </c>
      <c r="G154" s="6">
        <v>0</v>
      </c>
      <c r="H154" s="7">
        <f t="shared" si="27"/>
        <v>-4</v>
      </c>
      <c r="I154" s="7">
        <f>SUM($H$2:H154)</f>
        <v>-31.43</v>
      </c>
      <c r="J154" s="8">
        <f>SUM(H$3:H154)/SUM(E$3:E154)</f>
        <v>-3.1367265469061878E-2</v>
      </c>
      <c r="K154" s="9">
        <f t="shared" si="28"/>
        <v>-2.4647307332712809E-2</v>
      </c>
      <c r="L154" s="10">
        <f>AVERAGEIF($H$3:$H154,"&gt;0")</f>
        <v>4.3627631578947383</v>
      </c>
      <c r="M154" s="10">
        <f>AVERAGEIF($H$3:$H154,"&lt;0")</f>
        <v>-7.26</v>
      </c>
      <c r="N154" s="11">
        <f t="shared" si="29"/>
        <v>0.60093156444831108</v>
      </c>
      <c r="O154" s="11">
        <f>COUNTIF($G$3:$G154,"&gt;0")/COUNTIF($B$3:$B154,"&gt;0")</f>
        <v>0.61538461538461542</v>
      </c>
    </row>
    <row r="156" spans="1:15" x14ac:dyDescent="0.15">
      <c r="D156" s="21"/>
      <c r="I156" s="16">
        <f>SUM(H157:H161)</f>
        <v>-0.86000000000000032</v>
      </c>
    </row>
    <row r="157" spans="1:15" x14ac:dyDescent="0.15">
      <c r="A157" s="1">
        <v>4805823246488900</v>
      </c>
      <c r="B157" s="2">
        <v>43685</v>
      </c>
      <c r="C157" s="2" t="s">
        <v>83</v>
      </c>
      <c r="D157" s="3" t="s">
        <v>81</v>
      </c>
      <c r="E157" s="3">
        <v>4</v>
      </c>
      <c r="F157" s="5">
        <v>2.0499999999999998</v>
      </c>
      <c r="G157" s="6">
        <v>0</v>
      </c>
      <c r="H157" s="7">
        <f>G157-E157</f>
        <v>-4</v>
      </c>
      <c r="I157" s="7">
        <f>SUM($H$2:H157)</f>
        <v>-35.43</v>
      </c>
      <c r="J157" s="8">
        <f>SUM(H$3:H157)/SUM(E$3:E157)</f>
        <v>-3.5218687872763423E-2</v>
      </c>
      <c r="K157" s="9">
        <f>O157-(1-O157)/N157</f>
        <v>-3.1458015957851915E-2</v>
      </c>
      <c r="L157" s="10">
        <f>AVERAGEIF($H$3:$H157,"&gt;0")</f>
        <v>4.3627631578947383</v>
      </c>
      <c r="M157" s="10">
        <f>AVERAGEIF($H$3:$H157,"&lt;0")</f>
        <v>-7.1960784313725492</v>
      </c>
      <c r="N157" s="11">
        <f>L157/-M157</f>
        <v>0.60626953965294728</v>
      </c>
      <c r="O157" s="11">
        <f>COUNTIF($G$3:$G157,"&gt;0")/COUNTIF($B$3:$B157,"&gt;0")</f>
        <v>0.61068702290076338</v>
      </c>
    </row>
    <row r="158" spans="1:15" x14ac:dyDescent="0.15">
      <c r="A158" s="1">
        <v>8343051942518900</v>
      </c>
      <c r="B158" s="2">
        <v>43685</v>
      </c>
      <c r="C158" s="2" t="s">
        <v>83</v>
      </c>
      <c r="D158" s="3" t="s">
        <v>58</v>
      </c>
      <c r="E158" s="3">
        <v>4</v>
      </c>
      <c r="F158" s="5">
        <v>1.1599999999999999</v>
      </c>
      <c r="G158" s="6">
        <v>4.6399999999999997</v>
      </c>
      <c r="H158" s="7">
        <f>G158-E158</f>
        <v>0.63999999999999968</v>
      </c>
      <c r="I158" s="7">
        <f>SUM($H$2:H158)</f>
        <v>-34.79</v>
      </c>
      <c r="J158" s="8">
        <f>SUM(H$3:H158)/SUM(E$3:E158)</f>
        <v>-3.4445544554455441E-2</v>
      </c>
      <c r="K158" s="9">
        <f>O158-(1-O158)/N158</f>
        <v>-3.0785337496453735E-2</v>
      </c>
      <c r="L158" s="10">
        <f>AVERAGEIF($H$3:$H158,"&gt;0")</f>
        <v>4.3144155844155856</v>
      </c>
      <c r="M158" s="10">
        <f>AVERAGEIF($H$3:$H158,"&lt;0")</f>
        <v>-7.1960784313725492</v>
      </c>
      <c r="N158" s="11">
        <f>L158/-M158</f>
        <v>0.59955093952369176</v>
      </c>
      <c r="O158" s="11">
        <f>COUNTIF($G$3:$G158,"&gt;0")/COUNTIF($B$3:$B158,"&gt;0")</f>
        <v>0.61363636363636365</v>
      </c>
    </row>
    <row r="159" spans="1:15" x14ac:dyDescent="0.15">
      <c r="A159" s="1">
        <v>3.01826025020499E+16</v>
      </c>
      <c r="B159" s="2">
        <v>43685</v>
      </c>
      <c r="C159" s="2" t="s">
        <v>83</v>
      </c>
      <c r="D159" s="3" t="s">
        <v>43</v>
      </c>
      <c r="E159" s="3">
        <v>3</v>
      </c>
      <c r="F159" s="5">
        <v>1.42</v>
      </c>
      <c r="G159" s="6">
        <v>4.26</v>
      </c>
      <c r="H159" s="7">
        <f>G159-E159</f>
        <v>1.2599999999999998</v>
      </c>
      <c r="I159" s="7">
        <f>SUM($H$2:H159)</f>
        <v>-33.53</v>
      </c>
      <c r="J159" s="8">
        <f>SUM(H$3:H159)/SUM(E$3:E159)</f>
        <v>-3.3099703849950646E-2</v>
      </c>
      <c r="K159" s="9">
        <f>O159-(1-O159)/N159</f>
        <v>-2.8893266542672325E-2</v>
      </c>
      <c r="L159" s="10">
        <f>AVERAGEIF($H$3:$H159,"&gt;0")</f>
        <v>4.2752564102564117</v>
      </c>
      <c r="M159" s="10">
        <f>AVERAGEIF($H$3:$H159,"&lt;0")</f>
        <v>-7.1960784313725492</v>
      </c>
      <c r="N159" s="11">
        <f>L159/-M159</f>
        <v>0.5941092014252779</v>
      </c>
      <c r="O159" s="11">
        <f>COUNTIF($G$3:$G159,"&gt;0")/COUNTIF($B$3:$B159,"&gt;0")</f>
        <v>0.61654135338345861</v>
      </c>
    </row>
    <row r="160" spans="1:15" x14ac:dyDescent="0.15">
      <c r="A160" s="1">
        <v>6.3121954673331904E+16</v>
      </c>
      <c r="B160" s="2">
        <v>43685</v>
      </c>
      <c r="C160" s="2" t="s">
        <v>83</v>
      </c>
      <c r="D160" s="3" t="s">
        <v>89</v>
      </c>
      <c r="E160" s="3">
        <v>4</v>
      </c>
      <c r="F160" s="5">
        <v>1.05</v>
      </c>
      <c r="G160" s="6">
        <v>4.2</v>
      </c>
      <c r="H160" s="7">
        <f>G160-E160</f>
        <v>0.20000000000000018</v>
      </c>
      <c r="I160" s="7">
        <f>SUM($H$2:H160)</f>
        <v>-33.33</v>
      </c>
      <c r="J160" s="8">
        <f>SUM(H$3:H160)/SUM(E$3:E160)</f>
        <v>-3.2772861356932151E-2</v>
      </c>
      <c r="K160" s="9">
        <f>O160-(1-O160)/N160</f>
        <v>-2.9039103341445771E-2</v>
      </c>
      <c r="L160" s="10">
        <f>AVERAGEIF($H$3:$H160,"&gt;0")</f>
        <v>4.2236708860759506</v>
      </c>
      <c r="M160" s="10">
        <f>AVERAGEIF($H$3:$H160,"&lt;0")</f>
        <v>-7.1960784313725492</v>
      </c>
      <c r="N160" s="11">
        <f>L160/-M160</f>
        <v>0.58694064084434194</v>
      </c>
      <c r="O160" s="11">
        <f>COUNTIF($G$3:$G160,"&gt;0")/COUNTIF($B$3:$B160,"&gt;0")</f>
        <v>0.61940298507462688</v>
      </c>
    </row>
    <row r="161" spans="1:15" x14ac:dyDescent="0.15">
      <c r="A161" s="1">
        <v>1.26991891135179E+16</v>
      </c>
      <c r="B161" s="2">
        <v>43685</v>
      </c>
      <c r="C161" s="2" t="s">
        <v>83</v>
      </c>
      <c r="D161" s="3" t="s">
        <v>37</v>
      </c>
      <c r="E161" s="3">
        <v>4</v>
      </c>
      <c r="F161" s="5">
        <v>1.26</v>
      </c>
      <c r="G161" s="6">
        <v>5.04</v>
      </c>
      <c r="H161" s="7">
        <f>G161-E161</f>
        <v>1.04</v>
      </c>
      <c r="I161" s="7">
        <f>SUM($H$2:H161)</f>
        <v>-32.29</v>
      </c>
      <c r="J161" s="8">
        <f>SUM(H$3:H161)/SUM(E$3:E161)</f>
        <v>-3.1625857002938296E-2</v>
      </c>
      <c r="K161" s="9">
        <f>O161-(1-O161)/N161</f>
        <v>-2.753870957390403E-2</v>
      </c>
      <c r="L161" s="10">
        <f>AVERAGEIF($H$3:$H161,"&gt;0")</f>
        <v>4.1838750000000013</v>
      </c>
      <c r="M161" s="10">
        <f>AVERAGEIF($H$3:$H161,"&lt;0")</f>
        <v>-7.1960784313725492</v>
      </c>
      <c r="N161" s="11">
        <f>L161/-M161</f>
        <v>0.58141042234332441</v>
      </c>
      <c r="O161" s="11">
        <f>COUNTIF($G$3:$G161,"&gt;0")/COUNTIF($B$3:$B161,"&gt;0")</f>
        <v>0.62222222222222223</v>
      </c>
    </row>
    <row r="163" spans="1:15" x14ac:dyDescent="0.15">
      <c r="D163" s="21"/>
      <c r="I163" s="16">
        <f>SUM(H164:H167)</f>
        <v>7.7099999999999991</v>
      </c>
    </row>
    <row r="164" spans="1:15" x14ac:dyDescent="0.15">
      <c r="A164" s="1">
        <v>3.7684564822425904E+16</v>
      </c>
      <c r="B164" s="2">
        <v>43686</v>
      </c>
      <c r="C164" s="2" t="s">
        <v>83</v>
      </c>
      <c r="D164" s="3" t="s">
        <v>58</v>
      </c>
      <c r="E164" s="3">
        <v>2</v>
      </c>
      <c r="F164" s="5">
        <v>1.6</v>
      </c>
      <c r="G164" s="6">
        <v>3.2</v>
      </c>
      <c r="H164" s="7">
        <f>G164-E164</f>
        <v>1.2000000000000002</v>
      </c>
      <c r="I164" s="7">
        <f>SUM($H$2:H164)</f>
        <v>-31.09</v>
      </c>
      <c r="J164" s="8">
        <f>SUM(H$3:H164)/SUM(E$3:E164)</f>
        <v>-3.0391006842619746E-2</v>
      </c>
      <c r="K164" s="9">
        <f>O164-(1-O164)/N164</f>
        <v>-2.5712638364267626E-2</v>
      </c>
      <c r="L164" s="10">
        <f>AVERAGEIF($H$3:$H164,"&gt;0")</f>
        <v>4.1470370370370384</v>
      </c>
      <c r="M164" s="10">
        <f>AVERAGEIF($H$3:$H164,"&lt;0")</f>
        <v>-7.1960784313725492</v>
      </c>
      <c r="N164" s="11">
        <f>L164/-M164</f>
        <v>0.57629125037844398</v>
      </c>
      <c r="O164" s="11">
        <f>COUNTIF($G$3:$G164,"&gt;0")/COUNTIF($B$3:$B164,"&gt;0")</f>
        <v>0.625</v>
      </c>
    </row>
    <row r="165" spans="1:15" x14ac:dyDescent="0.15">
      <c r="A165" s="1">
        <v>3.7069725551265904E+16</v>
      </c>
      <c r="B165" s="2">
        <v>43686</v>
      </c>
      <c r="C165" s="2" t="s">
        <v>83</v>
      </c>
      <c r="D165" s="3" t="s">
        <v>94</v>
      </c>
      <c r="E165" s="3">
        <v>3</v>
      </c>
      <c r="F165" s="5">
        <v>1.85</v>
      </c>
      <c r="G165" s="6">
        <v>5.55</v>
      </c>
      <c r="H165" s="7">
        <f>G165-E165</f>
        <v>2.5499999999999998</v>
      </c>
      <c r="I165" s="7">
        <f>SUM($H$2:H165)</f>
        <v>-28.54</v>
      </c>
      <c r="J165" s="8">
        <f>SUM(H$3:H165)/SUM(E$3:E165)</f>
        <v>-2.7816764132553604E-2</v>
      </c>
      <c r="K165" s="9">
        <f>O165-(1-O165)/N165</f>
        <v>-2.1273686612311216E-2</v>
      </c>
      <c r="L165" s="10">
        <f>AVERAGEIF($H$3:$H165,"&gt;0")</f>
        <v>4.1275609756097573</v>
      </c>
      <c r="M165" s="10">
        <f>AVERAGEIF($H$3:$H165,"&lt;0")</f>
        <v>-7.1960784313725492</v>
      </c>
      <c r="N165" s="11">
        <f>L165/-M165</f>
        <v>0.57358476772778644</v>
      </c>
      <c r="O165" s="11">
        <f>COUNTIF($G$3:$G165,"&gt;0")/COUNTIF($B$3:$B165,"&gt;0")</f>
        <v>0.62773722627737227</v>
      </c>
    </row>
    <row r="166" spans="1:15" x14ac:dyDescent="0.15">
      <c r="A166" s="1">
        <v>4.7438597951649904E+16</v>
      </c>
      <c r="B166" s="2">
        <v>43686</v>
      </c>
      <c r="C166" s="2" t="s">
        <v>83</v>
      </c>
      <c r="D166" s="3" t="s">
        <v>89</v>
      </c>
      <c r="E166" s="3">
        <v>3</v>
      </c>
      <c r="F166" s="5">
        <v>1.1200000000000001</v>
      </c>
      <c r="G166" s="6">
        <v>3.36</v>
      </c>
      <c r="H166" s="7">
        <f>G166-E166</f>
        <v>0.35999999999999988</v>
      </c>
      <c r="I166" s="7">
        <f>SUM($H$2:H166)</f>
        <v>-28.18</v>
      </c>
      <c r="J166" s="8">
        <f>SUM(H$3:H166)/SUM(E$3:E166)</f>
        <v>-2.7385811467444121E-2</v>
      </c>
      <c r="K166" s="9">
        <f>O166-(1-O166)/N166</f>
        <v>-2.1037633594512384E-2</v>
      </c>
      <c r="L166" s="10">
        <f>AVERAGEIF($H$3:$H166,"&gt;0")</f>
        <v>4.0821686746987966</v>
      </c>
      <c r="M166" s="10">
        <f>AVERAGEIF($H$3:$H166,"&lt;0")</f>
        <v>-7.1960784313725492</v>
      </c>
      <c r="N166" s="11">
        <f>L166/-M166</f>
        <v>0.56727684580283</v>
      </c>
      <c r="O166" s="11">
        <f>COUNTIF($G$3:$G166,"&gt;0")/COUNTIF($B$3:$B166,"&gt;0")</f>
        <v>0.63043478260869568</v>
      </c>
    </row>
    <row r="167" spans="1:15" x14ac:dyDescent="0.15">
      <c r="A167" s="1">
        <v>1.34766684713569E+16</v>
      </c>
      <c r="B167" s="2">
        <v>43686</v>
      </c>
      <c r="C167" s="2" t="s">
        <v>83</v>
      </c>
      <c r="D167" s="3" t="s">
        <v>91</v>
      </c>
      <c r="E167" s="3">
        <v>3</v>
      </c>
      <c r="F167" s="5">
        <v>2.2000000000000002</v>
      </c>
      <c r="G167" s="6">
        <v>6.6</v>
      </c>
      <c r="H167" s="7">
        <f>G167-E167</f>
        <v>3.5999999999999996</v>
      </c>
      <c r="I167" s="7">
        <f>SUM($H$2:H167)</f>
        <v>-24.58</v>
      </c>
      <c r="J167" s="8">
        <f>SUM(H$3:H167)/SUM(E$3:E167)</f>
        <v>-2.381782945736434E-2</v>
      </c>
      <c r="K167" s="9">
        <f>O167-(1-O167)/N167</f>
        <v>-1.4602791220676758E-2</v>
      </c>
      <c r="L167" s="10">
        <f>AVERAGEIF($H$3:$H167,"&gt;0")</f>
        <v>4.0764285714285728</v>
      </c>
      <c r="M167" s="10">
        <f>AVERAGEIF($H$3:$H167,"&lt;0")</f>
        <v>-7.1960784313725492</v>
      </c>
      <c r="N167" s="11">
        <f>L167/-M167</f>
        <v>0.56647917477617771</v>
      </c>
      <c r="O167" s="11">
        <f>COUNTIF($G$3:$G167,"&gt;0")/COUNTIF($B$3:$B167,"&gt;0")</f>
        <v>0.63309352517985606</v>
      </c>
    </row>
    <row r="169" spans="1:15" x14ac:dyDescent="0.15">
      <c r="D169" s="21"/>
      <c r="I169" s="16">
        <f>SUM(H170:H192)</f>
        <v>23.520000000000003</v>
      </c>
    </row>
    <row r="170" spans="1:15" x14ac:dyDescent="0.15">
      <c r="A170" s="1">
        <v>9165946166826900</v>
      </c>
      <c r="B170" s="2">
        <v>43688</v>
      </c>
      <c r="C170" s="2" t="s">
        <v>83</v>
      </c>
      <c r="D170" s="3" t="s">
        <v>26</v>
      </c>
      <c r="E170" s="3">
        <v>2</v>
      </c>
      <c r="F170" s="5">
        <v>1.46</v>
      </c>
      <c r="G170" s="6">
        <v>0</v>
      </c>
      <c r="H170" s="7">
        <f t="shared" ref="H170:H192" si="30">G170-E170</f>
        <v>-2</v>
      </c>
      <c r="I170" s="7">
        <f>SUM($H$2:H170)</f>
        <v>-26.58</v>
      </c>
      <c r="J170" s="8">
        <f>SUM(H$3:H170)/SUM(E$3:E170)</f>
        <v>-2.5705996131528044E-2</v>
      </c>
      <c r="K170" s="9">
        <f t="shared" ref="K170:K192" si="31">O170-(1-O170)/N170</f>
        <v>-1.8002953766051433E-2</v>
      </c>
      <c r="L170" s="10">
        <f>AVERAGEIF($H$3:$H170,"&gt;0")</f>
        <v>4.0764285714285728</v>
      </c>
      <c r="M170" s="10">
        <f>AVERAGEIF($H$3:$H170,"&lt;0")</f>
        <v>-7.0961538461538458</v>
      </c>
      <c r="N170" s="11">
        <f t="shared" ref="N170:N192" si="32">L170/-M170</f>
        <v>0.57445605884630302</v>
      </c>
      <c r="O170" s="11">
        <f>COUNTIF($G$3:$G170,"&gt;0")/COUNTIF($B$3:$B170,"&gt;0")</f>
        <v>0.62857142857142856</v>
      </c>
    </row>
    <row r="171" spans="1:15" x14ac:dyDescent="0.15">
      <c r="A171" s="1">
        <v>6.9581005434357904E+16</v>
      </c>
      <c r="B171" s="2">
        <v>43688</v>
      </c>
      <c r="C171" s="2" t="s">
        <v>83</v>
      </c>
      <c r="D171" s="3" t="s">
        <v>16</v>
      </c>
      <c r="E171" s="3">
        <v>4</v>
      </c>
      <c r="F171" s="5">
        <v>1.46</v>
      </c>
      <c r="G171" s="6">
        <v>5.84</v>
      </c>
      <c r="H171" s="7">
        <f t="shared" si="30"/>
        <v>1.8399999999999999</v>
      </c>
      <c r="I171" s="7">
        <f>SUM($H$2:H171)</f>
        <v>-24.74</v>
      </c>
      <c r="J171" s="8">
        <f>SUM(H$3:H171)/SUM(E$3:E171)</f>
        <v>-2.3834296724470135E-2</v>
      </c>
      <c r="K171" s="9">
        <f t="shared" si="31"/>
        <v>-1.4953649167522398E-2</v>
      </c>
      <c r="L171" s="10">
        <f>AVERAGEIF($H$3:$H171,"&gt;0")</f>
        <v>4.0501176470588245</v>
      </c>
      <c r="M171" s="10">
        <f>AVERAGEIF($H$3:$H171,"&lt;0")</f>
        <v>-7.0961538461538458</v>
      </c>
      <c r="N171" s="11">
        <f t="shared" si="32"/>
        <v>0.57074828630639263</v>
      </c>
      <c r="O171" s="11">
        <f>COUNTIF($G$3:$G171,"&gt;0")/COUNTIF($B$3:$B171,"&gt;0")</f>
        <v>0.63120567375886527</v>
      </c>
    </row>
    <row r="172" spans="1:15" x14ac:dyDescent="0.15">
      <c r="A172" s="1">
        <v>9.6307920776355904E+16</v>
      </c>
      <c r="B172" s="2">
        <v>43688</v>
      </c>
      <c r="C172" s="2" t="s">
        <v>83</v>
      </c>
      <c r="D172" s="3" t="s">
        <v>39</v>
      </c>
      <c r="E172" s="3">
        <v>2</v>
      </c>
      <c r="F172" s="5">
        <v>1.22</v>
      </c>
      <c r="G172" s="6">
        <v>2.44</v>
      </c>
      <c r="H172" s="7">
        <f t="shared" si="30"/>
        <v>0.43999999999999995</v>
      </c>
      <c r="I172" s="7">
        <f>SUM($H$2:H172)</f>
        <v>-24.299999999999997</v>
      </c>
      <c r="J172" s="8">
        <f>SUM(H$3:H172)/SUM(E$3:E172)</f>
        <v>-2.3365384615384614E-2</v>
      </c>
      <c r="K172" s="9">
        <f t="shared" si="31"/>
        <v>-1.4525797080130576E-2</v>
      </c>
      <c r="L172" s="10">
        <f>AVERAGEIF($H$3:$H172,"&gt;0")</f>
        <v>4.0081395348837221</v>
      </c>
      <c r="M172" s="10">
        <f>AVERAGEIF($H$3:$H172,"&lt;0")</f>
        <v>-7.0961538461538458</v>
      </c>
      <c r="N172" s="11">
        <f t="shared" si="32"/>
        <v>0.56483267158252992</v>
      </c>
      <c r="O172" s="11">
        <f>COUNTIF($G$3:$G172,"&gt;0")/COUNTIF($B$3:$B172,"&gt;0")</f>
        <v>0.63380281690140849</v>
      </c>
    </row>
    <row r="173" spans="1:15" x14ac:dyDescent="0.15">
      <c r="A173" s="1">
        <v>9.3942420057243904E+16</v>
      </c>
      <c r="B173" s="2">
        <v>43688</v>
      </c>
      <c r="C173" s="2" t="s">
        <v>83</v>
      </c>
      <c r="D173" s="3" t="s">
        <v>33</v>
      </c>
      <c r="E173" s="3">
        <v>6</v>
      </c>
      <c r="F173" s="5">
        <v>1.62</v>
      </c>
      <c r="G173" s="6">
        <v>9.7200000000000006</v>
      </c>
      <c r="H173" s="7">
        <f t="shared" si="30"/>
        <v>3.7200000000000006</v>
      </c>
      <c r="I173" s="7">
        <f>SUM($H$2:H173)</f>
        <v>-20.58</v>
      </c>
      <c r="J173" s="8">
        <f>SUM(H$3:H173)/SUM(E$3:E173)</f>
        <v>-1.967495219885277E-2</v>
      </c>
      <c r="K173" s="9">
        <f t="shared" si="31"/>
        <v>-7.9636223944815621E-3</v>
      </c>
      <c r="L173" s="10">
        <f>AVERAGEIF($H$3:$H173,"&gt;0")</f>
        <v>4.0048275862068978</v>
      </c>
      <c r="M173" s="10">
        <f>AVERAGEIF($H$3:$H173,"&lt;0")</f>
        <v>-7.0961538461538458</v>
      </c>
      <c r="N173" s="11">
        <f t="shared" si="32"/>
        <v>0.56436594710774712</v>
      </c>
      <c r="O173" s="11">
        <f>COUNTIF($G$3:$G173,"&gt;0")/COUNTIF($B$3:$B173,"&gt;0")</f>
        <v>0.63636363636363635</v>
      </c>
    </row>
    <row r="174" spans="1:15" x14ac:dyDescent="0.15">
      <c r="A174" s="1">
        <v>4214737564162900</v>
      </c>
      <c r="B174" s="2">
        <v>43688</v>
      </c>
      <c r="C174" s="2" t="s">
        <v>83</v>
      </c>
      <c r="D174" s="3" t="s">
        <v>36</v>
      </c>
      <c r="E174" s="3">
        <v>6</v>
      </c>
      <c r="F174" s="5">
        <v>2.2000000000000002</v>
      </c>
      <c r="G174" s="6">
        <v>0</v>
      </c>
      <c r="H174" s="7">
        <f t="shared" si="30"/>
        <v>-6</v>
      </c>
      <c r="I174" s="7">
        <f>SUM($H$2:H174)</f>
        <v>-26.58</v>
      </c>
      <c r="J174" s="8">
        <f>SUM(H$3:H174)/SUM(E$3:E174)</f>
        <v>-2.526615969581749E-2</v>
      </c>
      <c r="K174" s="9">
        <f t="shared" si="31"/>
        <v>-1.8312429443391842E-2</v>
      </c>
      <c r="L174" s="10">
        <f>AVERAGEIF($H$3:$H174,"&gt;0")</f>
        <v>4.0048275862068978</v>
      </c>
      <c r="M174" s="10">
        <f>AVERAGEIF($H$3:$H174,"&lt;0")</f>
        <v>-7.0754716981132075</v>
      </c>
      <c r="N174" s="11">
        <f t="shared" si="32"/>
        <v>0.56601563218390827</v>
      </c>
      <c r="O174" s="11">
        <f>COUNTIF($G$3:$G174,"&gt;0")/COUNTIF($B$3:$B174,"&gt;0")</f>
        <v>0.63194444444444442</v>
      </c>
    </row>
    <row r="175" spans="1:15" x14ac:dyDescent="0.15">
      <c r="A175" s="1">
        <v>6.0306345480774896E+16</v>
      </c>
      <c r="B175" s="2">
        <v>43688</v>
      </c>
      <c r="C175" s="2" t="s">
        <v>83</v>
      </c>
      <c r="D175" s="3" t="s">
        <v>31</v>
      </c>
      <c r="E175" s="3">
        <v>2</v>
      </c>
      <c r="F175" s="5">
        <v>1.18</v>
      </c>
      <c r="G175" s="6">
        <v>2.36</v>
      </c>
      <c r="H175" s="7">
        <f t="shared" si="30"/>
        <v>0.35999999999999988</v>
      </c>
      <c r="I175" s="7">
        <f>SUM($H$2:H175)</f>
        <v>-26.22</v>
      </c>
      <c r="J175" s="8">
        <f>SUM(H$3:H175)/SUM(E$3:E175)</f>
        <v>-2.4876660341555976E-2</v>
      </c>
      <c r="K175" s="9">
        <f t="shared" si="31"/>
        <v>-1.8038047895026832E-2</v>
      </c>
      <c r="L175" s="10">
        <f>AVERAGEIF($H$3:$H175,"&gt;0")</f>
        <v>3.9634090909090927</v>
      </c>
      <c r="M175" s="10">
        <f>AVERAGEIF($H$3:$H175,"&lt;0")</f>
        <v>-7.0754716981132075</v>
      </c>
      <c r="N175" s="11">
        <f t="shared" si="32"/>
        <v>0.56016181818181843</v>
      </c>
      <c r="O175" s="11">
        <f>COUNTIF($G$3:$G175,"&gt;0")/COUNTIF($B$3:$B175,"&gt;0")</f>
        <v>0.6344827586206897</v>
      </c>
    </row>
    <row r="176" spans="1:15" x14ac:dyDescent="0.15">
      <c r="A176" s="1">
        <v>4.3527255697697904E+16</v>
      </c>
      <c r="B176" s="2">
        <v>43688</v>
      </c>
      <c r="C176" s="2" t="s">
        <v>83</v>
      </c>
      <c r="D176" s="3" t="s">
        <v>44</v>
      </c>
      <c r="E176" s="3">
        <v>6</v>
      </c>
      <c r="F176" s="5">
        <v>1.75</v>
      </c>
      <c r="G176" s="6">
        <v>10.5</v>
      </c>
      <c r="H176" s="7">
        <f t="shared" si="30"/>
        <v>4.5</v>
      </c>
      <c r="I176" s="7">
        <f>SUM($H$2:H176)</f>
        <v>-21.72</v>
      </c>
      <c r="J176" s="8">
        <f>SUM(H$3:H176)/SUM(E$3:E176)</f>
        <v>-2.0490566037735847E-2</v>
      </c>
      <c r="K176" s="9">
        <f t="shared" si="31"/>
        <v>-1.0080870309707946E-2</v>
      </c>
      <c r="L176" s="10">
        <f>AVERAGEIF($H$3:$H176,"&gt;0")</f>
        <v>3.9694382022471926</v>
      </c>
      <c r="M176" s="10">
        <f>AVERAGEIF($H$3:$H176,"&lt;0")</f>
        <v>-7.0754716981132075</v>
      </c>
      <c r="N176" s="11">
        <f t="shared" si="32"/>
        <v>0.5610139325842699</v>
      </c>
      <c r="O176" s="11">
        <f>COUNTIF($G$3:$G176,"&gt;0")/COUNTIF($B$3:$B176,"&gt;0")</f>
        <v>0.63698630136986301</v>
      </c>
    </row>
    <row r="177" spans="1:15" x14ac:dyDescent="0.15">
      <c r="A177" s="1">
        <v>8.2402773287604896E+16</v>
      </c>
      <c r="B177" s="2">
        <v>43688</v>
      </c>
      <c r="C177" s="2" t="s">
        <v>83</v>
      </c>
      <c r="D177" s="3" t="s">
        <v>29</v>
      </c>
      <c r="E177" s="3">
        <v>2</v>
      </c>
      <c r="F177" s="5">
        <v>1.28</v>
      </c>
      <c r="G177" s="6">
        <v>2.56</v>
      </c>
      <c r="H177" s="7">
        <f t="shared" si="30"/>
        <v>0.56000000000000005</v>
      </c>
      <c r="I177" s="7">
        <f>SUM($H$2:H177)</f>
        <v>-21.16</v>
      </c>
      <c r="J177" s="8">
        <f>SUM(H$3:H177)/SUM(E$3:E177)</f>
        <v>-1.9924670433145008E-2</v>
      </c>
      <c r="K177" s="9">
        <f t="shared" si="31"/>
        <v>-9.4019972899850313E-3</v>
      </c>
      <c r="L177" s="10">
        <f>AVERAGEIF($H$3:$H177,"&gt;0")</f>
        <v>3.931555555555557</v>
      </c>
      <c r="M177" s="10">
        <f>AVERAGEIF($H$3:$H177,"&lt;0")</f>
        <v>-7.0754716981132075</v>
      </c>
      <c r="N177" s="11">
        <f t="shared" si="32"/>
        <v>0.55565985185185207</v>
      </c>
      <c r="O177" s="11">
        <f>COUNTIF($G$3:$G177,"&gt;0")/COUNTIF($B$3:$B177,"&gt;0")</f>
        <v>0.63945578231292521</v>
      </c>
    </row>
    <row r="178" spans="1:15" x14ac:dyDescent="0.15">
      <c r="A178" s="1">
        <v>6.8485467959267904E+16</v>
      </c>
      <c r="B178" s="2">
        <v>43688</v>
      </c>
      <c r="C178" s="2" t="s">
        <v>83</v>
      </c>
      <c r="D178" s="3" t="s">
        <v>95</v>
      </c>
      <c r="E178" s="3">
        <v>2</v>
      </c>
      <c r="F178" s="5">
        <v>1.38</v>
      </c>
      <c r="G178" s="6">
        <v>0</v>
      </c>
      <c r="H178" s="7">
        <f t="shared" si="30"/>
        <v>-2</v>
      </c>
      <c r="I178" s="7">
        <f>SUM($H$2:H178)</f>
        <v>-23.16</v>
      </c>
      <c r="J178" s="8">
        <f>SUM(H$3:H178)/SUM(E$3:E178)</f>
        <v>-2.1766917293233084E-2</v>
      </c>
      <c r="K178" s="9">
        <f t="shared" si="31"/>
        <v>-1.2775662843490077E-2</v>
      </c>
      <c r="L178" s="10">
        <f>AVERAGEIF($H$3:$H178,"&gt;0")</f>
        <v>3.931555555555557</v>
      </c>
      <c r="M178" s="10">
        <f>AVERAGEIF($H$3:$H178,"&lt;0")</f>
        <v>-6.9814814814814818</v>
      </c>
      <c r="N178" s="11">
        <f t="shared" si="32"/>
        <v>0.56314058355437679</v>
      </c>
      <c r="O178" s="11">
        <f>COUNTIF($G$3:$G178,"&gt;0")/COUNTIF($B$3:$B178,"&gt;0")</f>
        <v>0.63513513513513509</v>
      </c>
    </row>
    <row r="179" spans="1:15" x14ac:dyDescent="0.15">
      <c r="A179" s="1">
        <v>8.4565164617490896E+16</v>
      </c>
      <c r="B179" s="2">
        <v>43688</v>
      </c>
      <c r="C179" s="2" t="s">
        <v>83</v>
      </c>
      <c r="D179" s="3" t="s">
        <v>81</v>
      </c>
      <c r="E179" s="3">
        <v>2</v>
      </c>
      <c r="F179" s="5">
        <v>1.32</v>
      </c>
      <c r="G179" s="6">
        <v>0</v>
      </c>
      <c r="H179" s="7">
        <f t="shared" si="30"/>
        <v>-2</v>
      </c>
      <c r="I179" s="7">
        <f>SUM($H$2:H179)</f>
        <v>-25.16</v>
      </c>
      <c r="J179" s="8">
        <f>SUM(H$3:H179)/SUM(E$3:E179)</f>
        <v>-2.3602251407129456E-2</v>
      </c>
      <c r="K179" s="9">
        <f t="shared" si="31"/>
        <v>-1.6104044295605302E-2</v>
      </c>
      <c r="L179" s="10">
        <f>AVERAGEIF($H$3:$H179,"&gt;0")</f>
        <v>3.931555555555557</v>
      </c>
      <c r="M179" s="10">
        <f>AVERAGEIF($H$3:$H179,"&lt;0")</f>
        <v>-6.8909090909090907</v>
      </c>
      <c r="N179" s="11">
        <f t="shared" si="32"/>
        <v>0.57054236294341854</v>
      </c>
      <c r="O179" s="11">
        <f>COUNTIF($G$3:$G179,"&gt;0")/COUNTIF($B$3:$B179,"&gt;0")</f>
        <v>0.63087248322147649</v>
      </c>
    </row>
    <row r="180" spans="1:15" x14ac:dyDescent="0.15">
      <c r="A180" s="1">
        <v>9.7556410762865904E+16</v>
      </c>
      <c r="B180" s="2">
        <v>43688</v>
      </c>
      <c r="C180" s="2" t="s">
        <v>83</v>
      </c>
      <c r="D180" s="3" t="s">
        <v>92</v>
      </c>
      <c r="E180" s="3">
        <v>2</v>
      </c>
      <c r="F180" s="5">
        <v>1.36</v>
      </c>
      <c r="G180" s="6">
        <v>2.72</v>
      </c>
      <c r="H180" s="7">
        <f t="shared" si="30"/>
        <v>0.7200000000000002</v>
      </c>
      <c r="I180" s="7">
        <f>SUM($H$2:H180)</f>
        <v>-24.44</v>
      </c>
      <c r="J180" s="8">
        <f>SUM(H$3:H180)/SUM(E$3:E180)</f>
        <v>-2.2883895131086143E-2</v>
      </c>
      <c r="K180" s="9">
        <f t="shared" si="31"/>
        <v>-1.5151173285198327E-2</v>
      </c>
      <c r="L180" s="10">
        <f>AVERAGEIF($H$3:$H180,"&gt;0")</f>
        <v>3.8962637362637382</v>
      </c>
      <c r="M180" s="10">
        <f>AVERAGEIF($H$3:$H180,"&lt;0")</f>
        <v>-6.8909090909090907</v>
      </c>
      <c r="N180" s="11">
        <f t="shared" si="32"/>
        <v>0.56542085882455306</v>
      </c>
      <c r="O180" s="11">
        <f>COUNTIF($G$3:$G180,"&gt;0")/COUNTIF($B$3:$B180,"&gt;0")</f>
        <v>0.6333333333333333</v>
      </c>
    </row>
    <row r="181" spans="1:15" x14ac:dyDescent="0.15">
      <c r="A181" s="1">
        <v>6.0764055697697904E+16</v>
      </c>
      <c r="B181" s="2">
        <v>43688</v>
      </c>
      <c r="C181" s="2" t="s">
        <v>83</v>
      </c>
      <c r="D181" s="3" t="s">
        <v>74</v>
      </c>
      <c r="E181" s="3">
        <v>2</v>
      </c>
      <c r="F181" s="5">
        <v>1.2</v>
      </c>
      <c r="G181" s="6">
        <v>2.4</v>
      </c>
      <c r="H181" s="7">
        <f t="shared" si="30"/>
        <v>0.39999999999999991</v>
      </c>
      <c r="I181" s="7">
        <f>SUM($H$2:H181)</f>
        <v>-24.040000000000003</v>
      </c>
      <c r="J181" s="8">
        <f>SUM(H$3:H181)/SUM(E$3:E181)</f>
        <v>-2.2467289719626169E-2</v>
      </c>
      <c r="K181" s="9">
        <f t="shared" si="31"/>
        <v>-1.4773420976824547E-2</v>
      </c>
      <c r="L181" s="10">
        <f>AVERAGEIF($H$3:$H181,"&gt;0")</f>
        <v>3.858260869565219</v>
      </c>
      <c r="M181" s="10">
        <f>AVERAGEIF($H$3:$H181,"&lt;0")</f>
        <v>-6.8909090909090907</v>
      </c>
      <c r="N181" s="11">
        <f t="shared" si="32"/>
        <v>0.55990593093954366</v>
      </c>
      <c r="O181" s="11">
        <f>COUNTIF($G$3:$G181,"&gt;0")/COUNTIF($B$3:$B181,"&gt;0")</f>
        <v>0.63576158940397354</v>
      </c>
    </row>
    <row r="182" spans="1:15" x14ac:dyDescent="0.15">
      <c r="A182" s="1">
        <v>1.26663185870849E+16</v>
      </c>
      <c r="B182" s="2">
        <v>43688</v>
      </c>
      <c r="C182" s="2" t="s">
        <v>83</v>
      </c>
      <c r="D182" s="3" t="s">
        <v>90</v>
      </c>
      <c r="E182" s="3">
        <v>4</v>
      </c>
      <c r="F182" s="5">
        <v>1.52</v>
      </c>
      <c r="G182" s="6">
        <v>4</v>
      </c>
      <c r="H182" s="7">
        <f t="shared" si="30"/>
        <v>0</v>
      </c>
      <c r="I182" s="7">
        <f>SUM($H$2:H182)</f>
        <v>-24.040000000000003</v>
      </c>
      <c r="J182" s="8">
        <f>SUM(H$3:H182)/SUM(E$3:E182)</f>
        <v>-2.2383612662942275E-2</v>
      </c>
      <c r="K182" s="9">
        <f t="shared" si="31"/>
        <v>-8.0972800493454011E-3</v>
      </c>
      <c r="L182" s="10">
        <f>AVERAGEIF($H$3:$H182,"&gt;0")</f>
        <v>3.858260869565219</v>
      </c>
      <c r="M182" s="10">
        <f>AVERAGEIF($H$3:$H182,"&lt;0")</f>
        <v>-6.8909090909090907</v>
      </c>
      <c r="N182" s="11">
        <f t="shared" si="32"/>
        <v>0.55990593093954366</v>
      </c>
      <c r="O182" s="11">
        <f>COUNTIF($G$3:$G182,"&gt;0")/COUNTIF($B$3:$B182,"&gt;0")</f>
        <v>0.63815789473684215</v>
      </c>
    </row>
    <row r="183" spans="1:15" x14ac:dyDescent="0.15">
      <c r="A183" s="1">
        <v>2.02442796864249E+16</v>
      </c>
      <c r="B183" s="2">
        <v>43688</v>
      </c>
      <c r="C183" s="2" t="s">
        <v>83</v>
      </c>
      <c r="D183" s="3" t="s">
        <v>96</v>
      </c>
      <c r="E183" s="3">
        <v>6</v>
      </c>
      <c r="F183" s="5">
        <v>1.8</v>
      </c>
      <c r="G183" s="6">
        <v>10.8</v>
      </c>
      <c r="H183" s="7">
        <f t="shared" si="30"/>
        <v>4.8000000000000007</v>
      </c>
      <c r="I183" s="7">
        <f>SUM($H$2:H183)</f>
        <v>-19.240000000000002</v>
      </c>
      <c r="J183" s="8">
        <f>SUM(H$3:H183)/SUM(E$3:E183)</f>
        <v>-1.7814814814814818E-2</v>
      </c>
      <c r="K183" s="9">
        <f t="shared" si="31"/>
        <v>1.7222810849959469E-4</v>
      </c>
      <c r="L183" s="10">
        <f>AVERAGEIF($H$3:$H183,"&gt;0")</f>
        <v>3.8683870967741951</v>
      </c>
      <c r="M183" s="10">
        <f>AVERAGEIF($H$3:$H183,"&lt;0")</f>
        <v>-6.8909090909090907</v>
      </c>
      <c r="N183" s="11">
        <f t="shared" si="32"/>
        <v>0.5613754362073371</v>
      </c>
      <c r="O183" s="11">
        <f>COUNTIF($G$3:$G183,"&gt;0")/COUNTIF($B$3:$B183,"&gt;0")</f>
        <v>0.64052287581699341</v>
      </c>
    </row>
    <row r="184" spans="1:15" x14ac:dyDescent="0.15">
      <c r="A184" s="1">
        <v>1.39873806112459E+16</v>
      </c>
      <c r="B184" s="2">
        <v>43688</v>
      </c>
      <c r="C184" s="2" t="s">
        <v>83</v>
      </c>
      <c r="D184" s="3" t="s">
        <v>70</v>
      </c>
      <c r="E184" s="3">
        <v>6</v>
      </c>
      <c r="F184" s="5">
        <v>1.7</v>
      </c>
      <c r="G184" s="6">
        <v>10.199999999999999</v>
      </c>
      <c r="H184" s="7">
        <f t="shared" si="30"/>
        <v>4.1999999999999993</v>
      </c>
      <c r="I184" s="7">
        <f>SUM($H$2:H184)</f>
        <v>-15.040000000000003</v>
      </c>
      <c r="J184" s="8">
        <f>SUM(H$3:H184)/SUM(E$3:E184)</f>
        <v>-1.3848987108655619E-2</v>
      </c>
      <c r="K184" s="9">
        <f t="shared" si="31"/>
        <v>7.2442668881841366E-3</v>
      </c>
      <c r="L184" s="10">
        <f>AVERAGEIF($H$3:$H184,"&gt;0")</f>
        <v>3.8719148936170229</v>
      </c>
      <c r="M184" s="10">
        <f>AVERAGEIF($H$3:$H184,"&lt;0")</f>
        <v>-6.8909090909090907</v>
      </c>
      <c r="N184" s="11">
        <f t="shared" si="32"/>
        <v>0.56188738561724605</v>
      </c>
      <c r="O184" s="11">
        <f>COUNTIF($G$3:$G184,"&gt;0")/COUNTIF($B$3:$B184,"&gt;0")</f>
        <v>0.6428571428571429</v>
      </c>
    </row>
    <row r="185" spans="1:15" x14ac:dyDescent="0.15">
      <c r="A185" s="1">
        <v>3.7932703551685904E+16</v>
      </c>
      <c r="B185" s="2">
        <v>43688</v>
      </c>
      <c r="C185" s="2" t="s">
        <v>83</v>
      </c>
      <c r="D185" s="3" t="s">
        <v>37</v>
      </c>
      <c r="E185" s="3">
        <v>4</v>
      </c>
      <c r="F185" s="5">
        <v>1.52</v>
      </c>
      <c r="G185" s="6">
        <v>6.08</v>
      </c>
      <c r="H185" s="7">
        <f t="shared" si="30"/>
        <v>2.08</v>
      </c>
      <c r="I185" s="7">
        <f>SUM($H$2:H185)</f>
        <v>-12.960000000000003</v>
      </c>
      <c r="J185" s="8">
        <f>SUM(H$3:H185)/SUM(E$3:E185)</f>
        <v>-1.1889908256880737E-2</v>
      </c>
      <c r="K185" s="9">
        <f t="shared" si="31"/>
        <v>1.0557633398077693E-2</v>
      </c>
      <c r="L185" s="10">
        <f>AVERAGEIF($H$3:$H185,"&gt;0")</f>
        <v>3.8530526315789486</v>
      </c>
      <c r="M185" s="10">
        <f>AVERAGEIF($H$3:$H185,"&lt;0")</f>
        <v>-6.8909090909090907</v>
      </c>
      <c r="N185" s="11">
        <f t="shared" si="32"/>
        <v>0.55915011803916148</v>
      </c>
      <c r="O185" s="11">
        <f>COUNTIF($G$3:$G185,"&gt;0")/COUNTIF($B$3:$B185,"&gt;0")</f>
        <v>0.64516129032258063</v>
      </c>
    </row>
    <row r="186" spans="1:15" x14ac:dyDescent="0.15">
      <c r="A186" s="1">
        <v>4.3666716380101904E+16</v>
      </c>
      <c r="B186" s="2">
        <v>43688</v>
      </c>
      <c r="C186" s="2" t="s">
        <v>83</v>
      </c>
      <c r="D186" s="3" t="s">
        <v>57</v>
      </c>
      <c r="E186" s="3">
        <v>2</v>
      </c>
      <c r="F186" s="5">
        <v>1.32</v>
      </c>
      <c r="G186" s="6">
        <v>2.64</v>
      </c>
      <c r="H186" s="7">
        <f t="shared" si="30"/>
        <v>0.64000000000000012</v>
      </c>
      <c r="I186" s="7">
        <f>SUM($H$2:H186)</f>
        <v>-12.320000000000002</v>
      </c>
      <c r="J186" s="8">
        <f>SUM(H$3:H186)/SUM(E$3:E186)</f>
        <v>-1.1282051282051285E-2</v>
      </c>
      <c r="K186" s="9">
        <f t="shared" si="31"/>
        <v>1.1375110835130764E-2</v>
      </c>
      <c r="L186" s="10">
        <f>AVERAGEIF($H$3:$H186,"&gt;0")</f>
        <v>3.8195833333333344</v>
      </c>
      <c r="M186" s="10">
        <f>AVERAGEIF($H$3:$H186,"&lt;0")</f>
        <v>-6.8909090909090907</v>
      </c>
      <c r="N186" s="11">
        <f t="shared" si="32"/>
        <v>0.55429309586631503</v>
      </c>
      <c r="O186" s="11">
        <f>COUNTIF($G$3:$G186,"&gt;0")/COUNTIF($B$3:$B186,"&gt;0")</f>
        <v>0.64743589743589747</v>
      </c>
    </row>
    <row r="187" spans="1:15" x14ac:dyDescent="0.15">
      <c r="A187" s="1">
        <v>3.50726336605179E+16</v>
      </c>
      <c r="B187" s="2">
        <v>43688</v>
      </c>
      <c r="C187" s="2" t="s">
        <v>83</v>
      </c>
      <c r="D187" s="3" t="s">
        <v>58</v>
      </c>
      <c r="E187" s="3">
        <v>2</v>
      </c>
      <c r="F187" s="5">
        <v>1.42</v>
      </c>
      <c r="G187" s="6">
        <v>2.84</v>
      </c>
      <c r="H187" s="7">
        <f t="shared" si="30"/>
        <v>0.83999999999999986</v>
      </c>
      <c r="I187" s="7">
        <f>SUM($H$2:H187)</f>
        <v>-11.480000000000002</v>
      </c>
      <c r="J187" s="8">
        <f>SUM(H$3:H187)/SUM(E$3:E187)</f>
        <v>-1.0493601462522853E-2</v>
      </c>
      <c r="K187" s="9">
        <f t="shared" si="31"/>
        <v>1.254821436989273E-2</v>
      </c>
      <c r="L187" s="10">
        <f>AVERAGEIF($H$3:$H187,"&gt;0")</f>
        <v>3.7888659793814443</v>
      </c>
      <c r="M187" s="10">
        <f>AVERAGEIF($H$3:$H187,"&lt;0")</f>
        <v>-6.8909090909090907</v>
      </c>
      <c r="N187" s="11">
        <f t="shared" si="32"/>
        <v>0.54983543236406185</v>
      </c>
      <c r="O187" s="11">
        <f>COUNTIF($G$3:$G187,"&gt;0")/COUNTIF($B$3:$B187,"&gt;0")</f>
        <v>0.64968152866242035</v>
      </c>
    </row>
    <row r="188" spans="1:15" x14ac:dyDescent="0.15">
      <c r="A188" s="1">
        <v>6.0519524816515904E+16</v>
      </c>
      <c r="B188" s="2">
        <v>43688</v>
      </c>
      <c r="C188" s="2" t="s">
        <v>83</v>
      </c>
      <c r="D188" s="3" t="s">
        <v>91</v>
      </c>
      <c r="E188" s="3">
        <v>6</v>
      </c>
      <c r="F188" s="5">
        <v>1.85</v>
      </c>
      <c r="G188" s="6">
        <v>6</v>
      </c>
      <c r="H188" s="7">
        <f t="shared" si="30"/>
        <v>0</v>
      </c>
      <c r="I188" s="7">
        <f>SUM($H$2:H188)</f>
        <v>-11.480000000000002</v>
      </c>
      <c r="J188" s="8">
        <f>SUM(H$3:H188)/SUM(E$3:E188)</f>
        <v>-1.0436363636363638E-2</v>
      </c>
      <c r="K188" s="9">
        <f t="shared" si="31"/>
        <v>1.8797909215653053E-2</v>
      </c>
      <c r="L188" s="10">
        <f>AVERAGEIF($H$3:$H188,"&gt;0")</f>
        <v>3.7888659793814443</v>
      </c>
      <c r="M188" s="10">
        <f>AVERAGEIF($H$3:$H188,"&lt;0")</f>
        <v>-6.8909090909090907</v>
      </c>
      <c r="N188" s="11">
        <f t="shared" si="32"/>
        <v>0.54983543236406185</v>
      </c>
      <c r="O188" s="11">
        <f>COUNTIF($G$3:$G188,"&gt;0")/COUNTIF($B$3:$B188,"&gt;0")</f>
        <v>0.65189873417721522</v>
      </c>
    </row>
    <row r="189" spans="1:15" x14ac:dyDescent="0.15">
      <c r="A189" s="1">
        <v>4.8133040936753904E+16</v>
      </c>
      <c r="B189" s="2">
        <v>43688</v>
      </c>
      <c r="C189" s="2" t="s">
        <v>83</v>
      </c>
      <c r="D189" s="3" t="s">
        <v>97</v>
      </c>
      <c r="E189" s="3">
        <v>4</v>
      </c>
      <c r="F189" s="5">
        <v>1.55</v>
      </c>
      <c r="G189" s="6">
        <v>6.2</v>
      </c>
      <c r="H189" s="7">
        <f t="shared" si="30"/>
        <v>2.2000000000000002</v>
      </c>
      <c r="I189" s="7">
        <f>SUM($H$2:H189)</f>
        <v>-9.2800000000000011</v>
      </c>
      <c r="J189" s="8">
        <f>SUM(H$3:H189)/SUM(E$3:E189)</f>
        <v>-8.4057971014492756E-3</v>
      </c>
      <c r="K189" s="9">
        <f t="shared" si="31"/>
        <v>2.2265362126838273E-2</v>
      </c>
      <c r="L189" s="10">
        <f>AVERAGEIF($H$3:$H189,"&gt;0")</f>
        <v>3.7726530612244908</v>
      </c>
      <c r="M189" s="10">
        <f>AVERAGEIF($H$3:$H189,"&lt;0")</f>
        <v>-6.8909090909090907</v>
      </c>
      <c r="N189" s="11">
        <f t="shared" si="32"/>
        <v>0.54748263421463594</v>
      </c>
      <c r="O189" s="11">
        <f>COUNTIF($G$3:$G189,"&gt;0")/COUNTIF($B$3:$B189,"&gt;0")</f>
        <v>0.65408805031446537</v>
      </c>
    </row>
    <row r="190" spans="1:15" x14ac:dyDescent="0.15">
      <c r="A190" s="1">
        <v>5.2237990770769904E+16</v>
      </c>
      <c r="B190" s="2">
        <v>43688</v>
      </c>
      <c r="C190" s="2" t="s">
        <v>83</v>
      </c>
      <c r="D190" s="3" t="s">
        <v>60</v>
      </c>
      <c r="E190" s="3">
        <v>6</v>
      </c>
      <c r="F190" s="5">
        <v>1.75</v>
      </c>
      <c r="G190" s="6">
        <v>10.5</v>
      </c>
      <c r="H190" s="7">
        <f t="shared" si="30"/>
        <v>4.5</v>
      </c>
      <c r="I190" s="7">
        <f>SUM($H$2:H190)</f>
        <v>-4.7800000000000011</v>
      </c>
      <c r="J190" s="8">
        <f>SUM(H$3:H190)/SUM(E$3:E190)</f>
        <v>-4.3063063063063069E-3</v>
      </c>
      <c r="K190" s="9">
        <f t="shared" si="31"/>
        <v>2.9596560846560926E-2</v>
      </c>
      <c r="L190" s="10">
        <f>AVERAGEIF($H$3:$H190,"&gt;0")</f>
        <v>3.7800000000000007</v>
      </c>
      <c r="M190" s="10">
        <f>AVERAGEIF($H$3:$H190,"&lt;0")</f>
        <v>-6.8909090909090907</v>
      </c>
      <c r="N190" s="11">
        <f t="shared" si="32"/>
        <v>0.54854881266490774</v>
      </c>
      <c r="O190" s="11">
        <f>COUNTIF($G$3:$G190,"&gt;0")/COUNTIF($B$3:$B190,"&gt;0")</f>
        <v>0.65625</v>
      </c>
    </row>
    <row r="191" spans="1:15" x14ac:dyDescent="0.15">
      <c r="A191" s="1">
        <v>3.8814110247585904E+16</v>
      </c>
      <c r="B191" s="2">
        <v>43688</v>
      </c>
      <c r="C191" s="2" t="s">
        <v>83</v>
      </c>
      <c r="D191" s="3" t="s">
        <v>98</v>
      </c>
      <c r="E191" s="3">
        <v>6</v>
      </c>
      <c r="F191" s="5">
        <v>1.62</v>
      </c>
      <c r="G191" s="6">
        <v>9.7200000000000006</v>
      </c>
      <c r="H191" s="7">
        <f t="shared" si="30"/>
        <v>3.7200000000000006</v>
      </c>
      <c r="I191" s="7">
        <f>SUM($H$2:H191)</f>
        <v>-1.0600000000000005</v>
      </c>
      <c r="J191" s="8">
        <f>SUM(H$3:H191)/SUM(E$3:E191)</f>
        <v>-9.4982078853046638E-4</v>
      </c>
      <c r="K191" s="9">
        <f t="shared" si="31"/>
        <v>3.5525044725953414E-2</v>
      </c>
      <c r="L191" s="10">
        <f>AVERAGEIF($H$3:$H191,"&gt;0")</f>
        <v>3.7794000000000012</v>
      </c>
      <c r="M191" s="10">
        <f>AVERAGEIF($H$3:$H191,"&lt;0")</f>
        <v>-6.8909090909090907</v>
      </c>
      <c r="N191" s="11">
        <f t="shared" si="32"/>
        <v>0.54846174142480231</v>
      </c>
      <c r="O191" s="11">
        <f>COUNTIF($G$3:$G191,"&gt;0")/COUNTIF($B$3:$B191,"&gt;0")</f>
        <v>0.65838509316770188</v>
      </c>
    </row>
    <row r="192" spans="1:15" x14ac:dyDescent="0.15">
      <c r="A192" s="1">
        <v>3.08487443512439E+16</v>
      </c>
      <c r="B192" s="2">
        <v>43688</v>
      </c>
      <c r="C192" s="2" t="s">
        <v>83</v>
      </c>
      <c r="D192" s="3" t="s">
        <v>68</v>
      </c>
      <c r="E192" s="3">
        <v>6</v>
      </c>
      <c r="F192" s="5">
        <v>1.8</v>
      </c>
      <c r="G192" s="6">
        <v>6</v>
      </c>
      <c r="H192" s="7">
        <f t="shared" si="30"/>
        <v>0</v>
      </c>
      <c r="I192" s="7">
        <f>SUM($H$2:H192)</f>
        <v>-1.0600000000000005</v>
      </c>
      <c r="J192" s="8">
        <f>SUM(H$3:H192)/SUM(E$3:E192)</f>
        <v>-9.4474153297682752E-4</v>
      </c>
      <c r="K192" s="9">
        <f t="shared" si="31"/>
        <v>4.1478593832583344E-2</v>
      </c>
      <c r="L192" s="10">
        <f>AVERAGEIF($H$3:$H192,"&gt;0")</f>
        <v>3.7794000000000012</v>
      </c>
      <c r="M192" s="10">
        <f>AVERAGEIF($H$3:$H192,"&lt;0")</f>
        <v>-6.8909090909090907</v>
      </c>
      <c r="N192" s="11">
        <f t="shared" si="32"/>
        <v>0.54846174142480231</v>
      </c>
      <c r="O192" s="11">
        <f>COUNTIF($G$3:$G192,"&gt;0")/COUNTIF($B$3:$B192,"&gt;0")</f>
        <v>0.66049382716049387</v>
      </c>
    </row>
    <row r="194" spans="1:15" x14ac:dyDescent="0.15">
      <c r="D194" s="21"/>
      <c r="I194" s="16">
        <f>SUM(H195:H199)</f>
        <v>8.2000000000000011</v>
      </c>
    </row>
    <row r="195" spans="1:15" x14ac:dyDescent="0.15">
      <c r="A195" s="1">
        <v>4.1257706132760896E+16</v>
      </c>
      <c r="B195" s="2">
        <v>43690</v>
      </c>
      <c r="C195" s="2" t="s">
        <v>83</v>
      </c>
      <c r="D195" s="3" t="s">
        <v>44</v>
      </c>
      <c r="E195" s="3">
        <v>4</v>
      </c>
      <c r="F195" s="5">
        <v>2.15</v>
      </c>
      <c r="G195" s="6">
        <v>8.6</v>
      </c>
      <c r="H195" s="7">
        <f>G195-E195</f>
        <v>4.5999999999999996</v>
      </c>
      <c r="I195" s="7">
        <f>SUM($H$2:H195)</f>
        <v>3.5399999999999991</v>
      </c>
      <c r="J195" s="8">
        <f>SUM(H$3:H195)/SUM(E$3:E195)</f>
        <v>3.143872113676731E-3</v>
      </c>
      <c r="K195" s="9">
        <f>O195-(1-O195)/N195</f>
        <v>4.8678818141957847E-2</v>
      </c>
      <c r="L195" s="10">
        <f>AVERAGEIF($H$3:$H195,"&gt;0")</f>
        <v>3.7875247524752487</v>
      </c>
      <c r="M195" s="10">
        <f>AVERAGEIF($H$3:$H195,"&lt;0")</f>
        <v>-6.8909090909090907</v>
      </c>
      <c r="N195" s="11">
        <f>L195/-M195</f>
        <v>0.54964079521408626</v>
      </c>
      <c r="O195" s="11">
        <f>COUNTIF($G$3:$G195,"&gt;0")/COUNTIF($B$3:$B195,"&gt;0")</f>
        <v>0.66257668711656437</v>
      </c>
    </row>
    <row r="196" spans="1:15" x14ac:dyDescent="0.15">
      <c r="A196" s="1">
        <v>6.5567828456232896E+16</v>
      </c>
      <c r="B196" s="2">
        <v>43690</v>
      </c>
      <c r="C196" s="2" t="s">
        <v>83</v>
      </c>
      <c r="D196" s="3" t="s">
        <v>90</v>
      </c>
      <c r="E196" s="3">
        <v>2</v>
      </c>
      <c r="F196" s="5">
        <v>1.48</v>
      </c>
      <c r="G196" s="6">
        <v>2.96</v>
      </c>
      <c r="H196" s="7">
        <f>G196-E196</f>
        <v>0.96</v>
      </c>
      <c r="I196" s="7">
        <f>SUM($H$2:H196)</f>
        <v>4.4999999999999991</v>
      </c>
      <c r="J196" s="8">
        <f>SUM(H$3:H196)/SUM(E$3:E196)</f>
        <v>3.9893617021276584E-3</v>
      </c>
      <c r="K196" s="9">
        <f>O196-(1-O196)/N196</f>
        <v>4.9980920278564267E-2</v>
      </c>
      <c r="L196" s="10">
        <f>AVERAGEIF($H$3:$H196,"&gt;0")</f>
        <v>3.7598039215686287</v>
      </c>
      <c r="M196" s="10">
        <f>AVERAGEIF($H$3:$H196,"&lt;0")</f>
        <v>-6.8909090909090907</v>
      </c>
      <c r="N196" s="11">
        <f>L196/-M196</f>
        <v>0.5456179833410939</v>
      </c>
      <c r="O196" s="11">
        <f>COUNTIF($G$3:$G196,"&gt;0")/COUNTIF($B$3:$B196,"&gt;0")</f>
        <v>0.66463414634146345</v>
      </c>
    </row>
    <row r="197" spans="1:15" x14ac:dyDescent="0.15">
      <c r="A197" s="1">
        <v>1629785900846900</v>
      </c>
      <c r="B197" s="2">
        <v>43690</v>
      </c>
      <c r="C197" s="2" t="s">
        <v>83</v>
      </c>
      <c r="D197" s="3" t="s">
        <v>99</v>
      </c>
      <c r="E197" s="3">
        <v>2</v>
      </c>
      <c r="F197" s="5">
        <v>1.0900000000000001</v>
      </c>
      <c r="G197" s="6">
        <v>2.1800000000000002</v>
      </c>
      <c r="H197" s="7">
        <f>G197-E197</f>
        <v>0.18000000000000016</v>
      </c>
      <c r="I197" s="7">
        <f>SUM($H$2:H197)</f>
        <v>4.68</v>
      </c>
      <c r="J197" s="8">
        <f>SUM(H$3:H197)/SUM(E$3:E197)</f>
        <v>4.1415929203539818E-3</v>
      </c>
      <c r="K197" s="9">
        <f>O197-(1-O197)/N197</f>
        <v>5.0038542219526527E-2</v>
      </c>
      <c r="L197" s="10">
        <f>AVERAGEIF($H$3:$H197,"&gt;0")</f>
        <v>3.7250485436893217</v>
      </c>
      <c r="M197" s="10">
        <f>AVERAGEIF($H$3:$H197,"&lt;0")</f>
        <v>-6.8909090909090907</v>
      </c>
      <c r="N197" s="11">
        <f>L197/-M197</f>
        <v>0.54057432692061402</v>
      </c>
      <c r="O197" s="11">
        <f>COUNTIF($G$3:$G197,"&gt;0")/COUNTIF($B$3:$B197,"&gt;0")</f>
        <v>0.66666666666666663</v>
      </c>
    </row>
    <row r="198" spans="1:15" x14ac:dyDescent="0.15">
      <c r="A198" s="1">
        <v>5.6451816585226896E+16</v>
      </c>
      <c r="B198" s="2">
        <v>43690</v>
      </c>
      <c r="C198" s="2" t="s">
        <v>83</v>
      </c>
      <c r="D198" s="3" t="s">
        <v>100</v>
      </c>
      <c r="E198" s="3">
        <v>2</v>
      </c>
      <c r="F198" s="5">
        <v>1.03</v>
      </c>
      <c r="G198" s="6">
        <v>2.06</v>
      </c>
      <c r="H198" s="7">
        <f>G198-E198</f>
        <v>6.0000000000000053E-2</v>
      </c>
      <c r="I198" s="7">
        <f>SUM($H$2:H198)</f>
        <v>4.74</v>
      </c>
      <c r="J198" s="8">
        <f>SUM(H$3:H198)/SUM(E$3:E198)</f>
        <v>4.1872791519434634E-3</v>
      </c>
      <c r="K198" s="9">
        <f>O198-(1-O198)/N198</f>
        <v>4.9907348160558196E-2</v>
      </c>
      <c r="L198" s="10">
        <f>AVERAGEIF($H$3:$H198,"&gt;0")</f>
        <v>3.6898076923076935</v>
      </c>
      <c r="M198" s="10">
        <f>AVERAGEIF($H$3:$H198,"&lt;0")</f>
        <v>-6.8909090909090907</v>
      </c>
      <c r="N198" s="11">
        <f>L198/-M198</f>
        <v>0.53546021920032494</v>
      </c>
      <c r="O198" s="11">
        <f>COUNTIF($G$3:$G198,"&gt;0")/COUNTIF($B$3:$B198,"&gt;0")</f>
        <v>0.66867469879518071</v>
      </c>
    </row>
    <row r="199" spans="1:15" x14ac:dyDescent="0.15">
      <c r="A199" s="1">
        <v>5.8674434622887904E+16</v>
      </c>
      <c r="B199" s="2">
        <v>43690</v>
      </c>
      <c r="C199" s="2" t="s">
        <v>83</v>
      </c>
      <c r="D199" s="3" t="s">
        <v>39</v>
      </c>
      <c r="E199" s="3">
        <v>2</v>
      </c>
      <c r="F199" s="5">
        <v>2.2000000000000002</v>
      </c>
      <c r="G199" s="6">
        <v>4.4000000000000004</v>
      </c>
      <c r="H199" s="7">
        <f>G199-E199</f>
        <v>2.4000000000000004</v>
      </c>
      <c r="I199" s="7">
        <f>SUM($H$2:H199)</f>
        <v>7.1400000000000006</v>
      </c>
      <c r="J199" s="8">
        <f>SUM(H$3:H199)/SUM(E$3:E199)</f>
        <v>6.2962962962962972E-3</v>
      </c>
      <c r="K199" s="9">
        <f>O199-(1-O199)/N199</f>
        <v>5.3542058680587812E-2</v>
      </c>
      <c r="L199" s="10">
        <f>AVERAGEIF($H$3:$H199,"&gt;0")</f>
        <v>3.6775238095238105</v>
      </c>
      <c r="M199" s="10">
        <f>AVERAGEIF($H$3:$H199,"&lt;0")</f>
        <v>-6.8909090909090907</v>
      </c>
      <c r="N199" s="11">
        <f>L199/-M199</f>
        <v>0.53367759768815193</v>
      </c>
      <c r="O199" s="11">
        <f>COUNTIF($G$3:$G199,"&gt;0")/COUNTIF($B$3:$B199,"&gt;0")</f>
        <v>0.6706586826347305</v>
      </c>
    </row>
    <row r="200" spans="1:15" x14ac:dyDescent="0.15">
      <c r="E200" s="3"/>
    </row>
    <row r="201" spans="1:15" x14ac:dyDescent="0.15">
      <c r="D201" s="21"/>
      <c r="I201" s="16">
        <f>SUM(H202:H209)</f>
        <v>-11.64</v>
      </c>
    </row>
    <row r="202" spans="1:15" x14ac:dyDescent="0.15">
      <c r="A202" s="1">
        <v>8.9318965766687904E+16</v>
      </c>
      <c r="B202" s="2">
        <v>43692</v>
      </c>
      <c r="C202" s="2" t="s">
        <v>83</v>
      </c>
      <c r="D202" s="3" t="s">
        <v>31</v>
      </c>
      <c r="E202" s="3">
        <v>2</v>
      </c>
      <c r="F202" s="5">
        <v>1.45</v>
      </c>
      <c r="G202" s="6">
        <v>0</v>
      </c>
      <c r="H202" s="7">
        <f t="shared" ref="H202:H209" si="33">G202-E202</f>
        <v>-2</v>
      </c>
      <c r="I202" s="7">
        <f>SUM($H$2:H202)</f>
        <v>5.1400000000000006</v>
      </c>
      <c r="J202" s="8">
        <f>SUM(H$3:H202)/SUM(E$3:E202)</f>
        <v>4.5246478873239441E-3</v>
      </c>
      <c r="K202" s="9">
        <f t="shared" ref="K202:K209" si="34">O202-(1-O202)/N202</f>
        <v>4.9986188083769312E-2</v>
      </c>
      <c r="L202" s="10">
        <f>AVERAGEIF($H$3:$H202,"&gt;0")</f>
        <v>3.6775238095238105</v>
      </c>
      <c r="M202" s="10">
        <f>AVERAGEIF($H$3:$H202,"&lt;0")</f>
        <v>-6.8035714285714288</v>
      </c>
      <c r="N202" s="11">
        <f t="shared" ref="N202:N209" si="35">L202/-M202</f>
        <v>0.54052843394575689</v>
      </c>
      <c r="O202" s="11">
        <f>COUNTIF($G$3:$G202,"&gt;0")/COUNTIF($B$3:$B202,"&gt;0")</f>
        <v>0.66666666666666663</v>
      </c>
    </row>
    <row r="203" spans="1:15" x14ac:dyDescent="0.15">
      <c r="A203" s="1">
        <v>4.6743199948454896E+16</v>
      </c>
      <c r="B203" s="2">
        <v>43692</v>
      </c>
      <c r="C203" s="2" t="s">
        <v>83</v>
      </c>
      <c r="D203" s="3" t="s">
        <v>70</v>
      </c>
      <c r="E203" s="3">
        <v>2</v>
      </c>
      <c r="F203" s="5">
        <v>1.42</v>
      </c>
      <c r="G203" s="6">
        <v>2.84</v>
      </c>
      <c r="H203" s="7">
        <f t="shared" si="33"/>
        <v>0.83999999999999986</v>
      </c>
      <c r="I203" s="7">
        <f>SUM($H$2:H203)</f>
        <v>5.98</v>
      </c>
      <c r="J203" s="8">
        <f>SUM(H$3:H203)/SUM(E$3:E203)</f>
        <v>5.2548330404217931E-3</v>
      </c>
      <c r="K203" s="9">
        <f t="shared" si="34"/>
        <v>5.111252940001787E-2</v>
      </c>
      <c r="L203" s="10">
        <f>AVERAGEIF($H$3:$H203,"&gt;0")</f>
        <v>3.6507547169811327</v>
      </c>
      <c r="M203" s="10">
        <f>AVERAGEIF($H$3:$H203,"&lt;0")</f>
        <v>-6.8035714285714288</v>
      </c>
      <c r="N203" s="11">
        <f t="shared" si="35"/>
        <v>0.53659386916258112</v>
      </c>
      <c r="O203" s="11">
        <f>COUNTIF($G$3:$G203,"&gt;0")/COUNTIF($B$3:$B203,"&gt;0")</f>
        <v>0.66863905325443784</v>
      </c>
    </row>
    <row r="204" spans="1:15" x14ac:dyDescent="0.15">
      <c r="A204" s="1">
        <v>1.51610156625679E+16</v>
      </c>
      <c r="B204" s="2">
        <v>43692</v>
      </c>
      <c r="C204" s="2" t="s">
        <v>83</v>
      </c>
      <c r="D204" s="3" t="s">
        <v>58</v>
      </c>
      <c r="E204" s="3">
        <v>2</v>
      </c>
      <c r="F204" s="5">
        <v>1.4</v>
      </c>
      <c r="G204" s="6">
        <v>2.8</v>
      </c>
      <c r="H204" s="7">
        <f t="shared" si="33"/>
        <v>0.79999999999999982</v>
      </c>
      <c r="I204" s="7">
        <f>SUM($H$2:H204)</f>
        <v>6.78</v>
      </c>
      <c r="J204" s="8">
        <f>SUM(H$3:H204)/SUM(E$3:E204)</f>
        <v>5.9473684210526317E-3</v>
      </c>
      <c r="K204" s="9">
        <f t="shared" si="34"/>
        <v>5.2181194309690371E-2</v>
      </c>
      <c r="L204" s="10">
        <f>AVERAGEIF($H$3:$H204,"&gt;0")</f>
        <v>3.6241121495327109</v>
      </c>
      <c r="M204" s="10">
        <f>AVERAGEIF($H$3:$H204,"&lt;0")</f>
        <v>-6.8035714285714288</v>
      </c>
      <c r="N204" s="11">
        <f t="shared" si="35"/>
        <v>0.532677901243653</v>
      </c>
      <c r="O204" s="11">
        <f>COUNTIF($G$3:$G204,"&gt;0")/COUNTIF($B$3:$B204,"&gt;0")</f>
        <v>0.6705882352941176</v>
      </c>
    </row>
    <row r="205" spans="1:15" x14ac:dyDescent="0.15">
      <c r="A205" s="1">
        <v>3.23829956322059E+16</v>
      </c>
      <c r="B205" s="2">
        <v>43692</v>
      </c>
      <c r="C205" s="2" t="s">
        <v>83</v>
      </c>
      <c r="D205" s="3" t="s">
        <v>100</v>
      </c>
      <c r="E205" s="3">
        <v>2</v>
      </c>
      <c r="F205" s="5">
        <v>1.1000000000000001</v>
      </c>
      <c r="G205" s="6">
        <v>0</v>
      </c>
      <c r="H205" s="7">
        <f t="shared" si="33"/>
        <v>-2</v>
      </c>
      <c r="I205" s="7">
        <f>SUM($H$2:H205)</f>
        <v>4.78</v>
      </c>
      <c r="J205" s="8">
        <f>SUM(H$3:H205)/SUM(E$3:E205)</f>
        <v>4.185639229422067E-3</v>
      </c>
      <c r="K205" s="9">
        <f t="shared" si="34"/>
        <v>4.8648793748429675E-2</v>
      </c>
      <c r="L205" s="10">
        <f>AVERAGEIF($H$3:$H205,"&gt;0")</f>
        <v>3.6241121495327109</v>
      </c>
      <c r="M205" s="10">
        <f>AVERAGEIF($H$3:$H205,"&lt;0")</f>
        <v>-6.7192982456140351</v>
      </c>
      <c r="N205" s="11">
        <f t="shared" si="35"/>
        <v>0.53935872721505096</v>
      </c>
      <c r="O205" s="11">
        <f>COUNTIF($G$3:$G205,"&gt;0")/COUNTIF($B$3:$B205,"&gt;0")</f>
        <v>0.66666666666666663</v>
      </c>
    </row>
    <row r="206" spans="1:15" x14ac:dyDescent="0.15">
      <c r="A206" s="1">
        <v>8.6472197409674896E+16</v>
      </c>
      <c r="B206" s="2">
        <v>43692</v>
      </c>
      <c r="C206" s="2" t="s">
        <v>83</v>
      </c>
      <c r="D206" s="3" t="s">
        <v>37</v>
      </c>
      <c r="E206" s="3">
        <v>2</v>
      </c>
      <c r="F206" s="5">
        <v>1.34</v>
      </c>
      <c r="G206" s="6">
        <v>2.68</v>
      </c>
      <c r="H206" s="7">
        <f t="shared" si="33"/>
        <v>0.68000000000000016</v>
      </c>
      <c r="I206" s="7">
        <f>SUM($H$2:H206)</f>
        <v>5.4600000000000009</v>
      </c>
      <c r="J206" s="8">
        <f>SUM(H$3:H206)/SUM(E$3:E206)</f>
        <v>4.7727272727272731E-3</v>
      </c>
      <c r="K206" s="9">
        <f t="shared" si="34"/>
        <v>4.9523221689940833E-2</v>
      </c>
      <c r="L206" s="10">
        <f>AVERAGEIF($H$3:$H206,"&gt;0")</f>
        <v>3.5968518518518526</v>
      </c>
      <c r="M206" s="10">
        <f>AVERAGEIF($H$3:$H206,"&lt;0")</f>
        <v>-6.7192982456140351</v>
      </c>
      <c r="N206" s="11">
        <f t="shared" si="35"/>
        <v>0.53530171163330442</v>
      </c>
      <c r="O206" s="11">
        <f>COUNTIF($G$3:$G206,"&gt;0")/COUNTIF($B$3:$B206,"&gt;0")</f>
        <v>0.66860465116279066</v>
      </c>
    </row>
    <row r="207" spans="1:15" x14ac:dyDescent="0.15">
      <c r="A207" s="1">
        <v>1.28690488356439E+16</v>
      </c>
      <c r="B207" s="2">
        <v>43692</v>
      </c>
      <c r="C207" s="2" t="s">
        <v>83</v>
      </c>
      <c r="D207" s="3" t="s">
        <v>94</v>
      </c>
      <c r="E207" s="3">
        <v>2</v>
      </c>
      <c r="F207" s="5">
        <v>1.52</v>
      </c>
      <c r="G207" s="6">
        <v>0</v>
      </c>
      <c r="H207" s="7">
        <f t="shared" si="33"/>
        <v>-2</v>
      </c>
      <c r="I207" s="7">
        <f>SUM($H$2:H207)</f>
        <v>3.4600000000000009</v>
      </c>
      <c r="J207" s="8">
        <f>SUM(H$3:H207)/SUM(E$3:E207)</f>
        <v>3.019197207678884E-3</v>
      </c>
      <c r="K207" s="9">
        <f t="shared" si="34"/>
        <v>4.6022845806726331E-2</v>
      </c>
      <c r="L207" s="10">
        <f>AVERAGEIF($H$3:$H207,"&gt;0")</f>
        <v>3.5968518518518526</v>
      </c>
      <c r="M207" s="10">
        <f>AVERAGEIF($H$3:$H207,"&lt;0")</f>
        <v>-6.6379310344827589</v>
      </c>
      <c r="N207" s="11">
        <f t="shared" si="35"/>
        <v>0.54186339586339594</v>
      </c>
      <c r="O207" s="11">
        <f>COUNTIF($G$3:$G207,"&gt;0")/COUNTIF($B$3:$B207,"&gt;0")</f>
        <v>0.66473988439306353</v>
      </c>
    </row>
    <row r="208" spans="1:15" x14ac:dyDescent="0.15">
      <c r="A208" s="1">
        <v>4.4697653567817904E+16</v>
      </c>
      <c r="B208" s="2">
        <v>43692</v>
      </c>
      <c r="C208" s="2" t="s">
        <v>83</v>
      </c>
      <c r="D208" s="3" t="s">
        <v>99</v>
      </c>
      <c r="E208" s="3">
        <v>2</v>
      </c>
      <c r="F208" s="5">
        <v>1.02</v>
      </c>
      <c r="G208" s="6">
        <v>2.04</v>
      </c>
      <c r="H208" s="7">
        <f t="shared" si="33"/>
        <v>4.0000000000000036E-2</v>
      </c>
      <c r="I208" s="7">
        <f>SUM($H$2:H208)</f>
        <v>3.5000000000000009</v>
      </c>
      <c r="J208" s="8">
        <f>SUM(H$3:H208)/SUM(E$3:E208)</f>
        <v>3.048780487804879E-3</v>
      </c>
      <c r="K208" s="9">
        <f t="shared" si="34"/>
        <v>4.5873459666563088E-2</v>
      </c>
      <c r="L208" s="10">
        <f>AVERAGEIF($H$3:$H208,"&gt;0")</f>
        <v>3.5642201834862397</v>
      </c>
      <c r="M208" s="10">
        <f>AVERAGEIF($H$3:$H208,"&lt;0")</f>
        <v>-6.6379310344827589</v>
      </c>
      <c r="N208" s="11">
        <f t="shared" si="35"/>
        <v>0.53694745621351136</v>
      </c>
      <c r="O208" s="11">
        <f>COUNTIF($G$3:$G208,"&gt;0")/COUNTIF($B$3:$B208,"&gt;0")</f>
        <v>0.66666666666666663</v>
      </c>
    </row>
    <row r="209" spans="1:15" x14ac:dyDescent="0.15">
      <c r="A209" s="1">
        <v>6.7091438717577904E+16</v>
      </c>
      <c r="B209" s="2">
        <v>43692</v>
      </c>
      <c r="C209" s="2" t="s">
        <v>83</v>
      </c>
      <c r="D209" s="3" t="s">
        <v>74</v>
      </c>
      <c r="E209" s="3">
        <v>8</v>
      </c>
      <c r="F209" s="5">
        <v>1.55</v>
      </c>
      <c r="G209" s="6">
        <v>0</v>
      </c>
      <c r="H209" s="7">
        <f t="shared" si="33"/>
        <v>-8</v>
      </c>
      <c r="I209" s="7">
        <f>SUM($H$2:H209)</f>
        <v>-4.4999999999999991</v>
      </c>
      <c r="J209" s="8">
        <f>SUM(H$3:H209)/SUM(E$3:E209)</f>
        <v>-3.8927335640138402E-3</v>
      </c>
      <c r="K209" s="9">
        <f t="shared" si="34"/>
        <v>3.2785438499724262E-2</v>
      </c>
      <c r="L209" s="10">
        <f>AVERAGEIF($H$3:$H209,"&gt;0")</f>
        <v>3.5642201834862397</v>
      </c>
      <c r="M209" s="10">
        <f>AVERAGEIF($H$3:$H209,"&lt;0")</f>
        <v>-6.6610169491525424</v>
      </c>
      <c r="N209" s="11">
        <f t="shared" si="35"/>
        <v>0.53508649065060598</v>
      </c>
      <c r="O209" s="11">
        <f>COUNTIF($G$3:$G209,"&gt;0")/COUNTIF($B$3:$B209,"&gt;0")</f>
        <v>0.66285714285714281</v>
      </c>
    </row>
    <row r="210" spans="1:15" x14ac:dyDescent="0.15">
      <c r="E210" s="3"/>
    </row>
    <row r="211" spans="1:15" x14ac:dyDescent="0.15">
      <c r="D211" s="21"/>
      <c r="I211" s="16">
        <f>SUM(H212:H215)</f>
        <v>-13.879999999999999</v>
      </c>
    </row>
    <row r="212" spans="1:15" x14ac:dyDescent="0.15">
      <c r="A212" s="1">
        <v>9.4586905761749904E+16</v>
      </c>
      <c r="B212" s="2">
        <v>43693</v>
      </c>
      <c r="C212" s="2" t="s">
        <v>83</v>
      </c>
      <c r="D212" s="3" t="s">
        <v>37</v>
      </c>
      <c r="E212" s="3">
        <v>4</v>
      </c>
      <c r="F212" s="5">
        <v>1.24</v>
      </c>
      <c r="G212" s="6">
        <v>0</v>
      </c>
      <c r="H212" s="7">
        <f>G212-E212</f>
        <v>-4</v>
      </c>
      <c r="I212" s="7">
        <f>SUM($H$2:H212)</f>
        <v>-8.5</v>
      </c>
      <c r="J212" s="8">
        <f>SUM(H$3:H212)/SUM(E$3:E212)</f>
        <v>-7.3275862068965516E-3</v>
      </c>
      <c r="K212" s="9">
        <f>O212-(1-O212)/N212</f>
        <v>2.6222651222651328E-2</v>
      </c>
      <c r="L212" s="10">
        <f>AVERAGEIF($H$3:$H212,"&gt;0")</f>
        <v>3.5642201834862397</v>
      </c>
      <c r="M212" s="10">
        <f>AVERAGEIF($H$3:$H212,"&lt;0")</f>
        <v>-6.6166666666666663</v>
      </c>
      <c r="N212" s="11">
        <f>L212/-M212</f>
        <v>0.53867307558985988</v>
      </c>
      <c r="O212" s="11">
        <f>COUNTIF($G$3:$G212,"&gt;0")/COUNTIF($B$3:$B212,"&gt;0")</f>
        <v>0.65909090909090906</v>
      </c>
    </row>
    <row r="213" spans="1:15" x14ac:dyDescent="0.15">
      <c r="A213" s="1">
        <v>3.8156907331643904E+16</v>
      </c>
      <c r="B213" s="2">
        <v>43693</v>
      </c>
      <c r="C213" s="2" t="s">
        <v>83</v>
      </c>
      <c r="D213" s="3" t="s">
        <v>70</v>
      </c>
      <c r="E213" s="3">
        <v>10</v>
      </c>
      <c r="F213" s="5">
        <v>1.48</v>
      </c>
      <c r="G213" s="6">
        <v>10</v>
      </c>
      <c r="H213" s="7">
        <f>G213-E213</f>
        <v>0</v>
      </c>
      <c r="I213" s="7">
        <f>SUM($H$2:H213)</f>
        <v>-8.5</v>
      </c>
      <c r="J213" s="8">
        <f>SUM(H$3:H213)/SUM(E$3:E213)</f>
        <v>-7.2649572649572652E-3</v>
      </c>
      <c r="K213" s="9">
        <f>O213-(1-O213)/N213</f>
        <v>3.1724218164896345E-2</v>
      </c>
      <c r="L213" s="10">
        <f>AVERAGEIF($H$3:$H213,"&gt;0")</f>
        <v>3.5642201834862397</v>
      </c>
      <c r="M213" s="10">
        <f>AVERAGEIF($H$3:$H213,"&lt;0")</f>
        <v>-6.6166666666666663</v>
      </c>
      <c r="N213" s="11">
        <f>L213/-M213</f>
        <v>0.53867307558985988</v>
      </c>
      <c r="O213" s="11">
        <f>COUNTIF($G$3:$G213,"&gt;0")/COUNTIF($B$3:$B213,"&gt;0")</f>
        <v>0.66101694915254239</v>
      </c>
    </row>
    <row r="214" spans="1:15" x14ac:dyDescent="0.15">
      <c r="A214" s="1">
        <v>9.7345893558110896E+16</v>
      </c>
      <c r="B214" s="2">
        <v>43693</v>
      </c>
      <c r="C214" s="2" t="s">
        <v>83</v>
      </c>
      <c r="D214" s="3" t="s">
        <v>44</v>
      </c>
      <c r="E214" s="3">
        <v>10</v>
      </c>
      <c r="F214" s="5">
        <v>3.4</v>
      </c>
      <c r="G214" s="6">
        <v>0</v>
      </c>
      <c r="H214" s="7">
        <f>G214-E214</f>
        <v>-10</v>
      </c>
      <c r="I214" s="7">
        <f>SUM($H$2:H214)</f>
        <v>-18.5</v>
      </c>
      <c r="J214" s="8">
        <f>SUM(H$3:H214)/SUM(E$3:E214)</f>
        <v>-1.5677966101694914E-2</v>
      </c>
      <c r="K214" s="9">
        <f>O214-(1-O214)/N214</f>
        <v>1.5783841626538675E-2</v>
      </c>
      <c r="L214" s="10">
        <f>AVERAGEIF($H$3:$H214,"&gt;0")</f>
        <v>3.5642201834862397</v>
      </c>
      <c r="M214" s="10">
        <f>AVERAGEIF($H$3:$H214,"&lt;0")</f>
        <v>-6.6721311475409832</v>
      </c>
      <c r="N214" s="11">
        <f>L214/-M214</f>
        <v>0.5341951626355298</v>
      </c>
      <c r="O214" s="11">
        <f>COUNTIF($G$3:$G214,"&gt;0")/COUNTIF($B$3:$B214,"&gt;0")</f>
        <v>0.65730337078651691</v>
      </c>
    </row>
    <row r="215" spans="1:15" x14ac:dyDescent="0.15">
      <c r="A215" s="1">
        <v>4.3539224216992896E+16</v>
      </c>
      <c r="B215" s="2">
        <v>43693</v>
      </c>
      <c r="C215" s="2" t="s">
        <v>83</v>
      </c>
      <c r="D215" s="3" t="s">
        <v>99</v>
      </c>
      <c r="E215" s="3">
        <v>4</v>
      </c>
      <c r="F215" s="5">
        <v>1.03</v>
      </c>
      <c r="G215" s="6">
        <v>4.12</v>
      </c>
      <c r="H215" s="7">
        <f>G215-E215</f>
        <v>0.12000000000000011</v>
      </c>
      <c r="I215" s="7">
        <f>SUM($H$2:H215)</f>
        <v>-18.38</v>
      </c>
      <c r="J215" s="8">
        <f>SUM(H$3:H215)/SUM(E$3:E215)</f>
        <v>-1.5523648648648648E-2</v>
      </c>
      <c r="K215" s="9">
        <f>O215-(1-O215)/N215</f>
        <v>1.5628427649304388E-2</v>
      </c>
      <c r="L215" s="10">
        <f>AVERAGEIF($H$3:$H215,"&gt;0")</f>
        <v>3.5329090909090919</v>
      </c>
      <c r="M215" s="10">
        <f>AVERAGEIF($H$3:$H215,"&lt;0")</f>
        <v>-6.6721311475409832</v>
      </c>
      <c r="N215" s="11">
        <f>L215/-M215</f>
        <v>0.52950234532052731</v>
      </c>
      <c r="O215" s="11">
        <f>COUNTIF($G$3:$G215,"&gt;0")/COUNTIF($B$3:$B215,"&gt;0")</f>
        <v>0.65921787709497204</v>
      </c>
    </row>
    <row r="216" spans="1:15" x14ac:dyDescent="0.15">
      <c r="E216" s="3"/>
    </row>
    <row r="217" spans="1:15" x14ac:dyDescent="0.15">
      <c r="D217" s="21"/>
      <c r="I217" s="16">
        <f>SUM(H218:H219)</f>
        <v>0.19999999999999929</v>
      </c>
    </row>
    <row r="218" spans="1:15" x14ac:dyDescent="0.15">
      <c r="A218" s="1">
        <v>5.2645546416816896E+16</v>
      </c>
      <c r="B218" s="2">
        <v>43694</v>
      </c>
      <c r="C218" s="2" t="s">
        <v>83</v>
      </c>
      <c r="D218" s="3" t="s">
        <v>70</v>
      </c>
      <c r="E218" s="3">
        <v>10</v>
      </c>
      <c r="F218" s="5">
        <v>1.42</v>
      </c>
      <c r="G218" s="6">
        <v>14.2</v>
      </c>
      <c r="H218" s="7">
        <f>G218-E218</f>
        <v>4.1999999999999993</v>
      </c>
      <c r="I218" s="7">
        <f>SUM($H$2:H218)</f>
        <v>-14.18</v>
      </c>
      <c r="J218" s="8">
        <f>SUM(H$3:H218)/SUM(E$3:E218)</f>
        <v>-1.1876046901172528E-2</v>
      </c>
      <c r="K218" s="9">
        <f>O218-(1-O218)/N218</f>
        <v>2.2184036793781892E-2</v>
      </c>
      <c r="L218" s="10">
        <f>AVERAGEIF($H$3:$H218,"&gt;0")</f>
        <v>3.5389189189189199</v>
      </c>
      <c r="M218" s="10">
        <f>AVERAGEIF($H$3:$H218,"&lt;0")</f>
        <v>-6.6721311475409832</v>
      </c>
      <c r="N218" s="11">
        <f>L218/-M218</f>
        <v>0.53040308121389224</v>
      </c>
      <c r="O218" s="11">
        <f>COUNTIF($G$3:$G218,"&gt;0")/COUNTIF($B$3:$B218,"&gt;0")</f>
        <v>0.66111111111111109</v>
      </c>
    </row>
    <row r="219" spans="1:15" x14ac:dyDescent="0.15">
      <c r="A219" s="1">
        <v>3.42930609845459E+16</v>
      </c>
      <c r="B219" s="2">
        <v>43694</v>
      </c>
      <c r="C219" s="2" t="s">
        <v>83</v>
      </c>
      <c r="D219" s="3" t="s">
        <v>99</v>
      </c>
      <c r="E219" s="3">
        <v>4</v>
      </c>
      <c r="F219" s="5">
        <v>1.3</v>
      </c>
      <c r="G219" s="6">
        <v>0</v>
      </c>
      <c r="H219" s="7">
        <f>G219-E219</f>
        <v>-4</v>
      </c>
      <c r="I219" s="7">
        <f>SUM($H$2:H219)</f>
        <v>-18.18</v>
      </c>
      <c r="J219" s="8">
        <f>SUM(H$3:H219)/SUM(E$3:E219)</f>
        <v>-1.5175292153589315E-2</v>
      </c>
      <c r="K219" s="9">
        <f>O219-(1-O219)/N219</f>
        <v>1.581678420465038E-2</v>
      </c>
      <c r="L219" s="10">
        <f>AVERAGEIF($H$3:$H219,"&gt;0")</f>
        <v>3.5389189189189199</v>
      </c>
      <c r="M219" s="10">
        <f>AVERAGEIF($H$3:$H219,"&lt;0")</f>
        <v>-6.629032258064516</v>
      </c>
      <c r="N219" s="11">
        <f>L219/-M219</f>
        <v>0.5338515157493261</v>
      </c>
      <c r="O219" s="11">
        <f>COUNTIF($G$3:$G219,"&gt;0")/COUNTIF($B$3:$B219,"&gt;0")</f>
        <v>0.65745856353591159</v>
      </c>
    </row>
    <row r="221" spans="1:15" x14ac:dyDescent="0.15">
      <c r="I221" s="16">
        <f>SUM(H222)</f>
        <v>1.5999999999999996</v>
      </c>
    </row>
    <row r="222" spans="1:15" x14ac:dyDescent="0.15">
      <c r="A222" s="1">
        <v>4.8130959605163904E+16</v>
      </c>
      <c r="B222" s="2">
        <v>43695</v>
      </c>
      <c r="C222" s="2" t="s">
        <v>83</v>
      </c>
      <c r="D222" s="3" t="s">
        <v>58</v>
      </c>
      <c r="E222" s="3">
        <v>4</v>
      </c>
      <c r="F222" s="5">
        <v>1.4</v>
      </c>
      <c r="G222" s="6">
        <v>5.6</v>
      </c>
      <c r="H222" s="7">
        <f>G222-E222</f>
        <v>1.5999999999999996</v>
      </c>
      <c r="I222" s="7">
        <f>SUM($H$2:H222)</f>
        <v>-16.579999999999998</v>
      </c>
      <c r="J222" s="8">
        <f>SUM(H$3:H222)/SUM(E$3:E222)</f>
        <v>-1.37936772046589E-2</v>
      </c>
      <c r="K222" s="9">
        <f>O222-(1-O222)/N222</f>
        <v>1.8087485254464797E-2</v>
      </c>
      <c r="L222" s="10">
        <f>AVERAGEIF($H$3:$H222,"&gt;0")</f>
        <v>3.5216071428571438</v>
      </c>
      <c r="M222" s="10">
        <f>AVERAGEIF($H$3:$H222,"&lt;0")</f>
        <v>-6.629032258064516</v>
      </c>
      <c r="N222" s="11">
        <f>L222/-M222</f>
        <v>0.53124000695168594</v>
      </c>
      <c r="O222" s="11">
        <f>COUNTIF($G$3:$G222,"&gt;0")/COUNTIF($B$3:$B222,"&gt;0")</f>
        <v>0.65934065934065933</v>
      </c>
    </row>
    <row r="224" spans="1:15" x14ac:dyDescent="0.15">
      <c r="I224" s="16">
        <f>SUM(H225:H237)</f>
        <v>21.47</v>
      </c>
    </row>
    <row r="225" spans="1:15" x14ac:dyDescent="0.15">
      <c r="A225" s="1">
        <v>4.6620835125474896E+16</v>
      </c>
      <c r="B225" s="2">
        <v>43696</v>
      </c>
      <c r="C225" s="2" t="s">
        <v>101</v>
      </c>
      <c r="D225" s="3" t="s">
        <v>34</v>
      </c>
      <c r="E225" s="4">
        <v>2</v>
      </c>
      <c r="F225" s="5">
        <v>3.1</v>
      </c>
      <c r="G225" s="6">
        <v>6.2</v>
      </c>
      <c r="H225" s="7">
        <f t="shared" ref="H225:H237" si="36">G225-E225</f>
        <v>4.2</v>
      </c>
      <c r="I225" s="7">
        <f>SUM($H$2:H225)</f>
        <v>-12.379999999999999</v>
      </c>
      <c r="J225" s="8">
        <f>SUM(H$3:H225)/SUM(E$3:E225)</f>
        <v>-1.0282392026578073E-2</v>
      </c>
      <c r="K225" s="9">
        <f t="shared" ref="K225:K237" si="37">O225-(1-O225)/N225</f>
        <v>2.4538482902626169E-2</v>
      </c>
      <c r="L225" s="10">
        <f>AVERAGEIF($H$3:$H225,"&gt;0")</f>
        <v>3.5276106194690278</v>
      </c>
      <c r="M225" s="10">
        <f>AVERAGEIF($H$3:$H225,"&lt;0")</f>
        <v>-6.629032258064516</v>
      </c>
      <c r="N225" s="11">
        <f t="shared" ref="N225:N237" si="38">L225/-M225</f>
        <v>0.53214564089313798</v>
      </c>
      <c r="O225" s="11">
        <f>COUNTIF($G$3:$G225,"&gt;0")/COUNTIF($B$3:$B225,"&gt;0")</f>
        <v>0.66120218579234968</v>
      </c>
    </row>
    <row r="226" spans="1:15" x14ac:dyDescent="0.15">
      <c r="A226" s="1">
        <v>3.54347754399059E+16</v>
      </c>
      <c r="B226" s="2">
        <v>43696</v>
      </c>
      <c r="C226" s="2" t="s">
        <v>101</v>
      </c>
      <c r="D226" s="3" t="s">
        <v>102</v>
      </c>
      <c r="E226" s="4">
        <v>2</v>
      </c>
      <c r="F226" s="5">
        <v>1.7</v>
      </c>
      <c r="G226" s="6">
        <v>2</v>
      </c>
      <c r="H226" s="7">
        <f t="shared" si="36"/>
        <v>0</v>
      </c>
      <c r="I226" s="7">
        <f>SUM($H$2:H226)</f>
        <v>-12.379999999999999</v>
      </c>
      <c r="J226" s="8">
        <f>SUM(H$3:H226)/SUM(E$3:E226)</f>
        <v>-1.0265339966832503E-2</v>
      </c>
      <c r="K226" s="9">
        <f t="shared" si="37"/>
        <v>2.9839904191198752E-2</v>
      </c>
      <c r="L226" s="10">
        <f>AVERAGEIF($H$3:$H226,"&gt;0")</f>
        <v>3.5276106194690278</v>
      </c>
      <c r="M226" s="10">
        <f>AVERAGEIF($H$3:$H226,"&lt;0")</f>
        <v>-6.629032258064516</v>
      </c>
      <c r="N226" s="11">
        <f t="shared" si="38"/>
        <v>0.53214564089313798</v>
      </c>
      <c r="O226" s="11">
        <f>COUNTIF($G$3:$G226,"&gt;0")/COUNTIF($B$3:$B226,"&gt;0")</f>
        <v>0.66304347826086951</v>
      </c>
    </row>
    <row r="227" spans="1:15" x14ac:dyDescent="0.15">
      <c r="A227" s="1">
        <v>7.9649105333980896E+16</v>
      </c>
      <c r="B227" s="2">
        <v>43696</v>
      </c>
      <c r="C227" s="2" t="s">
        <v>101</v>
      </c>
      <c r="D227" s="3" t="s">
        <v>103</v>
      </c>
      <c r="E227" s="4">
        <v>5</v>
      </c>
      <c r="F227" s="5">
        <v>1.95</v>
      </c>
      <c r="G227" s="6">
        <v>9.75</v>
      </c>
      <c r="H227" s="7">
        <f t="shared" si="36"/>
        <v>4.75</v>
      </c>
      <c r="I227" s="7">
        <f>SUM($H$2:H227)</f>
        <v>-7.629999999999999</v>
      </c>
      <c r="J227" s="8">
        <f>SUM(H$3:H227)/SUM(E$3:E227)</f>
        <v>-6.3005780346820804E-3</v>
      </c>
      <c r="K227" s="9">
        <f t="shared" si="37"/>
        <v>3.6992527147967635E-2</v>
      </c>
      <c r="L227" s="10">
        <f>AVERAGEIF($H$3:$H227,"&gt;0")</f>
        <v>3.5383333333333344</v>
      </c>
      <c r="M227" s="10">
        <f>AVERAGEIF($H$3:$H227,"&lt;0")</f>
        <v>-6.629032258064516</v>
      </c>
      <c r="N227" s="11">
        <f t="shared" si="38"/>
        <v>0.53376317923763195</v>
      </c>
      <c r="O227" s="11">
        <f>COUNTIF($G$3:$G227,"&gt;0")/COUNTIF($B$3:$B227,"&gt;0")</f>
        <v>0.66486486486486485</v>
      </c>
    </row>
    <row r="228" spans="1:15" x14ac:dyDescent="0.15">
      <c r="A228" s="1">
        <v>1.20058792340729E+16</v>
      </c>
      <c r="B228" s="2">
        <v>43696</v>
      </c>
      <c r="C228" s="2" t="s">
        <v>101</v>
      </c>
      <c r="D228" s="3" t="s">
        <v>26</v>
      </c>
      <c r="E228" s="4">
        <v>2</v>
      </c>
      <c r="F228" s="5">
        <v>1.34</v>
      </c>
      <c r="G228" s="6">
        <v>2.68</v>
      </c>
      <c r="H228" s="7">
        <f t="shared" si="36"/>
        <v>0.68000000000000016</v>
      </c>
      <c r="I228" s="7">
        <f>SUM($H$2:H228)</f>
        <v>-6.9499999999999993</v>
      </c>
      <c r="J228" s="8">
        <f>SUM(H$3:H228)/SUM(E$3:E228)</f>
        <v>-5.7295960428689193E-3</v>
      </c>
      <c r="K228" s="9">
        <f t="shared" si="37"/>
        <v>3.775216790214142E-2</v>
      </c>
      <c r="L228" s="10">
        <f>AVERAGEIF($H$3:$H228,"&gt;0")</f>
        <v>3.5134782608695665</v>
      </c>
      <c r="M228" s="10">
        <f>AVERAGEIF($H$3:$H228,"&lt;0")</f>
        <v>-6.629032258064516</v>
      </c>
      <c r="N228" s="11">
        <f t="shared" si="38"/>
        <v>0.53001375224796377</v>
      </c>
      <c r="O228" s="11">
        <f>COUNTIF($G$3:$G228,"&gt;0")/COUNTIF($B$3:$B228,"&gt;0")</f>
        <v>0.66666666666666663</v>
      </c>
    </row>
    <row r="229" spans="1:15" x14ac:dyDescent="0.15">
      <c r="A229" s="1">
        <v>4.4101438525239904E+16</v>
      </c>
      <c r="B229" s="2">
        <v>43696</v>
      </c>
      <c r="C229" s="2" t="s">
        <v>101</v>
      </c>
      <c r="D229" s="3" t="s">
        <v>104</v>
      </c>
      <c r="E229" s="4">
        <v>5</v>
      </c>
      <c r="F229" s="5">
        <v>2.4</v>
      </c>
      <c r="G229" s="6">
        <v>12</v>
      </c>
      <c r="H229" s="7">
        <f t="shared" si="36"/>
        <v>7</v>
      </c>
      <c r="I229" s="7">
        <f>SUM($H$2:H229)</f>
        <v>5.0000000000000711E-2</v>
      </c>
      <c r="J229" s="8">
        <f>SUM(H$3:H229)/SUM(E$3:E229)</f>
        <v>4.1050903119869221E-5</v>
      </c>
      <c r="K229" s="9">
        <f t="shared" si="37"/>
        <v>4.8203797890754796E-2</v>
      </c>
      <c r="L229" s="10">
        <f>AVERAGEIF($H$3:$H229,"&gt;0")</f>
        <v>3.5435344827586217</v>
      </c>
      <c r="M229" s="10">
        <f>AVERAGEIF($H$3:$H229,"&lt;0")</f>
        <v>-6.629032258064516</v>
      </c>
      <c r="N229" s="11">
        <f t="shared" si="38"/>
        <v>0.53454778085409871</v>
      </c>
      <c r="O229" s="11">
        <f>COUNTIF($G$3:$G229,"&gt;0")/COUNTIF($B$3:$B229,"&gt;0")</f>
        <v>0.66844919786096257</v>
      </c>
    </row>
    <row r="230" spans="1:15" x14ac:dyDescent="0.15">
      <c r="A230" s="1">
        <v>2.72495735796919E+16</v>
      </c>
      <c r="B230" s="2">
        <v>43696</v>
      </c>
      <c r="C230" s="2" t="s">
        <v>101</v>
      </c>
      <c r="D230" s="3" t="s">
        <v>105</v>
      </c>
      <c r="E230" s="4">
        <v>3</v>
      </c>
      <c r="F230" s="5">
        <v>3.8</v>
      </c>
      <c r="G230" s="6">
        <v>0</v>
      </c>
      <c r="H230" s="7">
        <f t="shared" si="36"/>
        <v>-3</v>
      </c>
      <c r="I230" s="7">
        <f>SUM($H$2:H230)</f>
        <v>-2.9499999999999993</v>
      </c>
      <c r="J230" s="8">
        <f>SUM(H$3:H230)/SUM(E$3:E230)</f>
        <v>-2.4160524160524153E-3</v>
      </c>
      <c r="K230" s="9">
        <f t="shared" si="37"/>
        <v>4.3444137613325662E-2</v>
      </c>
      <c r="L230" s="10">
        <f>AVERAGEIF($H$3:$H230,"&gt;0")</f>
        <v>3.5435344827586217</v>
      </c>
      <c r="M230" s="10">
        <f>AVERAGEIF($H$3:$H230,"&lt;0")</f>
        <v>-6.5714285714285712</v>
      </c>
      <c r="N230" s="11">
        <f t="shared" si="38"/>
        <v>0.53923350824587724</v>
      </c>
      <c r="O230" s="11">
        <f>COUNTIF($G$3:$G230,"&gt;0")/COUNTIF($B$3:$B230,"&gt;0")</f>
        <v>0.66489361702127658</v>
      </c>
    </row>
    <row r="231" spans="1:15" x14ac:dyDescent="0.15">
      <c r="A231" s="1">
        <v>9.8915675937344896E+16</v>
      </c>
      <c r="B231" s="2">
        <v>43696</v>
      </c>
      <c r="C231" s="2" t="s">
        <v>101</v>
      </c>
      <c r="D231" s="28" t="s">
        <v>106</v>
      </c>
      <c r="E231" s="4">
        <v>2</v>
      </c>
      <c r="F231" s="5">
        <v>1.0900000000000001</v>
      </c>
      <c r="G231" s="6">
        <v>2.1800000000000002</v>
      </c>
      <c r="H231" s="7">
        <f t="shared" si="36"/>
        <v>0.18000000000000016</v>
      </c>
      <c r="I231" s="7">
        <f>SUM($H$2:H231)</f>
        <v>-2.7699999999999991</v>
      </c>
      <c r="J231" s="8">
        <f>SUM(H$3:H231)/SUM(E$3:E231)</f>
        <v>-2.2649223221586257E-3</v>
      </c>
      <c r="K231" s="9">
        <f t="shared" si="37"/>
        <v>4.3449211019670475E-2</v>
      </c>
      <c r="L231" s="10">
        <f>AVERAGEIF($H$3:$H231,"&gt;0")</f>
        <v>3.5147863247863258</v>
      </c>
      <c r="M231" s="10">
        <f>AVERAGEIF($H$3:$H231,"&lt;0")</f>
        <v>-6.5714285714285712</v>
      </c>
      <c r="N231" s="11">
        <f t="shared" si="38"/>
        <v>0.53485878855444091</v>
      </c>
      <c r="O231" s="11">
        <f>COUNTIF($G$3:$G231,"&gt;0")/COUNTIF($B$3:$B231,"&gt;0")</f>
        <v>0.66666666666666663</v>
      </c>
    </row>
    <row r="232" spans="1:15" x14ac:dyDescent="0.15">
      <c r="A232" s="1">
        <v>9.1196929386680896E+16</v>
      </c>
      <c r="B232" s="2">
        <v>43696</v>
      </c>
      <c r="C232" s="2" t="s">
        <v>101</v>
      </c>
      <c r="D232" s="3" t="s">
        <v>107</v>
      </c>
      <c r="E232" s="4">
        <v>2</v>
      </c>
      <c r="F232" s="5">
        <v>2.15</v>
      </c>
      <c r="G232" s="6">
        <v>4.3</v>
      </c>
      <c r="H232" s="7">
        <f t="shared" si="36"/>
        <v>2.2999999999999998</v>
      </c>
      <c r="I232" s="7">
        <f>SUM($H$2:H232)</f>
        <v>-0.46999999999999931</v>
      </c>
      <c r="J232" s="8">
        <f>SUM(H$3:H232)/SUM(E$3:E232)</f>
        <v>-3.8367346938775453E-4</v>
      </c>
      <c r="K232" s="9">
        <f t="shared" si="37"/>
        <v>4.6662559961919814E-2</v>
      </c>
      <c r="L232" s="10">
        <f>AVERAGEIF($H$3:$H232,"&gt;0")</f>
        <v>3.5044915254237301</v>
      </c>
      <c r="M232" s="10">
        <f>AVERAGEIF($H$3:$H232,"&lt;0")</f>
        <v>-6.5714285714285712</v>
      </c>
      <c r="N232" s="11">
        <f t="shared" si="38"/>
        <v>0.53329218865143724</v>
      </c>
      <c r="O232" s="11">
        <f>COUNTIF($G$3:$G232,"&gt;0")/COUNTIF($B$3:$B232,"&gt;0")</f>
        <v>0.66842105263157892</v>
      </c>
    </row>
    <row r="233" spans="1:15" x14ac:dyDescent="0.15">
      <c r="A233" s="1">
        <v>6793415664295900</v>
      </c>
      <c r="B233" s="2">
        <v>43696</v>
      </c>
      <c r="C233" s="2" t="s">
        <v>101</v>
      </c>
      <c r="D233" s="3" t="s">
        <v>44</v>
      </c>
      <c r="E233" s="4">
        <v>2</v>
      </c>
      <c r="F233" s="5">
        <v>1.32</v>
      </c>
      <c r="G233" s="6">
        <v>2.64</v>
      </c>
      <c r="H233" s="7">
        <f t="shared" si="36"/>
        <v>0.64000000000000012</v>
      </c>
      <c r="I233" s="7">
        <f>SUM($H$2:H233)</f>
        <v>0.17000000000000082</v>
      </c>
      <c r="J233" s="8">
        <f>SUM(H$3:H233)/SUM(E$3:E233)</f>
        <v>1.3854930725346439E-4</v>
      </c>
      <c r="K233" s="9">
        <f t="shared" si="37"/>
        <v>4.7376150142965812E-2</v>
      </c>
      <c r="L233" s="10">
        <f>AVERAGEIF($H$3:$H233,"&gt;0")</f>
        <v>3.4804201680672278</v>
      </c>
      <c r="M233" s="10">
        <f>AVERAGEIF($H$3:$H233,"&lt;0")</f>
        <v>-6.5714285714285712</v>
      </c>
      <c r="N233" s="11">
        <f t="shared" si="38"/>
        <v>0.52962915601023031</v>
      </c>
      <c r="O233" s="11">
        <f>COUNTIF($G$3:$G233,"&gt;0")/COUNTIF($B$3:$B233,"&gt;0")</f>
        <v>0.67015706806282727</v>
      </c>
    </row>
    <row r="234" spans="1:15" x14ac:dyDescent="0.15">
      <c r="A234" s="1">
        <v>4.6828312060394896E+16</v>
      </c>
      <c r="B234" s="2">
        <v>43696</v>
      </c>
      <c r="C234" s="2" t="s">
        <v>101</v>
      </c>
      <c r="D234" s="3" t="s">
        <v>16</v>
      </c>
      <c r="E234" s="4">
        <v>2</v>
      </c>
      <c r="F234" s="5">
        <v>1.58</v>
      </c>
      <c r="G234" s="6">
        <v>2</v>
      </c>
      <c r="H234" s="7">
        <f t="shared" si="36"/>
        <v>0</v>
      </c>
      <c r="I234" s="7">
        <f>SUM($H$2:H234)</f>
        <v>0.17000000000000082</v>
      </c>
      <c r="J234" s="8">
        <f>SUM(H$3:H234)/SUM(E$3:E234)</f>
        <v>1.3832384052074923E-4</v>
      </c>
      <c r="K234" s="9">
        <f t="shared" si="37"/>
        <v>5.2337732694304417E-2</v>
      </c>
      <c r="L234" s="10">
        <f>AVERAGEIF($H$3:$H234,"&gt;0")</f>
        <v>3.4804201680672278</v>
      </c>
      <c r="M234" s="10">
        <f>AVERAGEIF($H$3:$H234,"&lt;0")</f>
        <v>-6.5714285714285712</v>
      </c>
      <c r="N234" s="11">
        <f t="shared" si="38"/>
        <v>0.52962915601023031</v>
      </c>
      <c r="O234" s="11">
        <f>COUNTIF($G$3:$G234,"&gt;0")/COUNTIF($B$3:$B234,"&gt;0")</f>
        <v>0.671875</v>
      </c>
    </row>
    <row r="235" spans="1:15" x14ac:dyDescent="0.15">
      <c r="A235" s="1">
        <v>5311986752406900</v>
      </c>
      <c r="B235" s="2">
        <v>43696</v>
      </c>
      <c r="C235" s="2" t="s">
        <v>101</v>
      </c>
      <c r="D235" s="3" t="s">
        <v>68</v>
      </c>
      <c r="E235" s="4">
        <v>2</v>
      </c>
      <c r="F235" s="5">
        <v>1.48</v>
      </c>
      <c r="G235" s="6">
        <v>2.96</v>
      </c>
      <c r="H235" s="7">
        <f t="shared" si="36"/>
        <v>0.96</v>
      </c>
      <c r="I235" s="7">
        <f>SUM($H$2:H235)</f>
        <v>1.1300000000000008</v>
      </c>
      <c r="J235" s="8">
        <f>SUM(H$3:H235)/SUM(E$3:E235)</f>
        <v>9.1795288383428168E-4</v>
      </c>
      <c r="K235" s="9">
        <f t="shared" si="37"/>
        <v>5.350593090946365E-2</v>
      </c>
      <c r="L235" s="10">
        <f>AVERAGEIF($H$3:$H235,"&gt;0")</f>
        <v>3.4594166666666677</v>
      </c>
      <c r="M235" s="10">
        <f>AVERAGEIF($H$3:$H235,"&lt;0")</f>
        <v>-6.5714285714285712</v>
      </c>
      <c r="N235" s="11">
        <f t="shared" si="38"/>
        <v>0.52643297101449293</v>
      </c>
      <c r="O235" s="11">
        <f>COUNTIF($G$3:$G235,"&gt;0")/COUNTIF($B$3:$B235,"&gt;0")</f>
        <v>0.67357512953367871</v>
      </c>
    </row>
    <row r="236" spans="1:15" x14ac:dyDescent="0.15">
      <c r="A236" s="1">
        <v>7.7738272617284896E+16</v>
      </c>
      <c r="B236" s="2">
        <v>43696</v>
      </c>
      <c r="C236" s="2" t="s">
        <v>101</v>
      </c>
      <c r="D236" s="3" t="s">
        <v>108</v>
      </c>
      <c r="E236" s="4">
        <v>4</v>
      </c>
      <c r="F236" s="5">
        <v>1.6</v>
      </c>
      <c r="G236" s="6">
        <v>6.4</v>
      </c>
      <c r="H236" s="7">
        <f t="shared" si="36"/>
        <v>2.4000000000000004</v>
      </c>
      <c r="I236" s="7">
        <f>SUM($H$2:H236)</f>
        <v>3.5300000000000011</v>
      </c>
      <c r="J236" s="8">
        <f>SUM(H$3:H236)/SUM(E$3:E236)</f>
        <v>2.8582995951417015E-3</v>
      </c>
      <c r="K236" s="9">
        <f t="shared" si="37"/>
        <v>5.681954824654889E-2</v>
      </c>
      <c r="L236" s="10">
        <f>AVERAGEIF($H$3:$H236,"&gt;0")</f>
        <v>3.4506611570247943</v>
      </c>
      <c r="M236" s="10">
        <f>AVERAGEIF($H$3:$H236,"&lt;0")</f>
        <v>-6.5714285714285712</v>
      </c>
      <c r="N236" s="11">
        <f t="shared" si="38"/>
        <v>0.52510061085159909</v>
      </c>
      <c r="O236" s="11">
        <f>COUNTIF($G$3:$G236,"&gt;0")/COUNTIF($B$3:$B236,"&gt;0")</f>
        <v>0.67525773195876293</v>
      </c>
    </row>
    <row r="237" spans="1:15" x14ac:dyDescent="0.15">
      <c r="A237" s="1">
        <v>7.2887195843522896E+16</v>
      </c>
      <c r="B237" s="2">
        <v>43696</v>
      </c>
      <c r="C237" s="2" t="s">
        <v>101</v>
      </c>
      <c r="D237" s="3" t="s">
        <v>109</v>
      </c>
      <c r="E237" s="4">
        <v>4</v>
      </c>
      <c r="F237" s="5">
        <v>1.34</v>
      </c>
      <c r="G237" s="6">
        <v>5.36</v>
      </c>
      <c r="H237" s="7">
        <f t="shared" si="36"/>
        <v>1.3600000000000003</v>
      </c>
      <c r="I237" s="7">
        <f>SUM($H$2:H237)</f>
        <v>4.8900000000000015</v>
      </c>
      <c r="J237" s="8">
        <f>SUM(H$3:H237)/SUM(E$3:E237)</f>
        <v>3.9467312348668293E-3</v>
      </c>
      <c r="K237" s="9">
        <f t="shared" si="37"/>
        <v>5.8585602609093623E-2</v>
      </c>
      <c r="L237" s="10">
        <f>AVERAGEIF($H$3:$H237,"&gt;0")</f>
        <v>3.4335245901639353</v>
      </c>
      <c r="M237" s="10">
        <f>AVERAGEIF($H$3:$H237,"&lt;0")</f>
        <v>-6.5714285714285712</v>
      </c>
      <c r="N237" s="11">
        <f t="shared" si="38"/>
        <v>0.52249287241625109</v>
      </c>
      <c r="O237" s="11">
        <f>COUNTIF($G$3:$G237,"&gt;0")/COUNTIF($B$3:$B237,"&gt;0")</f>
        <v>0.67692307692307696</v>
      </c>
    </row>
    <row r="239" spans="1:15" x14ac:dyDescent="0.15">
      <c r="I239" s="16">
        <f>SUM(H240:H250)</f>
        <v>0.7200000000000002</v>
      </c>
    </row>
    <row r="240" spans="1:15" x14ac:dyDescent="0.15">
      <c r="A240" s="1">
        <v>6.6180190578756896E+16</v>
      </c>
      <c r="B240" s="2">
        <v>43697</v>
      </c>
      <c r="C240" s="2" t="s">
        <v>101</v>
      </c>
      <c r="D240" s="3" t="s">
        <v>110</v>
      </c>
      <c r="E240" s="4">
        <v>2</v>
      </c>
      <c r="F240" s="5">
        <v>1.45</v>
      </c>
      <c r="G240" s="6">
        <v>2.9</v>
      </c>
      <c r="H240" s="7">
        <f t="shared" ref="H240:H250" si="39">G240-E240</f>
        <v>0.89999999999999991</v>
      </c>
      <c r="I240" s="7">
        <f>SUM($H$2:H240)</f>
        <v>5.7900000000000009</v>
      </c>
      <c r="J240" s="8">
        <f>SUM(H$3:H240)/SUM(E$3:E240)</f>
        <v>4.6655922643029819E-3</v>
      </c>
      <c r="K240" s="9">
        <f t="shared" ref="K240:K250" si="40">O240-(1-O240)/N240</f>
        <v>5.9675975013746219E-2</v>
      </c>
      <c r="L240" s="10">
        <f>AVERAGEIF($H$3:$H240,"&gt;0")</f>
        <v>3.4129268292682933</v>
      </c>
      <c r="M240" s="10">
        <f>AVERAGEIF($H$3:$H240,"&lt;0")</f>
        <v>-6.5714285714285712</v>
      </c>
      <c r="N240" s="11">
        <f t="shared" ref="N240:N250" si="41">L240/-M240</f>
        <v>0.51935843054082731</v>
      </c>
      <c r="O240" s="11">
        <f>COUNTIF($G$3:$G240,"&gt;0")/COUNTIF($B$3:$B240,"&gt;0")</f>
        <v>0.6785714285714286</v>
      </c>
    </row>
    <row r="241" spans="1:15" x14ac:dyDescent="0.15">
      <c r="A241" s="1">
        <v>9.8194813042144896E+16</v>
      </c>
      <c r="B241" s="2">
        <v>43697</v>
      </c>
      <c r="C241" s="2" t="s">
        <v>101</v>
      </c>
      <c r="D241" s="3" t="s">
        <v>111</v>
      </c>
      <c r="E241" s="4">
        <v>2</v>
      </c>
      <c r="F241" s="5">
        <v>1.68</v>
      </c>
      <c r="G241" s="6">
        <v>0</v>
      </c>
      <c r="H241" s="7">
        <f t="shared" si="39"/>
        <v>-2</v>
      </c>
      <c r="I241" s="7">
        <f>SUM($H$2:H241)</f>
        <v>3.7900000000000009</v>
      </c>
      <c r="J241" s="8">
        <f>SUM(H$3:H241)/SUM(E$3:E241)</f>
        <v>3.0490748189863242E-3</v>
      </c>
      <c r="K241" s="9">
        <f t="shared" si="40"/>
        <v>5.6398394991549639E-2</v>
      </c>
      <c r="L241" s="10">
        <f>AVERAGEIF($H$3:$H241,"&gt;0")</f>
        <v>3.4129268292682933</v>
      </c>
      <c r="M241" s="10">
        <f>AVERAGEIF($H$3:$H241,"&lt;0")</f>
        <v>-6.5</v>
      </c>
      <c r="N241" s="11">
        <f t="shared" si="41"/>
        <v>0.52506566604127591</v>
      </c>
      <c r="O241" s="11">
        <f>COUNTIF($G$3:$G241,"&gt;0")/COUNTIF($B$3:$B241,"&gt;0")</f>
        <v>0.67512690355329952</v>
      </c>
    </row>
    <row r="242" spans="1:15" x14ac:dyDescent="0.15">
      <c r="A242" s="1">
        <v>4.6226777559907904E+16</v>
      </c>
      <c r="B242" s="2">
        <v>43697</v>
      </c>
      <c r="C242" s="2" t="s">
        <v>101</v>
      </c>
      <c r="D242" s="3" t="s">
        <v>39</v>
      </c>
      <c r="E242" s="4">
        <v>2</v>
      </c>
      <c r="F242" s="5">
        <v>1.3</v>
      </c>
      <c r="G242" s="6">
        <v>2.6</v>
      </c>
      <c r="H242" s="7">
        <f t="shared" si="39"/>
        <v>0.60000000000000009</v>
      </c>
      <c r="I242" s="7">
        <f>SUM($H$2:H242)</f>
        <v>4.3900000000000006</v>
      </c>
      <c r="J242" s="8">
        <f>SUM(H$3:H242)/SUM(E$3:E242)</f>
        <v>3.5261044176706832E-3</v>
      </c>
      <c r="K242" s="9">
        <f t="shared" si="40"/>
        <v>5.7044913321228408E-2</v>
      </c>
      <c r="L242" s="10">
        <f>AVERAGEIF($H$3:$H242,"&gt;0")</f>
        <v>3.3902419354838718</v>
      </c>
      <c r="M242" s="10">
        <f>AVERAGEIF($H$3:$H242,"&lt;0")</f>
        <v>-6.5</v>
      </c>
      <c r="N242" s="11">
        <f t="shared" si="41"/>
        <v>0.52157568238213414</v>
      </c>
      <c r="O242" s="11">
        <f>COUNTIF($G$3:$G242,"&gt;0")/COUNTIF($B$3:$B242,"&gt;0")</f>
        <v>0.6767676767676768</v>
      </c>
    </row>
    <row r="243" spans="1:15" x14ac:dyDescent="0.15">
      <c r="A243" s="1">
        <v>5.5764011822458896E+16</v>
      </c>
      <c r="B243" s="2">
        <v>43697</v>
      </c>
      <c r="C243" s="2" t="s">
        <v>101</v>
      </c>
      <c r="D243" s="3" t="s">
        <v>103</v>
      </c>
      <c r="E243" s="4">
        <v>3</v>
      </c>
      <c r="F243" s="5">
        <v>4.4000000000000004</v>
      </c>
      <c r="G243" s="6">
        <v>0</v>
      </c>
      <c r="H243" s="7">
        <f t="shared" si="39"/>
        <v>-3</v>
      </c>
      <c r="I243" s="7">
        <f>SUM($H$2:H243)</f>
        <v>1.3900000000000006</v>
      </c>
      <c r="J243" s="8">
        <f>SUM(H$3:H243)/SUM(E$3:E243)</f>
        <v>1.1137820512820517E-3</v>
      </c>
      <c r="K243" s="9">
        <f t="shared" si="40"/>
        <v>5.2311558984293516E-2</v>
      </c>
      <c r="L243" s="10">
        <f>AVERAGEIF($H$3:$H243,"&gt;0")</f>
        <v>3.3902419354838718</v>
      </c>
      <c r="M243" s="10">
        <f>AVERAGEIF($H$3:$H243,"&lt;0")</f>
        <v>-6.4461538461538463</v>
      </c>
      <c r="N243" s="11">
        <f t="shared" si="41"/>
        <v>0.52593251982446698</v>
      </c>
      <c r="O243" s="11">
        <f>COUNTIF($G$3:$G243,"&gt;0")/COUNTIF($B$3:$B243,"&gt;0")</f>
        <v>0.6733668341708543</v>
      </c>
    </row>
    <row r="244" spans="1:15" x14ac:dyDescent="0.15">
      <c r="A244" s="1">
        <v>4.6558895874474896E+16</v>
      </c>
      <c r="B244" s="2">
        <v>43697</v>
      </c>
      <c r="C244" s="2" t="s">
        <v>101</v>
      </c>
      <c r="D244" s="3" t="s">
        <v>112</v>
      </c>
      <c r="E244" s="4">
        <v>2</v>
      </c>
      <c r="F244" s="5">
        <v>1.6</v>
      </c>
      <c r="G244" s="6">
        <v>3.2</v>
      </c>
      <c r="H244" s="7">
        <f t="shared" si="39"/>
        <v>1.2000000000000002</v>
      </c>
      <c r="I244" s="7">
        <f>SUM($H$2:H244)</f>
        <v>2.5900000000000007</v>
      </c>
      <c r="J244" s="8">
        <f>SUM(H$3:H244)/SUM(E$3:E244)</f>
        <v>2.0720000000000005E-3</v>
      </c>
      <c r="K244" s="9">
        <f t="shared" si="40"/>
        <v>5.3839630921037274E-2</v>
      </c>
      <c r="L244" s="10">
        <f>AVERAGEIF($H$3:$H244,"&gt;0")</f>
        <v>3.3727200000000006</v>
      </c>
      <c r="M244" s="10">
        <f>AVERAGEIF($H$3:$H244,"&lt;0")</f>
        <v>-6.4461538461538463</v>
      </c>
      <c r="N244" s="11">
        <f t="shared" si="41"/>
        <v>0.52321431980906929</v>
      </c>
      <c r="O244" s="11">
        <f>COUNTIF($G$3:$G244,"&gt;0")/COUNTIF($B$3:$B244,"&gt;0")</f>
        <v>0.67500000000000004</v>
      </c>
    </row>
    <row r="245" spans="1:15" x14ac:dyDescent="0.15">
      <c r="A245" s="1">
        <v>9.1490858132016896E+16</v>
      </c>
      <c r="B245" s="2">
        <v>43697</v>
      </c>
      <c r="C245" s="2" t="s">
        <v>101</v>
      </c>
      <c r="D245" s="3" t="s">
        <v>113</v>
      </c>
      <c r="E245" s="4">
        <v>2</v>
      </c>
      <c r="F245" s="5">
        <v>1.8</v>
      </c>
      <c r="G245" s="6">
        <v>3.6</v>
      </c>
      <c r="H245" s="7">
        <f t="shared" si="39"/>
        <v>1.6</v>
      </c>
      <c r="I245" s="7">
        <f>SUM($H$2:H245)</f>
        <v>4.1900000000000013</v>
      </c>
      <c r="J245" s="8">
        <f>SUM(H$3:H245)/SUM(E$3:E245)</f>
        <v>3.3466453674121416E-3</v>
      </c>
      <c r="K245" s="9">
        <f t="shared" si="40"/>
        <v>5.5957834589429267E-2</v>
      </c>
      <c r="L245" s="10">
        <f>AVERAGEIF($H$3:$H245,"&gt;0")</f>
        <v>3.3586507936507943</v>
      </c>
      <c r="M245" s="10">
        <f>AVERAGEIF($H$3:$H245,"&lt;0")</f>
        <v>-6.4461538461538463</v>
      </c>
      <c r="N245" s="11">
        <f t="shared" si="41"/>
        <v>0.52103174603174607</v>
      </c>
      <c r="O245" s="11">
        <f>COUNTIF($G$3:$G245,"&gt;0")/COUNTIF($B$3:$B245,"&gt;0")</f>
        <v>0.6766169154228856</v>
      </c>
    </row>
    <row r="246" spans="1:15" x14ac:dyDescent="0.15">
      <c r="A246" s="1">
        <v>3.8310234444933904E+16</v>
      </c>
      <c r="B246" s="2">
        <v>43697</v>
      </c>
      <c r="C246" s="2" t="s">
        <v>101</v>
      </c>
      <c r="D246" s="3" t="s">
        <v>33</v>
      </c>
      <c r="E246" s="4">
        <v>2</v>
      </c>
      <c r="F246" s="5">
        <v>1.55</v>
      </c>
      <c r="G246" s="6">
        <v>3.1</v>
      </c>
      <c r="H246" s="7">
        <f t="shared" si="39"/>
        <v>1.1000000000000001</v>
      </c>
      <c r="I246" s="7">
        <f>SUM($H$2:H246)</f>
        <v>5.2900000000000009</v>
      </c>
      <c r="J246" s="8">
        <f>SUM(H$3:H246)/SUM(E$3:E246)</f>
        <v>4.2185007974481666E-3</v>
      </c>
      <c r="K246" s="9">
        <f t="shared" si="40"/>
        <v>5.7343671862767454E-2</v>
      </c>
      <c r="L246" s="10">
        <f>AVERAGEIF($H$3:$H246,"&gt;0")</f>
        <v>3.3408661417322847</v>
      </c>
      <c r="M246" s="10">
        <f>AVERAGEIF($H$3:$H246,"&lt;0")</f>
        <v>-6.4461538461538463</v>
      </c>
      <c r="N246" s="11">
        <f t="shared" si="41"/>
        <v>0.51827279048352859</v>
      </c>
      <c r="O246" s="11">
        <f>COUNTIF($G$3:$G246,"&gt;0")/COUNTIF($B$3:$B246,"&gt;0")</f>
        <v>0.67821782178217827</v>
      </c>
    </row>
    <row r="247" spans="1:15" x14ac:dyDescent="0.15">
      <c r="A247" s="1">
        <v>4.0545014880242896E+16</v>
      </c>
      <c r="B247" s="2">
        <v>43697</v>
      </c>
      <c r="C247" s="2" t="s">
        <v>101</v>
      </c>
      <c r="D247" s="3" t="s">
        <v>38</v>
      </c>
      <c r="E247" s="4">
        <v>2</v>
      </c>
      <c r="F247" s="5">
        <v>1.9</v>
      </c>
      <c r="G247" s="6">
        <v>3.8</v>
      </c>
      <c r="H247" s="7">
        <f t="shared" si="39"/>
        <v>1.7999999999999998</v>
      </c>
      <c r="I247" s="7">
        <f>SUM($H$2:H247)</f>
        <v>7.0900000000000007</v>
      </c>
      <c r="J247" s="8">
        <f>SUM(H$3:H247)/SUM(E$3:E247)</f>
        <v>5.6449044585987268E-3</v>
      </c>
      <c r="K247" s="9">
        <f t="shared" si="40"/>
        <v>5.9753096867645406E-2</v>
      </c>
      <c r="L247" s="10">
        <f>AVERAGEIF($H$3:$H247,"&gt;0")</f>
        <v>3.3288281250000011</v>
      </c>
      <c r="M247" s="10">
        <f>AVERAGEIF($H$3:$H247,"&lt;0")</f>
        <v>-6.4461538461538463</v>
      </c>
      <c r="N247" s="11">
        <f t="shared" si="41"/>
        <v>0.51640531772076392</v>
      </c>
      <c r="O247" s="11">
        <f>COUNTIF($G$3:$G247,"&gt;0")/COUNTIF($B$3:$B247,"&gt;0")</f>
        <v>0.67980295566502458</v>
      </c>
    </row>
    <row r="248" spans="1:15" x14ac:dyDescent="0.15">
      <c r="A248" s="1">
        <v>2.29293524102239E+16</v>
      </c>
      <c r="B248" s="2">
        <v>43697</v>
      </c>
      <c r="C248" s="2" t="s">
        <v>101</v>
      </c>
      <c r="D248" s="3" t="s">
        <v>98</v>
      </c>
      <c r="E248" s="4">
        <v>2</v>
      </c>
      <c r="F248" s="5">
        <v>1.26</v>
      </c>
      <c r="G248" s="6">
        <v>2.52</v>
      </c>
      <c r="H248" s="7">
        <f t="shared" si="39"/>
        <v>0.52</v>
      </c>
      <c r="I248" s="7">
        <f>SUM($H$2:H248)</f>
        <v>7.6100000000000012</v>
      </c>
      <c r="J248" s="8">
        <f>SUM(H$3:H248)/SUM(E$3:E248)</f>
        <v>6.0492845786963446E-3</v>
      </c>
      <c r="K248" s="9">
        <f t="shared" si="40"/>
        <v>6.0299713518937259E-2</v>
      </c>
      <c r="L248" s="10">
        <f>AVERAGEIF($H$3:$H248,"&gt;0")</f>
        <v>3.3070542635658926</v>
      </c>
      <c r="M248" s="10">
        <f>AVERAGEIF($H$3:$H248,"&lt;0")</f>
        <v>-6.4461538461538463</v>
      </c>
      <c r="N248" s="11">
        <f t="shared" si="41"/>
        <v>0.51302751105437472</v>
      </c>
      <c r="O248" s="11">
        <f>COUNTIF($G$3:$G248,"&gt;0")/COUNTIF($B$3:$B248,"&gt;0")</f>
        <v>0.68137254901960786</v>
      </c>
    </row>
    <row r="249" spans="1:15" x14ac:dyDescent="0.15">
      <c r="A249" s="1">
        <v>9.4772347512996896E+16</v>
      </c>
      <c r="B249" s="2">
        <v>43697</v>
      </c>
      <c r="C249" s="2" t="s">
        <v>101</v>
      </c>
      <c r="D249" s="3" t="s">
        <v>107</v>
      </c>
      <c r="E249" s="4">
        <v>2</v>
      </c>
      <c r="F249" s="5">
        <v>3.3</v>
      </c>
      <c r="G249" s="6">
        <v>0</v>
      </c>
      <c r="H249" s="7">
        <f t="shared" si="39"/>
        <v>-2</v>
      </c>
      <c r="I249" s="7">
        <f>SUM($H$2:H249)</f>
        <v>5.6100000000000012</v>
      </c>
      <c r="J249" s="8">
        <f>SUM(H$3:H249)/SUM(E$3:E249)</f>
        <v>4.4523809523809533E-3</v>
      </c>
      <c r="K249" s="9">
        <f t="shared" si="40"/>
        <v>5.7055481644570971E-2</v>
      </c>
      <c r="L249" s="10">
        <f>AVERAGEIF($H$3:$H249,"&gt;0")</f>
        <v>3.3070542635658926</v>
      </c>
      <c r="M249" s="10">
        <f>AVERAGEIF($H$3:$H249,"&lt;0")</f>
        <v>-6.3787878787878789</v>
      </c>
      <c r="N249" s="11">
        <f t="shared" si="41"/>
        <v>0.51844556150914234</v>
      </c>
      <c r="O249" s="11">
        <f>COUNTIF($G$3:$G249,"&gt;0")/COUNTIF($B$3:$B249,"&gt;0")</f>
        <v>0.67804878048780493</v>
      </c>
    </row>
    <row r="250" spans="1:15" x14ac:dyDescent="0.15">
      <c r="A250" s="1">
        <v>3.8772888635763904E+16</v>
      </c>
      <c r="B250" s="2">
        <v>43697</v>
      </c>
      <c r="C250" s="2" t="s">
        <v>101</v>
      </c>
      <c r="D250" s="3" t="s">
        <v>114</v>
      </c>
      <c r="E250" s="4">
        <v>2</v>
      </c>
      <c r="F250" s="5">
        <v>1.52</v>
      </c>
      <c r="G250" s="6">
        <v>2</v>
      </c>
      <c r="H250" s="7">
        <f t="shared" si="39"/>
        <v>0</v>
      </c>
      <c r="I250" s="7">
        <f>SUM($H$2:H250)</f>
        <v>5.6100000000000012</v>
      </c>
      <c r="J250" s="8">
        <f>SUM(H$3:H250)/SUM(E$3:E250)</f>
        <v>4.4453248811410469E-3</v>
      </c>
      <c r="K250" s="9">
        <f t="shared" si="40"/>
        <v>6.1632882219111784E-2</v>
      </c>
      <c r="L250" s="10">
        <f>AVERAGEIF($H$3:$H250,"&gt;0")</f>
        <v>3.3070542635658926</v>
      </c>
      <c r="M250" s="10">
        <f>AVERAGEIF($H$3:$H250,"&lt;0")</f>
        <v>-6.3787878787878789</v>
      </c>
      <c r="N250" s="11">
        <f t="shared" si="41"/>
        <v>0.51844556150914234</v>
      </c>
      <c r="O250" s="11">
        <f>COUNTIF($G$3:$G250,"&gt;0")/COUNTIF($B$3:$B250,"&gt;0")</f>
        <v>0.67961165048543692</v>
      </c>
    </row>
    <row r="252" spans="1:15" x14ac:dyDescent="0.15">
      <c r="I252" s="16">
        <f>SUM(H253:H260)</f>
        <v>-7.6</v>
      </c>
    </row>
    <row r="253" spans="1:15" x14ac:dyDescent="0.15">
      <c r="A253" s="1">
        <v>7.5554981778303904E+16</v>
      </c>
      <c r="B253" s="2">
        <v>43698</v>
      </c>
      <c r="C253" s="2" t="s">
        <v>101</v>
      </c>
      <c r="D253" s="3" t="s">
        <v>115</v>
      </c>
      <c r="E253" s="4">
        <v>2</v>
      </c>
      <c r="F253" s="5">
        <v>2.5</v>
      </c>
      <c r="G253" s="6">
        <v>0</v>
      </c>
      <c r="H253" s="7">
        <f t="shared" ref="H253:H260" si="42">G253-E253</f>
        <v>-2</v>
      </c>
      <c r="I253" s="7">
        <f>SUM($H$2:H253)</f>
        <v>3.6100000000000012</v>
      </c>
      <c r="J253" s="8">
        <f>SUM(H$3:H253)/SUM(E$3:E253)</f>
        <v>2.8560126582278492E-3</v>
      </c>
      <c r="K253" s="9">
        <f t="shared" ref="K253:K260" si="43">O253-(1-O253)/N253</f>
        <v>5.8413555151743068E-2</v>
      </c>
      <c r="L253" s="10">
        <f>AVERAGEIF($H$3:$H253,"&gt;0")</f>
        <v>3.3070542635658926</v>
      </c>
      <c r="M253" s="10">
        <f>AVERAGEIF($H$3:$H253,"&lt;0")</f>
        <v>-6.3134328358208958</v>
      </c>
      <c r="N253" s="11">
        <f t="shared" ref="N253:N260" si="44">L253/-M253</f>
        <v>0.52381237744424303</v>
      </c>
      <c r="O253" s="11">
        <f>COUNTIF($G$3:$G253,"&gt;0")/COUNTIF($B$3:$B253,"&gt;0")</f>
        <v>0.67632850241545894</v>
      </c>
    </row>
    <row r="254" spans="1:15" x14ac:dyDescent="0.15">
      <c r="A254" s="1">
        <v>9.4238827520046896E+16</v>
      </c>
      <c r="B254" s="2">
        <v>43698</v>
      </c>
      <c r="C254" s="2" t="s">
        <v>101</v>
      </c>
      <c r="D254" s="3" t="s">
        <v>113</v>
      </c>
      <c r="E254" s="4">
        <v>2</v>
      </c>
      <c r="F254" s="5">
        <v>1.9</v>
      </c>
      <c r="G254" s="6">
        <v>0</v>
      </c>
      <c r="H254" s="7">
        <f t="shared" si="42"/>
        <v>-2</v>
      </c>
      <c r="I254" s="7">
        <f>SUM($H$2:H254)</f>
        <v>1.6100000000000012</v>
      </c>
      <c r="J254" s="8">
        <f>SUM(H$3:H254)/SUM(E$3:E254)</f>
        <v>1.2717219589257513E-3</v>
      </c>
      <c r="K254" s="9">
        <f t="shared" si="43"/>
        <v>5.5225183152330048E-2</v>
      </c>
      <c r="L254" s="10">
        <f>AVERAGEIF($H$3:$H254,"&gt;0")</f>
        <v>3.3070542635658926</v>
      </c>
      <c r="M254" s="10">
        <f>AVERAGEIF($H$3:$H254,"&lt;0")</f>
        <v>-6.25</v>
      </c>
      <c r="N254" s="11">
        <f t="shared" si="44"/>
        <v>0.52912868217054276</v>
      </c>
      <c r="O254" s="11">
        <f>COUNTIF($G$3:$G254,"&gt;0")/COUNTIF($B$3:$B254,"&gt;0")</f>
        <v>0.67307692307692313</v>
      </c>
    </row>
    <row r="255" spans="1:15" x14ac:dyDescent="0.15">
      <c r="A255" s="1">
        <v>5.2365299203180896E+16</v>
      </c>
      <c r="B255" s="2">
        <v>43698</v>
      </c>
      <c r="C255" s="2" t="s">
        <v>101</v>
      </c>
      <c r="D255" s="3" t="s">
        <v>16</v>
      </c>
      <c r="E255" s="4">
        <v>2</v>
      </c>
      <c r="F255" s="5">
        <v>2.8</v>
      </c>
      <c r="G255" s="6">
        <v>0</v>
      </c>
      <c r="H255" s="7">
        <f t="shared" si="42"/>
        <v>-2</v>
      </c>
      <c r="I255" s="7">
        <f>SUM($H$2:H255)</f>
        <v>-0.38999999999999879</v>
      </c>
      <c r="J255" s="8">
        <f>SUM(H$3:H255)/SUM(E$3:E255)</f>
        <v>-3.0757097791798011E-4</v>
      </c>
      <c r="K255" s="9">
        <f t="shared" si="43"/>
        <v>5.2067321889753493E-2</v>
      </c>
      <c r="L255" s="10">
        <f>AVERAGEIF($H$3:$H255,"&gt;0")</f>
        <v>3.3070542635658926</v>
      </c>
      <c r="M255" s="10">
        <f>AVERAGEIF($H$3:$H255,"&lt;0")</f>
        <v>-6.1884057971014492</v>
      </c>
      <c r="N255" s="11">
        <f t="shared" si="44"/>
        <v>0.53439518544741593</v>
      </c>
      <c r="O255" s="11">
        <f>COUNTIF($G$3:$G255,"&gt;0")/COUNTIF($B$3:$B255,"&gt;0")</f>
        <v>0.66985645933014359</v>
      </c>
    </row>
    <row r="256" spans="1:15" x14ac:dyDescent="0.15">
      <c r="A256" s="1">
        <v>5869821472935900</v>
      </c>
      <c r="B256" s="2">
        <v>43698</v>
      </c>
      <c r="C256" s="2" t="s">
        <v>101</v>
      </c>
      <c r="D256" s="3" t="s">
        <v>22</v>
      </c>
      <c r="E256" s="4">
        <v>2</v>
      </c>
      <c r="F256" s="5">
        <v>2.15</v>
      </c>
      <c r="G256" s="6">
        <v>0</v>
      </c>
      <c r="H256" s="7">
        <f t="shared" si="42"/>
        <v>-2</v>
      </c>
      <c r="I256" s="7">
        <f>SUM($H$2:H256)</f>
        <v>-2.3899999999999988</v>
      </c>
      <c r="J256" s="8">
        <f>SUM(H$3:H256)/SUM(E$3:E256)</f>
        <v>-1.8818897637795267E-3</v>
      </c>
      <c r="K256" s="9">
        <f t="shared" si="43"/>
        <v>4.8939535496343889E-2</v>
      </c>
      <c r="L256" s="10">
        <f>AVERAGEIF($H$3:$H256,"&gt;0")</f>
        <v>3.3070542635658926</v>
      </c>
      <c r="M256" s="10">
        <f>AVERAGEIF($H$3:$H256,"&lt;0")</f>
        <v>-6.128571428571429</v>
      </c>
      <c r="N256" s="11">
        <f t="shared" si="44"/>
        <v>0.53961258379863042</v>
      </c>
      <c r="O256" s="11">
        <f>COUNTIF($G$3:$G256,"&gt;0")/COUNTIF($B$3:$B256,"&gt;0")</f>
        <v>0.66666666666666663</v>
      </c>
    </row>
    <row r="257" spans="1:15" x14ac:dyDescent="0.15">
      <c r="A257" s="1">
        <v>2.94672505753379E+16</v>
      </c>
      <c r="B257" s="2">
        <v>43698</v>
      </c>
      <c r="C257" s="2" t="s">
        <v>101</v>
      </c>
      <c r="D257" s="3" t="s">
        <v>33</v>
      </c>
      <c r="E257" s="4">
        <v>2</v>
      </c>
      <c r="F257" s="5">
        <v>2.1</v>
      </c>
      <c r="G257" s="6">
        <v>0</v>
      </c>
      <c r="H257" s="7">
        <f t="shared" si="42"/>
        <v>-2</v>
      </c>
      <c r="I257" s="7">
        <f>SUM($H$2:H257)</f>
        <v>-4.3899999999999988</v>
      </c>
      <c r="J257" s="8">
        <f>SUM(H$3:H257)/SUM(E$3:E257)</f>
        <v>-3.451257861635219E-3</v>
      </c>
      <c r="K257" s="9">
        <f t="shared" si="43"/>
        <v>4.5841396367327203E-2</v>
      </c>
      <c r="L257" s="10">
        <f>AVERAGEIF($H$3:$H257,"&gt;0")</f>
        <v>3.3070542635658926</v>
      </c>
      <c r="M257" s="10">
        <f>AVERAGEIF($H$3:$H257,"&lt;0")</f>
        <v>-6.070422535211268</v>
      </c>
      <c r="N257" s="11">
        <f t="shared" si="44"/>
        <v>0.5447815608194394</v>
      </c>
      <c r="O257" s="11">
        <f>COUNTIF($G$3:$G257,"&gt;0")/COUNTIF($B$3:$B257,"&gt;0")</f>
        <v>0.6635071090047393</v>
      </c>
    </row>
    <row r="258" spans="1:15" x14ac:dyDescent="0.15">
      <c r="A258" s="1">
        <v>4.8809634474574896E+16</v>
      </c>
      <c r="B258" s="2">
        <v>43698</v>
      </c>
      <c r="C258" s="2" t="s">
        <v>101</v>
      </c>
      <c r="D258" s="3" t="s">
        <v>66</v>
      </c>
      <c r="E258" s="4">
        <v>2</v>
      </c>
      <c r="F258" s="5">
        <v>1.42</v>
      </c>
      <c r="G258" s="6">
        <v>2</v>
      </c>
      <c r="H258" s="7">
        <f t="shared" si="42"/>
        <v>0</v>
      </c>
      <c r="I258" s="7">
        <f>SUM($H$2:H258)</f>
        <v>-4.3899999999999988</v>
      </c>
      <c r="J258" s="8">
        <f>SUM(H$3:H258)/SUM(E$3:E258)</f>
        <v>-3.4458398744113021E-3</v>
      </c>
      <c r="K258" s="9">
        <f t="shared" si="43"/>
        <v>5.034214449767016E-2</v>
      </c>
      <c r="L258" s="10">
        <f>AVERAGEIF($H$3:$H258,"&gt;0")</f>
        <v>3.3070542635658926</v>
      </c>
      <c r="M258" s="10">
        <f>AVERAGEIF($H$3:$H258,"&lt;0")</f>
        <v>-6.070422535211268</v>
      </c>
      <c r="N258" s="11">
        <f t="shared" si="44"/>
        <v>0.5447815608194394</v>
      </c>
      <c r="O258" s="11">
        <f>COUNTIF($G$3:$G258,"&gt;0")/COUNTIF($B$3:$B258,"&gt;0")</f>
        <v>0.66509433962264153</v>
      </c>
    </row>
    <row r="259" spans="1:15" x14ac:dyDescent="0.15">
      <c r="A259" s="1">
        <v>7.5867912477560896E+16</v>
      </c>
      <c r="B259" s="2">
        <v>43698</v>
      </c>
      <c r="C259" s="2" t="s">
        <v>101</v>
      </c>
      <c r="D259" s="3" t="s">
        <v>114</v>
      </c>
      <c r="E259" s="4">
        <v>8</v>
      </c>
      <c r="F259" s="5">
        <v>1.65</v>
      </c>
      <c r="G259" s="6">
        <v>8</v>
      </c>
      <c r="H259" s="7">
        <f t="shared" si="42"/>
        <v>0</v>
      </c>
      <c r="I259" s="7">
        <f>SUM($H$2:H259)</f>
        <v>-4.3899999999999988</v>
      </c>
      <c r="J259" s="8">
        <f>SUM(H$3:H259)/SUM(E$3:E259)</f>
        <v>-3.4243369734789381E-3</v>
      </c>
      <c r="K259" s="9">
        <f t="shared" si="43"/>
        <v>5.4800632082187994E-2</v>
      </c>
      <c r="L259" s="10">
        <f>AVERAGEIF($H$3:$H259,"&gt;0")</f>
        <v>3.3070542635658926</v>
      </c>
      <c r="M259" s="10">
        <f>AVERAGEIF($H$3:$H259,"&lt;0")</f>
        <v>-6.070422535211268</v>
      </c>
      <c r="N259" s="11">
        <f t="shared" si="44"/>
        <v>0.5447815608194394</v>
      </c>
      <c r="O259" s="11">
        <f>COUNTIF($G$3:$G259,"&gt;0")/COUNTIF($B$3:$B259,"&gt;0")</f>
        <v>0.66666666666666663</v>
      </c>
    </row>
    <row r="260" spans="1:15" x14ac:dyDescent="0.15">
      <c r="A260" s="1">
        <v>4.2444063746437904E+16</v>
      </c>
      <c r="B260" s="2">
        <v>43698</v>
      </c>
      <c r="C260" s="2" t="s">
        <v>101</v>
      </c>
      <c r="D260" s="3" t="s">
        <v>44</v>
      </c>
      <c r="E260" s="4">
        <v>2</v>
      </c>
      <c r="F260" s="5">
        <v>2.2000000000000002</v>
      </c>
      <c r="G260" s="6">
        <v>4.4000000000000004</v>
      </c>
      <c r="H260" s="7">
        <f t="shared" si="42"/>
        <v>2.4000000000000004</v>
      </c>
      <c r="I260" s="7">
        <f>SUM($H$2:H260)</f>
        <v>-1.9899999999999984</v>
      </c>
      <c r="J260" s="8">
        <f>SUM(H$3:H260)/SUM(E$3:E260)</f>
        <v>-1.5498442367601233E-3</v>
      </c>
      <c r="K260" s="9">
        <f t="shared" si="43"/>
        <v>5.7929830622862166E-2</v>
      </c>
      <c r="L260" s="10">
        <f>AVERAGEIF($H$3:$H260,"&gt;0")</f>
        <v>3.300076923076924</v>
      </c>
      <c r="M260" s="10">
        <f>AVERAGEIF($H$3:$H260,"&lt;0")</f>
        <v>-6.070422535211268</v>
      </c>
      <c r="N260" s="11">
        <f t="shared" si="44"/>
        <v>0.54363216134213821</v>
      </c>
      <c r="O260" s="11">
        <f>COUNTIF($G$3:$G260,"&gt;0")/COUNTIF($B$3:$B260,"&gt;0")</f>
        <v>0.66822429906542058</v>
      </c>
    </row>
    <row r="262" spans="1:15" x14ac:dyDescent="0.15">
      <c r="I262" s="16">
        <f>SUM(H263:H273)</f>
        <v>-8.4200000000000017</v>
      </c>
    </row>
    <row r="263" spans="1:15" x14ac:dyDescent="0.15">
      <c r="A263" s="1">
        <v>1.66299052909089E+16</v>
      </c>
      <c r="B263" s="2">
        <v>43699</v>
      </c>
      <c r="C263" s="2" t="s">
        <v>116</v>
      </c>
      <c r="D263" s="3" t="s">
        <v>117</v>
      </c>
      <c r="E263" s="4">
        <v>6</v>
      </c>
      <c r="F263" s="5">
        <v>2.9</v>
      </c>
      <c r="G263" s="6">
        <v>17.399999999999999</v>
      </c>
      <c r="H263" s="7">
        <f t="shared" ref="H263:H273" si="45">G263-E263</f>
        <v>11.399999999999999</v>
      </c>
      <c r="I263" s="7">
        <f>SUM($H$2:H263)</f>
        <v>9.41</v>
      </c>
      <c r="J263" s="8">
        <f>SUM(H$3:H263)/SUM(E$3:E263)</f>
        <v>7.2945736434108528E-3</v>
      </c>
      <c r="K263" s="9">
        <f t="shared" ref="K263:K273" si="46">O263-(1-O263)/N263</f>
        <v>7.3483746382203008E-2</v>
      </c>
      <c r="L263" s="10">
        <f>AVERAGEIF($H$3:$H263,"&gt;0")</f>
        <v>3.3619083969465655</v>
      </c>
      <c r="M263" s="10">
        <f>AVERAGEIF($H$3:$H263,"&lt;0")</f>
        <v>-6.070422535211268</v>
      </c>
      <c r="N263" s="11">
        <f t="shared" ref="N263:N273" si="47">L263/-M263</f>
        <v>0.55381785657356408</v>
      </c>
      <c r="O263" s="11">
        <f>COUNTIF($G$3:$G263,"&gt;0")/COUNTIF($B$3:$B263,"&gt;0")</f>
        <v>0.66976744186046511</v>
      </c>
    </row>
    <row r="264" spans="1:15" x14ac:dyDescent="0.15">
      <c r="A264" s="1">
        <v>9.1416756316490896E+16</v>
      </c>
      <c r="B264" s="2">
        <v>43699</v>
      </c>
      <c r="C264" s="2" t="s">
        <v>116</v>
      </c>
      <c r="D264" s="3" t="s">
        <v>118</v>
      </c>
      <c r="E264" s="4">
        <v>5</v>
      </c>
      <c r="F264" s="5">
        <v>2.5</v>
      </c>
      <c r="G264" s="6">
        <v>0</v>
      </c>
      <c r="H264" s="7">
        <f t="shared" si="45"/>
        <v>-5</v>
      </c>
      <c r="I264" s="7">
        <f>SUM($H$2:H264)</f>
        <v>4.41</v>
      </c>
      <c r="J264" s="8">
        <f>SUM(H$3:H264)/SUM(E$3:E264)</f>
        <v>3.4054054054054057E-3</v>
      </c>
      <c r="K264" s="9">
        <f t="shared" si="46"/>
        <v>6.6258124794488671E-2</v>
      </c>
      <c r="L264" s="10">
        <f>AVERAGEIF($H$3:$H264,"&gt;0")</f>
        <v>3.3619083969465655</v>
      </c>
      <c r="M264" s="10">
        <f>AVERAGEIF($H$3:$H264,"&lt;0")</f>
        <v>-6.0555555555555554</v>
      </c>
      <c r="N264" s="11">
        <f t="shared" si="47"/>
        <v>0.5551775334407173</v>
      </c>
      <c r="O264" s="11">
        <f>COUNTIF($G$3:$G264,"&gt;0")/COUNTIF($B$3:$B264,"&gt;0")</f>
        <v>0.66666666666666663</v>
      </c>
    </row>
    <row r="265" spans="1:15" x14ac:dyDescent="0.15">
      <c r="A265" s="1">
        <v>3.57009619197959E+16</v>
      </c>
      <c r="B265" s="2">
        <v>43699</v>
      </c>
      <c r="C265" s="2" t="s">
        <v>116</v>
      </c>
      <c r="D265" s="3" t="s">
        <v>119</v>
      </c>
      <c r="E265" s="4">
        <v>5</v>
      </c>
      <c r="F265" s="5">
        <v>2.6</v>
      </c>
      <c r="G265" s="6">
        <v>13</v>
      </c>
      <c r="H265" s="7">
        <f t="shared" si="45"/>
        <v>8</v>
      </c>
      <c r="I265" s="7">
        <f>SUM($H$2:H265)</f>
        <v>12.41</v>
      </c>
      <c r="J265" s="8">
        <f>SUM(H$3:H265)/SUM(E$3:E265)</f>
        <v>9.5461538461538466E-3</v>
      </c>
      <c r="K265" s="9">
        <f t="shared" si="46"/>
        <v>7.674273986210578E-2</v>
      </c>
      <c r="L265" s="10">
        <f>AVERAGEIF($H$3:$H265,"&gt;0")</f>
        <v>3.3970454545454554</v>
      </c>
      <c r="M265" s="10">
        <f>AVERAGEIF($H$3:$H265,"&lt;0")</f>
        <v>-6.0555555555555554</v>
      </c>
      <c r="N265" s="11">
        <f t="shared" si="47"/>
        <v>0.560979983319433</v>
      </c>
      <c r="O265" s="11">
        <f>COUNTIF($G$3:$G265,"&gt;0")/COUNTIF($B$3:$B265,"&gt;0")</f>
        <v>0.66820276497695852</v>
      </c>
    </row>
    <row r="266" spans="1:15" x14ac:dyDescent="0.15">
      <c r="A266" s="1">
        <v>6.1191741682713904E+16</v>
      </c>
      <c r="B266" s="2">
        <v>43699</v>
      </c>
      <c r="C266" s="2" t="s">
        <v>116</v>
      </c>
      <c r="D266" s="3" t="s">
        <v>120</v>
      </c>
      <c r="E266" s="4">
        <v>8</v>
      </c>
      <c r="F266" s="5">
        <v>1.65</v>
      </c>
      <c r="G266" s="6">
        <v>0</v>
      </c>
      <c r="H266" s="7">
        <f t="shared" si="45"/>
        <v>-8</v>
      </c>
      <c r="I266" s="7">
        <f>SUM($H$2:H266)</f>
        <v>4.41</v>
      </c>
      <c r="J266" s="8">
        <f>SUM(H$3:H266)/SUM(E$3:E266)</f>
        <v>3.3715596330275229E-3</v>
      </c>
      <c r="K266" s="9">
        <f t="shared" si="46"/>
        <v>6.5588013427259617E-2</v>
      </c>
      <c r="L266" s="10">
        <f>AVERAGEIF($H$3:$H266,"&gt;0")</f>
        <v>3.3970454545454554</v>
      </c>
      <c r="M266" s="10">
        <f>AVERAGEIF($H$3:$H266,"&lt;0")</f>
        <v>-6.0821917808219181</v>
      </c>
      <c r="N266" s="11">
        <f t="shared" si="47"/>
        <v>0.5585232391482392</v>
      </c>
      <c r="O266" s="11">
        <f>COUNTIF($G$3:$G266,"&gt;0")/COUNTIF($B$3:$B266,"&gt;0")</f>
        <v>0.66513761467889909</v>
      </c>
    </row>
    <row r="267" spans="1:15" x14ac:dyDescent="0.15">
      <c r="A267" s="1">
        <v>4.4546419256417904E+16</v>
      </c>
      <c r="B267" s="2">
        <v>43699</v>
      </c>
      <c r="C267" s="2" t="s">
        <v>116</v>
      </c>
      <c r="D267" s="3" t="s">
        <v>121</v>
      </c>
      <c r="E267" s="4">
        <v>6</v>
      </c>
      <c r="F267" s="5">
        <v>3.6</v>
      </c>
      <c r="G267" s="6">
        <v>0</v>
      </c>
      <c r="H267" s="7">
        <f t="shared" si="45"/>
        <v>-6</v>
      </c>
      <c r="I267" s="7">
        <f>SUM($H$2:H267)</f>
        <v>-1.5899999999999999</v>
      </c>
      <c r="J267" s="8">
        <f>SUM(H$3:H267)/SUM(E$3:E267)</f>
        <v>-1.2100456621004566E-3</v>
      </c>
      <c r="K267" s="9">
        <f t="shared" si="46"/>
        <v>5.7223498675533557E-2</v>
      </c>
      <c r="L267" s="10">
        <f>AVERAGEIF($H$3:$H267,"&gt;0")</f>
        <v>3.3970454545454554</v>
      </c>
      <c r="M267" s="10">
        <f>AVERAGEIF($H$3:$H267,"&lt;0")</f>
        <v>-6.0810810810810807</v>
      </c>
      <c r="N267" s="11">
        <f t="shared" si="47"/>
        <v>0.55862525252525275</v>
      </c>
      <c r="O267" s="11">
        <f>COUNTIF($G$3:$G267,"&gt;0")/COUNTIF($B$3:$B267,"&gt;0")</f>
        <v>0.66210045662100458</v>
      </c>
    </row>
    <row r="268" spans="1:15" x14ac:dyDescent="0.15">
      <c r="A268" s="1">
        <v>2.75045557558199E+16</v>
      </c>
      <c r="B268" s="2">
        <v>43699</v>
      </c>
      <c r="C268" s="2" t="s">
        <v>116</v>
      </c>
      <c r="D268" s="3" t="s">
        <v>122</v>
      </c>
      <c r="E268" s="4">
        <v>2</v>
      </c>
      <c r="F268" s="5">
        <v>1.65</v>
      </c>
      <c r="G268" s="6">
        <v>3.3</v>
      </c>
      <c r="H268" s="7">
        <f t="shared" si="45"/>
        <v>1.2999999999999998</v>
      </c>
      <c r="I268" s="7">
        <f>SUM($H$2:H268)</f>
        <v>-0.29000000000000004</v>
      </c>
      <c r="J268" s="8">
        <f>SUM(H$3:H268)/SUM(E$3:E268)</f>
        <v>-2.2036474164133742E-4</v>
      </c>
      <c r="K268" s="9">
        <f t="shared" si="46"/>
        <v>5.8701061896454854E-2</v>
      </c>
      <c r="L268" s="10">
        <f>AVERAGEIF($H$3:$H268,"&gt;0")</f>
        <v>3.3812781954887225</v>
      </c>
      <c r="M268" s="10">
        <f>AVERAGEIF($H$3:$H268,"&lt;0")</f>
        <v>-6.0810810810810807</v>
      </c>
      <c r="N268" s="11">
        <f t="shared" si="47"/>
        <v>0.55603241436925666</v>
      </c>
      <c r="O268" s="11">
        <f>COUNTIF($G$3:$G268,"&gt;0")/COUNTIF($B$3:$B268,"&gt;0")</f>
        <v>0.66363636363636369</v>
      </c>
    </row>
    <row r="269" spans="1:15" x14ac:dyDescent="0.15">
      <c r="A269" s="1">
        <v>9.6764874914081904E+16</v>
      </c>
      <c r="B269" s="2">
        <v>43699</v>
      </c>
      <c r="C269" s="2" t="s">
        <v>116</v>
      </c>
      <c r="D269" s="3" t="s">
        <v>123</v>
      </c>
      <c r="E269" s="4">
        <v>4</v>
      </c>
      <c r="F269" s="5">
        <v>1.46</v>
      </c>
      <c r="G269" s="6">
        <v>5.84</v>
      </c>
      <c r="H269" s="7">
        <f t="shared" si="45"/>
        <v>1.8399999999999999</v>
      </c>
      <c r="I269" s="7">
        <f>SUM($H$2:H269)</f>
        <v>1.5499999999999998</v>
      </c>
      <c r="J269" s="8">
        <f>SUM(H$3:H269)/SUM(E$3:E269)</f>
        <v>1.1742424242424242E-3</v>
      </c>
      <c r="K269" s="9">
        <f t="shared" si="46"/>
        <v>6.090484710532007E-2</v>
      </c>
      <c r="L269" s="10">
        <f>AVERAGEIF($H$3:$H269,"&gt;0")</f>
        <v>3.3697761194029856</v>
      </c>
      <c r="M269" s="10">
        <f>AVERAGEIF($H$3:$H269,"&lt;0")</f>
        <v>-6.0810810810810807</v>
      </c>
      <c r="N269" s="11">
        <f t="shared" si="47"/>
        <v>0.55414096185737993</v>
      </c>
      <c r="O269" s="11">
        <f>COUNTIF($G$3:$G269,"&gt;0")/COUNTIF($B$3:$B269,"&gt;0")</f>
        <v>0.66515837104072395</v>
      </c>
    </row>
    <row r="270" spans="1:15" x14ac:dyDescent="0.15">
      <c r="A270" s="1">
        <v>7.6857629821325904E+16</v>
      </c>
      <c r="B270" s="2">
        <v>43699</v>
      </c>
      <c r="C270" s="2" t="s">
        <v>116</v>
      </c>
      <c r="D270" s="3" t="s">
        <v>124</v>
      </c>
      <c r="E270" s="4">
        <v>6</v>
      </c>
      <c r="F270" s="5">
        <v>2.25</v>
      </c>
      <c r="G270" s="6">
        <v>0</v>
      </c>
      <c r="H270" s="7">
        <f t="shared" si="45"/>
        <v>-6</v>
      </c>
      <c r="I270" s="7">
        <f>SUM($H$2:H270)</f>
        <v>-4.45</v>
      </c>
      <c r="J270" s="8">
        <f>SUM(H$3:H270)/SUM(E$3:E270)</f>
        <v>-3.3559577677224738E-3</v>
      </c>
      <c r="K270" s="9">
        <f t="shared" si="46"/>
        <v>5.2610078797655113E-2</v>
      </c>
      <c r="L270" s="10">
        <f>AVERAGEIF($H$3:$H270,"&gt;0")</f>
        <v>3.3697761194029856</v>
      </c>
      <c r="M270" s="10">
        <f>AVERAGEIF($H$3:$H270,"&lt;0")</f>
        <v>-6.08</v>
      </c>
      <c r="N270" s="11">
        <f t="shared" si="47"/>
        <v>0.55423949332285949</v>
      </c>
      <c r="O270" s="11">
        <f>COUNTIF($G$3:$G270,"&gt;0")/COUNTIF($B$3:$B270,"&gt;0")</f>
        <v>0.66216216216216217</v>
      </c>
    </row>
    <row r="271" spans="1:15" x14ac:dyDescent="0.15">
      <c r="A271" s="1">
        <v>6.5112961197206896E+16</v>
      </c>
      <c r="B271" s="2">
        <v>43699</v>
      </c>
      <c r="C271" s="2" t="s">
        <v>116</v>
      </c>
      <c r="D271" s="3" t="s">
        <v>125</v>
      </c>
      <c r="E271" s="4">
        <v>3</v>
      </c>
      <c r="F271" s="5">
        <v>1.62</v>
      </c>
      <c r="G271" s="6">
        <v>0</v>
      </c>
      <c r="H271" s="7">
        <f t="shared" si="45"/>
        <v>-3</v>
      </c>
      <c r="I271" s="7">
        <f>SUM($H$2:H271)</f>
        <v>-7.45</v>
      </c>
      <c r="J271" s="8">
        <f>SUM(H$3:H271)/SUM(E$3:E271)</f>
        <v>-5.6057185854025589E-3</v>
      </c>
      <c r="K271" s="9">
        <f t="shared" si="46"/>
        <v>4.8381931096328601E-2</v>
      </c>
      <c r="L271" s="10">
        <f>AVERAGEIF($H$3:$H271,"&gt;0")</f>
        <v>3.3697761194029856</v>
      </c>
      <c r="M271" s="10">
        <f>AVERAGEIF($H$3:$H271,"&lt;0")</f>
        <v>-6.0394736842105265</v>
      </c>
      <c r="N271" s="11">
        <f t="shared" si="47"/>
        <v>0.55795857314733532</v>
      </c>
      <c r="O271" s="11">
        <f>COUNTIF($G$3:$G271,"&gt;0")/COUNTIF($B$3:$B271,"&gt;0")</f>
        <v>0.65919282511210764</v>
      </c>
    </row>
    <row r="272" spans="1:15" x14ac:dyDescent="0.15">
      <c r="A272" s="1">
        <v>8.5080442700127904E+16</v>
      </c>
      <c r="B272" s="2">
        <v>43699</v>
      </c>
      <c r="C272" s="2" t="s">
        <v>126</v>
      </c>
      <c r="D272" s="3" t="s">
        <v>127</v>
      </c>
      <c r="E272" s="4">
        <v>2</v>
      </c>
      <c r="F272" s="5">
        <v>1.52</v>
      </c>
      <c r="G272" s="6">
        <v>3.04</v>
      </c>
      <c r="H272" s="7">
        <f t="shared" si="45"/>
        <v>1.04</v>
      </c>
      <c r="I272" s="7">
        <f>SUM($H$2:H272)</f>
        <v>-6.41</v>
      </c>
      <c r="J272" s="8">
        <f>SUM(H$3:H272)/SUM(E$3:E272)</f>
        <v>-4.8159278737791135E-3</v>
      </c>
      <c r="K272" s="9">
        <f t="shared" si="46"/>
        <v>4.9500020516834997E-2</v>
      </c>
      <c r="L272" s="10">
        <f>AVERAGEIF($H$3:$H272,"&gt;0")</f>
        <v>3.3525185185185191</v>
      </c>
      <c r="M272" s="10">
        <f>AVERAGEIF($H$3:$H272,"&lt;0")</f>
        <v>-6.0394736842105265</v>
      </c>
      <c r="N272" s="11">
        <f t="shared" si="47"/>
        <v>0.55510110546276137</v>
      </c>
      <c r="O272" s="11">
        <f>COUNTIF($G$3:$G272,"&gt;0")/COUNTIF($B$3:$B272,"&gt;0")</f>
        <v>0.6607142857142857</v>
      </c>
    </row>
    <row r="273" spans="1:15" x14ac:dyDescent="0.15">
      <c r="A273" s="1">
        <v>1.29790587651749E+16</v>
      </c>
      <c r="B273" s="2">
        <v>43699</v>
      </c>
      <c r="C273" s="2" t="s">
        <v>126</v>
      </c>
      <c r="D273" s="3" t="s">
        <v>114</v>
      </c>
      <c r="E273" s="4">
        <v>4</v>
      </c>
      <c r="F273" s="5">
        <v>2</v>
      </c>
      <c r="G273" s="6">
        <v>0</v>
      </c>
      <c r="H273" s="7">
        <f t="shared" si="45"/>
        <v>-4</v>
      </c>
      <c r="I273" s="7">
        <f>SUM($H$2:H273)</f>
        <v>-10.41</v>
      </c>
      <c r="J273" s="8">
        <f>SUM(H$3:H273)/SUM(E$3:E273)</f>
        <v>-7.7977528089887638E-3</v>
      </c>
      <c r="K273" s="9">
        <f t="shared" si="46"/>
        <v>4.3977207725412581E-2</v>
      </c>
      <c r="L273" s="10">
        <f>AVERAGEIF($H$3:$H273,"&gt;0")</f>
        <v>3.3525185185185191</v>
      </c>
      <c r="M273" s="10">
        <f>AVERAGEIF($H$3:$H273,"&lt;0")</f>
        <v>-6.0129870129870131</v>
      </c>
      <c r="N273" s="11">
        <f t="shared" si="47"/>
        <v>0.55754627629789622</v>
      </c>
      <c r="O273" s="11">
        <f>COUNTIF($G$3:$G273,"&gt;0")/COUNTIF($B$3:$B273,"&gt;0")</f>
        <v>0.65777777777777779</v>
      </c>
    </row>
    <row r="275" spans="1:15" x14ac:dyDescent="0.15">
      <c r="I275" s="16">
        <f>SUM(H276:H288)</f>
        <v>-2.37</v>
      </c>
    </row>
    <row r="276" spans="1:15" x14ac:dyDescent="0.15">
      <c r="A276" s="1">
        <v>4.9368230201570896E+16</v>
      </c>
      <c r="B276" s="2">
        <v>43700</v>
      </c>
      <c r="C276" s="2" t="s">
        <v>116</v>
      </c>
      <c r="D276" s="3" t="s">
        <v>128</v>
      </c>
      <c r="E276" s="4">
        <v>1</v>
      </c>
      <c r="F276" s="5">
        <v>1.65</v>
      </c>
      <c r="G276" s="6">
        <v>0</v>
      </c>
      <c r="H276" s="7">
        <f t="shared" ref="H276:H288" si="48">G276-E276</f>
        <v>-1</v>
      </c>
      <c r="I276" s="7">
        <f>SUM($H$2:H276)</f>
        <v>-11.41</v>
      </c>
      <c r="J276" s="8">
        <f>SUM(H$3:H276)/SUM(E$3:E276)</f>
        <v>-8.5404191616766465E-3</v>
      </c>
      <c r="K276" s="9">
        <f t="shared" ref="K276:K288" si="49">O276-(1-O276)/N276</f>
        <v>4.2462781078891787E-2</v>
      </c>
      <c r="L276" s="10">
        <f>AVERAGEIF($H$3:$H276,"&gt;0")</f>
        <v>3.3525185185185191</v>
      </c>
      <c r="M276" s="10">
        <f>AVERAGEIF($H$3:$H276,"&lt;0")</f>
        <v>-5.9487179487179489</v>
      </c>
      <c r="N276" s="11">
        <f t="shared" ref="N276:N288" si="50">L276/-M276</f>
        <v>0.56356992337164757</v>
      </c>
      <c r="O276" s="11">
        <f>COUNTIF($G$3:$G276,"&gt;0")/COUNTIF($B$3:$B276,"&gt;0")</f>
        <v>0.65486725663716816</v>
      </c>
    </row>
    <row r="277" spans="1:15" x14ac:dyDescent="0.15">
      <c r="A277" s="1">
        <v>6.3998997889464896E+16</v>
      </c>
      <c r="B277" s="2">
        <v>43700</v>
      </c>
      <c r="C277" s="2" t="s">
        <v>116</v>
      </c>
      <c r="D277" s="3" t="s">
        <v>129</v>
      </c>
      <c r="E277" s="4">
        <v>2</v>
      </c>
      <c r="F277" s="5">
        <v>2.6</v>
      </c>
      <c r="G277" s="6">
        <v>5.2</v>
      </c>
      <c r="H277" s="7">
        <f t="shared" si="48"/>
        <v>3.2</v>
      </c>
      <c r="I277" s="7">
        <f>SUM($H$2:H277)</f>
        <v>-8.2100000000000009</v>
      </c>
      <c r="J277" s="8">
        <f>SUM(H$3:H277)/SUM(E$3:E277)</f>
        <v>-6.1360239162929755E-3</v>
      </c>
      <c r="K277" s="9">
        <f t="shared" si="49"/>
        <v>4.647698390353483E-2</v>
      </c>
      <c r="L277" s="10">
        <f>AVERAGEIF($H$3:$H277,"&gt;0")</f>
        <v>3.35139705882353</v>
      </c>
      <c r="M277" s="10">
        <f>AVERAGEIF($H$3:$H277,"&lt;0")</f>
        <v>-5.9487179487179489</v>
      </c>
      <c r="N277" s="11">
        <f t="shared" si="50"/>
        <v>0.56338140212981758</v>
      </c>
      <c r="O277" s="11">
        <f>COUNTIF($G$3:$G277,"&gt;0")/COUNTIF($B$3:$B277,"&gt;0")</f>
        <v>0.65638766519823788</v>
      </c>
    </row>
    <row r="278" spans="1:15" x14ac:dyDescent="0.15">
      <c r="A278" s="1">
        <v>1.59130316617779E+16</v>
      </c>
      <c r="B278" s="2">
        <v>43700</v>
      </c>
      <c r="C278" s="2" t="s">
        <v>116</v>
      </c>
      <c r="D278" s="3" t="s">
        <v>56</v>
      </c>
      <c r="E278" s="4">
        <v>1</v>
      </c>
      <c r="F278" s="5">
        <v>1.26</v>
      </c>
      <c r="G278" s="6">
        <v>1.26</v>
      </c>
      <c r="H278" s="7">
        <f t="shared" si="48"/>
        <v>0.26</v>
      </c>
      <c r="I278" s="7">
        <f>SUM($H$2:H278)</f>
        <v>-7.9500000000000011</v>
      </c>
      <c r="J278" s="8">
        <f>SUM(H$3:H278)/SUM(E$3:E278)</f>
        <v>-5.9372666168782682E-3</v>
      </c>
      <c r="K278" s="9">
        <f t="shared" si="49"/>
        <v>4.6542872915212308E-2</v>
      </c>
      <c r="L278" s="10">
        <f>AVERAGEIF($H$3:$H278,"&gt;0")</f>
        <v>3.3288321167883215</v>
      </c>
      <c r="M278" s="10">
        <f>AVERAGEIF($H$3:$H278,"&lt;0")</f>
        <v>-5.9487179487179489</v>
      </c>
      <c r="N278" s="11">
        <f t="shared" si="50"/>
        <v>0.55958815756355407</v>
      </c>
      <c r="O278" s="11">
        <f>COUNTIF($G$3:$G278,"&gt;0")/COUNTIF($B$3:$B278,"&gt;0")</f>
        <v>0.65789473684210531</v>
      </c>
    </row>
    <row r="279" spans="1:15" x14ac:dyDescent="0.15">
      <c r="A279" s="1">
        <v>8.0525002030472896E+16</v>
      </c>
      <c r="B279" s="2">
        <v>43700</v>
      </c>
      <c r="C279" s="2" t="s">
        <v>116</v>
      </c>
      <c r="D279" s="3" t="s">
        <v>130</v>
      </c>
      <c r="E279" s="4">
        <v>2</v>
      </c>
      <c r="F279" s="5">
        <v>1.44</v>
      </c>
      <c r="G279" s="6">
        <v>0</v>
      </c>
      <c r="H279" s="7">
        <f t="shared" si="48"/>
        <v>-2</v>
      </c>
      <c r="I279" s="7">
        <f>SUM($H$2:H279)</f>
        <v>-9.9500000000000011</v>
      </c>
      <c r="J279" s="8">
        <f>SUM(H$3:H279)/SUM(E$3:E279)</f>
        <v>-7.4198359433258771E-3</v>
      </c>
      <c r="K279" s="9">
        <f t="shared" si="49"/>
        <v>4.3715998734146222E-2</v>
      </c>
      <c r="L279" s="10">
        <f>AVERAGEIF($H$3:$H279,"&gt;0")</f>
        <v>3.3288321167883215</v>
      </c>
      <c r="M279" s="10">
        <f>AVERAGEIF($H$3:$H279,"&lt;0")</f>
        <v>-5.8987341772151902</v>
      </c>
      <c r="N279" s="11">
        <f t="shared" si="50"/>
        <v>0.56432990821089568</v>
      </c>
      <c r="O279" s="11">
        <f>COUNTIF($G$3:$G279,"&gt;0")/COUNTIF($B$3:$B279,"&gt;0")</f>
        <v>0.65502183406113534</v>
      </c>
    </row>
    <row r="280" spans="1:15" x14ac:dyDescent="0.15">
      <c r="A280" s="1">
        <v>2.67204286920629E+16</v>
      </c>
      <c r="B280" s="2">
        <v>43700</v>
      </c>
      <c r="C280" s="2" t="s">
        <v>116</v>
      </c>
      <c r="D280" s="3" t="s">
        <v>131</v>
      </c>
      <c r="E280" s="4">
        <v>1</v>
      </c>
      <c r="F280" s="5">
        <v>1.52</v>
      </c>
      <c r="G280" s="6">
        <v>1.52</v>
      </c>
      <c r="H280" s="7">
        <f t="shared" si="48"/>
        <v>0.52</v>
      </c>
      <c r="I280" s="7">
        <f>SUM($H$2:H280)</f>
        <v>-9.4300000000000015</v>
      </c>
      <c r="J280" s="8">
        <f>SUM(H$3:H280)/SUM(E$3:E280)</f>
        <v>-7.0268256333830114E-3</v>
      </c>
      <c r="K280" s="9">
        <f t="shared" si="49"/>
        <v>4.4129334898882044E-2</v>
      </c>
      <c r="L280" s="10">
        <f>AVERAGEIF($H$3:$H280,"&gt;0")</f>
        <v>3.3084782608695655</v>
      </c>
      <c r="M280" s="10">
        <f>AVERAGEIF($H$3:$H280,"&lt;0")</f>
        <v>-5.8987341772151902</v>
      </c>
      <c r="N280" s="11">
        <f t="shared" si="50"/>
        <v>0.56087936182123532</v>
      </c>
      <c r="O280" s="11">
        <f>COUNTIF($G$3:$G280,"&gt;0")/COUNTIF($B$3:$B280,"&gt;0")</f>
        <v>0.65652173913043477</v>
      </c>
    </row>
    <row r="281" spans="1:15" x14ac:dyDescent="0.15">
      <c r="A281" s="1">
        <v>8421146085148900</v>
      </c>
      <c r="B281" s="2">
        <v>43700</v>
      </c>
      <c r="C281" s="2" t="s">
        <v>116</v>
      </c>
      <c r="D281" s="3" t="s">
        <v>132</v>
      </c>
      <c r="E281" s="4">
        <v>1</v>
      </c>
      <c r="F281" s="5">
        <v>1.36</v>
      </c>
      <c r="G281" s="6">
        <v>1.36</v>
      </c>
      <c r="H281" s="7">
        <f t="shared" si="48"/>
        <v>0.3600000000000001</v>
      </c>
      <c r="I281" s="7">
        <f>SUM($H$2:H281)</f>
        <v>-9.0700000000000021</v>
      </c>
      <c r="J281" s="8">
        <f>SUM(H$3:H281)/SUM(E$3:E281)</f>
        <v>-6.7535368577810884E-3</v>
      </c>
      <c r="K281" s="9">
        <f t="shared" si="49"/>
        <v>4.4332763655198337E-2</v>
      </c>
      <c r="L281" s="10">
        <f>AVERAGEIF($H$3:$H281,"&gt;0")</f>
        <v>3.2872661870503603</v>
      </c>
      <c r="M281" s="10">
        <f>AVERAGEIF($H$3:$H281,"&lt;0")</f>
        <v>-5.8987341772151902</v>
      </c>
      <c r="N281" s="11">
        <f t="shared" si="50"/>
        <v>0.55728332355574772</v>
      </c>
      <c r="O281" s="11">
        <f>COUNTIF($G$3:$G281,"&gt;0")/COUNTIF($B$3:$B281,"&gt;0")</f>
        <v>0.65800865800865804</v>
      </c>
    </row>
    <row r="282" spans="1:15" x14ac:dyDescent="0.15">
      <c r="A282" s="1">
        <v>8.8943330829691904E+16</v>
      </c>
      <c r="B282" s="2">
        <v>43700</v>
      </c>
      <c r="C282" s="2" t="s">
        <v>116</v>
      </c>
      <c r="D282" s="3" t="s">
        <v>47</v>
      </c>
      <c r="E282" s="4">
        <v>1</v>
      </c>
      <c r="F282" s="5">
        <v>1.68</v>
      </c>
      <c r="G282" s="6">
        <v>1.68</v>
      </c>
      <c r="H282" s="7">
        <f t="shared" si="48"/>
        <v>0.67999999999999994</v>
      </c>
      <c r="I282" s="7">
        <f>SUM($H$2:H282)</f>
        <v>-8.3900000000000023</v>
      </c>
      <c r="J282" s="8">
        <f>SUM(H$3:H282)/SUM(E$3:E282)</f>
        <v>-6.2425595238095252E-3</v>
      </c>
      <c r="K282" s="9">
        <f t="shared" si="49"/>
        <v>4.4970626998294683E-2</v>
      </c>
      <c r="L282" s="10">
        <f>AVERAGEIF($H$3:$H282,"&gt;0")</f>
        <v>3.2686428571428578</v>
      </c>
      <c r="M282" s="10">
        <f>AVERAGEIF($H$3:$H282,"&lt;0")</f>
        <v>-5.8987341772151902</v>
      </c>
      <c r="N282" s="11">
        <f t="shared" si="50"/>
        <v>0.55412614960147155</v>
      </c>
      <c r="O282" s="11">
        <f>COUNTIF($G$3:$G282,"&gt;0")/COUNTIF($B$3:$B282,"&gt;0")</f>
        <v>0.65948275862068961</v>
      </c>
    </row>
    <row r="283" spans="1:15" x14ac:dyDescent="0.15">
      <c r="A283" s="1">
        <v>9.5535575353762896E+16</v>
      </c>
      <c r="B283" s="2">
        <v>43700</v>
      </c>
      <c r="C283" s="2" t="s">
        <v>116</v>
      </c>
      <c r="D283" s="3" t="s">
        <v>133</v>
      </c>
      <c r="E283" s="4">
        <v>3</v>
      </c>
      <c r="F283" s="5">
        <v>1.5</v>
      </c>
      <c r="G283" s="6">
        <v>0</v>
      </c>
      <c r="H283" s="7">
        <f t="shared" si="48"/>
        <v>-3</v>
      </c>
      <c r="I283" s="7">
        <f>SUM($H$2:H283)</f>
        <v>-11.390000000000002</v>
      </c>
      <c r="J283" s="8">
        <f>SUM(H$3:H283)/SUM(E$3:E283)</f>
        <v>-8.4558277654046051E-3</v>
      </c>
      <c r="K283" s="9">
        <f t="shared" si="49"/>
        <v>4.0838512244013137E-2</v>
      </c>
      <c r="L283" s="10">
        <f>AVERAGEIF($H$3:$H283,"&gt;0")</f>
        <v>3.2686428571428578</v>
      </c>
      <c r="M283" s="10">
        <f>AVERAGEIF($H$3:$H283,"&lt;0")</f>
        <v>-5.8624999999999998</v>
      </c>
      <c r="N283" s="11">
        <f t="shared" si="50"/>
        <v>0.5575510204081634</v>
      </c>
      <c r="O283" s="11">
        <f>COUNTIF($G$3:$G283,"&gt;0")/COUNTIF($B$3:$B283,"&gt;0")</f>
        <v>0.6566523605150214</v>
      </c>
    </row>
    <row r="284" spans="1:15" x14ac:dyDescent="0.15">
      <c r="A284" s="1">
        <v>6.4326744873043904E+16</v>
      </c>
      <c r="B284" s="2">
        <v>43700</v>
      </c>
      <c r="C284" s="2" t="s">
        <v>116</v>
      </c>
      <c r="D284" s="3" t="s">
        <v>53</v>
      </c>
      <c r="E284" s="4">
        <v>1</v>
      </c>
      <c r="F284" s="5">
        <v>1.65</v>
      </c>
      <c r="G284" s="6">
        <v>1.65</v>
      </c>
      <c r="H284" s="7">
        <f t="shared" si="48"/>
        <v>0.64999999999999991</v>
      </c>
      <c r="I284" s="7">
        <f>SUM($H$2:H284)</f>
        <v>-10.740000000000002</v>
      </c>
      <c r="J284" s="8">
        <f>SUM(H$3:H284)/SUM(E$3:E284)</f>
        <v>-7.9673590504451049E-3</v>
      </c>
      <c r="K284" s="9">
        <f t="shared" si="49"/>
        <v>4.1433575759068031E-2</v>
      </c>
      <c r="L284" s="10">
        <f>AVERAGEIF($H$3:$H284,"&gt;0")</f>
        <v>3.2500709219858162</v>
      </c>
      <c r="M284" s="10">
        <f>AVERAGEIF($H$3:$H284,"&lt;0")</f>
        <v>-5.8624999999999998</v>
      </c>
      <c r="N284" s="11">
        <f t="shared" si="50"/>
        <v>0.55438309969907318</v>
      </c>
      <c r="O284" s="11">
        <f>COUNTIF($G$3:$G284,"&gt;0")/COUNTIF($B$3:$B284,"&gt;0")</f>
        <v>0.65811965811965811</v>
      </c>
    </row>
    <row r="285" spans="1:15" x14ac:dyDescent="0.15">
      <c r="A285" s="1">
        <v>9.8666778674202896E+16</v>
      </c>
      <c r="B285" s="2">
        <v>43700</v>
      </c>
      <c r="C285" s="2" t="s">
        <v>116</v>
      </c>
      <c r="D285" s="3" t="s">
        <v>134</v>
      </c>
      <c r="E285" s="4">
        <v>1</v>
      </c>
      <c r="F285" s="5">
        <v>1.36</v>
      </c>
      <c r="G285" s="6">
        <v>1.36</v>
      </c>
      <c r="H285" s="7">
        <f t="shared" si="48"/>
        <v>0.3600000000000001</v>
      </c>
      <c r="I285" s="7">
        <f>SUM($H$2:H285)</f>
        <v>-10.380000000000003</v>
      </c>
      <c r="J285" s="8">
        <f>SUM(H$3:H285)/SUM(E$3:E285)</f>
        <v>-7.6945885841363994E-3</v>
      </c>
      <c r="K285" s="9">
        <f t="shared" si="49"/>
        <v>4.1642967756182481E-2</v>
      </c>
      <c r="L285" s="10">
        <f>AVERAGEIF($H$3:$H285,"&gt;0")</f>
        <v>3.2297183098591553</v>
      </c>
      <c r="M285" s="10">
        <f>AVERAGEIF($H$3:$H285,"&lt;0")</f>
        <v>-5.8624999999999998</v>
      </c>
      <c r="N285" s="11">
        <f t="shared" si="50"/>
        <v>0.55091143878194548</v>
      </c>
      <c r="O285" s="11">
        <f>COUNTIF($G$3:$G285,"&gt;0")/COUNTIF($B$3:$B285,"&gt;0")</f>
        <v>0.65957446808510634</v>
      </c>
    </row>
    <row r="286" spans="1:15" x14ac:dyDescent="0.15">
      <c r="A286" s="1">
        <v>8.8905526744600896E+16</v>
      </c>
      <c r="B286" s="2">
        <v>43700</v>
      </c>
      <c r="C286" s="2" t="s">
        <v>116</v>
      </c>
      <c r="D286" s="3" t="s">
        <v>135</v>
      </c>
      <c r="E286" s="4">
        <v>1</v>
      </c>
      <c r="F286" s="5">
        <v>1.6</v>
      </c>
      <c r="G286" s="6">
        <v>1.6</v>
      </c>
      <c r="H286" s="7">
        <f t="shared" si="48"/>
        <v>0.60000000000000009</v>
      </c>
      <c r="I286" s="7">
        <f>SUM($H$2:H286)</f>
        <v>-9.7800000000000029</v>
      </c>
      <c r="J286" s="8">
        <f>SUM(H$3:H286)/SUM(E$3:E286)</f>
        <v>-7.2444444444444466E-3</v>
      </c>
      <c r="K286" s="9">
        <f t="shared" si="49"/>
        <v>4.2180218631592825E-2</v>
      </c>
      <c r="L286" s="10">
        <f>AVERAGEIF($H$3:$H286,"&gt;0")</f>
        <v>3.2113286713286717</v>
      </c>
      <c r="M286" s="10">
        <f>AVERAGEIF($H$3:$H286,"&lt;0")</f>
        <v>-5.8624999999999998</v>
      </c>
      <c r="N286" s="11">
        <f t="shared" si="50"/>
        <v>0.54777461344625533</v>
      </c>
      <c r="O286" s="11">
        <f>COUNTIF($G$3:$G286,"&gt;0")/COUNTIF($B$3:$B286,"&gt;0")</f>
        <v>0.66101694915254239</v>
      </c>
    </row>
    <row r="287" spans="1:15" x14ac:dyDescent="0.15">
      <c r="A287" s="1">
        <v>6.4496038365528896E+16</v>
      </c>
      <c r="B287" s="2">
        <v>43700</v>
      </c>
      <c r="C287" s="2" t="s">
        <v>116</v>
      </c>
      <c r="D287" s="3" t="s">
        <v>136</v>
      </c>
      <c r="E287" s="4">
        <v>1</v>
      </c>
      <c r="F287" s="5">
        <v>1.87</v>
      </c>
      <c r="G287" s="6">
        <v>0</v>
      </c>
      <c r="H287" s="7">
        <f t="shared" si="48"/>
        <v>-1</v>
      </c>
      <c r="I287" s="7">
        <f>SUM($H$2:H287)</f>
        <v>-10.780000000000003</v>
      </c>
      <c r="J287" s="8">
        <f>SUM(H$3:H287)/SUM(E$3:E287)</f>
        <v>-7.9792746113989659E-3</v>
      </c>
      <c r="K287" s="9">
        <f t="shared" si="49"/>
        <v>4.0688329155454728E-2</v>
      </c>
      <c r="L287" s="10">
        <f>AVERAGEIF($H$3:$H287,"&gt;0")</f>
        <v>3.2113286713286717</v>
      </c>
      <c r="M287" s="10">
        <f>AVERAGEIF($H$3:$H287,"&lt;0")</f>
        <v>-5.8024691358024691</v>
      </c>
      <c r="N287" s="11">
        <f t="shared" si="50"/>
        <v>0.55344174973962212</v>
      </c>
      <c r="O287" s="11">
        <f>COUNTIF($G$3:$G287,"&gt;0")/COUNTIF($B$3:$B287,"&gt;0")</f>
        <v>0.65822784810126578</v>
      </c>
    </row>
    <row r="288" spans="1:15" x14ac:dyDescent="0.15">
      <c r="A288" s="1">
        <v>9.4856515873469904E+16</v>
      </c>
      <c r="B288" s="2">
        <v>43700</v>
      </c>
      <c r="C288" s="2" t="s">
        <v>116</v>
      </c>
      <c r="D288" s="3" t="s">
        <v>137</v>
      </c>
      <c r="E288" s="4">
        <v>2</v>
      </c>
      <c r="F288" s="5">
        <v>2.8</v>
      </c>
      <c r="G288" s="6">
        <v>0</v>
      </c>
      <c r="H288" s="7">
        <f t="shared" si="48"/>
        <v>-2</v>
      </c>
      <c r="I288" s="7">
        <f>SUM($H$2:H288)</f>
        <v>-12.780000000000003</v>
      </c>
      <c r="J288" s="8">
        <f>SUM(H$3:H288)/SUM(E$3:E288)</f>
        <v>-9.4456762749445689E-3</v>
      </c>
      <c r="K288" s="9">
        <f t="shared" si="49"/>
        <v>3.7900583342086569E-2</v>
      </c>
      <c r="L288" s="10">
        <f>AVERAGEIF($H$3:$H288,"&gt;0")</f>
        <v>3.2113286713286717</v>
      </c>
      <c r="M288" s="10">
        <f>AVERAGEIF($H$3:$H288,"&lt;0")</f>
        <v>-5.7560975609756095</v>
      </c>
      <c r="N288" s="11">
        <f t="shared" si="50"/>
        <v>0.55790032001896417</v>
      </c>
      <c r="O288" s="11">
        <f>COUNTIF($G$3:$G288,"&gt;0")/COUNTIF($B$3:$B288,"&gt;0")</f>
        <v>0.65546218487394958</v>
      </c>
    </row>
    <row r="290" spans="1:15" x14ac:dyDescent="0.15">
      <c r="I290" s="16">
        <f>SUM(H291:H319)</f>
        <v>-17.189999999999998</v>
      </c>
    </row>
    <row r="291" spans="1:15" x14ac:dyDescent="0.15">
      <c r="A291" s="1">
        <v>5.2342871467386896E+16</v>
      </c>
      <c r="B291" s="2">
        <v>43703</v>
      </c>
      <c r="C291" s="2" t="s">
        <v>116</v>
      </c>
      <c r="D291" s="3" t="s">
        <v>138</v>
      </c>
      <c r="E291" s="4">
        <v>2</v>
      </c>
      <c r="F291" s="5">
        <v>1.28</v>
      </c>
      <c r="G291" s="6">
        <v>0</v>
      </c>
      <c r="H291" s="7">
        <f t="shared" ref="H291:H319" si="51">G291-E291</f>
        <v>-2</v>
      </c>
      <c r="I291" s="7">
        <f>SUM($H$2:H291)</f>
        <v>-14.780000000000003</v>
      </c>
      <c r="J291" s="8">
        <f>SUM(H$3:H291)/SUM(E$3:E291)</f>
        <v>-1.0907749077490777E-2</v>
      </c>
      <c r="K291" s="9">
        <f t="shared" ref="K291:K319" si="52">O291-(1-O291)/N291</f>
        <v>3.5136165945566566E-2</v>
      </c>
      <c r="L291" s="10">
        <f>AVERAGEIF($H$3:$H291,"&gt;0")</f>
        <v>3.2113286713286717</v>
      </c>
      <c r="M291" s="10">
        <f>AVERAGEIF($H$3:$H291,"&lt;0")</f>
        <v>-5.7108433734939759</v>
      </c>
      <c r="N291" s="11">
        <f t="shared" ref="N291:N319" si="53">L291/-M291</f>
        <v>0.56232126523265769</v>
      </c>
      <c r="O291" s="11">
        <f>COUNTIF($G$3:$G291,"&gt;0")/COUNTIF($B$3:$B291,"&gt;0")</f>
        <v>0.65271966527196656</v>
      </c>
    </row>
    <row r="292" spans="1:15" x14ac:dyDescent="0.15">
      <c r="A292" s="1">
        <v>9.5191481839938896E+16</v>
      </c>
      <c r="B292" s="2">
        <v>43703</v>
      </c>
      <c r="C292" s="2" t="s">
        <v>116</v>
      </c>
      <c r="D292" s="3" t="s">
        <v>139</v>
      </c>
      <c r="E292" s="4">
        <v>3</v>
      </c>
      <c r="F292" s="5">
        <v>4.59</v>
      </c>
      <c r="G292" s="6">
        <v>0</v>
      </c>
      <c r="H292" s="7">
        <f t="shared" si="51"/>
        <v>-3</v>
      </c>
      <c r="I292" s="7">
        <f>SUM($H$2:H292)</f>
        <v>-17.78</v>
      </c>
      <c r="J292" s="8">
        <f>SUM(H$3:H292)/SUM(E$3:E292)</f>
        <v>-1.3092783505154641E-2</v>
      </c>
      <c r="K292" s="9">
        <f t="shared" si="52"/>
        <v>3.1097295413963E-2</v>
      </c>
      <c r="L292" s="10">
        <f>AVERAGEIF($H$3:$H292,"&gt;0")</f>
        <v>3.2113286713286717</v>
      </c>
      <c r="M292" s="10">
        <f>AVERAGEIF($H$3:$H292,"&lt;0")</f>
        <v>-5.6785714285714288</v>
      </c>
      <c r="N292" s="11">
        <f t="shared" si="53"/>
        <v>0.56551699872454597</v>
      </c>
      <c r="O292" s="11">
        <f>COUNTIF($G$3:$G292,"&gt;0")/COUNTIF($B$3:$B292,"&gt;0")</f>
        <v>0.65</v>
      </c>
    </row>
    <row r="293" spans="1:15" x14ac:dyDescent="0.15">
      <c r="A293" s="1">
        <v>5.1985678323688896E+16</v>
      </c>
      <c r="B293" s="2">
        <v>43703</v>
      </c>
      <c r="C293" s="2" t="s">
        <v>116</v>
      </c>
      <c r="D293" s="3" t="s">
        <v>140</v>
      </c>
      <c r="E293" s="4">
        <v>3</v>
      </c>
      <c r="F293" s="5">
        <v>2.29</v>
      </c>
      <c r="G293" s="6">
        <v>0</v>
      </c>
      <c r="H293" s="7">
        <f t="shared" si="51"/>
        <v>-3</v>
      </c>
      <c r="I293" s="7">
        <f>SUM($H$2:H293)</f>
        <v>-20.78</v>
      </c>
      <c r="J293" s="8">
        <f>SUM(H$3:H293)/SUM(E$3:E293)</f>
        <v>-1.526818515797208E-2</v>
      </c>
      <c r="K293" s="9">
        <f t="shared" si="52"/>
        <v>2.7091942480131914E-2</v>
      </c>
      <c r="L293" s="10">
        <f>AVERAGEIF($H$3:$H293,"&gt;0")</f>
        <v>3.2113286713286717</v>
      </c>
      <c r="M293" s="10">
        <f>AVERAGEIF($H$3:$H293,"&lt;0")</f>
        <v>-5.6470588235294121</v>
      </c>
      <c r="N293" s="11">
        <f t="shared" si="53"/>
        <v>0.56867278554778555</v>
      </c>
      <c r="O293" s="11">
        <f>COUNTIF($G$3:$G293,"&gt;0")/COUNTIF($B$3:$B293,"&gt;0")</f>
        <v>0.64730290456431538</v>
      </c>
    </row>
    <row r="294" spans="1:15" x14ac:dyDescent="0.15">
      <c r="A294" s="1">
        <v>5.1408640498652896E+16</v>
      </c>
      <c r="B294" s="2">
        <v>43703</v>
      </c>
      <c r="C294" s="2" t="s">
        <v>116</v>
      </c>
      <c r="D294" s="3" t="s">
        <v>141</v>
      </c>
      <c r="E294" s="4">
        <v>2</v>
      </c>
      <c r="F294" s="5">
        <v>3.4</v>
      </c>
      <c r="G294" s="6">
        <v>0</v>
      </c>
      <c r="H294" s="7">
        <f t="shared" si="51"/>
        <v>-2</v>
      </c>
      <c r="I294" s="7">
        <f>SUM($H$2:H294)</f>
        <v>-22.78</v>
      </c>
      <c r="J294" s="8">
        <f>SUM(H$3:H294)/SUM(E$3:E294)</f>
        <v>-1.6713132795304477E-2</v>
      </c>
      <c r="K294" s="9">
        <f t="shared" si="52"/>
        <v>2.440645852597334E-2</v>
      </c>
      <c r="L294" s="10">
        <f>AVERAGEIF($H$3:$H294,"&gt;0")</f>
        <v>3.2113286713286717</v>
      </c>
      <c r="M294" s="10">
        <f>AVERAGEIF($H$3:$H294,"&lt;0")</f>
        <v>-5.6046511627906979</v>
      </c>
      <c r="N294" s="11">
        <f t="shared" si="53"/>
        <v>0.57297565505034387</v>
      </c>
      <c r="O294" s="11">
        <f>COUNTIF($G$3:$G294,"&gt;0")/COUNTIF($B$3:$B294,"&gt;0")</f>
        <v>0.64462809917355368</v>
      </c>
    </row>
    <row r="295" spans="1:15" x14ac:dyDescent="0.15">
      <c r="B295" s="2">
        <v>43703</v>
      </c>
      <c r="C295" s="2" t="s">
        <v>116</v>
      </c>
      <c r="D295" s="3" t="s">
        <v>142</v>
      </c>
      <c r="E295" s="4">
        <v>2</v>
      </c>
      <c r="F295" s="5">
        <v>1.48</v>
      </c>
      <c r="G295" s="6">
        <v>2.96</v>
      </c>
      <c r="H295" s="7">
        <f t="shared" si="51"/>
        <v>0.96</v>
      </c>
      <c r="I295" s="7">
        <f>SUM($H$2:H295)</f>
        <v>-21.82</v>
      </c>
      <c r="J295" s="8">
        <f>SUM(H$3:H295)/SUM(E$3:E295)</f>
        <v>-1.5985347985347984E-2</v>
      </c>
      <c r="K295" s="9">
        <f t="shared" si="52"/>
        <v>2.5399436649140794E-2</v>
      </c>
      <c r="L295" s="10">
        <f>AVERAGEIF($H$3:$H295,"&gt;0")</f>
        <v>3.1956944444444448</v>
      </c>
      <c r="M295" s="10">
        <f>AVERAGEIF($H$3:$H295,"&lt;0")</f>
        <v>-5.6046511627906979</v>
      </c>
      <c r="N295" s="11">
        <f t="shared" si="53"/>
        <v>0.57018614568925774</v>
      </c>
      <c r="O295" s="11">
        <f>COUNTIF($G$3:$G295,"&gt;0")/COUNTIF($B$3:$B295,"&gt;0")</f>
        <v>0.64609053497942381</v>
      </c>
    </row>
    <row r="296" spans="1:15" x14ac:dyDescent="0.15">
      <c r="B296" s="2">
        <v>43703</v>
      </c>
      <c r="C296" s="2" t="s">
        <v>116</v>
      </c>
      <c r="D296" s="3" t="s">
        <v>143</v>
      </c>
      <c r="E296" s="4">
        <v>3</v>
      </c>
      <c r="F296" s="5">
        <v>2.5</v>
      </c>
      <c r="G296" s="6">
        <v>0</v>
      </c>
      <c r="H296" s="7">
        <f t="shared" si="51"/>
        <v>-3</v>
      </c>
      <c r="I296" s="7">
        <f>SUM($H$2:H296)</f>
        <v>-24.82</v>
      </c>
      <c r="J296" s="8">
        <f>SUM(H$3:H296)/SUM(E$3:E296)</f>
        <v>-1.814327485380117E-2</v>
      </c>
      <c r="K296" s="9">
        <f t="shared" si="52"/>
        <v>2.1447950873108135E-2</v>
      </c>
      <c r="L296" s="10">
        <f>AVERAGEIF($H$3:$H296,"&gt;0")</f>
        <v>3.1956944444444448</v>
      </c>
      <c r="M296" s="10">
        <f>AVERAGEIF($H$3:$H296,"&lt;0")</f>
        <v>-5.5747126436781613</v>
      </c>
      <c r="N296" s="11">
        <f t="shared" si="53"/>
        <v>0.57324828178694165</v>
      </c>
      <c r="O296" s="11">
        <f>COUNTIF($G$3:$G296,"&gt;0")/COUNTIF($B$3:$B296,"&gt;0")</f>
        <v>0.64344262295081966</v>
      </c>
    </row>
    <row r="297" spans="1:15" x14ac:dyDescent="0.15">
      <c r="B297" s="2">
        <v>43703</v>
      </c>
      <c r="C297" s="2" t="s">
        <v>116</v>
      </c>
      <c r="D297" s="3" t="s">
        <v>144</v>
      </c>
      <c r="E297" s="4">
        <v>4</v>
      </c>
      <c r="F297" s="5">
        <v>9</v>
      </c>
      <c r="G297" s="6">
        <v>4</v>
      </c>
      <c r="H297" s="7">
        <f t="shared" si="51"/>
        <v>0</v>
      </c>
      <c r="I297" s="7">
        <f>SUM($H$2:H297)</f>
        <v>-24.82</v>
      </c>
      <c r="J297" s="8">
        <f>SUM(H$3:H297)/SUM(E$3:E297)</f>
        <v>-1.8090379008746355E-2</v>
      </c>
      <c r="K297" s="9">
        <f t="shared" si="52"/>
        <v>2.544204086954438E-2</v>
      </c>
      <c r="L297" s="10">
        <f>AVERAGEIF($H$3:$H297,"&gt;0")</f>
        <v>3.1956944444444448</v>
      </c>
      <c r="M297" s="10">
        <f>AVERAGEIF($H$3:$H297,"&lt;0")</f>
        <v>-5.5747126436781613</v>
      </c>
      <c r="N297" s="11">
        <f t="shared" si="53"/>
        <v>0.57324828178694165</v>
      </c>
      <c r="O297" s="11">
        <f>COUNTIF($G$3:$G297,"&gt;0")/COUNTIF($B$3:$B297,"&gt;0")</f>
        <v>0.64489795918367343</v>
      </c>
    </row>
    <row r="298" spans="1:15" x14ac:dyDescent="0.15">
      <c r="B298" s="2">
        <v>43703</v>
      </c>
      <c r="C298" s="2" t="s">
        <v>116</v>
      </c>
      <c r="D298" s="3" t="s">
        <v>60</v>
      </c>
      <c r="E298" s="4">
        <v>1</v>
      </c>
      <c r="F298" s="5">
        <v>1.65</v>
      </c>
      <c r="G298" s="6">
        <v>1.65</v>
      </c>
      <c r="H298" s="7">
        <f t="shared" si="51"/>
        <v>0.64999999999999991</v>
      </c>
      <c r="I298" s="7">
        <f>SUM($H$2:H298)</f>
        <v>-24.17</v>
      </c>
      <c r="J298" s="8">
        <f>SUM(H$3:H298)/SUM(E$3:E298)</f>
        <v>-1.7603787327021121E-2</v>
      </c>
      <c r="K298" s="9">
        <f t="shared" si="52"/>
        <v>2.5995601079635611E-2</v>
      </c>
      <c r="L298" s="10">
        <f>AVERAGEIF($H$3:$H298,"&gt;0")</f>
        <v>3.1781379310344828</v>
      </c>
      <c r="M298" s="10">
        <f>AVERAGEIF($H$3:$H298,"&lt;0")</f>
        <v>-5.5747126436781613</v>
      </c>
      <c r="N298" s="11">
        <f t="shared" si="53"/>
        <v>0.57009896907216495</v>
      </c>
      <c r="O298" s="11">
        <f>COUNTIF($G$3:$G298,"&gt;0")/COUNTIF($B$3:$B298,"&gt;0")</f>
        <v>0.64634146341463417</v>
      </c>
    </row>
    <row r="299" spans="1:15" x14ac:dyDescent="0.15">
      <c r="B299" s="2">
        <v>43703</v>
      </c>
      <c r="C299" s="2" t="s">
        <v>116</v>
      </c>
      <c r="D299" s="3" t="s">
        <v>31</v>
      </c>
      <c r="E299" s="4">
        <v>1</v>
      </c>
      <c r="F299" s="5">
        <v>1.24</v>
      </c>
      <c r="G299" s="6">
        <v>1.24</v>
      </c>
      <c r="H299" s="7">
        <f t="shared" si="51"/>
        <v>0.24</v>
      </c>
      <c r="I299" s="7">
        <f>SUM($H$2:H299)</f>
        <v>-23.930000000000003</v>
      </c>
      <c r="J299" s="8">
        <f>SUM(H$3:H299)/SUM(E$3:E299)</f>
        <v>-1.7416302765647745E-2</v>
      </c>
      <c r="K299" s="9">
        <f t="shared" si="52"/>
        <v>2.6001830454402408E-2</v>
      </c>
      <c r="L299" s="10">
        <f>AVERAGEIF($H$3:$H299,"&gt;0")</f>
        <v>3.1580136986301373</v>
      </c>
      <c r="M299" s="10">
        <f>AVERAGEIF($H$3:$H299,"&lt;0")</f>
        <v>-5.5747126436781613</v>
      </c>
      <c r="N299" s="11">
        <f t="shared" si="53"/>
        <v>0.56648905521818949</v>
      </c>
      <c r="O299" s="11">
        <f>COUNTIF($G$3:$G299,"&gt;0")/COUNTIF($B$3:$B299,"&gt;0")</f>
        <v>0.64777327935222673</v>
      </c>
    </row>
    <row r="300" spans="1:15" x14ac:dyDescent="0.15">
      <c r="B300" s="2">
        <v>43703</v>
      </c>
      <c r="C300" s="2" t="s">
        <v>116</v>
      </c>
      <c r="D300" s="3" t="s">
        <v>96</v>
      </c>
      <c r="E300" s="4">
        <v>1</v>
      </c>
      <c r="F300" s="5">
        <v>1.95</v>
      </c>
      <c r="G300" s="6">
        <v>0</v>
      </c>
      <c r="H300" s="7">
        <f t="shared" si="51"/>
        <v>-1</v>
      </c>
      <c r="I300" s="7">
        <f>SUM($H$2:H300)</f>
        <v>-24.930000000000003</v>
      </c>
      <c r="J300" s="8">
        <f>SUM(H$3:H300)/SUM(E$3:E300)</f>
        <v>-1.8130909090909093E-2</v>
      </c>
      <c r="K300" s="9">
        <f t="shared" si="52"/>
        <v>2.4620150743327129E-2</v>
      </c>
      <c r="L300" s="10">
        <f>AVERAGEIF($H$3:$H300,"&gt;0")</f>
        <v>3.1580136986301373</v>
      </c>
      <c r="M300" s="10">
        <f>AVERAGEIF($H$3:$H300,"&lt;0")</f>
        <v>-5.5227272727272725</v>
      </c>
      <c r="N300" s="11">
        <f t="shared" si="53"/>
        <v>0.57182141045154755</v>
      </c>
      <c r="O300" s="11">
        <f>COUNTIF($G$3:$G300,"&gt;0")/COUNTIF($B$3:$B300,"&gt;0")</f>
        <v>0.64516129032258063</v>
      </c>
    </row>
    <row r="301" spans="1:15" x14ac:dyDescent="0.15">
      <c r="B301" s="2">
        <v>43703</v>
      </c>
      <c r="C301" s="2" t="s">
        <v>116</v>
      </c>
      <c r="D301" s="3" t="s">
        <v>56</v>
      </c>
      <c r="E301" s="4">
        <v>1</v>
      </c>
      <c r="F301" s="5">
        <v>1.0900000000000001</v>
      </c>
      <c r="G301" s="6">
        <v>1</v>
      </c>
      <c r="H301" s="7">
        <f t="shared" si="51"/>
        <v>0</v>
      </c>
      <c r="I301" s="7">
        <f>SUM($H$2:H301)</f>
        <v>-24.930000000000003</v>
      </c>
      <c r="J301" s="8">
        <f>SUM(H$3:H301)/SUM(E$3:E301)</f>
        <v>-1.8117732558139536E-2</v>
      </c>
      <c r="K301" s="9">
        <f t="shared" si="52"/>
        <v>2.8537338892952513E-2</v>
      </c>
      <c r="L301" s="10">
        <f>AVERAGEIF($H$3:$H301,"&gt;0")</f>
        <v>3.1580136986301373</v>
      </c>
      <c r="M301" s="10">
        <f>AVERAGEIF($H$3:$H301,"&lt;0")</f>
        <v>-5.5227272727272725</v>
      </c>
      <c r="N301" s="11">
        <f t="shared" si="53"/>
        <v>0.57182141045154755</v>
      </c>
      <c r="O301" s="11">
        <f>COUNTIF($G$3:$G301,"&gt;0")/COUNTIF($B$3:$B301,"&gt;0")</f>
        <v>0.64658634538152615</v>
      </c>
    </row>
    <row r="302" spans="1:15" x14ac:dyDescent="0.15">
      <c r="B302" s="2">
        <v>43703</v>
      </c>
      <c r="C302" s="2" t="s">
        <v>116</v>
      </c>
      <c r="D302" s="3" t="s">
        <v>33</v>
      </c>
      <c r="E302" s="4">
        <v>1</v>
      </c>
      <c r="F302" s="5">
        <v>1.18</v>
      </c>
      <c r="G302" s="6">
        <v>1.18</v>
      </c>
      <c r="H302" s="7">
        <f t="shared" si="51"/>
        <v>0.17999999999999994</v>
      </c>
      <c r="I302" s="7">
        <f>SUM($H$2:H302)</f>
        <v>-24.750000000000004</v>
      </c>
      <c r="J302" s="8">
        <f>SUM(H$3:H302)/SUM(E$3:E302)</f>
        <v>-1.7973856209150329E-2</v>
      </c>
      <c r="K302" s="9">
        <f t="shared" si="52"/>
        <v>2.844878048780497E-2</v>
      </c>
      <c r="L302" s="10">
        <f>AVERAGEIF($H$3:$H302,"&gt;0")</f>
        <v>3.1377551020408165</v>
      </c>
      <c r="M302" s="10">
        <f>AVERAGEIF($H$3:$H302,"&lt;0")</f>
        <v>-5.5227272727272725</v>
      </c>
      <c r="N302" s="11">
        <f t="shared" si="53"/>
        <v>0.56815318720080632</v>
      </c>
      <c r="O302" s="11">
        <f>COUNTIF($G$3:$G302,"&gt;0")/COUNTIF($B$3:$B302,"&gt;0")</f>
        <v>0.64800000000000002</v>
      </c>
    </row>
    <row r="303" spans="1:15" x14ac:dyDescent="0.15">
      <c r="B303" s="2">
        <v>43703</v>
      </c>
      <c r="C303" s="2" t="s">
        <v>116</v>
      </c>
      <c r="D303" s="3" t="s">
        <v>73</v>
      </c>
      <c r="E303" s="4">
        <v>1</v>
      </c>
      <c r="F303" s="5">
        <v>1.42</v>
      </c>
      <c r="G303" s="6">
        <v>1.42</v>
      </c>
      <c r="H303" s="7">
        <f t="shared" si="51"/>
        <v>0.41999999999999993</v>
      </c>
      <c r="I303" s="7">
        <f>SUM($H$2:H303)</f>
        <v>-24.330000000000005</v>
      </c>
      <c r="J303" s="8">
        <f>SUM(H$3:H303)/SUM(E$3:E303)</f>
        <v>-1.7656023222060963E-2</v>
      </c>
      <c r="K303" s="9">
        <f t="shared" si="52"/>
        <v>2.8686864084373487E-2</v>
      </c>
      <c r="L303" s="10">
        <f>AVERAGEIF($H$3:$H303,"&gt;0")</f>
        <v>3.1193918918918926</v>
      </c>
      <c r="M303" s="10">
        <f>AVERAGEIF($H$3:$H303,"&lt;0")</f>
        <v>-5.5227272727272725</v>
      </c>
      <c r="N303" s="11">
        <f t="shared" si="53"/>
        <v>0.56482816149482828</v>
      </c>
      <c r="O303" s="11">
        <f>COUNTIF($G$3:$G303,"&gt;0")/COUNTIF($B$3:$B303,"&gt;0")</f>
        <v>0.64940239043824699</v>
      </c>
    </row>
    <row r="304" spans="1:15" x14ac:dyDescent="0.15">
      <c r="B304" s="2">
        <v>43703</v>
      </c>
      <c r="C304" s="2" t="s">
        <v>116</v>
      </c>
      <c r="D304" s="3" t="s">
        <v>70</v>
      </c>
      <c r="E304" s="4">
        <v>1</v>
      </c>
      <c r="F304" s="5">
        <v>1.08</v>
      </c>
      <c r="G304" s="6">
        <v>1.08</v>
      </c>
      <c r="H304" s="7">
        <f t="shared" si="51"/>
        <v>8.0000000000000071E-2</v>
      </c>
      <c r="I304" s="7">
        <f>SUM($H$2:H304)</f>
        <v>-24.250000000000007</v>
      </c>
      <c r="J304" s="8">
        <f>SUM(H$3:H304)/SUM(E$3:E304)</f>
        <v>-1.7585206671501093E-2</v>
      </c>
      <c r="K304" s="9">
        <f t="shared" si="52"/>
        <v>2.8471738812832603E-2</v>
      </c>
      <c r="L304" s="10">
        <f>AVERAGEIF($H$3:$H304,"&gt;0")</f>
        <v>3.0989932885906044</v>
      </c>
      <c r="M304" s="10">
        <f>AVERAGEIF($H$3:$H304,"&lt;0")</f>
        <v>-5.5227272727272725</v>
      </c>
      <c r="N304" s="11">
        <f t="shared" si="53"/>
        <v>0.56113458723451271</v>
      </c>
      <c r="O304" s="11">
        <f>COUNTIF($G$3:$G304,"&gt;0")/COUNTIF($B$3:$B304,"&gt;0")</f>
        <v>0.65079365079365081</v>
      </c>
    </row>
    <row r="305" spans="2:15" x14ac:dyDescent="0.15">
      <c r="B305" s="2">
        <v>43703</v>
      </c>
      <c r="C305" s="2" t="s">
        <v>145</v>
      </c>
      <c r="D305" s="3" t="s">
        <v>119</v>
      </c>
      <c r="E305" s="4">
        <v>1</v>
      </c>
      <c r="F305" s="5">
        <v>1.06</v>
      </c>
      <c r="G305" s="6">
        <v>1.06</v>
      </c>
      <c r="H305" s="7">
        <f t="shared" si="51"/>
        <v>6.0000000000000053E-2</v>
      </c>
      <c r="I305" s="7">
        <f>SUM($H$2:H305)</f>
        <v>-24.190000000000008</v>
      </c>
      <c r="J305" s="8">
        <f>SUM(H$3:H305)/SUM(E$3:E305)</f>
        <v>-1.7528985507246384E-2</v>
      </c>
      <c r="K305" s="9">
        <f t="shared" si="52"/>
        <v>2.8232698063034856E-2</v>
      </c>
      <c r="L305" s="10">
        <f>AVERAGEIF($H$3:$H305,"&gt;0")</f>
        <v>3.0787333333333335</v>
      </c>
      <c r="M305" s="10">
        <f>AVERAGEIF($H$3:$H305,"&lt;0")</f>
        <v>-5.5227272727272725</v>
      </c>
      <c r="N305" s="11">
        <f t="shared" si="53"/>
        <v>0.55746611796982171</v>
      </c>
      <c r="O305" s="11">
        <f>COUNTIF($G$3:$G305,"&gt;0")/COUNTIF($B$3:$B305,"&gt;0")</f>
        <v>0.65217391304347827</v>
      </c>
    </row>
    <row r="306" spans="2:15" x14ac:dyDescent="0.15">
      <c r="B306" s="2">
        <v>43703</v>
      </c>
      <c r="C306" s="2" t="s">
        <v>116</v>
      </c>
      <c r="D306" s="3" t="s">
        <v>27</v>
      </c>
      <c r="E306" s="4">
        <v>2</v>
      </c>
      <c r="F306" s="5">
        <v>1.26</v>
      </c>
      <c r="G306" s="6">
        <v>0</v>
      </c>
      <c r="H306" s="7">
        <f t="shared" si="51"/>
        <v>-2</v>
      </c>
      <c r="I306" s="7">
        <f>SUM($H$2:H306)</f>
        <v>-26.190000000000008</v>
      </c>
      <c r="J306" s="8">
        <f>SUM(H$3:H306)/SUM(E$3:E306)</f>
        <v>-1.8950795947901597E-2</v>
      </c>
      <c r="K306" s="9">
        <f t="shared" si="52"/>
        <v>2.5563995282512852E-2</v>
      </c>
      <c r="L306" s="10">
        <f>AVERAGEIF($H$3:$H306,"&gt;0")</f>
        <v>3.0787333333333335</v>
      </c>
      <c r="M306" s="10">
        <f>AVERAGEIF($H$3:$H306,"&lt;0")</f>
        <v>-5.4831460674157304</v>
      </c>
      <c r="N306" s="11">
        <f t="shared" si="53"/>
        <v>0.56149030054644811</v>
      </c>
      <c r="O306" s="11">
        <f>COUNTIF($G$3:$G306,"&gt;0")/COUNTIF($B$3:$B306,"&gt;0")</f>
        <v>0.64960629921259838</v>
      </c>
    </row>
    <row r="307" spans="2:15" x14ac:dyDescent="0.15">
      <c r="B307" s="2">
        <v>43703</v>
      </c>
      <c r="C307" s="2" t="s">
        <v>116</v>
      </c>
      <c r="D307" s="3" t="s">
        <v>87</v>
      </c>
      <c r="E307" s="4">
        <v>2</v>
      </c>
      <c r="F307" s="5">
        <v>1.24</v>
      </c>
      <c r="G307" s="6">
        <v>2.48</v>
      </c>
      <c r="H307" s="7">
        <f t="shared" si="51"/>
        <v>0.48</v>
      </c>
      <c r="I307" s="7">
        <f>SUM($H$2:H307)</f>
        <v>-25.710000000000008</v>
      </c>
      <c r="J307" s="8">
        <f>SUM(H$3:H307)/SUM(E$3:E307)</f>
        <v>-1.8576589595375729E-2</v>
      </c>
      <c r="K307" s="9">
        <f t="shared" si="52"/>
        <v>2.5891056416077141E-2</v>
      </c>
      <c r="L307" s="10">
        <f>AVERAGEIF($H$3:$H307,"&gt;0")</f>
        <v>3.0615231788079473</v>
      </c>
      <c r="M307" s="10">
        <f>AVERAGEIF($H$3:$H307,"&lt;0")</f>
        <v>-5.4831460674157304</v>
      </c>
      <c r="N307" s="11">
        <f t="shared" si="53"/>
        <v>0.55835156334817071</v>
      </c>
      <c r="O307" s="11">
        <f>COUNTIF($G$3:$G307,"&gt;0")/COUNTIF($B$3:$B307,"&gt;0")</f>
        <v>0.65098039215686276</v>
      </c>
    </row>
    <row r="308" spans="2:15" x14ac:dyDescent="0.15">
      <c r="B308" s="2">
        <v>43703</v>
      </c>
      <c r="C308" s="2" t="s">
        <v>116</v>
      </c>
      <c r="D308" s="3" t="s">
        <v>131</v>
      </c>
      <c r="E308" s="4">
        <v>1</v>
      </c>
      <c r="F308" s="5">
        <v>1.52</v>
      </c>
      <c r="G308" s="6">
        <v>1.52</v>
      </c>
      <c r="H308" s="7">
        <f t="shared" si="51"/>
        <v>0.52</v>
      </c>
      <c r="I308" s="7">
        <f>SUM($H$2:H308)</f>
        <v>-25.190000000000008</v>
      </c>
      <c r="J308" s="8">
        <f>SUM(H$3:H308)/SUM(E$3:E308)</f>
        <v>-1.8187725631768958E-2</v>
      </c>
      <c r="K308" s="9">
        <f t="shared" si="52"/>
        <v>2.6276897511937958E-2</v>
      </c>
      <c r="L308" s="10">
        <f>AVERAGEIF($H$3:$H308,"&gt;0")</f>
        <v>3.0448026315789476</v>
      </c>
      <c r="M308" s="10">
        <f>AVERAGEIF($H$3:$H308,"&lt;0")</f>
        <v>-5.4831460674157304</v>
      </c>
      <c r="N308" s="11">
        <f t="shared" si="53"/>
        <v>0.55530211928386541</v>
      </c>
      <c r="O308" s="11">
        <f>COUNTIF($G$3:$G308,"&gt;0")/COUNTIF($B$3:$B308,"&gt;0")</f>
        <v>0.65234375</v>
      </c>
    </row>
    <row r="309" spans="2:15" x14ac:dyDescent="0.15">
      <c r="B309" s="2">
        <v>43703</v>
      </c>
      <c r="C309" s="2" t="s">
        <v>116</v>
      </c>
      <c r="D309" s="3" t="s">
        <v>98</v>
      </c>
      <c r="E309" s="4">
        <v>1</v>
      </c>
      <c r="F309" s="5">
        <v>1.22</v>
      </c>
      <c r="G309" s="6">
        <v>0</v>
      </c>
      <c r="H309" s="7">
        <f t="shared" si="51"/>
        <v>-1</v>
      </c>
      <c r="I309" s="7">
        <f>SUM($H$2:H309)</f>
        <v>-26.190000000000008</v>
      </c>
      <c r="J309" s="8">
        <f>SUM(H$3:H309)/SUM(E$3:E309)</f>
        <v>-1.8896103896103904E-2</v>
      </c>
      <c r="K309" s="9">
        <f t="shared" si="52"/>
        <v>2.4896720818192719E-2</v>
      </c>
      <c r="L309" s="10">
        <f>AVERAGEIF($H$3:$H309,"&gt;0")</f>
        <v>3.0448026315789476</v>
      </c>
      <c r="M309" s="10">
        <f>AVERAGEIF($H$3:$H309,"&lt;0")</f>
        <v>-5.4333333333333336</v>
      </c>
      <c r="N309" s="11">
        <f t="shared" si="53"/>
        <v>0.56039312237649341</v>
      </c>
      <c r="O309" s="11">
        <f>COUNTIF($G$3:$G309,"&gt;0")/COUNTIF($B$3:$B309,"&gt;0")</f>
        <v>0.64980544747081714</v>
      </c>
    </row>
    <row r="310" spans="2:15" x14ac:dyDescent="0.15">
      <c r="B310" s="2">
        <v>43703</v>
      </c>
      <c r="C310" s="2" t="s">
        <v>116</v>
      </c>
      <c r="D310" s="3" t="s">
        <v>61</v>
      </c>
      <c r="E310" s="4">
        <v>2</v>
      </c>
      <c r="F310" s="5">
        <v>1.3</v>
      </c>
      <c r="G310" s="6">
        <v>2.6</v>
      </c>
      <c r="H310" s="7">
        <f t="shared" si="51"/>
        <v>0.60000000000000009</v>
      </c>
      <c r="I310" s="7">
        <f>SUM($H$2:H310)</f>
        <v>-25.590000000000007</v>
      </c>
      <c r="J310" s="8">
        <f>SUM(H$3:H310)/SUM(E$3:E310)</f>
        <v>-1.8436599423631128E-2</v>
      </c>
      <c r="K310" s="9">
        <f t="shared" si="52"/>
        <v>2.5392151106333749E-2</v>
      </c>
      <c r="L310" s="10">
        <f>AVERAGEIF($H$3:$H310,"&gt;0")</f>
        <v>3.0288235294117651</v>
      </c>
      <c r="M310" s="10">
        <f>AVERAGEIF($H$3:$H310,"&lt;0")</f>
        <v>-5.4333333333333336</v>
      </c>
      <c r="N310" s="11">
        <f t="shared" si="53"/>
        <v>0.55745218332731872</v>
      </c>
      <c r="O310" s="11">
        <f>COUNTIF($G$3:$G310,"&gt;0")/COUNTIF($B$3:$B310,"&gt;0")</f>
        <v>0.65116279069767447</v>
      </c>
    </row>
    <row r="311" spans="2:15" x14ac:dyDescent="0.15">
      <c r="B311" s="2">
        <v>43703</v>
      </c>
      <c r="C311" s="2" t="s">
        <v>116</v>
      </c>
      <c r="D311" s="3" t="s">
        <v>146</v>
      </c>
      <c r="E311" s="4">
        <v>2</v>
      </c>
      <c r="F311" s="5">
        <v>1.65</v>
      </c>
      <c r="G311" s="6">
        <v>3.3</v>
      </c>
      <c r="H311" s="7">
        <f t="shared" si="51"/>
        <v>1.2999999999999998</v>
      </c>
      <c r="I311" s="7">
        <f>SUM($H$2:H311)</f>
        <v>-24.290000000000006</v>
      </c>
      <c r="J311" s="8">
        <f>SUM(H$3:H311)/SUM(E$3:E311)</f>
        <v>-1.7474820143884896E-2</v>
      </c>
      <c r="K311" s="9">
        <f t="shared" si="52"/>
        <v>2.6836099634188981E-2</v>
      </c>
      <c r="L311" s="10">
        <f>AVERAGEIF($H$3:$H311,"&gt;0")</f>
        <v>3.0175974025974033</v>
      </c>
      <c r="M311" s="10">
        <f>AVERAGEIF($H$3:$H311,"&lt;0")</f>
        <v>-5.4333333333333336</v>
      </c>
      <c r="N311" s="11">
        <f t="shared" si="53"/>
        <v>0.555386025017927</v>
      </c>
      <c r="O311" s="11">
        <f>COUNTIF($G$3:$G311,"&gt;0")/COUNTIF($B$3:$B311,"&gt;0")</f>
        <v>0.65250965250965254</v>
      </c>
    </row>
    <row r="312" spans="2:15" x14ac:dyDescent="0.15">
      <c r="B312" s="2">
        <v>43703</v>
      </c>
      <c r="C312" s="2" t="s">
        <v>116</v>
      </c>
      <c r="D312" s="3" t="s">
        <v>32</v>
      </c>
      <c r="E312" s="4">
        <v>2</v>
      </c>
      <c r="F312" s="5">
        <v>1.1499999999999999</v>
      </c>
      <c r="G312" s="6">
        <v>0</v>
      </c>
      <c r="H312" s="7">
        <f t="shared" si="51"/>
        <v>-2</v>
      </c>
      <c r="I312" s="7">
        <f>SUM($H$2:H312)</f>
        <v>-26.290000000000006</v>
      </c>
      <c r="J312" s="8">
        <f>SUM(H$3:H312)/SUM(E$3:E312)</f>
        <v>-1.8886494252873566E-2</v>
      </c>
      <c r="K312" s="9">
        <f t="shared" si="52"/>
        <v>2.4183734107127375E-2</v>
      </c>
      <c r="L312" s="10">
        <f>AVERAGEIF($H$3:$H312,"&gt;0")</f>
        <v>3.0175974025974033</v>
      </c>
      <c r="M312" s="10">
        <f>AVERAGEIF($H$3:$H312,"&lt;0")</f>
        <v>-5.395604395604396</v>
      </c>
      <c r="N312" s="11">
        <f t="shared" si="53"/>
        <v>0.55926957970746172</v>
      </c>
      <c r="O312" s="11">
        <f>COUNTIF($G$3:$G312,"&gt;0")/COUNTIF($B$3:$B312,"&gt;0")</f>
        <v>0.65</v>
      </c>
    </row>
    <row r="313" spans="2:15" x14ac:dyDescent="0.15">
      <c r="B313" s="2">
        <v>43703</v>
      </c>
      <c r="C313" s="2" t="s">
        <v>116</v>
      </c>
      <c r="D313" s="3" t="s">
        <v>66</v>
      </c>
      <c r="E313" s="4">
        <v>2</v>
      </c>
      <c r="F313" s="5">
        <v>1.32</v>
      </c>
      <c r="G313" s="6">
        <v>0</v>
      </c>
      <c r="H313" s="7">
        <f t="shared" si="51"/>
        <v>-2</v>
      </c>
      <c r="I313" s="7">
        <f>SUM($H$2:H313)</f>
        <v>-28.290000000000006</v>
      </c>
      <c r="J313" s="8">
        <f>SUM(H$3:H313)/SUM(E$3:E313)</f>
        <v>-2.0294117647058827E-2</v>
      </c>
      <c r="K313" s="9">
        <f t="shared" si="52"/>
        <v>2.1551693220119961E-2</v>
      </c>
      <c r="L313" s="10">
        <f>AVERAGEIF($H$3:$H313,"&gt;0")</f>
        <v>3.0175974025974033</v>
      </c>
      <c r="M313" s="10">
        <f>AVERAGEIF($H$3:$H313,"&lt;0")</f>
        <v>-5.3586956521739131</v>
      </c>
      <c r="N313" s="11">
        <f t="shared" si="53"/>
        <v>0.56312162482547889</v>
      </c>
      <c r="O313" s="11">
        <f>COUNTIF($G$3:$G313,"&gt;0")/COUNTIF($B$3:$B313,"&gt;0")</f>
        <v>0.64750957854406133</v>
      </c>
    </row>
    <row r="314" spans="2:15" x14ac:dyDescent="0.15">
      <c r="B314" s="2">
        <v>43703</v>
      </c>
      <c r="C314" s="2" t="s">
        <v>116</v>
      </c>
      <c r="D314" s="3" t="s">
        <v>147</v>
      </c>
      <c r="E314" s="4">
        <v>2</v>
      </c>
      <c r="F314" s="5">
        <v>2.04</v>
      </c>
      <c r="G314" s="6">
        <v>4.0999999999999996</v>
      </c>
      <c r="H314" s="7">
        <f t="shared" si="51"/>
        <v>2.0999999999999996</v>
      </c>
      <c r="I314" s="7">
        <f>SUM($H$2:H314)</f>
        <v>-26.190000000000005</v>
      </c>
      <c r="J314" s="8">
        <f>SUM(H$3:H314)/SUM(E$3:E314)</f>
        <v>-1.8760744985673355E-2</v>
      </c>
      <c r="K314" s="9">
        <f t="shared" si="52"/>
        <v>2.4060494396677456E-2</v>
      </c>
      <c r="L314" s="10">
        <f>AVERAGEIF($H$3:$H314,"&gt;0")</f>
        <v>3.0116774193548395</v>
      </c>
      <c r="M314" s="10">
        <f>AVERAGEIF($H$3:$H314,"&lt;0")</f>
        <v>-5.3586956521739131</v>
      </c>
      <c r="N314" s="11">
        <f t="shared" si="53"/>
        <v>0.56201688150232298</v>
      </c>
      <c r="O314" s="11">
        <f>COUNTIF($G$3:$G314,"&gt;0")/COUNTIF($B$3:$B314,"&gt;0")</f>
        <v>0.64885496183206104</v>
      </c>
    </row>
    <row r="315" spans="2:15" x14ac:dyDescent="0.15">
      <c r="B315" s="2">
        <v>43703</v>
      </c>
      <c r="C315" s="2" t="s">
        <v>116</v>
      </c>
      <c r="D315" s="3" t="s">
        <v>148</v>
      </c>
      <c r="E315" s="4">
        <v>1</v>
      </c>
      <c r="F315" s="5">
        <v>1.24</v>
      </c>
      <c r="G315" s="6">
        <v>1.24</v>
      </c>
      <c r="H315" s="7">
        <f t="shared" si="51"/>
        <v>0.24</v>
      </c>
      <c r="I315" s="7">
        <f>SUM($H$2:H315)</f>
        <v>-25.950000000000006</v>
      </c>
      <c r="J315" s="8">
        <f>SUM(H$3:H315)/SUM(E$3:E315)</f>
        <v>-1.8575518969219763E-2</v>
      </c>
      <c r="K315" s="9">
        <f t="shared" si="52"/>
        <v>2.4077587543855028E-2</v>
      </c>
      <c r="L315" s="10">
        <f>AVERAGEIF($H$3:$H315,"&gt;0")</f>
        <v>2.9939102564102571</v>
      </c>
      <c r="M315" s="10">
        <f>AVERAGEIF($H$3:$H315,"&lt;0")</f>
        <v>-5.3586956521739131</v>
      </c>
      <c r="N315" s="11">
        <f t="shared" si="53"/>
        <v>0.55870130545586949</v>
      </c>
      <c r="O315" s="11">
        <f>COUNTIF($G$3:$G315,"&gt;0")/COUNTIF($B$3:$B315,"&gt;0")</f>
        <v>0.65019011406844107</v>
      </c>
    </row>
    <row r="316" spans="2:15" x14ac:dyDescent="0.15">
      <c r="B316" s="2">
        <v>43703</v>
      </c>
      <c r="C316" s="2" t="s">
        <v>116</v>
      </c>
      <c r="D316" s="3" t="s">
        <v>39</v>
      </c>
      <c r="E316" s="4">
        <v>1</v>
      </c>
      <c r="F316" s="5">
        <v>1.8</v>
      </c>
      <c r="G316" s="6">
        <v>1.8</v>
      </c>
      <c r="H316" s="7">
        <f t="shared" si="51"/>
        <v>0.8</v>
      </c>
      <c r="I316" s="7">
        <f>SUM($H$2:H316)</f>
        <v>-25.150000000000006</v>
      </c>
      <c r="J316" s="8">
        <f>SUM(H$3:H316)/SUM(E$3:E316)</f>
        <v>-1.7989985693848357E-2</v>
      </c>
      <c r="K316" s="9">
        <f t="shared" si="52"/>
        <v>2.4849326869205157E-2</v>
      </c>
      <c r="L316" s="10">
        <f>AVERAGEIF($H$3:$H316,"&gt;0")</f>
        <v>2.979936305732485</v>
      </c>
      <c r="M316" s="10">
        <f>AVERAGEIF($H$3:$H316,"&lt;0")</f>
        <v>-5.3586956521739131</v>
      </c>
      <c r="N316" s="11">
        <f t="shared" si="53"/>
        <v>0.5560935905220864</v>
      </c>
      <c r="O316" s="11">
        <f>COUNTIF($G$3:$G316,"&gt;0")/COUNTIF($B$3:$B316,"&gt;0")</f>
        <v>0.65151515151515149</v>
      </c>
    </row>
    <row r="317" spans="2:15" x14ac:dyDescent="0.15">
      <c r="B317" s="2">
        <v>43703</v>
      </c>
      <c r="C317" s="2" t="s">
        <v>116</v>
      </c>
      <c r="D317" s="3" t="s">
        <v>149</v>
      </c>
      <c r="E317" s="4">
        <v>3</v>
      </c>
      <c r="F317" s="5">
        <v>2.15</v>
      </c>
      <c r="G317" s="6">
        <v>0</v>
      </c>
      <c r="H317" s="7">
        <f t="shared" si="51"/>
        <v>-3</v>
      </c>
      <c r="I317" s="7">
        <f>SUM($H$2:H317)</f>
        <v>-28.150000000000006</v>
      </c>
      <c r="J317" s="8">
        <f>SUM(H$3:H317)/SUM(E$3:E317)</f>
        <v>-2.0092790863668813E-2</v>
      </c>
      <c r="K317" s="9">
        <f t="shared" si="52"/>
        <v>2.0956563646226001E-2</v>
      </c>
      <c r="L317" s="10">
        <f>AVERAGEIF($H$3:$H317,"&gt;0")</f>
        <v>2.979936305732485</v>
      </c>
      <c r="M317" s="10">
        <f>AVERAGEIF($H$3:$H317,"&lt;0")</f>
        <v>-5.333333333333333</v>
      </c>
      <c r="N317" s="11">
        <f t="shared" si="53"/>
        <v>0.55873805732484094</v>
      </c>
      <c r="O317" s="11">
        <f>COUNTIF($G$3:$G317,"&gt;0")/COUNTIF($B$3:$B317,"&gt;0")</f>
        <v>0.64905660377358487</v>
      </c>
    </row>
    <row r="318" spans="2:15" x14ac:dyDescent="0.15">
      <c r="B318" s="2">
        <v>43703</v>
      </c>
      <c r="C318" s="2" t="s">
        <v>116</v>
      </c>
      <c r="D318" s="3" t="s">
        <v>150</v>
      </c>
      <c r="E318" s="4">
        <v>2</v>
      </c>
      <c r="F318" s="5">
        <v>2.8</v>
      </c>
      <c r="G318" s="6">
        <v>0</v>
      </c>
      <c r="H318" s="7">
        <f t="shared" si="51"/>
        <v>-2</v>
      </c>
      <c r="I318" s="7">
        <f>SUM($H$2:H318)</f>
        <v>-30.150000000000006</v>
      </c>
      <c r="J318" s="8">
        <f>SUM(H$3:H318)/SUM(E$3:E318)</f>
        <v>-2.1489665003563797E-2</v>
      </c>
      <c r="K318" s="9">
        <f t="shared" si="52"/>
        <v>1.8354639403896256E-2</v>
      </c>
      <c r="L318" s="10">
        <f>AVERAGEIF($H$3:$H318,"&gt;0")</f>
        <v>2.979936305732485</v>
      </c>
      <c r="M318" s="10">
        <f>AVERAGEIF($H$3:$H318,"&lt;0")</f>
        <v>-5.2978723404255321</v>
      </c>
      <c r="N318" s="11">
        <f t="shared" si="53"/>
        <v>0.56247793722661366</v>
      </c>
      <c r="O318" s="11">
        <f>COUNTIF($G$3:$G318,"&gt;0")/COUNTIF($B$3:$B318,"&gt;0")</f>
        <v>0.64661654135338342</v>
      </c>
    </row>
    <row r="319" spans="2:15" x14ac:dyDescent="0.15">
      <c r="B319" s="2">
        <v>43703</v>
      </c>
      <c r="C319" s="2" t="s">
        <v>116</v>
      </c>
      <c r="D319" s="3" t="s">
        <v>92</v>
      </c>
      <c r="E319" s="4">
        <v>1</v>
      </c>
      <c r="F319" s="5">
        <v>1.18</v>
      </c>
      <c r="G319" s="6">
        <v>1.18</v>
      </c>
      <c r="H319" s="7">
        <f t="shared" si="51"/>
        <v>0.17999999999999994</v>
      </c>
      <c r="I319" s="7">
        <f>SUM($H$2:H319)</f>
        <v>-29.970000000000006</v>
      </c>
      <c r="J319" s="8">
        <f>SUM(H$3:H319)/SUM(E$3:E319)</f>
        <v>-2.1346153846153852E-2</v>
      </c>
      <c r="K319" s="9">
        <f t="shared" si="52"/>
        <v>1.8286785131175209E-2</v>
      </c>
      <c r="L319" s="10">
        <f>AVERAGEIF($H$3:$H319,"&gt;0")</f>
        <v>2.9622151898734188</v>
      </c>
      <c r="M319" s="10">
        <f>AVERAGEIF($H$3:$H319,"&lt;0")</f>
        <v>-5.2978723404255321</v>
      </c>
      <c r="N319" s="11">
        <f t="shared" si="53"/>
        <v>0.55913298764678987</v>
      </c>
      <c r="O319" s="11">
        <f>COUNTIF($G$3:$G319,"&gt;0")/COUNTIF($B$3:$B319,"&gt;0")</f>
        <v>0.64794007490636707</v>
      </c>
    </row>
    <row r="321" spans="2:15" x14ac:dyDescent="0.15">
      <c r="I321" s="16">
        <f>SUM(H322:H353)</f>
        <v>-7.84</v>
      </c>
    </row>
    <row r="322" spans="2:15" x14ac:dyDescent="0.15">
      <c r="B322" s="2">
        <v>43704</v>
      </c>
      <c r="C322" s="2" t="s">
        <v>116</v>
      </c>
      <c r="D322" s="3" t="s">
        <v>97</v>
      </c>
      <c r="E322" s="4">
        <v>5</v>
      </c>
      <c r="F322" s="5">
        <v>1.55</v>
      </c>
      <c r="G322" s="6">
        <v>0</v>
      </c>
      <c r="H322" s="7">
        <f t="shared" ref="H322:H353" si="54">G322-E322</f>
        <v>-5</v>
      </c>
      <c r="I322" s="7">
        <f>SUM($H$2:H322)</f>
        <v>-34.970000000000006</v>
      </c>
      <c r="J322" s="8">
        <f>SUM(H$3:H322)/SUM(E$3:E322)</f>
        <v>-2.4819020581973036E-2</v>
      </c>
      <c r="K322" s="9">
        <f t="shared" ref="K322:K353" si="55">O322-(1-O322)/N322</f>
        <v>1.192031956109485E-2</v>
      </c>
      <c r="L322" s="10">
        <f>AVERAGEIF($H$3:$H322,"&gt;0")</f>
        <v>2.9622151898734188</v>
      </c>
      <c r="M322" s="10">
        <f>AVERAGEIF($H$3:$H322,"&lt;0")</f>
        <v>-5.2947368421052632</v>
      </c>
      <c r="N322" s="11">
        <f t="shared" ref="N322:N353" si="56">L322/-M322</f>
        <v>0.55946410146714665</v>
      </c>
      <c r="O322" s="11">
        <f>COUNTIF($G$3:$G322,"&gt;0")/COUNTIF($B$3:$B322,"&gt;0")</f>
        <v>0.64552238805970152</v>
      </c>
    </row>
    <row r="323" spans="2:15" x14ac:dyDescent="0.15">
      <c r="B323" s="2">
        <v>43704</v>
      </c>
      <c r="C323" s="2" t="s">
        <v>116</v>
      </c>
      <c r="D323" s="3" t="s">
        <v>102</v>
      </c>
      <c r="E323" s="4">
        <v>5</v>
      </c>
      <c r="F323" s="5">
        <v>1.62</v>
      </c>
      <c r="G323" s="6">
        <v>8.1</v>
      </c>
      <c r="H323" s="7">
        <f t="shared" si="54"/>
        <v>3.0999999999999996</v>
      </c>
      <c r="I323" s="7">
        <f>SUM($H$2:H323)</f>
        <v>-31.870000000000005</v>
      </c>
      <c r="J323" s="8">
        <f>SUM(H$3:H323)/SUM(E$3:E323)</f>
        <v>-2.2538896746817541E-2</v>
      </c>
      <c r="K323" s="9">
        <f t="shared" si="55"/>
        <v>1.577809012058895E-2</v>
      </c>
      <c r="L323" s="10">
        <f>AVERAGEIF($H$3:$H323,"&gt;0")</f>
        <v>2.9630817610062903</v>
      </c>
      <c r="M323" s="10">
        <f>AVERAGEIF($H$3:$H323,"&lt;0")</f>
        <v>-5.2947368421052632</v>
      </c>
      <c r="N323" s="11">
        <f t="shared" si="56"/>
        <v>0.55962776798329539</v>
      </c>
      <c r="O323" s="11">
        <f>COUNTIF($G$3:$G323,"&gt;0")/COUNTIF($B$3:$B323,"&gt;0")</f>
        <v>0.64684014869888473</v>
      </c>
    </row>
    <row r="324" spans="2:15" x14ac:dyDescent="0.15">
      <c r="B324" s="2">
        <v>43704</v>
      </c>
      <c r="C324" s="2" t="s">
        <v>116</v>
      </c>
      <c r="D324" s="3" t="s">
        <v>151</v>
      </c>
      <c r="E324" s="4">
        <v>3</v>
      </c>
      <c r="F324" s="5">
        <v>1.42</v>
      </c>
      <c r="G324" s="6">
        <v>4.26</v>
      </c>
      <c r="H324" s="7">
        <f t="shared" si="54"/>
        <v>1.2599999999999998</v>
      </c>
      <c r="I324" s="7">
        <f>SUM($H$2:H324)</f>
        <v>-30.610000000000007</v>
      </c>
      <c r="J324" s="8">
        <f>SUM(H$3:H324)/SUM(E$3:E324)</f>
        <v>-2.1601976005645736E-2</v>
      </c>
      <c r="K324" s="9">
        <f t="shared" si="55"/>
        <v>1.7156649441414373E-2</v>
      </c>
      <c r="L324" s="10">
        <f>AVERAGEIF($H$3:$H324,"&gt;0")</f>
        <v>2.9524375000000012</v>
      </c>
      <c r="M324" s="10">
        <f>AVERAGEIF($H$3:$H324,"&lt;0")</f>
        <v>-5.2947368421052632</v>
      </c>
      <c r="N324" s="11">
        <f t="shared" si="56"/>
        <v>0.55761742047713736</v>
      </c>
      <c r="O324" s="11">
        <f>COUNTIF($G$3:$G324,"&gt;0")/COUNTIF($B$3:$B324,"&gt;0")</f>
        <v>0.64814814814814814</v>
      </c>
    </row>
    <row r="325" spans="2:15" x14ac:dyDescent="0.15">
      <c r="B325" s="2">
        <v>43704</v>
      </c>
      <c r="C325" s="2" t="s">
        <v>116</v>
      </c>
      <c r="D325" s="3" t="s">
        <v>37</v>
      </c>
      <c r="E325" s="4">
        <v>2</v>
      </c>
      <c r="F325" s="5">
        <v>1.07</v>
      </c>
      <c r="G325" s="6">
        <v>0</v>
      </c>
      <c r="H325" s="7">
        <f t="shared" si="54"/>
        <v>-2</v>
      </c>
      <c r="I325" s="7">
        <f>SUM($H$2:H325)</f>
        <v>-32.610000000000007</v>
      </c>
      <c r="J325" s="8">
        <f>SUM(H$3:H325)/SUM(E$3:E325)</f>
        <v>-2.2980972515856242E-2</v>
      </c>
      <c r="K325" s="9">
        <f t="shared" si="55"/>
        <v>1.4593686231957781E-2</v>
      </c>
      <c r="L325" s="10">
        <f>AVERAGEIF($H$3:$H325,"&gt;0")</f>
        <v>2.9524375000000012</v>
      </c>
      <c r="M325" s="10">
        <f>AVERAGEIF($H$3:$H325,"&lt;0")</f>
        <v>-5.260416666666667</v>
      </c>
      <c r="N325" s="11">
        <f t="shared" si="56"/>
        <v>0.56125544554455464</v>
      </c>
      <c r="O325" s="11">
        <f>COUNTIF($G$3:$G325,"&gt;0")/COUNTIF($B$3:$B325,"&gt;0")</f>
        <v>0.64575645756457567</v>
      </c>
    </row>
    <row r="326" spans="2:15" x14ac:dyDescent="0.15">
      <c r="B326" s="2">
        <v>43704</v>
      </c>
      <c r="C326" s="2" t="s">
        <v>116</v>
      </c>
      <c r="D326" s="3" t="s">
        <v>26</v>
      </c>
      <c r="E326" s="4">
        <v>4</v>
      </c>
      <c r="F326" s="5">
        <v>1.52</v>
      </c>
      <c r="G326" s="6">
        <v>6.08</v>
      </c>
      <c r="H326" s="7">
        <f t="shared" si="54"/>
        <v>2.08</v>
      </c>
      <c r="I326" s="7">
        <f>SUM($H$2:H326)</f>
        <v>-30.530000000000008</v>
      </c>
      <c r="J326" s="8">
        <f>SUM(H$3:H326)/SUM(E$3:E326)</f>
        <v>-2.1454673225579767E-2</v>
      </c>
      <c r="K326" s="9">
        <f t="shared" si="55"/>
        <v>1.7060212075641346E-2</v>
      </c>
      <c r="L326" s="10">
        <f>AVERAGEIF($H$3:$H326,"&gt;0")</f>
        <v>2.9470186335403734</v>
      </c>
      <c r="M326" s="10">
        <f>AVERAGEIF($H$3:$H326,"&lt;0")</f>
        <v>-5.260416666666667</v>
      </c>
      <c r="N326" s="11">
        <f t="shared" si="56"/>
        <v>0.56022532439579376</v>
      </c>
      <c r="O326" s="11">
        <f>COUNTIF($G$3:$G326,"&gt;0")/COUNTIF($B$3:$B326,"&gt;0")</f>
        <v>0.6470588235294118</v>
      </c>
    </row>
    <row r="327" spans="2:15" x14ac:dyDescent="0.15">
      <c r="B327" s="2">
        <v>43704</v>
      </c>
      <c r="C327" s="2" t="s">
        <v>116</v>
      </c>
      <c r="D327" s="3" t="s">
        <v>152</v>
      </c>
      <c r="E327" s="4">
        <v>4</v>
      </c>
      <c r="F327" s="5">
        <v>2.6</v>
      </c>
      <c r="G327" s="6">
        <v>0</v>
      </c>
      <c r="H327" s="7">
        <f t="shared" si="54"/>
        <v>-4</v>
      </c>
      <c r="I327" s="7">
        <f>SUM($H$2:H327)</f>
        <v>-34.530000000000008</v>
      </c>
      <c r="J327" s="8">
        <f>SUM(H$3:H327)/SUM(E$3:E327)</f>
        <v>-2.4197617379117034E-2</v>
      </c>
      <c r="K327" s="9">
        <f t="shared" si="55"/>
        <v>1.2025911155466584E-2</v>
      </c>
      <c r="L327" s="10">
        <f>AVERAGEIF($H$3:$H327,"&gt;0")</f>
        <v>2.9470186335403734</v>
      </c>
      <c r="M327" s="10">
        <f>AVERAGEIF($H$3:$H327,"&lt;0")</f>
        <v>-5.2474226804123711</v>
      </c>
      <c r="N327" s="11">
        <f t="shared" si="56"/>
        <v>0.56161258831712424</v>
      </c>
      <c r="O327" s="11">
        <f>COUNTIF($G$3:$G327,"&gt;0")/COUNTIF($B$3:$B327,"&gt;0")</f>
        <v>0.64468864468864473</v>
      </c>
    </row>
    <row r="328" spans="2:15" x14ac:dyDescent="0.15">
      <c r="B328" s="2">
        <v>43704</v>
      </c>
      <c r="C328" s="2" t="s">
        <v>116</v>
      </c>
      <c r="D328" s="3" t="s">
        <v>71</v>
      </c>
      <c r="E328" s="4">
        <v>3</v>
      </c>
      <c r="F328" s="5">
        <v>1.4</v>
      </c>
      <c r="G328" s="6">
        <v>0</v>
      </c>
      <c r="H328" s="7">
        <f t="shared" si="54"/>
        <v>-3</v>
      </c>
      <c r="I328" s="7">
        <f>SUM($H$2:H328)</f>
        <v>-37.530000000000008</v>
      </c>
      <c r="J328" s="8">
        <f>SUM(H$3:H328)/SUM(E$3:E328)</f>
        <v>-2.6244755244755249E-2</v>
      </c>
      <c r="K328" s="9">
        <f t="shared" si="55"/>
        <v>8.2667729601944018E-3</v>
      </c>
      <c r="L328" s="10">
        <f>AVERAGEIF($H$3:$H328,"&gt;0")</f>
        <v>2.9470186335403734</v>
      </c>
      <c r="M328" s="10">
        <f>AVERAGEIF($H$3:$H328,"&lt;0")</f>
        <v>-5.2244897959183669</v>
      </c>
      <c r="N328" s="11">
        <f t="shared" si="56"/>
        <v>0.5640777853260871</v>
      </c>
      <c r="O328" s="11">
        <f>COUNTIF($G$3:$G328,"&gt;0")/COUNTIF($B$3:$B328,"&gt;0")</f>
        <v>0.64233576642335766</v>
      </c>
    </row>
    <row r="329" spans="2:15" x14ac:dyDescent="0.15">
      <c r="B329" s="2">
        <v>43704</v>
      </c>
      <c r="C329" s="2" t="s">
        <v>116</v>
      </c>
      <c r="D329" s="3" t="s">
        <v>80</v>
      </c>
      <c r="E329" s="4">
        <v>2</v>
      </c>
      <c r="F329" s="5">
        <v>1.2</v>
      </c>
      <c r="G329" s="6">
        <v>0</v>
      </c>
      <c r="H329" s="7">
        <f t="shared" si="54"/>
        <v>-2</v>
      </c>
      <c r="I329" s="7">
        <f>SUM($H$2:H329)</f>
        <v>-39.530000000000008</v>
      </c>
      <c r="J329" s="8">
        <f>SUM(H$3:H329)/SUM(E$3:E329)</f>
        <v>-2.7604748603351961E-2</v>
      </c>
      <c r="K329" s="9">
        <f t="shared" si="55"/>
        <v>5.7688866237354253E-3</v>
      </c>
      <c r="L329" s="10">
        <f>AVERAGEIF($H$3:$H329,"&gt;0")</f>
        <v>2.9470186335403734</v>
      </c>
      <c r="M329" s="10">
        <f>AVERAGEIF($H$3:$H329,"&lt;0")</f>
        <v>-5.191919191919192</v>
      </c>
      <c r="N329" s="11">
        <f t="shared" si="56"/>
        <v>0.56761642941730928</v>
      </c>
      <c r="O329" s="11">
        <f>COUNTIF($G$3:$G329,"&gt;0")/COUNTIF($B$3:$B329,"&gt;0")</f>
        <v>0.64</v>
      </c>
    </row>
    <row r="330" spans="2:15" x14ac:dyDescent="0.15">
      <c r="B330" s="2">
        <v>43704</v>
      </c>
      <c r="C330" s="2" t="s">
        <v>116</v>
      </c>
      <c r="D330" s="3" t="s">
        <v>29</v>
      </c>
      <c r="E330" s="4">
        <v>3</v>
      </c>
      <c r="F330" s="5">
        <v>1.18</v>
      </c>
      <c r="G330" s="6">
        <v>3.54</v>
      </c>
      <c r="H330" s="7">
        <f t="shared" si="54"/>
        <v>0.54</v>
      </c>
      <c r="I330" s="7">
        <f>SUM($H$2:H330)</f>
        <v>-38.990000000000009</v>
      </c>
      <c r="J330" s="8">
        <f>SUM(H$3:H330)/SUM(E$3:E330)</f>
        <v>-2.717073170731708E-2</v>
      </c>
      <c r="K330" s="9">
        <f t="shared" si="55"/>
        <v>6.1689776782731798E-3</v>
      </c>
      <c r="L330" s="10">
        <f>AVERAGEIF($H$3:$H330,"&gt;0")</f>
        <v>2.9321604938271615</v>
      </c>
      <c r="M330" s="10">
        <f>AVERAGEIF($H$3:$H330,"&lt;0")</f>
        <v>-5.191919191919192</v>
      </c>
      <c r="N330" s="11">
        <f t="shared" si="56"/>
        <v>0.56475464764375283</v>
      </c>
      <c r="O330" s="11">
        <f>COUNTIF($G$3:$G330,"&gt;0")/COUNTIF($B$3:$B330,"&gt;0")</f>
        <v>0.64130434782608692</v>
      </c>
    </row>
    <row r="331" spans="2:15" x14ac:dyDescent="0.15">
      <c r="B331" s="2">
        <v>43704</v>
      </c>
      <c r="C331" s="2" t="s">
        <v>116</v>
      </c>
      <c r="D331" s="3" t="s">
        <v>81</v>
      </c>
      <c r="E331" s="4">
        <v>2</v>
      </c>
      <c r="F331" s="5">
        <v>1.1299999999999999</v>
      </c>
      <c r="G331" s="6">
        <v>2.2799999999999998</v>
      </c>
      <c r="H331" s="7">
        <f t="shared" si="54"/>
        <v>0.2799999999999998</v>
      </c>
      <c r="I331" s="7">
        <f>SUM($H$2:H331)</f>
        <v>-38.710000000000008</v>
      </c>
      <c r="J331" s="8">
        <f>SUM(H$3:H331)/SUM(E$3:E331)</f>
        <v>-2.6938065414057071E-2</v>
      </c>
      <c r="K331" s="9">
        <f t="shared" si="55"/>
        <v>6.2254980485789702E-3</v>
      </c>
      <c r="L331" s="10">
        <f>AVERAGEIF($H$3:$H331,"&gt;0")</f>
        <v>2.9158895705521481</v>
      </c>
      <c r="M331" s="10">
        <f>AVERAGEIF($H$3:$H331,"&lt;0")</f>
        <v>-5.191919191919192</v>
      </c>
      <c r="N331" s="11">
        <f t="shared" si="56"/>
        <v>0.56162075386121135</v>
      </c>
      <c r="O331" s="11">
        <f>COUNTIF($G$3:$G331,"&gt;0")/COUNTIF($B$3:$B331,"&gt;0")</f>
        <v>0.64259927797833938</v>
      </c>
    </row>
    <row r="332" spans="2:15" x14ac:dyDescent="0.15">
      <c r="B332" s="2">
        <v>43704</v>
      </c>
      <c r="C332" s="2" t="s">
        <v>116</v>
      </c>
      <c r="D332" s="3" t="s">
        <v>36</v>
      </c>
      <c r="E332" s="4">
        <v>4</v>
      </c>
      <c r="F332" s="5">
        <v>2.2000000000000002</v>
      </c>
      <c r="G332" s="6">
        <v>0</v>
      </c>
      <c r="H332" s="7">
        <f t="shared" si="54"/>
        <v>-4</v>
      </c>
      <c r="I332" s="7">
        <f>SUM($H$2:H332)</f>
        <v>-42.710000000000008</v>
      </c>
      <c r="J332" s="8">
        <f>SUM(H$3:H332)/SUM(E$3:E332)</f>
        <v>-2.9639139486467736E-2</v>
      </c>
      <c r="K332" s="9">
        <f t="shared" si="55"/>
        <v>1.2685931542593121E-3</v>
      </c>
      <c r="L332" s="10">
        <f>AVERAGEIF($H$3:$H332,"&gt;0")</f>
        <v>2.9158895705521481</v>
      </c>
      <c r="M332" s="10">
        <f>AVERAGEIF($H$3:$H332,"&lt;0")</f>
        <v>-5.18</v>
      </c>
      <c r="N332" s="11">
        <f t="shared" si="56"/>
        <v>0.56291304450813673</v>
      </c>
      <c r="O332" s="11">
        <f>COUNTIF($G$3:$G332,"&gt;0")/COUNTIF($B$3:$B332,"&gt;0")</f>
        <v>0.64028776978417268</v>
      </c>
    </row>
    <row r="333" spans="2:15" x14ac:dyDescent="0.15">
      <c r="B333" s="2">
        <v>43704</v>
      </c>
      <c r="C333" s="2" t="s">
        <v>116</v>
      </c>
      <c r="D333" s="3" t="s">
        <v>76</v>
      </c>
      <c r="E333" s="4">
        <v>3</v>
      </c>
      <c r="F333" s="5">
        <v>1.26</v>
      </c>
      <c r="G333" s="6">
        <v>3.78</v>
      </c>
      <c r="H333" s="7">
        <f t="shared" si="54"/>
        <v>0.7799999999999998</v>
      </c>
      <c r="I333" s="7">
        <f>SUM($H$2:H333)</f>
        <v>-41.930000000000007</v>
      </c>
      <c r="J333" s="8">
        <f>SUM(H$3:H333)/SUM(E$3:E333)</f>
        <v>-2.9037396121883663E-2</v>
      </c>
      <c r="K333" s="9">
        <f t="shared" si="55"/>
        <v>1.991589893748591E-3</v>
      </c>
      <c r="L333" s="10">
        <f>AVERAGEIF($H$3:$H333,"&gt;0")</f>
        <v>2.9028658536585374</v>
      </c>
      <c r="M333" s="10">
        <f>AVERAGEIF($H$3:$H333,"&lt;0")</f>
        <v>-5.18</v>
      </c>
      <c r="N333" s="11">
        <f t="shared" si="56"/>
        <v>0.56039881344759412</v>
      </c>
      <c r="O333" s="11">
        <f>COUNTIF($G$3:$G333,"&gt;0")/COUNTIF($B$3:$B333,"&gt;0")</f>
        <v>0.64157706093189959</v>
      </c>
    </row>
    <row r="334" spans="2:15" x14ac:dyDescent="0.15">
      <c r="B334" s="2">
        <v>43704</v>
      </c>
      <c r="C334" s="2" t="s">
        <v>116</v>
      </c>
      <c r="D334" s="3" t="s">
        <v>38</v>
      </c>
      <c r="E334" s="4">
        <v>3</v>
      </c>
      <c r="F334" s="5">
        <v>1.22</v>
      </c>
      <c r="G334" s="6">
        <v>0</v>
      </c>
      <c r="H334" s="7">
        <f t="shared" si="54"/>
        <v>-3</v>
      </c>
      <c r="I334" s="7">
        <f>SUM($H$2:H334)</f>
        <v>-44.930000000000007</v>
      </c>
      <c r="J334" s="8">
        <f>SUM(H$3:H334)/SUM(E$3:E334)</f>
        <v>-3.105044920525225E-2</v>
      </c>
      <c r="K334" s="9">
        <f t="shared" si="55"/>
        <v>-1.7064567335535186E-3</v>
      </c>
      <c r="L334" s="10">
        <f>AVERAGEIF($H$3:$H334,"&gt;0")</f>
        <v>2.9028658536585374</v>
      </c>
      <c r="M334" s="10">
        <f>AVERAGEIF($H$3:$H334,"&lt;0")</f>
        <v>-5.1584158415841586</v>
      </c>
      <c r="N334" s="11">
        <f t="shared" si="56"/>
        <v>0.56274366836758594</v>
      </c>
      <c r="O334" s="11">
        <f>COUNTIF($G$3:$G334,"&gt;0")/COUNTIF($B$3:$B334,"&gt;0")</f>
        <v>0.63928571428571423</v>
      </c>
    </row>
    <row r="335" spans="2:15" x14ac:dyDescent="0.15">
      <c r="B335" s="2">
        <v>43704</v>
      </c>
      <c r="C335" s="2" t="s">
        <v>116</v>
      </c>
      <c r="D335" s="3" t="s">
        <v>94</v>
      </c>
      <c r="E335" s="4">
        <v>2</v>
      </c>
      <c r="F335" s="5">
        <v>1.1000000000000001</v>
      </c>
      <c r="G335" s="6">
        <v>0</v>
      </c>
      <c r="H335" s="7">
        <f t="shared" si="54"/>
        <v>-2</v>
      </c>
      <c r="I335" s="7">
        <f>SUM($H$2:H335)</f>
        <v>-46.930000000000007</v>
      </c>
      <c r="J335" s="8">
        <f>SUM(H$3:H335)/SUM(E$3:E335)</f>
        <v>-3.2387853692201526E-2</v>
      </c>
      <c r="K335" s="9">
        <f t="shared" si="55"/>
        <v>-4.152249807457542E-3</v>
      </c>
      <c r="L335" s="10">
        <f>AVERAGEIF($H$3:$H335,"&gt;0")</f>
        <v>2.9028658536585374</v>
      </c>
      <c r="M335" s="10">
        <f>AVERAGEIF($H$3:$H335,"&lt;0")</f>
        <v>-5.1274509803921573</v>
      </c>
      <c r="N335" s="11">
        <f t="shared" si="56"/>
        <v>0.56614209765424628</v>
      </c>
      <c r="O335" s="11">
        <f>COUNTIF($G$3:$G335,"&gt;0")/COUNTIF($B$3:$B335,"&gt;0")</f>
        <v>0.63701067615658358</v>
      </c>
    </row>
    <row r="336" spans="2:15" x14ac:dyDescent="0.15">
      <c r="B336" s="2">
        <v>43704</v>
      </c>
      <c r="C336" s="2" t="s">
        <v>116</v>
      </c>
      <c r="D336" s="3" t="s">
        <v>153</v>
      </c>
      <c r="E336" s="4">
        <v>5</v>
      </c>
      <c r="F336" s="5">
        <v>5.5</v>
      </c>
      <c r="G336" s="6">
        <v>27.5</v>
      </c>
      <c r="H336" s="7">
        <f t="shared" si="54"/>
        <v>22.5</v>
      </c>
      <c r="I336" s="7">
        <f>SUM($H$2:H336)</f>
        <v>-24.430000000000007</v>
      </c>
      <c r="J336" s="8">
        <f>SUM(H$3:H336)/SUM(E$3:E336)</f>
        <v>-1.6801925722145811E-2</v>
      </c>
      <c r="K336" s="9">
        <f t="shared" si="55"/>
        <v>2.4521194445902617E-2</v>
      </c>
      <c r="L336" s="10">
        <f>AVERAGEIF($H$3:$H336,"&gt;0")</f>
        <v>3.0216363636363641</v>
      </c>
      <c r="M336" s="10">
        <f>AVERAGEIF($H$3:$H336,"&lt;0")</f>
        <v>-5.1274509803921573</v>
      </c>
      <c r="N336" s="11">
        <f t="shared" si="56"/>
        <v>0.58930575351990266</v>
      </c>
      <c r="O336" s="11">
        <f>COUNTIF($G$3:$G336,"&gt;0")/COUNTIF($B$3:$B336,"&gt;0")</f>
        <v>0.63829787234042556</v>
      </c>
    </row>
    <row r="337" spans="2:15" x14ac:dyDescent="0.15">
      <c r="B337" s="2">
        <v>43704</v>
      </c>
      <c r="C337" s="2" t="s">
        <v>116</v>
      </c>
      <c r="D337" s="3" t="s">
        <v>134</v>
      </c>
      <c r="E337" s="4">
        <v>3</v>
      </c>
      <c r="F337" s="5">
        <v>1.22</v>
      </c>
      <c r="G337" s="6">
        <v>3.66</v>
      </c>
      <c r="H337" s="7">
        <f t="shared" si="54"/>
        <v>0.66000000000000014</v>
      </c>
      <c r="I337" s="7">
        <f>SUM($H$2:H337)</f>
        <v>-23.770000000000007</v>
      </c>
      <c r="J337" s="8">
        <f>SUM(H$3:H337)/SUM(E$3:E337)</f>
        <v>-1.6314344543582708E-2</v>
      </c>
      <c r="K337" s="9">
        <f t="shared" si="55"/>
        <v>2.5074869716324333E-2</v>
      </c>
      <c r="L337" s="10">
        <f>AVERAGEIF($H$3:$H337,"&gt;0")</f>
        <v>3.0074096385542175</v>
      </c>
      <c r="M337" s="10">
        <f>AVERAGEIF($H$3:$H337,"&lt;0")</f>
        <v>-5.1274509803921573</v>
      </c>
      <c r="N337" s="11">
        <f t="shared" si="56"/>
        <v>0.58653113409661595</v>
      </c>
      <c r="O337" s="11">
        <f>COUNTIF($G$3:$G337,"&gt;0")/COUNTIF($B$3:$B337,"&gt;0")</f>
        <v>0.63957597173144876</v>
      </c>
    </row>
    <row r="338" spans="2:15" x14ac:dyDescent="0.15">
      <c r="B338" s="2">
        <v>43704</v>
      </c>
      <c r="C338" s="2" t="s">
        <v>116</v>
      </c>
      <c r="D338" s="3" t="s">
        <v>72</v>
      </c>
      <c r="E338" s="4">
        <v>3</v>
      </c>
      <c r="F338" s="5">
        <v>1.32</v>
      </c>
      <c r="G338" s="6">
        <v>3.96</v>
      </c>
      <c r="H338" s="7">
        <f t="shared" si="54"/>
        <v>0.96</v>
      </c>
      <c r="I338" s="7">
        <f>SUM($H$2:H338)</f>
        <v>-22.810000000000006</v>
      </c>
      <c r="J338" s="8">
        <f>SUM(H$3:H338)/SUM(E$3:E338)</f>
        <v>-1.5623287671232881E-2</v>
      </c>
      <c r="K338" s="9">
        <f t="shared" si="55"/>
        <v>2.6001246286974533E-2</v>
      </c>
      <c r="L338" s="10">
        <f>AVERAGEIF($H$3:$H338,"&gt;0")</f>
        <v>2.995149700598803</v>
      </c>
      <c r="M338" s="10">
        <f>AVERAGEIF($H$3:$H338,"&lt;0")</f>
        <v>-5.1274509803921573</v>
      </c>
      <c r="N338" s="11">
        <f t="shared" si="56"/>
        <v>0.58414009457185068</v>
      </c>
      <c r="O338" s="11">
        <f>COUNTIF($G$3:$G338,"&gt;0")/COUNTIF($B$3:$B338,"&gt;0")</f>
        <v>0.64084507042253525</v>
      </c>
    </row>
    <row r="339" spans="2:15" x14ac:dyDescent="0.15">
      <c r="B339" s="2">
        <v>43704</v>
      </c>
      <c r="C339" s="2" t="s">
        <v>116</v>
      </c>
      <c r="D339" s="3" t="s">
        <v>43</v>
      </c>
      <c r="E339" s="4">
        <v>3</v>
      </c>
      <c r="F339" s="5">
        <v>1.38</v>
      </c>
      <c r="G339" s="6">
        <v>4.1399999999999997</v>
      </c>
      <c r="H339" s="7">
        <f t="shared" si="54"/>
        <v>1.1399999999999997</v>
      </c>
      <c r="I339" s="7">
        <f>SUM($H$2:H339)</f>
        <v>-21.670000000000005</v>
      </c>
      <c r="J339" s="8">
        <f>SUM(H$3:H339)/SUM(E$3:E339)</f>
        <v>-1.4812030075187974E-2</v>
      </c>
      <c r="K339" s="9">
        <f t="shared" si="55"/>
        <v>2.7151566307306862E-2</v>
      </c>
      <c r="L339" s="10">
        <f>AVERAGEIF($H$3:$H339,"&gt;0")</f>
        <v>2.9841071428571433</v>
      </c>
      <c r="M339" s="10">
        <f>AVERAGEIF($H$3:$H339,"&lt;0")</f>
        <v>-5.1274509803921573</v>
      </c>
      <c r="N339" s="11">
        <f t="shared" si="56"/>
        <v>0.58198647910406998</v>
      </c>
      <c r="O339" s="11">
        <f>COUNTIF($G$3:$G339,"&gt;0")/COUNTIF($B$3:$B339,"&gt;0")</f>
        <v>0.64210526315789473</v>
      </c>
    </row>
    <row r="340" spans="2:15" x14ac:dyDescent="0.15">
      <c r="B340" s="2">
        <v>43704</v>
      </c>
      <c r="C340" s="2" t="s">
        <v>116</v>
      </c>
      <c r="D340" s="3" t="s">
        <v>154</v>
      </c>
      <c r="E340" s="4">
        <v>4</v>
      </c>
      <c r="F340" s="5">
        <v>2.4</v>
      </c>
      <c r="G340" s="6">
        <v>0</v>
      </c>
      <c r="H340" s="7">
        <f t="shared" si="54"/>
        <v>-4</v>
      </c>
      <c r="I340" s="7">
        <f>SUM($H$2:H340)</f>
        <v>-25.670000000000005</v>
      </c>
      <c r="J340" s="8">
        <f>SUM(H$3:H340)/SUM(E$3:E340)</f>
        <v>-1.7498295841854129E-2</v>
      </c>
      <c r="K340" s="9">
        <f t="shared" si="55"/>
        <v>2.2369797039176631E-2</v>
      </c>
      <c r="L340" s="10">
        <f>AVERAGEIF($H$3:$H340,"&gt;0")</f>
        <v>2.9841071428571433</v>
      </c>
      <c r="M340" s="10">
        <f>AVERAGEIF($H$3:$H340,"&lt;0")</f>
        <v>-5.116504854368932</v>
      </c>
      <c r="N340" s="11">
        <f t="shared" si="56"/>
        <v>0.58323156682027655</v>
      </c>
      <c r="O340" s="11">
        <f>COUNTIF($G$3:$G340,"&gt;0")/COUNTIF($B$3:$B340,"&gt;0")</f>
        <v>0.6398601398601399</v>
      </c>
    </row>
    <row r="341" spans="2:15" x14ac:dyDescent="0.15">
      <c r="B341" s="2">
        <v>43704</v>
      </c>
      <c r="C341" s="2" t="s">
        <v>116</v>
      </c>
      <c r="D341" s="3" t="s">
        <v>113</v>
      </c>
      <c r="E341" s="4">
        <v>3</v>
      </c>
      <c r="F341" s="5">
        <v>1.4</v>
      </c>
      <c r="G341" s="6">
        <v>0</v>
      </c>
      <c r="H341" s="7">
        <f t="shared" si="54"/>
        <v>-3</v>
      </c>
      <c r="I341" s="7">
        <f>SUM($H$2:H341)</f>
        <v>-28.670000000000005</v>
      </c>
      <c r="J341" s="8">
        <f>SUM(H$3:H341)/SUM(E$3:E341)</f>
        <v>-1.950340136054422E-2</v>
      </c>
      <c r="K341" s="9">
        <f t="shared" si="55"/>
        <v>1.8788976027599436E-2</v>
      </c>
      <c r="L341" s="10">
        <f>AVERAGEIF($H$3:$H341,"&gt;0")</f>
        <v>2.9841071428571433</v>
      </c>
      <c r="M341" s="10">
        <f>AVERAGEIF($H$3:$H341,"&lt;0")</f>
        <v>-5.0961538461538458</v>
      </c>
      <c r="N341" s="11">
        <f t="shared" si="56"/>
        <v>0.58556064690026965</v>
      </c>
      <c r="O341" s="11">
        <f>COUNTIF($G$3:$G341,"&gt;0")/COUNTIF($B$3:$B341,"&gt;0")</f>
        <v>0.6376306620209059</v>
      </c>
    </row>
    <row r="342" spans="2:15" x14ac:dyDescent="0.15">
      <c r="B342" s="2">
        <v>43704</v>
      </c>
      <c r="C342" s="2" t="s">
        <v>116</v>
      </c>
      <c r="D342" s="3" t="s">
        <v>74</v>
      </c>
      <c r="E342" s="4">
        <v>3</v>
      </c>
      <c r="F342" s="5">
        <v>1.24</v>
      </c>
      <c r="G342" s="6">
        <v>3.72</v>
      </c>
      <c r="H342" s="7">
        <f t="shared" si="54"/>
        <v>0.7200000000000002</v>
      </c>
      <c r="I342" s="7">
        <f>SUM($H$2:H342)</f>
        <v>-27.950000000000006</v>
      </c>
      <c r="J342" s="8">
        <f>SUM(H$3:H342)/SUM(E$3:E342)</f>
        <v>-1.8974881194840466E-2</v>
      </c>
      <c r="K342" s="9">
        <f t="shared" si="55"/>
        <v>1.9414843585742858E-2</v>
      </c>
      <c r="L342" s="10">
        <f>AVERAGEIF($H$3:$H342,"&gt;0")</f>
        <v>2.9707100591715982</v>
      </c>
      <c r="M342" s="10">
        <f>AVERAGEIF($H$3:$H342,"&lt;0")</f>
        <v>-5.0961538461538458</v>
      </c>
      <c r="N342" s="11">
        <f t="shared" si="56"/>
        <v>0.58293178519593625</v>
      </c>
      <c r="O342" s="11">
        <f>COUNTIF($G$3:$G342,"&gt;0")/COUNTIF($B$3:$B342,"&gt;0")</f>
        <v>0.63888888888888884</v>
      </c>
    </row>
    <row r="343" spans="2:15" x14ac:dyDescent="0.15">
      <c r="B343" s="2">
        <v>43704</v>
      </c>
      <c r="C343" s="2" t="s">
        <v>116</v>
      </c>
      <c r="D343" s="3" t="s">
        <v>79</v>
      </c>
      <c r="E343" s="4">
        <v>3</v>
      </c>
      <c r="F343" s="5">
        <v>1.4</v>
      </c>
      <c r="G343" s="6">
        <v>0</v>
      </c>
      <c r="H343" s="7">
        <f t="shared" si="54"/>
        <v>-3</v>
      </c>
      <c r="I343" s="7">
        <f>SUM($H$2:H343)</f>
        <v>-30.950000000000006</v>
      </c>
      <c r="J343" s="8">
        <f>SUM(H$3:H343)/SUM(E$3:E343)</f>
        <v>-2.0968834688346889E-2</v>
      </c>
      <c r="K343" s="9">
        <f t="shared" si="55"/>
        <v>1.5853340404686889E-2</v>
      </c>
      <c r="L343" s="10">
        <f>AVERAGEIF($H$3:$H343,"&gt;0")</f>
        <v>2.9707100591715982</v>
      </c>
      <c r="M343" s="10">
        <f>AVERAGEIF($H$3:$H343,"&lt;0")</f>
        <v>-5.0761904761904759</v>
      </c>
      <c r="N343" s="11">
        <f t="shared" si="56"/>
        <v>0.58522430809196591</v>
      </c>
      <c r="O343" s="11">
        <f>COUNTIF($G$3:$G343,"&gt;0")/COUNTIF($B$3:$B343,"&gt;0")</f>
        <v>0.63667820069204151</v>
      </c>
    </row>
    <row r="344" spans="2:15" x14ac:dyDescent="0.15">
      <c r="B344" s="2">
        <v>43704</v>
      </c>
      <c r="C344" s="2" t="s">
        <v>116</v>
      </c>
      <c r="D344" s="3" t="s">
        <v>155</v>
      </c>
      <c r="E344" s="4">
        <v>5</v>
      </c>
      <c r="F344" s="5">
        <v>1.58</v>
      </c>
      <c r="G344" s="6">
        <v>0</v>
      </c>
      <c r="H344" s="7">
        <f t="shared" si="54"/>
        <v>-5</v>
      </c>
      <c r="I344" s="7">
        <f>SUM($H$2:H344)</f>
        <v>-35.950000000000003</v>
      </c>
      <c r="J344" s="8">
        <f>SUM(H$3:H344)/SUM(E$3:E344)</f>
        <v>-2.4274139095205944E-2</v>
      </c>
      <c r="K344" s="9">
        <f t="shared" si="55"/>
        <v>9.9948830484670736E-3</v>
      </c>
      <c r="L344" s="10">
        <f>AVERAGEIF($H$3:$H344,"&gt;0")</f>
        <v>2.9707100591715982</v>
      </c>
      <c r="M344" s="10">
        <f>AVERAGEIF($H$3:$H344,"&lt;0")</f>
        <v>-5.0754716981132075</v>
      </c>
      <c r="N344" s="11">
        <f t="shared" si="56"/>
        <v>0.58530718637953427</v>
      </c>
      <c r="O344" s="11">
        <f>COUNTIF($G$3:$G344,"&gt;0")/COUNTIF($B$3:$B344,"&gt;0")</f>
        <v>0.6344827586206897</v>
      </c>
    </row>
    <row r="345" spans="2:15" x14ac:dyDescent="0.15">
      <c r="B345" s="2">
        <v>43704</v>
      </c>
      <c r="C345" s="2" t="s">
        <v>116</v>
      </c>
      <c r="D345" s="3" t="s">
        <v>114</v>
      </c>
      <c r="E345" s="4">
        <v>2</v>
      </c>
      <c r="F345" s="5">
        <v>1.26</v>
      </c>
      <c r="G345" s="6">
        <v>2</v>
      </c>
      <c r="H345" s="7">
        <f t="shared" si="54"/>
        <v>0</v>
      </c>
      <c r="I345" s="7">
        <f>SUM($H$2:H345)</f>
        <v>-35.950000000000003</v>
      </c>
      <c r="J345" s="8">
        <f>SUM(H$3:H345)/SUM(E$3:E345)</f>
        <v>-2.424140256237357E-2</v>
      </c>
      <c r="K345" s="9">
        <f t="shared" si="55"/>
        <v>1.3396962488162911E-2</v>
      </c>
      <c r="L345" s="10">
        <f>AVERAGEIF($H$3:$H345,"&gt;0")</f>
        <v>2.9707100591715982</v>
      </c>
      <c r="M345" s="10">
        <f>AVERAGEIF($H$3:$H345,"&lt;0")</f>
        <v>-5.0754716981132075</v>
      </c>
      <c r="N345" s="11">
        <f t="shared" si="56"/>
        <v>0.58530718637953427</v>
      </c>
      <c r="O345" s="11">
        <f>COUNTIF($G$3:$G345,"&gt;0")/COUNTIF($B$3:$B345,"&gt;0")</f>
        <v>0.63573883161512024</v>
      </c>
    </row>
    <row r="346" spans="2:15" x14ac:dyDescent="0.15">
      <c r="B346" s="2">
        <v>43704</v>
      </c>
      <c r="C346" s="2" t="s">
        <v>116</v>
      </c>
      <c r="D346" s="3" t="s">
        <v>156</v>
      </c>
      <c r="E346" s="4">
        <v>3</v>
      </c>
      <c r="F346" s="5">
        <v>1.85</v>
      </c>
      <c r="G346" s="6">
        <v>5.55</v>
      </c>
      <c r="H346" s="7">
        <f t="shared" si="54"/>
        <v>2.5499999999999998</v>
      </c>
      <c r="I346" s="7">
        <f>SUM($H$2:H346)</f>
        <v>-33.400000000000006</v>
      </c>
      <c r="J346" s="8">
        <f>SUM(H$3:H346)/SUM(E$3:E346)</f>
        <v>-2.2476446837146707E-2</v>
      </c>
      <c r="K346" s="9">
        <f t="shared" si="55"/>
        <v>1.6258639692907528E-2</v>
      </c>
      <c r="L346" s="10">
        <f>AVERAGEIF($H$3:$H346,"&gt;0")</f>
        <v>2.968235294117648</v>
      </c>
      <c r="M346" s="10">
        <f>AVERAGEIF($H$3:$H346,"&lt;0")</f>
        <v>-5.0754716981132075</v>
      </c>
      <c r="N346" s="11">
        <f t="shared" si="56"/>
        <v>0.58481959326481536</v>
      </c>
      <c r="O346" s="11">
        <f>COUNTIF($G$3:$G346,"&gt;0")/COUNTIF($B$3:$B346,"&gt;0")</f>
        <v>0.63698630136986301</v>
      </c>
    </row>
    <row r="347" spans="2:15" x14ac:dyDescent="0.15">
      <c r="B347" s="2">
        <v>43704</v>
      </c>
      <c r="C347" s="2" t="s">
        <v>116</v>
      </c>
      <c r="D347" s="3" t="s">
        <v>157</v>
      </c>
      <c r="E347" s="4">
        <v>6</v>
      </c>
      <c r="F347" s="5">
        <v>4.2</v>
      </c>
      <c r="G347" s="6">
        <v>0</v>
      </c>
      <c r="H347" s="7">
        <f t="shared" si="54"/>
        <v>-6</v>
      </c>
      <c r="I347" s="7">
        <f>SUM($H$2:H347)</f>
        <v>-39.400000000000006</v>
      </c>
      <c r="J347" s="8">
        <f>SUM(H$3:H347)/SUM(E$3:E347)</f>
        <v>-2.6407506702412872E-2</v>
      </c>
      <c r="K347" s="9">
        <f t="shared" si="55"/>
        <v>9.3041627944415728E-3</v>
      </c>
      <c r="L347" s="10">
        <f>AVERAGEIF($H$3:$H347,"&gt;0")</f>
        <v>2.968235294117648</v>
      </c>
      <c r="M347" s="10">
        <f>AVERAGEIF($H$3:$H347,"&lt;0")</f>
        <v>-5.08411214953271</v>
      </c>
      <c r="N347" s="11">
        <f t="shared" si="56"/>
        <v>0.58382569204152268</v>
      </c>
      <c r="O347" s="11">
        <f>COUNTIF($G$3:$G347,"&gt;0")/COUNTIF($B$3:$B347,"&gt;0")</f>
        <v>0.6348122866894198</v>
      </c>
    </row>
    <row r="348" spans="2:15" x14ac:dyDescent="0.15">
      <c r="B348" s="2">
        <v>43704</v>
      </c>
      <c r="C348" s="2" t="s">
        <v>116</v>
      </c>
      <c r="D348" s="3" t="s">
        <v>158</v>
      </c>
      <c r="E348" s="4">
        <v>3</v>
      </c>
      <c r="F348" s="5">
        <v>2.35</v>
      </c>
      <c r="G348" s="6">
        <v>7.05</v>
      </c>
      <c r="H348" s="7">
        <f t="shared" si="54"/>
        <v>4.05</v>
      </c>
      <c r="I348" s="7">
        <f>SUM($H$2:H348)</f>
        <v>-35.350000000000009</v>
      </c>
      <c r="J348" s="8">
        <f>SUM(H$3:H348)/SUM(E$3:E348)</f>
        <v>-2.3645484949832783E-2</v>
      </c>
      <c r="K348" s="9">
        <f t="shared" si="55"/>
        <v>1.3999642912311261E-2</v>
      </c>
      <c r="L348" s="10">
        <f>AVERAGEIF($H$3:$H348,"&gt;0")</f>
        <v>2.9745614035087726</v>
      </c>
      <c r="M348" s="10">
        <f>AVERAGEIF($H$3:$H348,"&lt;0")</f>
        <v>-5.08411214953271</v>
      </c>
      <c r="N348" s="11">
        <f t="shared" si="56"/>
        <v>0.5850699819401447</v>
      </c>
      <c r="O348" s="11">
        <f>COUNTIF($G$3:$G348,"&gt;0")/COUNTIF($B$3:$B348,"&gt;0")</f>
        <v>0.63605442176870752</v>
      </c>
    </row>
    <row r="349" spans="2:15" x14ac:dyDescent="0.15">
      <c r="B349" s="2">
        <v>43704</v>
      </c>
      <c r="C349" s="2" t="s">
        <v>116</v>
      </c>
      <c r="D349" s="3" t="s">
        <v>91</v>
      </c>
      <c r="E349" s="4">
        <v>3</v>
      </c>
      <c r="F349" s="5">
        <v>1.24</v>
      </c>
      <c r="G349" s="6">
        <v>3.72</v>
      </c>
      <c r="H349" s="7">
        <f t="shared" si="54"/>
        <v>0.7200000000000002</v>
      </c>
      <c r="I349" s="7">
        <f>SUM($H$2:H349)</f>
        <v>-34.63000000000001</v>
      </c>
      <c r="J349" s="8">
        <f>SUM(H$3:H349)/SUM(E$3:E349)</f>
        <v>-2.3117489986648872E-2</v>
      </c>
      <c r="K349" s="9">
        <f t="shared" si="55"/>
        <v>1.4598026209179049E-2</v>
      </c>
      <c r="L349" s="10">
        <f>AVERAGEIF($H$3:$H349,"&gt;0")</f>
        <v>2.961453488372094</v>
      </c>
      <c r="M349" s="10">
        <f>AVERAGEIF($H$3:$H349,"&lt;0")</f>
        <v>-5.08411214953271</v>
      </c>
      <c r="N349" s="11">
        <f t="shared" si="56"/>
        <v>0.58249177069083469</v>
      </c>
      <c r="O349" s="11">
        <f>COUNTIF($G$3:$G349,"&gt;0")/COUNTIF($B$3:$B349,"&gt;0")</f>
        <v>0.63728813559322028</v>
      </c>
    </row>
    <row r="350" spans="2:15" x14ac:dyDescent="0.15">
      <c r="B350" s="2">
        <v>43704</v>
      </c>
      <c r="C350" s="2" t="s">
        <v>116</v>
      </c>
      <c r="D350" s="3" t="s">
        <v>68</v>
      </c>
      <c r="E350" s="4">
        <v>2</v>
      </c>
      <c r="F350" s="5">
        <v>1.24</v>
      </c>
      <c r="G350" s="6">
        <v>2.48</v>
      </c>
      <c r="H350" s="7">
        <f t="shared" si="54"/>
        <v>0.48</v>
      </c>
      <c r="I350" s="7">
        <f>SUM($H$2:H350)</f>
        <v>-34.150000000000013</v>
      </c>
      <c r="J350" s="8">
        <f>SUM(H$3:H350)/SUM(E$3:E350)</f>
        <v>-2.2766666666666675E-2</v>
      </c>
      <c r="K350" s="9">
        <f t="shared" si="55"/>
        <v>1.4906676314443534E-2</v>
      </c>
      <c r="L350" s="10">
        <f>AVERAGEIF($H$3:$H350,"&gt;0")</f>
        <v>2.9471098265895965</v>
      </c>
      <c r="M350" s="10">
        <f>AVERAGEIF($H$3:$H350,"&lt;0")</f>
        <v>-5.08411214953271</v>
      </c>
      <c r="N350" s="11">
        <f t="shared" si="56"/>
        <v>0.57967049897993905</v>
      </c>
      <c r="O350" s="11">
        <f>COUNTIF($G$3:$G350,"&gt;0")/COUNTIF($B$3:$B350,"&gt;0")</f>
        <v>0.63851351351351349</v>
      </c>
    </row>
    <row r="351" spans="2:15" x14ac:dyDescent="0.15">
      <c r="B351" s="2">
        <v>43704</v>
      </c>
      <c r="C351" s="2" t="s">
        <v>116</v>
      </c>
      <c r="D351" s="3" t="s">
        <v>90</v>
      </c>
      <c r="E351" s="4">
        <v>2</v>
      </c>
      <c r="F351" s="5">
        <v>1.85</v>
      </c>
      <c r="G351" s="6">
        <v>3.7</v>
      </c>
      <c r="H351" s="7">
        <f t="shared" si="54"/>
        <v>1.7000000000000002</v>
      </c>
      <c r="I351" s="7">
        <f>SUM($H$2:H351)</f>
        <v>-32.45000000000001</v>
      </c>
      <c r="J351" s="8">
        <f>SUM(H$3:H351)/SUM(E$3:E351)</f>
        <v>-2.1604527296937424E-2</v>
      </c>
      <c r="K351" s="9">
        <f t="shared" si="55"/>
        <v>1.6708314039953431E-2</v>
      </c>
      <c r="L351" s="10">
        <f>AVERAGEIF($H$3:$H351,"&gt;0")</f>
        <v>2.9399425287356333</v>
      </c>
      <c r="M351" s="10">
        <f>AVERAGEIF($H$3:$H351,"&lt;0")</f>
        <v>-5.08411214953271</v>
      </c>
      <c r="N351" s="11">
        <f t="shared" si="56"/>
        <v>0.57826075473292793</v>
      </c>
      <c r="O351" s="11">
        <f>COUNTIF($G$3:$G351,"&gt;0")/COUNTIF($B$3:$B351,"&gt;0")</f>
        <v>0.63973063973063971</v>
      </c>
    </row>
    <row r="352" spans="2:15" x14ac:dyDescent="0.15">
      <c r="B352" s="2">
        <v>43704</v>
      </c>
      <c r="C352" s="2" t="s">
        <v>116</v>
      </c>
      <c r="D352" s="3" t="s">
        <v>110</v>
      </c>
      <c r="E352" s="4">
        <v>6</v>
      </c>
      <c r="F352" s="5">
        <v>14</v>
      </c>
      <c r="G352" s="6">
        <v>0</v>
      </c>
      <c r="H352" s="7">
        <f t="shared" si="54"/>
        <v>-6</v>
      </c>
      <c r="I352" s="7">
        <f>SUM($H$2:H352)</f>
        <v>-38.45000000000001</v>
      </c>
      <c r="J352" s="8">
        <f>SUM(H$3:H352)/SUM(E$3:E352)</f>
        <v>-2.5497347480106108E-2</v>
      </c>
      <c r="K352" s="9">
        <f t="shared" si="55"/>
        <v>9.8037350623418895E-3</v>
      </c>
      <c r="L352" s="10">
        <f>AVERAGEIF($H$3:$H352,"&gt;0")</f>
        <v>2.9399425287356333</v>
      </c>
      <c r="M352" s="10">
        <f>AVERAGEIF($H$3:$H352,"&lt;0")</f>
        <v>-5.0925925925925926</v>
      </c>
      <c r="N352" s="11">
        <f t="shared" si="56"/>
        <v>0.57729780564263344</v>
      </c>
      <c r="O352" s="11">
        <f>COUNTIF($G$3:$G352,"&gt;0")/COUNTIF($B$3:$B352,"&gt;0")</f>
        <v>0.63758389261744963</v>
      </c>
    </row>
    <row r="353" spans="2:15" x14ac:dyDescent="0.15">
      <c r="B353" s="2">
        <v>43704</v>
      </c>
      <c r="C353" s="2" t="s">
        <v>116</v>
      </c>
      <c r="D353" s="3" t="s">
        <v>57</v>
      </c>
      <c r="E353" s="4">
        <v>2</v>
      </c>
      <c r="F353" s="5">
        <v>1.32</v>
      </c>
      <c r="G353" s="6">
        <v>2.64</v>
      </c>
      <c r="H353" s="7">
        <f t="shared" si="54"/>
        <v>0.64000000000000012</v>
      </c>
      <c r="I353" s="7">
        <f>SUM($H$2:H353)</f>
        <v>-37.810000000000009</v>
      </c>
      <c r="J353" s="8">
        <f>SUM(H$3:H353)/SUM(E$3:E353)</f>
        <v>-2.5039735099337754E-2</v>
      </c>
      <c r="K353" s="9">
        <f t="shared" si="55"/>
        <v>1.0305866715300649E-2</v>
      </c>
      <c r="L353" s="10">
        <f>AVERAGEIF($H$3:$H353,"&gt;0")</f>
        <v>2.926800000000001</v>
      </c>
      <c r="M353" s="10">
        <f>AVERAGEIF($H$3:$H353,"&lt;0")</f>
        <v>-5.0925925925925926</v>
      </c>
      <c r="N353" s="11">
        <f t="shared" si="56"/>
        <v>0.57471709090909107</v>
      </c>
      <c r="O353" s="11">
        <f>COUNTIF($G$3:$G353,"&gt;0")/COUNTIF($B$3:$B353,"&gt;0")</f>
        <v>0.6387959866220736</v>
      </c>
    </row>
    <row r="355" spans="2:15" x14ac:dyDescent="0.15">
      <c r="I355" s="16">
        <f>SUM(H356:H390)</f>
        <v>-36.779999999999987</v>
      </c>
    </row>
    <row r="356" spans="2:15" x14ac:dyDescent="0.15">
      <c r="B356" s="2">
        <v>43706</v>
      </c>
      <c r="C356" s="2" t="s">
        <v>116</v>
      </c>
      <c r="D356" s="3" t="s">
        <v>77</v>
      </c>
      <c r="E356" s="4">
        <v>3</v>
      </c>
      <c r="F356" s="5">
        <v>1.68</v>
      </c>
      <c r="G356" s="6">
        <v>0</v>
      </c>
      <c r="H356" s="7">
        <f t="shared" ref="H356:H390" si="57">G356-E356</f>
        <v>-3</v>
      </c>
      <c r="I356" s="7">
        <f>SUM($H$2:H356)</f>
        <v>-40.810000000000009</v>
      </c>
      <c r="J356" s="8">
        <f>SUM(H$3:H356)/SUM(E$3:E356)</f>
        <v>-2.6972901520158632E-2</v>
      </c>
      <c r="K356" s="9">
        <f t="shared" ref="K356:K390" si="58">O356-(1-O356)/N356</f>
        <v>6.8548129925748436E-3</v>
      </c>
      <c r="L356" s="10">
        <f>AVERAGEIF($H$3:$H356,"&gt;0")</f>
        <v>2.926800000000001</v>
      </c>
      <c r="M356" s="10">
        <f>AVERAGEIF($H$3:$H356,"&lt;0")</f>
        <v>-5.0733944954128436</v>
      </c>
      <c r="N356" s="11">
        <f t="shared" ref="N356:N390" si="59">L356/-M356</f>
        <v>0.57689186256781222</v>
      </c>
      <c r="O356" s="11">
        <f>COUNTIF($G$3:$G356,"&gt;0")/COUNTIF($B$3:$B356,"&gt;0")</f>
        <v>0.63666666666666671</v>
      </c>
    </row>
    <row r="357" spans="2:15" x14ac:dyDescent="0.15">
      <c r="B357" s="2">
        <v>43706</v>
      </c>
      <c r="C357" s="2" t="s">
        <v>116</v>
      </c>
      <c r="D357" s="3" t="s">
        <v>159</v>
      </c>
      <c r="E357" s="4">
        <v>5</v>
      </c>
      <c r="F357" s="5">
        <v>12</v>
      </c>
      <c r="G357" s="6">
        <v>0</v>
      </c>
      <c r="H357" s="7">
        <f t="shared" si="57"/>
        <v>-5</v>
      </c>
      <c r="I357" s="7">
        <f>SUM($H$2:H357)</f>
        <v>-45.810000000000009</v>
      </c>
      <c r="J357" s="8">
        <f>SUM(H$3:H357)/SUM(E$3:E357)</f>
        <v>-3.0177865612648229E-2</v>
      </c>
      <c r="K357" s="9">
        <f t="shared" si="58"/>
        <v>1.156456747292034E-3</v>
      </c>
      <c r="L357" s="10">
        <f>AVERAGEIF($H$3:$H357,"&gt;0")</f>
        <v>2.926800000000001</v>
      </c>
      <c r="M357" s="10">
        <f>AVERAGEIF($H$3:$H357,"&lt;0")</f>
        <v>-5.0727272727272723</v>
      </c>
      <c r="N357" s="11">
        <f t="shared" si="59"/>
        <v>0.57696774193548406</v>
      </c>
      <c r="O357" s="11">
        <f>COUNTIF($G$3:$G357,"&gt;0")/COUNTIF($B$3:$B357,"&gt;0")</f>
        <v>0.63455149501661134</v>
      </c>
    </row>
    <row r="358" spans="2:15" x14ac:dyDescent="0.15">
      <c r="B358" s="2">
        <v>43706</v>
      </c>
      <c r="C358" s="2" t="s">
        <v>116</v>
      </c>
      <c r="D358" s="3" t="s">
        <v>73</v>
      </c>
      <c r="E358" s="4">
        <v>4</v>
      </c>
      <c r="F358" s="5">
        <v>1.85</v>
      </c>
      <c r="G358" s="6">
        <v>0</v>
      </c>
      <c r="H358" s="7">
        <f t="shared" si="57"/>
        <v>-4</v>
      </c>
      <c r="I358" s="7">
        <f>SUM($H$2:H358)</f>
        <v>-49.810000000000009</v>
      </c>
      <c r="J358" s="8">
        <f>SUM(H$3:H358)/SUM(E$3:E358)</f>
        <v>-3.2726675427069654E-2</v>
      </c>
      <c r="K358" s="9">
        <f t="shared" si="58"/>
        <v>-3.3728041474672121E-3</v>
      </c>
      <c r="L358" s="10">
        <f>AVERAGEIF($H$3:$H358,"&gt;0")</f>
        <v>2.926800000000001</v>
      </c>
      <c r="M358" s="10">
        <f>AVERAGEIF($H$3:$H358,"&lt;0")</f>
        <v>-5.0630630630630629</v>
      </c>
      <c r="N358" s="11">
        <f t="shared" si="59"/>
        <v>0.57806903914590768</v>
      </c>
      <c r="O358" s="11">
        <f>COUNTIF($G$3:$G358,"&gt;0")/COUNTIF($B$3:$B358,"&gt;0")</f>
        <v>0.63245033112582782</v>
      </c>
    </row>
    <row r="359" spans="2:15" x14ac:dyDescent="0.15">
      <c r="B359" s="2">
        <v>43706</v>
      </c>
      <c r="C359" s="2" t="s">
        <v>116</v>
      </c>
      <c r="D359" s="3" t="s">
        <v>33</v>
      </c>
      <c r="E359" s="4">
        <v>3</v>
      </c>
      <c r="F359" s="5">
        <v>1.05</v>
      </c>
      <c r="G359" s="6">
        <v>0</v>
      </c>
      <c r="H359" s="7">
        <f t="shared" si="57"/>
        <v>-3</v>
      </c>
      <c r="I359" s="7">
        <f>SUM($H$2:H359)</f>
        <v>-52.810000000000009</v>
      </c>
      <c r="J359" s="8">
        <f>SUM(H$3:H359)/SUM(E$3:E359)</f>
        <v>-3.4629508196721316E-2</v>
      </c>
      <c r="K359" s="9">
        <f t="shared" si="58"/>
        <v>-6.7445448931936491E-3</v>
      </c>
      <c r="L359" s="10">
        <f>AVERAGEIF($H$3:$H359,"&gt;0")</f>
        <v>2.926800000000001</v>
      </c>
      <c r="M359" s="10">
        <f>AVERAGEIF($H$3:$H359,"&lt;0")</f>
        <v>-5.0446428571428568</v>
      </c>
      <c r="N359" s="11">
        <f t="shared" si="59"/>
        <v>0.58017982300884974</v>
      </c>
      <c r="O359" s="11">
        <f>COUNTIF($G$3:$G359,"&gt;0")/COUNTIF($B$3:$B359,"&gt;0")</f>
        <v>0.63036303630363033</v>
      </c>
    </row>
    <row r="360" spans="2:15" x14ac:dyDescent="0.15">
      <c r="B360" s="2">
        <v>43706</v>
      </c>
      <c r="C360" s="2" t="s">
        <v>116</v>
      </c>
      <c r="D360" s="3" t="s">
        <v>148</v>
      </c>
      <c r="E360" s="4">
        <v>1</v>
      </c>
      <c r="F360" s="5">
        <v>1.42</v>
      </c>
      <c r="G360" s="6">
        <v>0</v>
      </c>
      <c r="H360" s="7">
        <f t="shared" si="57"/>
        <v>-1</v>
      </c>
      <c r="I360" s="7">
        <f>SUM($H$2:H360)</f>
        <v>-53.810000000000009</v>
      </c>
      <c r="J360" s="8">
        <f>SUM(H$3:H360)/SUM(E$3:E360)</f>
        <v>-3.526212319790302E-2</v>
      </c>
      <c r="K360" s="9">
        <f t="shared" si="58"/>
        <v>-7.8462736381748055E-3</v>
      </c>
      <c r="L360" s="10">
        <f>AVERAGEIF($H$3:$H360,"&gt;0")</f>
        <v>2.926800000000001</v>
      </c>
      <c r="M360" s="10">
        <f>AVERAGEIF($H$3:$H360,"&lt;0")</f>
        <v>-5.0088495575221241</v>
      </c>
      <c r="N360" s="11">
        <f t="shared" si="59"/>
        <v>0.58432579505300375</v>
      </c>
      <c r="O360" s="11">
        <f>COUNTIF($G$3:$G360,"&gt;0")/COUNTIF($B$3:$B360,"&gt;0")</f>
        <v>0.62828947368421051</v>
      </c>
    </row>
    <row r="361" spans="2:15" x14ac:dyDescent="0.15">
      <c r="B361" s="2">
        <v>43706</v>
      </c>
      <c r="C361" s="2" t="s">
        <v>116</v>
      </c>
      <c r="D361" s="3" t="s">
        <v>39</v>
      </c>
      <c r="E361" s="4">
        <v>3</v>
      </c>
      <c r="F361" s="5">
        <v>1.24</v>
      </c>
      <c r="G361" s="6">
        <v>3.72</v>
      </c>
      <c r="H361" s="7">
        <f t="shared" si="57"/>
        <v>0.7200000000000002</v>
      </c>
      <c r="I361" s="7">
        <f>SUM($H$2:H361)</f>
        <v>-53.090000000000011</v>
      </c>
      <c r="J361" s="8">
        <f>SUM(H$3:H361)/SUM(E$3:E361)</f>
        <v>-3.4722040549378684E-2</v>
      </c>
      <c r="K361" s="9">
        <f t="shared" si="58"/>
        <v>-7.269865834641065E-3</v>
      </c>
      <c r="L361" s="10">
        <f>AVERAGEIF($H$3:$H361,"&gt;0")</f>
        <v>2.9142613636363648</v>
      </c>
      <c r="M361" s="10">
        <f>AVERAGEIF($H$3:$H361,"&lt;0")</f>
        <v>-5.0088495575221241</v>
      </c>
      <c r="N361" s="11">
        <f t="shared" si="59"/>
        <v>0.58182249839383249</v>
      </c>
      <c r="O361" s="11">
        <f>COUNTIF($G$3:$G361,"&gt;0")/COUNTIF($B$3:$B361,"&gt;0")</f>
        <v>0.62950819672131153</v>
      </c>
    </row>
    <row r="362" spans="2:15" x14ac:dyDescent="0.15">
      <c r="B362" s="2">
        <v>43706</v>
      </c>
      <c r="C362" s="2" t="s">
        <v>116</v>
      </c>
      <c r="D362" s="3" t="s">
        <v>70</v>
      </c>
      <c r="E362" s="4">
        <v>1</v>
      </c>
      <c r="F362" s="5">
        <v>1.05</v>
      </c>
      <c r="G362" s="6">
        <v>1.05</v>
      </c>
      <c r="H362" s="7">
        <f t="shared" si="57"/>
        <v>5.0000000000000044E-2</v>
      </c>
      <c r="I362" s="7">
        <f>SUM($H$2:H362)</f>
        <v>-53.040000000000013</v>
      </c>
      <c r="J362" s="8">
        <f>SUM(H$3:H362)/SUM(E$3:E362)</f>
        <v>-3.4666666666666672E-2</v>
      </c>
      <c r="K362" s="9">
        <f t="shared" si="58"/>
        <v>-7.5221500536166719E-3</v>
      </c>
      <c r="L362" s="10">
        <f>AVERAGEIF($H$3:$H362,"&gt;0")</f>
        <v>2.8980790960451985</v>
      </c>
      <c r="M362" s="10">
        <f>AVERAGEIF($H$3:$H362,"&lt;0")</f>
        <v>-5.0088495575221241</v>
      </c>
      <c r="N362" s="11">
        <f t="shared" si="59"/>
        <v>0.57859176299135584</v>
      </c>
      <c r="O362" s="11">
        <f>COUNTIF($G$3:$G362,"&gt;0")/COUNTIF($B$3:$B362,"&gt;0")</f>
        <v>0.63071895424836599</v>
      </c>
    </row>
    <row r="363" spans="2:15" x14ac:dyDescent="0.15">
      <c r="B363" s="2">
        <v>43706</v>
      </c>
      <c r="C363" s="2" t="s">
        <v>116</v>
      </c>
      <c r="D363" s="3" t="s">
        <v>160</v>
      </c>
      <c r="E363" s="4">
        <v>5</v>
      </c>
      <c r="F363" s="5">
        <v>4.2</v>
      </c>
      <c r="G363" s="6">
        <v>0</v>
      </c>
      <c r="H363" s="7">
        <f t="shared" si="57"/>
        <v>-5</v>
      </c>
      <c r="I363" s="7">
        <f>SUM($H$2:H363)</f>
        <v>-58.040000000000013</v>
      </c>
      <c r="J363" s="8">
        <f>SUM(H$3:H363)/SUM(E$3:E363)</f>
        <v>-3.7811074918566785E-2</v>
      </c>
      <c r="K363" s="9">
        <f t="shared" si="58"/>
        <v>-1.3117454853582844E-2</v>
      </c>
      <c r="L363" s="10">
        <f>AVERAGEIF($H$3:$H363,"&gt;0")</f>
        <v>2.8980790960451985</v>
      </c>
      <c r="M363" s="10">
        <f>AVERAGEIF($H$3:$H363,"&lt;0")</f>
        <v>-5.0087719298245617</v>
      </c>
      <c r="N363" s="11">
        <f t="shared" si="59"/>
        <v>0.57860073020867353</v>
      </c>
      <c r="O363" s="11">
        <f>COUNTIF($G$3:$G363,"&gt;0")/COUNTIF($B$3:$B363,"&gt;0")</f>
        <v>0.62866449511400646</v>
      </c>
    </row>
    <row r="364" spans="2:15" x14ac:dyDescent="0.15">
      <c r="B364" s="2">
        <v>43706</v>
      </c>
      <c r="C364" s="2" t="s">
        <v>116</v>
      </c>
      <c r="D364" s="3" t="s">
        <v>60</v>
      </c>
      <c r="E364" s="4">
        <v>3</v>
      </c>
      <c r="F364" s="5">
        <v>1.38</v>
      </c>
      <c r="G364" s="6">
        <v>0</v>
      </c>
      <c r="H364" s="7">
        <f t="shared" si="57"/>
        <v>-3</v>
      </c>
      <c r="I364" s="7">
        <f>SUM($H$2:H364)</f>
        <v>-61.040000000000013</v>
      </c>
      <c r="J364" s="8">
        <f>SUM(H$3:H364)/SUM(E$3:E364)</f>
        <v>-3.968790637191158E-2</v>
      </c>
      <c r="K364" s="9">
        <f t="shared" si="58"/>
        <v>-1.6435802189077031E-2</v>
      </c>
      <c r="L364" s="10">
        <f>AVERAGEIF($H$3:$H364,"&gt;0")</f>
        <v>2.8980790960451985</v>
      </c>
      <c r="M364" s="10">
        <f>AVERAGEIF($H$3:$H364,"&lt;0")</f>
        <v>-4.9913043478260866</v>
      </c>
      <c r="N364" s="11">
        <f t="shared" si="59"/>
        <v>0.58062560286619835</v>
      </c>
      <c r="O364" s="11">
        <f>COUNTIF($G$3:$G364,"&gt;0")/COUNTIF($B$3:$B364,"&gt;0")</f>
        <v>0.62662337662337664</v>
      </c>
    </row>
    <row r="365" spans="2:15" x14ac:dyDescent="0.15">
      <c r="B365" s="2">
        <v>43706</v>
      </c>
      <c r="C365" s="2" t="s">
        <v>116</v>
      </c>
      <c r="D365" s="3" t="s">
        <v>92</v>
      </c>
      <c r="E365" s="4">
        <v>2</v>
      </c>
      <c r="F365" s="5">
        <v>1.3</v>
      </c>
      <c r="G365" s="6">
        <v>2.6</v>
      </c>
      <c r="H365" s="7">
        <f t="shared" si="57"/>
        <v>0.60000000000000009</v>
      </c>
      <c r="I365" s="7">
        <f>SUM($H$2:H365)</f>
        <v>-60.440000000000012</v>
      </c>
      <c r="J365" s="8">
        <f>SUM(H$3:H365)/SUM(E$3:E365)</f>
        <v>-3.9246753246753252E-2</v>
      </c>
      <c r="K365" s="9">
        <f t="shared" si="58"/>
        <v>-1.6014615662079179E-2</v>
      </c>
      <c r="L365" s="10">
        <f>AVERAGEIF($H$3:$H365,"&gt;0")</f>
        <v>2.8851685393258437</v>
      </c>
      <c r="M365" s="10">
        <f>AVERAGEIF($H$3:$H365,"&lt;0")</f>
        <v>-4.9913043478260866</v>
      </c>
      <c r="N365" s="11">
        <f t="shared" si="59"/>
        <v>0.57803899307050877</v>
      </c>
      <c r="O365" s="11">
        <f>COUNTIF($G$3:$G365,"&gt;0")/COUNTIF($B$3:$B365,"&gt;0")</f>
        <v>0.62783171521035597</v>
      </c>
    </row>
    <row r="366" spans="2:15" x14ac:dyDescent="0.15">
      <c r="B366" s="2">
        <v>43706</v>
      </c>
      <c r="C366" s="2" t="s">
        <v>116</v>
      </c>
      <c r="D366" s="3" t="s">
        <v>70</v>
      </c>
      <c r="E366" s="4">
        <v>1</v>
      </c>
      <c r="F366" s="5">
        <v>1.05</v>
      </c>
      <c r="G366" s="6">
        <v>1.05</v>
      </c>
      <c r="H366" s="7">
        <f t="shared" si="57"/>
        <v>5.0000000000000044E-2</v>
      </c>
      <c r="I366" s="7">
        <f>SUM($H$2:H366)</f>
        <v>-60.390000000000015</v>
      </c>
      <c r="J366" s="8">
        <f>SUM(H$3:H366)/SUM(E$3:E366)</f>
        <v>-3.9188838416612602E-2</v>
      </c>
      <c r="K366" s="9">
        <f t="shared" si="58"/>
        <v>-1.6279767942413814E-2</v>
      </c>
      <c r="L366" s="10">
        <f>AVERAGEIF($H$3:$H366,"&gt;0")</f>
        <v>2.869329608938548</v>
      </c>
      <c r="M366" s="10">
        <f>AVERAGEIF($H$3:$H366,"&lt;0")</f>
        <v>-4.9913043478260866</v>
      </c>
      <c r="N366" s="11">
        <f t="shared" si="59"/>
        <v>0.57486568820197392</v>
      </c>
      <c r="O366" s="11">
        <f>COUNTIF($G$3:$G366,"&gt;0")/COUNTIF($B$3:$B366,"&gt;0")</f>
        <v>0.62903225806451613</v>
      </c>
    </row>
    <row r="367" spans="2:15" x14ac:dyDescent="0.15">
      <c r="B367" s="2">
        <v>43706</v>
      </c>
      <c r="C367" s="2" t="s">
        <v>116</v>
      </c>
      <c r="D367" s="3" t="s">
        <v>77</v>
      </c>
      <c r="E367" s="4">
        <v>3</v>
      </c>
      <c r="F367" s="5">
        <v>1.75</v>
      </c>
      <c r="G367" s="6">
        <v>0</v>
      </c>
      <c r="H367" s="7">
        <f t="shared" si="57"/>
        <v>-3</v>
      </c>
      <c r="I367" s="7">
        <f>SUM($H$2:H367)</f>
        <v>-63.390000000000015</v>
      </c>
      <c r="J367" s="8">
        <f>SUM(H$3:H367)/SUM(E$3:E367)</f>
        <v>-4.1055699481865292E-2</v>
      </c>
      <c r="K367" s="9">
        <f t="shared" si="58"/>
        <v>-1.9589287629315222E-2</v>
      </c>
      <c r="L367" s="10">
        <f>AVERAGEIF($H$3:$H367,"&gt;0")</f>
        <v>2.869329608938548</v>
      </c>
      <c r="M367" s="10">
        <f>AVERAGEIF($H$3:$H367,"&lt;0")</f>
        <v>-4.9741379310344831</v>
      </c>
      <c r="N367" s="11">
        <f t="shared" si="59"/>
        <v>0.5768496267536769</v>
      </c>
      <c r="O367" s="11">
        <f>COUNTIF($G$3:$G367,"&gt;0")/COUNTIF($B$3:$B367,"&gt;0")</f>
        <v>0.62700964630225076</v>
      </c>
    </row>
    <row r="368" spans="2:15" x14ac:dyDescent="0.15">
      <c r="B368" s="2">
        <v>43706</v>
      </c>
      <c r="C368" s="2" t="s">
        <v>116</v>
      </c>
      <c r="D368" s="3" t="s">
        <v>73</v>
      </c>
      <c r="E368" s="4">
        <v>5</v>
      </c>
      <c r="F368" s="5">
        <v>1.8</v>
      </c>
      <c r="G368" s="6">
        <v>0</v>
      </c>
      <c r="H368" s="7">
        <f t="shared" si="57"/>
        <v>-5</v>
      </c>
      <c r="I368" s="7">
        <f>SUM($H$2:H368)</f>
        <v>-68.390000000000015</v>
      </c>
      <c r="J368" s="8">
        <f>SUM(H$3:H368)/SUM(E$3:E368)</f>
        <v>-4.4151065203357015E-2</v>
      </c>
      <c r="K368" s="9">
        <f t="shared" si="58"/>
        <v>-2.5111653110037047E-2</v>
      </c>
      <c r="L368" s="10">
        <f>AVERAGEIF($H$3:$H368,"&gt;0")</f>
        <v>2.869329608938548</v>
      </c>
      <c r="M368" s="10">
        <f>AVERAGEIF($H$3:$H368,"&lt;0")</f>
        <v>-4.9743589743589745</v>
      </c>
      <c r="N368" s="11">
        <f t="shared" si="59"/>
        <v>0.57682399354950187</v>
      </c>
      <c r="O368" s="11">
        <f>COUNTIF($G$3:$G368,"&gt;0")/COUNTIF($B$3:$B368,"&gt;0")</f>
        <v>0.625</v>
      </c>
    </row>
    <row r="369" spans="2:15" x14ac:dyDescent="0.15">
      <c r="B369" s="2">
        <v>43706</v>
      </c>
      <c r="C369" s="2" t="s">
        <v>116</v>
      </c>
      <c r="D369" s="3" t="s">
        <v>43</v>
      </c>
      <c r="E369" s="4">
        <v>3</v>
      </c>
      <c r="F369" s="5">
        <v>1.55</v>
      </c>
      <c r="G369" s="6">
        <v>4.6500000000000004</v>
      </c>
      <c r="H369" s="7">
        <f t="shared" si="57"/>
        <v>1.6500000000000004</v>
      </c>
      <c r="I369" s="7">
        <f>SUM($H$2:H369)</f>
        <v>-66.740000000000009</v>
      </c>
      <c r="J369" s="8">
        <f>SUM(H$3:H369)/SUM(E$3:E369)</f>
        <v>-4.3002577319587634E-2</v>
      </c>
      <c r="K369" s="9">
        <f t="shared" si="58"/>
        <v>-2.3370068202175465E-2</v>
      </c>
      <c r="L369" s="10">
        <f>AVERAGEIF($H$3:$H369,"&gt;0")</f>
        <v>2.8625555555555562</v>
      </c>
      <c r="M369" s="10">
        <f>AVERAGEIF($H$3:$H369,"&lt;0")</f>
        <v>-4.9743589743589745</v>
      </c>
      <c r="N369" s="11">
        <f t="shared" si="59"/>
        <v>0.57546219931271492</v>
      </c>
      <c r="O369" s="11">
        <f>COUNTIF($G$3:$G369,"&gt;0")/COUNTIF($B$3:$B369,"&gt;0")</f>
        <v>0.62619808306709268</v>
      </c>
    </row>
    <row r="370" spans="2:15" x14ac:dyDescent="0.15">
      <c r="B370" s="2">
        <v>43706</v>
      </c>
      <c r="C370" s="2" t="s">
        <v>116</v>
      </c>
      <c r="D370" s="3" t="s">
        <v>59</v>
      </c>
      <c r="E370" s="4">
        <v>5</v>
      </c>
      <c r="F370" s="5">
        <v>2.5</v>
      </c>
      <c r="G370" s="6">
        <v>0</v>
      </c>
      <c r="H370" s="7">
        <f t="shared" si="57"/>
        <v>-5</v>
      </c>
      <c r="I370" s="7">
        <f>SUM($H$2:H370)</f>
        <v>-71.740000000000009</v>
      </c>
      <c r="J370" s="8">
        <f>SUM(H$3:H370)/SUM(E$3:E370)</f>
        <v>-4.6075786769428397E-2</v>
      </c>
      <c r="K370" s="9">
        <f t="shared" si="58"/>
        <v>-2.8858351395659065E-2</v>
      </c>
      <c r="L370" s="10">
        <f>AVERAGEIF($H$3:$H370,"&gt;0")</f>
        <v>2.8625555555555562</v>
      </c>
      <c r="M370" s="10">
        <f>AVERAGEIF($H$3:$H370,"&lt;0")</f>
        <v>-4.9745762711864403</v>
      </c>
      <c r="N370" s="11">
        <f t="shared" si="59"/>
        <v>0.57543706227522262</v>
      </c>
      <c r="O370" s="11">
        <f>COUNTIF($G$3:$G370,"&gt;0")/COUNTIF($B$3:$B370,"&gt;0")</f>
        <v>0.62420382165605093</v>
      </c>
    </row>
    <row r="371" spans="2:15" x14ac:dyDescent="0.15">
      <c r="B371" s="2">
        <v>43706</v>
      </c>
      <c r="C371" s="2" t="s">
        <v>116</v>
      </c>
      <c r="D371" s="3" t="s">
        <v>160</v>
      </c>
      <c r="E371" s="4">
        <v>7</v>
      </c>
      <c r="F371" s="5">
        <v>4.2</v>
      </c>
      <c r="G371" s="6">
        <v>0</v>
      </c>
      <c r="H371" s="7">
        <f t="shared" si="57"/>
        <v>-7</v>
      </c>
      <c r="I371" s="7">
        <f>SUM($H$2:H371)</f>
        <v>-78.740000000000009</v>
      </c>
      <c r="J371" s="8">
        <f>SUM(H$3:H371)/SUM(E$3:E371)</f>
        <v>-5.0345268542199492E-2</v>
      </c>
      <c r="K371" s="9">
        <f t="shared" si="58"/>
        <v>-3.6529808652620233E-2</v>
      </c>
      <c r="L371" s="10">
        <f>AVERAGEIF($H$3:$H371,"&gt;0")</f>
        <v>2.8625555555555562</v>
      </c>
      <c r="M371" s="10">
        <f>AVERAGEIF($H$3:$H371,"&lt;0")</f>
        <v>-4.9915966386554622</v>
      </c>
      <c r="N371" s="11">
        <f t="shared" si="59"/>
        <v>0.57347493453049025</v>
      </c>
      <c r="O371" s="11">
        <f>COUNTIF($G$3:$G371,"&gt;0")/COUNTIF($B$3:$B371,"&gt;0")</f>
        <v>0.62222222222222223</v>
      </c>
    </row>
    <row r="372" spans="2:15" x14ac:dyDescent="0.15">
      <c r="B372" s="2">
        <v>43706</v>
      </c>
      <c r="C372" s="2" t="s">
        <v>116</v>
      </c>
      <c r="D372" s="3" t="s">
        <v>39</v>
      </c>
      <c r="E372" s="4">
        <v>3</v>
      </c>
      <c r="F372" s="5">
        <v>1.24</v>
      </c>
      <c r="G372" s="6">
        <v>3.72</v>
      </c>
      <c r="H372" s="7">
        <f t="shared" si="57"/>
        <v>0.7200000000000002</v>
      </c>
      <c r="I372" s="7">
        <f>SUM($H$2:H372)</f>
        <v>-78.02000000000001</v>
      </c>
      <c r="J372" s="8">
        <f>SUM(H$3:H372)/SUM(E$3:E372)</f>
        <v>-4.9789406509253356E-2</v>
      </c>
      <c r="K372" s="9">
        <f t="shared" si="58"/>
        <v>-3.5976396887132722E-2</v>
      </c>
      <c r="L372" s="10">
        <f>AVERAGEIF($H$3:$H372,"&gt;0")</f>
        <v>2.8507182320441995</v>
      </c>
      <c r="M372" s="10">
        <f>AVERAGEIF($H$3:$H372,"&lt;0")</f>
        <v>-4.9915966386554622</v>
      </c>
      <c r="N372" s="11">
        <f t="shared" si="59"/>
        <v>0.57110348419740697</v>
      </c>
      <c r="O372" s="11">
        <f>COUNTIF($G$3:$G372,"&gt;0")/COUNTIF($B$3:$B372,"&gt;0")</f>
        <v>0.62341772151898733</v>
      </c>
    </row>
    <row r="373" spans="2:15" x14ac:dyDescent="0.15">
      <c r="B373" s="2">
        <v>43706</v>
      </c>
      <c r="C373" s="2" t="s">
        <v>116</v>
      </c>
      <c r="D373" s="3" t="s">
        <v>58</v>
      </c>
      <c r="E373" s="4">
        <v>1</v>
      </c>
      <c r="F373" s="5">
        <v>1.02</v>
      </c>
      <c r="G373" s="6">
        <v>1.02</v>
      </c>
      <c r="H373" s="7">
        <f t="shared" si="57"/>
        <v>2.0000000000000018E-2</v>
      </c>
      <c r="I373" s="7">
        <f>SUM($H$2:H373)</f>
        <v>-78.000000000000014</v>
      </c>
      <c r="J373" s="8">
        <f>SUM(H$3:H373)/SUM(E$3:E373)</f>
        <v>-4.974489795918368E-2</v>
      </c>
      <c r="K373" s="9">
        <f t="shared" si="58"/>
        <v>-3.6314283618222976E-2</v>
      </c>
      <c r="L373" s="10">
        <f>AVERAGEIF($H$3:$H373,"&gt;0")</f>
        <v>2.8351648351648358</v>
      </c>
      <c r="M373" s="10">
        <f>AVERAGEIF($H$3:$H373,"&lt;0")</f>
        <v>-4.9915966386554622</v>
      </c>
      <c r="N373" s="11">
        <f t="shared" si="59"/>
        <v>0.56798756798756811</v>
      </c>
      <c r="O373" s="11">
        <f>COUNTIF($G$3:$G373,"&gt;0")/COUNTIF($B$3:$B373,"&gt;0")</f>
        <v>0.62460567823343849</v>
      </c>
    </row>
    <row r="374" spans="2:15" x14ac:dyDescent="0.15">
      <c r="B374" s="2">
        <v>43706</v>
      </c>
      <c r="C374" s="2" t="s">
        <v>116</v>
      </c>
      <c r="D374" s="3" t="s">
        <v>33</v>
      </c>
      <c r="E374" s="4">
        <v>3</v>
      </c>
      <c r="F374" s="5">
        <v>1.05</v>
      </c>
      <c r="G374" s="6">
        <v>0</v>
      </c>
      <c r="H374" s="7">
        <f t="shared" si="57"/>
        <v>-3</v>
      </c>
      <c r="I374" s="7">
        <f>SUM($H$2:H374)</f>
        <v>-81.000000000000014</v>
      </c>
      <c r="J374" s="8">
        <f>SUM(H$3:H374)/SUM(E$3:E374)</f>
        <v>-5.1559516231699562E-2</v>
      </c>
      <c r="K374" s="9">
        <f t="shared" si="58"/>
        <v>-3.952757057188816E-2</v>
      </c>
      <c r="L374" s="10">
        <f>AVERAGEIF($H$3:$H374,"&gt;0")</f>
        <v>2.8351648351648358</v>
      </c>
      <c r="M374" s="10">
        <f>AVERAGEIF($H$3:$H374,"&lt;0")</f>
        <v>-4.9749999999999996</v>
      </c>
      <c r="N374" s="11">
        <f t="shared" si="59"/>
        <v>0.56988237892760518</v>
      </c>
      <c r="O374" s="11">
        <f>COUNTIF($G$3:$G374,"&gt;0")/COUNTIF($B$3:$B374,"&gt;0")</f>
        <v>0.62264150943396224</v>
      </c>
    </row>
    <row r="375" spans="2:15" x14ac:dyDescent="0.15">
      <c r="B375" s="2">
        <v>43706</v>
      </c>
      <c r="C375" s="2" t="s">
        <v>116</v>
      </c>
      <c r="D375" s="3" t="s">
        <v>148</v>
      </c>
      <c r="E375" s="4">
        <v>1</v>
      </c>
      <c r="F375" s="5">
        <v>1.4</v>
      </c>
      <c r="G375" s="6">
        <v>0</v>
      </c>
      <c r="H375" s="7">
        <f t="shared" si="57"/>
        <v>-1</v>
      </c>
      <c r="I375" s="7">
        <f>SUM($H$2:H375)</f>
        <v>-82.000000000000014</v>
      </c>
      <c r="J375" s="8">
        <f>SUM(H$3:H375)/SUM(E$3:E375)</f>
        <v>-5.2162849872773545E-2</v>
      </c>
      <c r="K375" s="9">
        <f t="shared" si="58"/>
        <v>-4.0509343636849438E-2</v>
      </c>
      <c r="L375" s="10">
        <f>AVERAGEIF($H$3:$H375,"&gt;0")</f>
        <v>2.8351648351648358</v>
      </c>
      <c r="M375" s="10">
        <f>AVERAGEIF($H$3:$H375,"&lt;0")</f>
        <v>-4.9421487603305785</v>
      </c>
      <c r="N375" s="11">
        <f t="shared" si="59"/>
        <v>0.5736704766805103</v>
      </c>
      <c r="O375" s="11">
        <f>COUNTIF($G$3:$G375,"&gt;0")/COUNTIF($B$3:$B375,"&gt;0")</f>
        <v>0.62068965517241381</v>
      </c>
    </row>
    <row r="376" spans="2:15" x14ac:dyDescent="0.15">
      <c r="B376" s="2">
        <v>43706</v>
      </c>
      <c r="C376" s="2" t="s">
        <v>116</v>
      </c>
      <c r="D376" s="3" t="s">
        <v>92</v>
      </c>
      <c r="E376" s="4">
        <v>2</v>
      </c>
      <c r="F376" s="5">
        <v>1.3</v>
      </c>
      <c r="G376" s="6">
        <v>2.6</v>
      </c>
      <c r="H376" s="7">
        <f t="shared" si="57"/>
        <v>0.60000000000000009</v>
      </c>
      <c r="I376" s="7">
        <f>SUM($H$2:H376)</f>
        <v>-81.40000000000002</v>
      </c>
      <c r="J376" s="8">
        <f>SUM(H$3:H376)/SUM(E$3:E376)</f>
        <v>-5.1715374841169011E-2</v>
      </c>
      <c r="K376" s="9">
        <f t="shared" si="58"/>
        <v>-4.010961091753773E-2</v>
      </c>
      <c r="L376" s="10">
        <f>AVERAGEIF($H$3:$H376,"&gt;0")</f>
        <v>2.822950819672132</v>
      </c>
      <c r="M376" s="10">
        <f>AVERAGEIF($H$3:$H376,"&lt;0")</f>
        <v>-4.9421487603305785</v>
      </c>
      <c r="N376" s="11">
        <f t="shared" si="59"/>
        <v>0.57119907889686949</v>
      </c>
      <c r="O376" s="11">
        <f>COUNTIF($G$3:$G376,"&gt;0")/COUNTIF($B$3:$B376,"&gt;0")</f>
        <v>0.62187499999999996</v>
      </c>
    </row>
    <row r="377" spans="2:15" x14ac:dyDescent="0.15">
      <c r="B377" s="2">
        <v>43706</v>
      </c>
      <c r="C377" s="2" t="s">
        <v>116</v>
      </c>
      <c r="D377" s="3" t="s">
        <v>161</v>
      </c>
      <c r="E377" s="4">
        <v>6</v>
      </c>
      <c r="F377" s="5">
        <v>3</v>
      </c>
      <c r="G377" s="6">
        <v>18</v>
      </c>
      <c r="H377" s="7">
        <f t="shared" si="57"/>
        <v>12</v>
      </c>
      <c r="I377" s="7">
        <f>SUM($H$2:H377)</f>
        <v>-69.40000000000002</v>
      </c>
      <c r="J377" s="8">
        <f>SUM(H$3:H377)/SUM(E$3:E377)</f>
        <v>-4.3924050632911403E-2</v>
      </c>
      <c r="K377" s="9">
        <f t="shared" si="58"/>
        <v>-2.5412451393971969E-2</v>
      </c>
      <c r="L377" s="10">
        <f>AVERAGEIF($H$3:$H377,"&gt;0")</f>
        <v>2.8728260869565223</v>
      </c>
      <c r="M377" s="10">
        <f>AVERAGEIF($H$3:$H377,"&lt;0")</f>
        <v>-4.9421487603305785</v>
      </c>
      <c r="N377" s="11">
        <f t="shared" si="59"/>
        <v>0.58129089719354377</v>
      </c>
      <c r="O377" s="11">
        <f>COUNTIF($G$3:$G377,"&gt;0")/COUNTIF($B$3:$B377,"&gt;0")</f>
        <v>0.62305295950155759</v>
      </c>
    </row>
    <row r="378" spans="2:15" x14ac:dyDescent="0.15">
      <c r="B378" s="2">
        <v>43706</v>
      </c>
      <c r="C378" s="2" t="s">
        <v>116</v>
      </c>
      <c r="D378" s="3" t="s">
        <v>26</v>
      </c>
      <c r="E378" s="4">
        <v>3</v>
      </c>
      <c r="F378" s="5">
        <v>2.04</v>
      </c>
      <c r="G378" s="6">
        <v>6.15</v>
      </c>
      <c r="H378" s="7">
        <f t="shared" si="57"/>
        <v>3.1500000000000004</v>
      </c>
      <c r="I378" s="7">
        <f>SUM($H$2:H378)</f>
        <v>-66.250000000000014</v>
      </c>
      <c r="J378" s="8">
        <f>SUM(H$3:H378)/SUM(E$3:E378)</f>
        <v>-4.1850915982312074E-2</v>
      </c>
      <c r="K378" s="9">
        <f t="shared" si="58"/>
        <v>-2.1890978749996126E-2</v>
      </c>
      <c r="L378" s="10">
        <f>AVERAGEIF($H$3:$H378,"&gt;0")</f>
        <v>2.8743243243243248</v>
      </c>
      <c r="M378" s="10">
        <f>AVERAGEIF($H$3:$H378,"&lt;0")</f>
        <v>-4.9421487603305785</v>
      </c>
      <c r="N378" s="11">
        <f t="shared" si="59"/>
        <v>0.58159405224622629</v>
      </c>
      <c r="O378" s="11">
        <f>COUNTIF($G$3:$G378,"&gt;0")/COUNTIF($B$3:$B378,"&gt;0")</f>
        <v>0.62422360248447206</v>
      </c>
    </row>
    <row r="379" spans="2:15" x14ac:dyDescent="0.15">
      <c r="B379" s="2">
        <v>43706</v>
      </c>
      <c r="C379" s="2" t="s">
        <v>116</v>
      </c>
      <c r="D379" s="3" t="s">
        <v>72</v>
      </c>
      <c r="E379" s="4">
        <v>3</v>
      </c>
      <c r="F379" s="5">
        <v>2</v>
      </c>
      <c r="G379" s="6">
        <v>0</v>
      </c>
      <c r="H379" s="7">
        <f t="shared" si="57"/>
        <v>-3</v>
      </c>
      <c r="I379" s="7">
        <f>SUM($H$2:H379)</f>
        <v>-69.250000000000014</v>
      </c>
      <c r="J379" s="8">
        <f>SUM(H$3:H379)/SUM(E$3:E379)</f>
        <v>-4.3663303909205559E-2</v>
      </c>
      <c r="K379" s="9">
        <f t="shared" si="58"/>
        <v>-2.5054547095358037E-2</v>
      </c>
      <c r="L379" s="10">
        <f>AVERAGEIF($H$3:$H379,"&gt;0")</f>
        <v>2.8743243243243248</v>
      </c>
      <c r="M379" s="10">
        <f>AVERAGEIF($H$3:$H379,"&lt;0")</f>
        <v>-4.9262295081967213</v>
      </c>
      <c r="N379" s="11">
        <f t="shared" si="59"/>
        <v>0.58347349012906424</v>
      </c>
      <c r="O379" s="11">
        <f>COUNTIF($G$3:$G379,"&gt;0")/COUNTIF($B$3:$B379,"&gt;0")</f>
        <v>0.62229102167182659</v>
      </c>
    </row>
    <row r="380" spans="2:15" x14ac:dyDescent="0.15">
      <c r="B380" s="2">
        <v>43706</v>
      </c>
      <c r="C380" s="2" t="s">
        <v>116</v>
      </c>
      <c r="D380" s="3" t="s">
        <v>22</v>
      </c>
      <c r="E380" s="4">
        <v>2</v>
      </c>
      <c r="F380" s="5">
        <v>1.28</v>
      </c>
      <c r="G380" s="6">
        <v>0</v>
      </c>
      <c r="H380" s="7">
        <f t="shared" si="57"/>
        <v>-2</v>
      </c>
      <c r="I380" s="7">
        <f>SUM($H$2:H380)</f>
        <v>-71.250000000000014</v>
      </c>
      <c r="J380" s="8">
        <f>SUM(H$3:H380)/SUM(E$3:E380)</f>
        <v>-4.4867758186397995E-2</v>
      </c>
      <c r="K380" s="9">
        <f t="shared" si="58"/>
        <v>-2.7124797576137505E-2</v>
      </c>
      <c r="L380" s="10">
        <f>AVERAGEIF($H$3:$H380,"&gt;0")</f>
        <v>2.8743243243243248</v>
      </c>
      <c r="M380" s="10">
        <f>AVERAGEIF($H$3:$H380,"&lt;0")</f>
        <v>-4.9024390243902438</v>
      </c>
      <c r="N380" s="11">
        <f t="shared" si="59"/>
        <v>0.58630496167809609</v>
      </c>
      <c r="O380" s="11">
        <f>COUNTIF($G$3:$G380,"&gt;0")/COUNTIF($B$3:$B380,"&gt;0")</f>
        <v>0.62037037037037035</v>
      </c>
    </row>
    <row r="381" spans="2:15" x14ac:dyDescent="0.15">
      <c r="B381" s="2">
        <v>43706</v>
      </c>
      <c r="C381" s="2" t="s">
        <v>116</v>
      </c>
      <c r="D381" s="3" t="s">
        <v>153</v>
      </c>
      <c r="E381" s="4">
        <v>2</v>
      </c>
      <c r="F381" s="5">
        <v>1.52</v>
      </c>
      <c r="G381" s="6">
        <v>0</v>
      </c>
      <c r="H381" s="7">
        <f t="shared" si="57"/>
        <v>-2</v>
      </c>
      <c r="I381" s="7">
        <f>SUM($H$2:H381)</f>
        <v>-73.250000000000014</v>
      </c>
      <c r="J381" s="8">
        <f>SUM(H$3:H381)/SUM(E$3:E381)</f>
        <v>-4.6069182389937118E-2</v>
      </c>
      <c r="K381" s="9">
        <f t="shared" si="58"/>
        <v>-2.9182308053957939E-2</v>
      </c>
      <c r="L381" s="10">
        <f>AVERAGEIF($H$3:$H381,"&gt;0")</f>
        <v>2.8743243243243248</v>
      </c>
      <c r="M381" s="10">
        <f>AVERAGEIF($H$3:$H381,"&lt;0")</f>
        <v>-4.879032258064516</v>
      </c>
      <c r="N381" s="11">
        <f t="shared" si="59"/>
        <v>0.58911771275407654</v>
      </c>
      <c r="O381" s="11">
        <f>COUNTIF($G$3:$G381,"&gt;0")/COUNTIF($B$3:$B381,"&gt;0")</f>
        <v>0.61846153846153851</v>
      </c>
    </row>
    <row r="382" spans="2:15" x14ac:dyDescent="0.15">
      <c r="B382" s="2">
        <v>43706</v>
      </c>
      <c r="C382" s="2" t="s">
        <v>116</v>
      </c>
      <c r="D382" s="3" t="s">
        <v>44</v>
      </c>
      <c r="E382" s="4">
        <v>3</v>
      </c>
      <c r="F382" s="5">
        <v>1.28</v>
      </c>
      <c r="G382" s="6">
        <v>3</v>
      </c>
      <c r="H382" s="7">
        <f t="shared" si="57"/>
        <v>0</v>
      </c>
      <c r="I382" s="7">
        <f>SUM($H$2:H382)</f>
        <v>-73.250000000000014</v>
      </c>
      <c r="J382" s="8">
        <f>SUM(H$3:H382)/SUM(E$3:E382)</f>
        <v>-4.5982423101067177E-2</v>
      </c>
      <c r="K382" s="9">
        <f t="shared" si="58"/>
        <v>-2.6025307109007412E-2</v>
      </c>
      <c r="L382" s="10">
        <f>AVERAGEIF($H$3:$H382,"&gt;0")</f>
        <v>2.8743243243243248</v>
      </c>
      <c r="M382" s="10">
        <f>AVERAGEIF($H$3:$H382,"&lt;0")</f>
        <v>-4.879032258064516</v>
      </c>
      <c r="N382" s="11">
        <f t="shared" si="59"/>
        <v>0.58911771275407654</v>
      </c>
      <c r="O382" s="11">
        <f>COUNTIF($G$3:$G382,"&gt;0")/COUNTIF($B$3:$B382,"&gt;0")</f>
        <v>0.61963190184049077</v>
      </c>
    </row>
    <row r="383" spans="2:15" x14ac:dyDescent="0.15">
      <c r="B383" s="2">
        <v>43706</v>
      </c>
      <c r="C383" s="2" t="s">
        <v>116</v>
      </c>
      <c r="D383" s="3" t="s">
        <v>107</v>
      </c>
      <c r="E383" s="4">
        <v>3</v>
      </c>
      <c r="F383" s="5">
        <v>1.52</v>
      </c>
      <c r="G383" s="6">
        <v>4.5599999999999996</v>
      </c>
      <c r="H383" s="7">
        <f t="shared" si="57"/>
        <v>1.5599999999999996</v>
      </c>
      <c r="I383" s="7">
        <f>SUM($H$2:H383)</f>
        <v>-71.690000000000012</v>
      </c>
      <c r="J383" s="8">
        <f>SUM(H$3:H383)/SUM(E$3:E383)</f>
        <v>-4.4918546365914795E-2</v>
      </c>
      <c r="K383" s="9">
        <f t="shared" si="58"/>
        <v>-2.4473949175643273E-2</v>
      </c>
      <c r="L383" s="10">
        <f>AVERAGEIF($H$3:$H383,"&gt;0")</f>
        <v>2.8672580645161294</v>
      </c>
      <c r="M383" s="10">
        <f>AVERAGEIF($H$3:$H383,"&lt;0")</f>
        <v>-4.879032258064516</v>
      </c>
      <c r="N383" s="11">
        <f t="shared" si="59"/>
        <v>0.58766942148760337</v>
      </c>
      <c r="O383" s="11">
        <f>COUNTIF($G$3:$G383,"&gt;0")/COUNTIF($B$3:$B383,"&gt;0")</f>
        <v>0.62079510703363916</v>
      </c>
    </row>
    <row r="384" spans="2:15" x14ac:dyDescent="0.15">
      <c r="B384" s="2">
        <v>43706</v>
      </c>
      <c r="C384" s="2" t="s">
        <v>116</v>
      </c>
      <c r="D384" s="3" t="s">
        <v>57</v>
      </c>
      <c r="E384" s="4">
        <v>2</v>
      </c>
      <c r="F384" s="5">
        <v>1.08</v>
      </c>
      <c r="G384" s="6">
        <v>2.16</v>
      </c>
      <c r="H384" s="7">
        <f t="shared" si="57"/>
        <v>0.16000000000000014</v>
      </c>
      <c r="I384" s="7">
        <f>SUM($H$2:H384)</f>
        <v>-71.530000000000015</v>
      </c>
      <c r="J384" s="8">
        <f>SUM(H$3:H384)/SUM(E$3:E384)</f>
        <v>-4.476220275344181E-2</v>
      </c>
      <c r="K384" s="9">
        <f t="shared" si="58"/>
        <v>-2.4615186260959598E-2</v>
      </c>
      <c r="L384" s="10">
        <f>AVERAGEIF($H$3:$H384,"&gt;0")</f>
        <v>2.8527807486631018</v>
      </c>
      <c r="M384" s="10">
        <f>AVERAGEIF($H$3:$H384,"&lt;0")</f>
        <v>-4.879032258064516</v>
      </c>
      <c r="N384" s="11">
        <f t="shared" si="59"/>
        <v>0.58470216997392499</v>
      </c>
      <c r="O384" s="11">
        <f>COUNTIF($G$3:$G384,"&gt;0")/COUNTIF($B$3:$B384,"&gt;0")</f>
        <v>0.62195121951219512</v>
      </c>
    </row>
    <row r="385" spans="2:15" x14ac:dyDescent="0.15">
      <c r="B385" s="2">
        <v>43706</v>
      </c>
      <c r="C385" s="2" t="s">
        <v>116</v>
      </c>
      <c r="D385" s="3" t="s">
        <v>90</v>
      </c>
      <c r="E385" s="4">
        <v>2</v>
      </c>
      <c r="F385" s="5">
        <v>1.07</v>
      </c>
      <c r="G385" s="6">
        <v>2.14</v>
      </c>
      <c r="H385" s="7">
        <f t="shared" si="57"/>
        <v>0.14000000000000012</v>
      </c>
      <c r="I385" s="7">
        <f>SUM($H$2:H385)</f>
        <v>-71.390000000000015</v>
      </c>
      <c r="J385" s="8">
        <f>SUM(H$3:H385)/SUM(E$3:E385)</f>
        <v>-4.4618750000000013E-2</v>
      </c>
      <c r="K385" s="9">
        <f t="shared" si="58"/>
        <v>-2.4777894947239365E-2</v>
      </c>
      <c r="L385" s="10">
        <f>AVERAGEIF($H$3:$H385,"&gt;0")</f>
        <v>2.8383510638297875</v>
      </c>
      <c r="M385" s="10">
        <f>AVERAGEIF($H$3:$H385,"&lt;0")</f>
        <v>-4.879032258064516</v>
      </c>
      <c r="N385" s="11">
        <f t="shared" si="59"/>
        <v>0.5817446808510639</v>
      </c>
      <c r="O385" s="11">
        <f>COUNTIF($G$3:$G385,"&gt;0")/COUNTIF($B$3:$B385,"&gt;0")</f>
        <v>0.62310030395136773</v>
      </c>
    </row>
    <row r="386" spans="2:15" x14ac:dyDescent="0.15">
      <c r="B386" s="2">
        <v>43706</v>
      </c>
      <c r="C386" s="2" t="s">
        <v>116</v>
      </c>
      <c r="D386" s="3" t="s">
        <v>74</v>
      </c>
      <c r="E386" s="4">
        <v>3</v>
      </c>
      <c r="F386" s="5">
        <v>1.1200000000000001</v>
      </c>
      <c r="G386" s="6">
        <v>3.36</v>
      </c>
      <c r="H386" s="7">
        <f t="shared" si="57"/>
        <v>0.35999999999999988</v>
      </c>
      <c r="I386" s="7">
        <f>SUM($H$2:H386)</f>
        <v>-71.030000000000015</v>
      </c>
      <c r="J386" s="8">
        <f>SUM(H$3:H386)/SUM(E$3:E386)</f>
        <v>-4.4310667498440433E-2</v>
      </c>
      <c r="K386" s="9">
        <f t="shared" si="58"/>
        <v>-2.4670436030624687E-2</v>
      </c>
      <c r="L386" s="10">
        <f>AVERAGEIF($H$3:$H386,"&gt;0")</f>
        <v>2.8252380952380953</v>
      </c>
      <c r="M386" s="10">
        <f>AVERAGEIF($H$3:$H386,"&lt;0")</f>
        <v>-4.879032258064516</v>
      </c>
      <c r="N386" s="11">
        <f t="shared" si="59"/>
        <v>0.57905706414797331</v>
      </c>
      <c r="O386" s="11">
        <f>COUNTIF($G$3:$G386,"&gt;0")/COUNTIF($B$3:$B386,"&gt;0")</f>
        <v>0.62424242424242427</v>
      </c>
    </row>
    <row r="387" spans="2:15" x14ac:dyDescent="0.15">
      <c r="B387" s="2">
        <v>43706</v>
      </c>
      <c r="C387" s="2" t="s">
        <v>116</v>
      </c>
      <c r="D387" s="3" t="s">
        <v>91</v>
      </c>
      <c r="E387" s="4">
        <v>2</v>
      </c>
      <c r="F387" s="5">
        <v>1.1299999999999999</v>
      </c>
      <c r="G387" s="6">
        <v>2.2799999999999998</v>
      </c>
      <c r="H387" s="7">
        <f t="shared" si="57"/>
        <v>0.2799999999999998</v>
      </c>
      <c r="I387" s="7">
        <f>SUM($H$2:H387)</f>
        <v>-70.750000000000014</v>
      </c>
      <c r="J387" s="8">
        <f>SUM(H$3:H387)/SUM(E$3:E387)</f>
        <v>-4.4080996884735213E-2</v>
      </c>
      <c r="K387" s="9">
        <f t="shared" si="58"/>
        <v>-2.4656922274357562E-2</v>
      </c>
      <c r="L387" s="10">
        <f>AVERAGEIF($H$3:$H387,"&gt;0")</f>
        <v>2.8118421052631577</v>
      </c>
      <c r="M387" s="10">
        <f>AVERAGEIF($H$3:$H387,"&lt;0")</f>
        <v>-4.879032258064516</v>
      </c>
      <c r="N387" s="11">
        <f t="shared" si="59"/>
        <v>0.57631143975641586</v>
      </c>
      <c r="O387" s="11">
        <f>COUNTIF($G$3:$G387,"&gt;0")/COUNTIF($B$3:$B387,"&gt;0")</f>
        <v>0.62537764350453173</v>
      </c>
    </row>
    <row r="388" spans="2:15" x14ac:dyDescent="0.15">
      <c r="B388" s="2">
        <v>43706</v>
      </c>
      <c r="C388" s="2" t="s">
        <v>116</v>
      </c>
      <c r="D388" s="3" t="s">
        <v>76</v>
      </c>
      <c r="E388" s="4">
        <v>4</v>
      </c>
      <c r="F388" s="5">
        <v>2.04</v>
      </c>
      <c r="G388" s="6">
        <v>0</v>
      </c>
      <c r="H388" s="7">
        <f t="shared" si="57"/>
        <v>-4</v>
      </c>
      <c r="I388" s="7">
        <f>SUM($H$2:H388)</f>
        <v>-74.750000000000014</v>
      </c>
      <c r="J388" s="8">
        <f>SUM(H$3:H388)/SUM(E$3:E388)</f>
        <v>-4.6457426973275338E-2</v>
      </c>
      <c r="K388" s="9">
        <f t="shared" si="58"/>
        <v>-2.8867458603717644E-2</v>
      </c>
      <c r="L388" s="10">
        <f>AVERAGEIF($H$3:$H388,"&gt;0")</f>
        <v>2.8118421052631577</v>
      </c>
      <c r="M388" s="10">
        <f>AVERAGEIF($H$3:$H388,"&lt;0")</f>
        <v>-4.8719999999999999</v>
      </c>
      <c r="N388" s="11">
        <f t="shared" si="59"/>
        <v>0.57714328925762681</v>
      </c>
      <c r="O388" s="11">
        <f>COUNTIF($G$3:$G388,"&gt;0")/COUNTIF($B$3:$B388,"&gt;0")</f>
        <v>0.62349397590361444</v>
      </c>
    </row>
    <row r="389" spans="2:15" x14ac:dyDescent="0.15">
      <c r="B389" s="2">
        <v>43706</v>
      </c>
      <c r="C389" s="2" t="s">
        <v>116</v>
      </c>
      <c r="D389" s="3" t="s">
        <v>156</v>
      </c>
      <c r="E389" s="4">
        <v>10</v>
      </c>
      <c r="F389" s="5">
        <v>10</v>
      </c>
      <c r="G389" s="6">
        <v>10</v>
      </c>
      <c r="H389" s="7">
        <f t="shared" si="57"/>
        <v>0</v>
      </c>
      <c r="I389" s="7">
        <f>SUM($H$2:H389)</f>
        <v>-74.750000000000014</v>
      </c>
      <c r="J389" s="8">
        <f>SUM(H$3:H389)/SUM(E$3:E389)</f>
        <v>-4.6170475602223607E-2</v>
      </c>
      <c r="K389" s="9">
        <f t="shared" si="58"/>
        <v>-2.577776653583852E-2</v>
      </c>
      <c r="L389" s="10">
        <f>AVERAGEIF($H$3:$H389,"&gt;0")</f>
        <v>2.8118421052631577</v>
      </c>
      <c r="M389" s="10">
        <f>AVERAGEIF($H$3:$H389,"&lt;0")</f>
        <v>-4.8719999999999999</v>
      </c>
      <c r="N389" s="11">
        <f t="shared" si="59"/>
        <v>0.57714328925762681</v>
      </c>
      <c r="O389" s="11">
        <f>COUNTIF($G$3:$G389,"&gt;0")/COUNTIF($B$3:$B389,"&gt;0")</f>
        <v>0.62462462462462465</v>
      </c>
    </row>
    <row r="390" spans="2:15" x14ac:dyDescent="0.15">
      <c r="B390" s="2">
        <v>43706</v>
      </c>
      <c r="C390" s="2" t="s">
        <v>116</v>
      </c>
      <c r="D390" s="3" t="s">
        <v>81</v>
      </c>
      <c r="E390" s="4">
        <v>2</v>
      </c>
      <c r="F390" s="5">
        <v>1.08</v>
      </c>
      <c r="G390" s="6">
        <v>2.16</v>
      </c>
      <c r="H390" s="7">
        <f t="shared" si="57"/>
        <v>0.16000000000000014</v>
      </c>
      <c r="I390" s="7">
        <f>SUM($H$2:H390)</f>
        <v>-74.590000000000018</v>
      </c>
      <c r="J390" s="8">
        <f>SUM(H$3:H390)/SUM(E$3:E390)</f>
        <v>-4.6014805675508953E-2</v>
      </c>
      <c r="K390" s="9">
        <f t="shared" si="58"/>
        <v>-2.5924330676608265E-2</v>
      </c>
      <c r="L390" s="10">
        <f>AVERAGEIF($H$3:$H390,"&gt;0")</f>
        <v>2.797958115183246</v>
      </c>
      <c r="M390" s="10">
        <f>AVERAGEIF($H$3:$H390,"&lt;0")</f>
        <v>-4.8719999999999999</v>
      </c>
      <c r="N390" s="11">
        <f t="shared" si="59"/>
        <v>0.57429353759918844</v>
      </c>
      <c r="O390" s="11">
        <f>COUNTIF($G$3:$G390,"&gt;0")/COUNTIF($B$3:$B390,"&gt;0")</f>
        <v>0.62574850299401197</v>
      </c>
    </row>
    <row r="392" spans="2:15" x14ac:dyDescent="0.15">
      <c r="I392" s="16">
        <f>SUM(H393:H400)</f>
        <v>3.7000000000000028</v>
      </c>
    </row>
    <row r="393" spans="2:15" x14ac:dyDescent="0.15">
      <c r="B393" s="2">
        <v>43707</v>
      </c>
      <c r="C393" s="2" t="s">
        <v>116</v>
      </c>
      <c r="D393" s="3" t="s">
        <v>31</v>
      </c>
      <c r="E393" s="4">
        <v>9</v>
      </c>
      <c r="F393" s="5">
        <v>2.4</v>
      </c>
      <c r="G393" s="6">
        <v>21.6</v>
      </c>
      <c r="H393" s="7">
        <f t="shared" ref="H393:H400" si="60">G393-E393</f>
        <v>12.600000000000001</v>
      </c>
      <c r="I393" s="7">
        <f>SUM($H$2:H393)</f>
        <v>-61.990000000000016</v>
      </c>
      <c r="J393" s="8">
        <f>SUM(H$3:H393)/SUM(E$3:E393)</f>
        <v>-3.8030674846625777E-2</v>
      </c>
      <c r="K393" s="9">
        <f t="shared" ref="K393:K400" si="61">O393-(1-O393)/N393</f>
        <v>-1.1219200609446034E-2</v>
      </c>
      <c r="L393" s="10">
        <f>AVERAGEIF($H$3:$H393,"&gt;0")</f>
        <v>2.8490104166666668</v>
      </c>
      <c r="M393" s="10">
        <f>AVERAGEIF($H$3:$H393,"&lt;0")</f>
        <v>-4.8719999999999999</v>
      </c>
      <c r="N393" s="11">
        <f t="shared" ref="N393:N400" si="62">L393/-M393</f>
        <v>0.58477225301039959</v>
      </c>
      <c r="O393" s="11">
        <f>COUNTIF($G$3:$G393,"&gt;0")/COUNTIF($B$3:$B393,"&gt;0")</f>
        <v>0.62686567164179108</v>
      </c>
    </row>
    <row r="394" spans="2:15" x14ac:dyDescent="0.15">
      <c r="B394" s="2">
        <v>43707</v>
      </c>
      <c r="C394" s="2" t="s">
        <v>116</v>
      </c>
      <c r="D394" s="3" t="s">
        <v>100</v>
      </c>
      <c r="E394" s="4">
        <v>1</v>
      </c>
      <c r="F394" s="5">
        <v>1.1299999999999999</v>
      </c>
      <c r="G394" s="6">
        <v>1.1399999999999999</v>
      </c>
      <c r="H394" s="7">
        <f t="shared" si="60"/>
        <v>0.1399999999999999</v>
      </c>
      <c r="I394" s="7">
        <f>SUM($H$2:H394)</f>
        <v>-61.850000000000016</v>
      </c>
      <c r="J394" s="8">
        <f>SUM(H$3:H394)/SUM(E$3:E394)</f>
        <v>-3.7921520539546297E-2</v>
      </c>
      <c r="K394" s="9">
        <f t="shared" si="61"/>
        <v>-1.1359457883491575E-2</v>
      </c>
      <c r="L394" s="10">
        <f>AVERAGEIF($H$3:$H394,"&gt;0")</f>
        <v>2.8349740932642487</v>
      </c>
      <c r="M394" s="10">
        <f>AVERAGEIF($H$3:$H394,"&lt;0")</f>
        <v>-4.8719999999999999</v>
      </c>
      <c r="N394" s="11">
        <f t="shared" si="62"/>
        <v>0.58189123424964051</v>
      </c>
      <c r="O394" s="11">
        <f>COUNTIF($G$3:$G394,"&gt;0")/COUNTIF($B$3:$B394,"&gt;0")</f>
        <v>0.62797619047619047</v>
      </c>
    </row>
    <row r="395" spans="2:15" x14ac:dyDescent="0.15">
      <c r="B395" s="2">
        <v>43707</v>
      </c>
      <c r="C395" s="2" t="s">
        <v>116</v>
      </c>
      <c r="D395" s="3" t="s">
        <v>70</v>
      </c>
      <c r="E395" s="4">
        <v>1</v>
      </c>
      <c r="F395" s="5">
        <v>1.4</v>
      </c>
      <c r="G395" s="6">
        <v>1.4</v>
      </c>
      <c r="H395" s="7">
        <f t="shared" si="60"/>
        <v>0.39999999999999991</v>
      </c>
      <c r="I395" s="7">
        <f>SUM($H$2:H395)</f>
        <v>-61.450000000000017</v>
      </c>
      <c r="J395" s="8">
        <f>SUM(H$3:H395)/SUM(E$3:E395)</f>
        <v>-3.7653186274509816E-2</v>
      </c>
      <c r="K395" s="9">
        <f t="shared" si="61"/>
        <v>-1.1193102698912272E-2</v>
      </c>
      <c r="L395" s="10">
        <f>AVERAGEIF($H$3:$H395,"&gt;0")</f>
        <v>2.8224226804123709</v>
      </c>
      <c r="M395" s="10">
        <f>AVERAGEIF($H$3:$H395,"&lt;0")</f>
        <v>-4.8719999999999999</v>
      </c>
      <c r="N395" s="11">
        <f t="shared" si="62"/>
        <v>0.57931500008464099</v>
      </c>
      <c r="O395" s="11">
        <f>COUNTIF($G$3:$G395,"&gt;0")/COUNTIF($B$3:$B395,"&gt;0")</f>
        <v>0.62908011869436198</v>
      </c>
    </row>
    <row r="396" spans="2:15" x14ac:dyDescent="0.15">
      <c r="B396" s="2">
        <v>43707</v>
      </c>
      <c r="C396" s="2" t="s">
        <v>116</v>
      </c>
      <c r="D396" s="3" t="s">
        <v>61</v>
      </c>
      <c r="E396" s="4">
        <v>2</v>
      </c>
      <c r="F396" s="5">
        <v>1.24</v>
      </c>
      <c r="G396" s="6">
        <v>2.48</v>
      </c>
      <c r="H396" s="7">
        <f t="shared" si="60"/>
        <v>0.48</v>
      </c>
      <c r="I396" s="7">
        <f>SUM($H$2:H396)</f>
        <v>-60.97000000000002</v>
      </c>
      <c r="J396" s="8">
        <f>SUM(H$3:H396)/SUM(E$3:E396)</f>
        <v>-3.7313341493268065E-2</v>
      </c>
      <c r="K396" s="9">
        <f t="shared" si="61"/>
        <v>-1.0930004587707209E-2</v>
      </c>
      <c r="L396" s="10">
        <f>AVERAGEIF($H$3:$H396,"&gt;0")</f>
        <v>2.8104102564102562</v>
      </c>
      <c r="M396" s="10">
        <f>AVERAGEIF($H$3:$H396,"&lt;0")</f>
        <v>-4.8719999999999999</v>
      </c>
      <c r="N396" s="11">
        <f t="shared" si="62"/>
        <v>0.57684939581491301</v>
      </c>
      <c r="O396" s="11">
        <f>COUNTIF($G$3:$G396,"&gt;0")/COUNTIF($B$3:$B396,"&gt;0")</f>
        <v>0.63017751479289941</v>
      </c>
    </row>
    <row r="397" spans="2:15" x14ac:dyDescent="0.15">
      <c r="B397" s="2">
        <v>43707</v>
      </c>
      <c r="C397" s="2" t="s">
        <v>116</v>
      </c>
      <c r="D397" s="3" t="s">
        <v>92</v>
      </c>
      <c r="E397" s="4">
        <v>1</v>
      </c>
      <c r="F397" s="5">
        <v>1.03</v>
      </c>
      <c r="G397" s="6">
        <v>1.03</v>
      </c>
      <c r="H397" s="7">
        <f t="shared" si="60"/>
        <v>3.0000000000000027E-2</v>
      </c>
      <c r="I397" s="7">
        <f>SUM($H$2:H397)</f>
        <v>-60.940000000000019</v>
      </c>
      <c r="J397" s="8">
        <f>SUM(H$3:H397)/SUM(E$3:E397)</f>
        <v>-3.7272171253822643E-2</v>
      </c>
      <c r="K397" s="9">
        <f t="shared" si="61"/>
        <v>-1.1190773527046338E-2</v>
      </c>
      <c r="L397" s="10">
        <f>AVERAGEIF($H$3:$H397,"&gt;0")</f>
        <v>2.7962244897959181</v>
      </c>
      <c r="M397" s="10">
        <f>AVERAGEIF($H$3:$H397,"&lt;0")</f>
        <v>-4.8719999999999999</v>
      </c>
      <c r="N397" s="11">
        <f t="shared" si="62"/>
        <v>0.57393770316008175</v>
      </c>
      <c r="O397" s="11">
        <f>COUNTIF($G$3:$G397,"&gt;0")/COUNTIF($B$3:$B397,"&gt;0")</f>
        <v>0.63126843657817111</v>
      </c>
    </row>
    <row r="398" spans="2:15" x14ac:dyDescent="0.15">
      <c r="B398" s="2">
        <v>43707</v>
      </c>
      <c r="C398" s="2" t="s">
        <v>116</v>
      </c>
      <c r="D398" s="3" t="s">
        <v>19</v>
      </c>
      <c r="E398" s="4">
        <v>1</v>
      </c>
      <c r="F398" s="5">
        <v>1.65</v>
      </c>
      <c r="G398" s="6">
        <v>0</v>
      </c>
      <c r="H398" s="7">
        <f t="shared" si="60"/>
        <v>-1</v>
      </c>
      <c r="I398" s="7">
        <f>SUM($H$2:H398)</f>
        <v>-61.940000000000019</v>
      </c>
      <c r="J398" s="8">
        <f>SUM(H$3:H398)/SUM(E$3:E398)</f>
        <v>-3.7860635696821528E-2</v>
      </c>
      <c r="K398" s="9">
        <f t="shared" si="61"/>
        <v>-1.2209697950632425E-2</v>
      </c>
      <c r="L398" s="10">
        <f>AVERAGEIF($H$3:$H398,"&gt;0")</f>
        <v>2.7962244897959181</v>
      </c>
      <c r="M398" s="10">
        <f>AVERAGEIF($H$3:$H398,"&lt;0")</f>
        <v>-4.8412698412698409</v>
      </c>
      <c r="N398" s="11">
        <f t="shared" si="62"/>
        <v>0.57758079625292735</v>
      </c>
      <c r="O398" s="11">
        <f>COUNTIF($G$3:$G398,"&gt;0")/COUNTIF($B$3:$B398,"&gt;0")</f>
        <v>0.62941176470588234</v>
      </c>
    </row>
    <row r="399" spans="2:15" x14ac:dyDescent="0.15">
      <c r="B399" s="2">
        <v>43707</v>
      </c>
      <c r="C399" s="2" t="s">
        <v>116</v>
      </c>
      <c r="D399" s="3" t="s">
        <v>99</v>
      </c>
      <c r="E399" s="4">
        <v>1</v>
      </c>
      <c r="F399" s="5">
        <v>1.05</v>
      </c>
      <c r="G399" s="6">
        <v>1.05</v>
      </c>
      <c r="H399" s="7">
        <f t="shared" si="60"/>
        <v>5.0000000000000044E-2</v>
      </c>
      <c r="I399" s="7">
        <f>SUM($H$2:H399)</f>
        <v>-61.890000000000022</v>
      </c>
      <c r="J399" s="8">
        <f>SUM(H$3:H399)/SUM(E$3:E399)</f>
        <v>-3.7806963958460615E-2</v>
      </c>
      <c r="K399" s="9">
        <f t="shared" si="61"/>
        <v>-1.2446663557430737E-2</v>
      </c>
      <c r="L399" s="10">
        <f>AVERAGEIF($H$3:$H399,"&gt;0")</f>
        <v>2.7822842639593905</v>
      </c>
      <c r="M399" s="10">
        <f>AVERAGEIF($H$3:$H399,"&lt;0")</f>
        <v>-4.8412698412698409</v>
      </c>
      <c r="N399" s="11">
        <f t="shared" si="62"/>
        <v>0.574701339768661</v>
      </c>
      <c r="O399" s="11">
        <f>COUNTIF($G$3:$G399,"&gt;0")/COUNTIF($B$3:$B399,"&gt;0")</f>
        <v>0.63049853372434017</v>
      </c>
    </row>
    <row r="400" spans="2:15" x14ac:dyDescent="0.15">
      <c r="B400" s="2">
        <v>43707</v>
      </c>
      <c r="C400" s="2" t="s">
        <v>116</v>
      </c>
      <c r="D400" s="3" t="s">
        <v>162</v>
      </c>
      <c r="E400" s="4">
        <v>9</v>
      </c>
      <c r="F400" s="5">
        <v>3</v>
      </c>
      <c r="G400" s="6">
        <v>0</v>
      </c>
      <c r="H400" s="7">
        <f t="shared" si="60"/>
        <v>-9</v>
      </c>
      <c r="I400" s="7">
        <f>SUM($H$2:H400)</f>
        <v>-70.890000000000015</v>
      </c>
      <c r="J400" s="8">
        <f>SUM(H$3:H400)/SUM(E$3:E400)</f>
        <v>-4.3068043742405838E-2</v>
      </c>
      <c r="K400" s="9">
        <f t="shared" si="61"/>
        <v>-2.1868609419225971E-2</v>
      </c>
      <c r="L400" s="10">
        <f>AVERAGEIF($H$3:$H400,"&gt;0")</f>
        <v>2.7822842639593905</v>
      </c>
      <c r="M400" s="10">
        <f>AVERAGEIF($H$3:$H400,"&lt;0")</f>
        <v>-4.8740157480314963</v>
      </c>
      <c r="N400" s="11">
        <f t="shared" si="62"/>
        <v>0.57084022863140971</v>
      </c>
      <c r="O400" s="11">
        <f>COUNTIF($G$3:$G400,"&gt;0")/COUNTIF($B$3:$B400,"&gt;0")</f>
        <v>0.62865497076023391</v>
      </c>
    </row>
    <row r="402" spans="2:15" x14ac:dyDescent="0.15">
      <c r="I402" s="16">
        <f>SUM(H403:H407)</f>
        <v>-2.8</v>
      </c>
    </row>
    <row r="403" spans="2:15" x14ac:dyDescent="0.15">
      <c r="B403" s="2">
        <v>43710</v>
      </c>
      <c r="C403" s="2" t="s">
        <v>116</v>
      </c>
      <c r="D403" s="3" t="s">
        <v>99</v>
      </c>
      <c r="E403" s="4">
        <v>1</v>
      </c>
      <c r="F403" s="5">
        <v>1.18</v>
      </c>
      <c r="G403" s="6">
        <v>1</v>
      </c>
      <c r="H403" s="7">
        <f>G403-E403</f>
        <v>0</v>
      </c>
      <c r="I403" s="7">
        <f>SUM($H$2:H403)</f>
        <v>-70.890000000000015</v>
      </c>
      <c r="J403" s="8">
        <f>SUM(H$3:H403)/SUM(E$3:E403)</f>
        <v>-4.3041894353369775E-2</v>
      </c>
      <c r="K403" s="9">
        <f>O403-(1-O403)/N403</f>
        <v>-1.8889400645408894E-2</v>
      </c>
      <c r="L403" s="10">
        <f>AVERAGEIF($H$3:$H403,"&gt;0")</f>
        <v>2.7822842639593905</v>
      </c>
      <c r="M403" s="10">
        <f>AVERAGEIF($H$3:$H403,"&lt;0")</f>
        <v>-4.8740157480314963</v>
      </c>
      <c r="N403" s="11">
        <f>L403/-M403</f>
        <v>0.57084022863140971</v>
      </c>
      <c r="O403" s="11">
        <f>COUNTIF($G$3:$G403,"&gt;0")/COUNTIF($B$3:$B403,"&gt;0")</f>
        <v>0.62973760932944611</v>
      </c>
    </row>
    <row r="404" spans="2:15" x14ac:dyDescent="0.15">
      <c r="B404" s="2">
        <v>43710</v>
      </c>
      <c r="C404" s="2" t="s">
        <v>116</v>
      </c>
      <c r="D404" s="3" t="s">
        <v>44</v>
      </c>
      <c r="E404" s="4">
        <v>2</v>
      </c>
      <c r="F404" s="5">
        <v>1.48</v>
      </c>
      <c r="G404" s="6">
        <v>0</v>
      </c>
      <c r="H404" s="7">
        <f>G404-E404</f>
        <v>-2</v>
      </c>
      <c r="I404" s="7">
        <f>SUM($H$2:H404)</f>
        <v>-72.890000000000015</v>
      </c>
      <c r="J404" s="8">
        <f>SUM(H$3:H404)/SUM(E$3:E404)</f>
        <v>-4.4202546998180728E-2</v>
      </c>
      <c r="K404" s="9">
        <f>O404-(1-O404)/N404</f>
        <v>-2.0924122767752018E-2</v>
      </c>
      <c r="L404" s="10">
        <f>AVERAGEIF($H$3:$H404,"&gt;0")</f>
        <v>2.7822842639593905</v>
      </c>
      <c r="M404" s="10">
        <f>AVERAGEIF($H$3:$H404,"&lt;0")</f>
        <v>-4.8515625</v>
      </c>
      <c r="N404" s="11">
        <f>L404/-M404</f>
        <v>0.57348210271626732</v>
      </c>
      <c r="O404" s="11">
        <f>COUNTIF($G$3:$G404,"&gt;0")/COUNTIF($B$3:$B404,"&gt;0")</f>
        <v>0.62790697674418605</v>
      </c>
    </row>
    <row r="405" spans="2:15" x14ac:dyDescent="0.15">
      <c r="B405" s="2">
        <v>43710</v>
      </c>
      <c r="C405" s="2" t="s">
        <v>116</v>
      </c>
      <c r="D405" s="3" t="s">
        <v>163</v>
      </c>
      <c r="E405" s="4">
        <v>1</v>
      </c>
      <c r="F405" s="5">
        <v>1.85</v>
      </c>
      <c r="G405" s="6">
        <v>0</v>
      </c>
      <c r="H405" s="7">
        <f>G405-E405</f>
        <v>-1</v>
      </c>
      <c r="I405" s="7">
        <f>SUM($H$2:H405)</f>
        <v>-73.890000000000015</v>
      </c>
      <c r="J405" s="8">
        <f>SUM(H$3:H405)/SUM(E$3:E405)</f>
        <v>-4.4781818181818193E-2</v>
      </c>
      <c r="K405" s="9">
        <f>O405-(1-O405)/N405</f>
        <v>-2.1905261268035825E-2</v>
      </c>
      <c r="L405" s="10">
        <f>AVERAGEIF($H$3:$H405,"&gt;0")</f>
        <v>2.7822842639593905</v>
      </c>
      <c r="M405" s="10">
        <f>AVERAGEIF($H$3:$H405,"&lt;0")</f>
        <v>-4.8217054263565888</v>
      </c>
      <c r="N405" s="11">
        <f>L405/-M405</f>
        <v>0.57703323159286402</v>
      </c>
      <c r="O405" s="11">
        <f>COUNTIF($G$3:$G405,"&gt;0")/COUNTIF($B$3:$B405,"&gt;0")</f>
        <v>0.62608695652173918</v>
      </c>
    </row>
    <row r="406" spans="2:15" x14ac:dyDescent="0.15">
      <c r="B406" s="2">
        <v>43710</v>
      </c>
      <c r="C406" s="2" t="s">
        <v>116</v>
      </c>
      <c r="D406" s="3" t="s">
        <v>89</v>
      </c>
      <c r="E406" s="4">
        <v>1</v>
      </c>
      <c r="F406" s="5">
        <v>1.1000000000000001</v>
      </c>
      <c r="G406" s="6">
        <v>1.1000000000000001</v>
      </c>
      <c r="H406" s="7">
        <f>G406-E406</f>
        <v>0.10000000000000009</v>
      </c>
      <c r="I406" s="7">
        <f>SUM($H$2:H406)</f>
        <v>-73.79000000000002</v>
      </c>
      <c r="J406" s="8">
        <f>SUM(H$3:H406)/SUM(E$3:E406)</f>
        <v>-4.469412477286494E-2</v>
      </c>
      <c r="K406" s="9">
        <f>O406-(1-O406)/N406</f>
        <v>-2.2113113693298936E-2</v>
      </c>
      <c r="L406" s="10">
        <f>AVERAGEIF($H$3:$H406,"&gt;0")</f>
        <v>2.7687373737373733</v>
      </c>
      <c r="M406" s="10">
        <f>AVERAGEIF($H$3:$H406,"&lt;0")</f>
        <v>-4.8217054263565888</v>
      </c>
      <c r="N406" s="11">
        <f>L406/-M406</f>
        <v>0.57422366754360321</v>
      </c>
      <c r="O406" s="11">
        <f>COUNTIF($G$3:$G406,"&gt;0")/COUNTIF($B$3:$B406,"&gt;0")</f>
        <v>0.62716763005780352</v>
      </c>
    </row>
    <row r="407" spans="2:15" x14ac:dyDescent="0.15">
      <c r="B407" s="2">
        <v>43710</v>
      </c>
      <c r="C407" s="2" t="s">
        <v>116</v>
      </c>
      <c r="D407" s="3" t="s">
        <v>89</v>
      </c>
      <c r="E407" s="4">
        <v>1</v>
      </c>
      <c r="F407" s="5">
        <v>1.1000000000000001</v>
      </c>
      <c r="G407" s="6">
        <v>1.1000000000000001</v>
      </c>
      <c r="H407" s="7">
        <f>G407-E407</f>
        <v>0.10000000000000009</v>
      </c>
      <c r="I407" s="7">
        <f>SUM($H$2:H407)</f>
        <v>-73.690000000000026</v>
      </c>
      <c r="J407" s="8">
        <f>SUM(H$3:H407)/SUM(E$3:E407)</f>
        <v>-4.460653753026636E-2</v>
      </c>
      <c r="K407" s="9">
        <f>O407-(1-O407)/N407</f>
        <v>-2.2318618325094963E-2</v>
      </c>
      <c r="L407" s="10">
        <f>AVERAGEIF($H$3:$H407,"&gt;0")</f>
        <v>2.7553266331658288</v>
      </c>
      <c r="M407" s="10">
        <f>AVERAGEIF($H$3:$H407,"&lt;0")</f>
        <v>-4.8217054263565888</v>
      </c>
      <c r="N407" s="11">
        <f>L407/-M407</f>
        <v>0.57144234031895813</v>
      </c>
      <c r="O407" s="11">
        <f>COUNTIF($G$3:$G407,"&gt;0")/COUNTIF($B$3:$B407,"&gt;0")</f>
        <v>0.62824207492795392</v>
      </c>
    </row>
    <row r="409" spans="2:15" x14ac:dyDescent="0.15">
      <c r="I409" s="16">
        <f>SUM(H410:H411)</f>
        <v>-13</v>
      </c>
    </row>
    <row r="410" spans="2:15" x14ac:dyDescent="0.15">
      <c r="B410" s="2">
        <v>43711</v>
      </c>
      <c r="C410" s="2" t="s">
        <v>116</v>
      </c>
      <c r="D410" s="3" t="s">
        <v>92</v>
      </c>
      <c r="E410" s="4">
        <v>4</v>
      </c>
      <c r="F410" s="5">
        <v>1.75</v>
      </c>
      <c r="G410" s="6">
        <v>0</v>
      </c>
      <c r="H410" s="7">
        <f>G410-E410</f>
        <v>-4</v>
      </c>
      <c r="I410" s="7">
        <f>SUM($H$2:H410)</f>
        <v>-77.690000000000026</v>
      </c>
      <c r="J410" s="8">
        <f>SUM(H$3:H410)/SUM(E$3:E410)</f>
        <v>-4.6914251207729483E-2</v>
      </c>
      <c r="K410" s="9">
        <f>O410-(1-O410)/N410</f>
        <v>-2.64261323770828E-2</v>
      </c>
      <c r="L410" s="10">
        <f>AVERAGEIF($H$3:$H410,"&gt;0")</f>
        <v>2.7553266331658288</v>
      </c>
      <c r="M410" s="10">
        <f>AVERAGEIF($H$3:$H410,"&lt;0")</f>
        <v>-4.8153846153846152</v>
      </c>
      <c r="N410" s="11">
        <f>L410/-M410</f>
        <v>0.57219243180760027</v>
      </c>
      <c r="O410" s="11">
        <f>COUNTIF($G$3:$G410,"&gt;0")/COUNTIF($B$3:$B410,"&gt;0")</f>
        <v>0.62643678160919536</v>
      </c>
    </row>
    <row r="411" spans="2:15" x14ac:dyDescent="0.15">
      <c r="B411" s="2">
        <v>43711</v>
      </c>
      <c r="C411" s="2" t="s">
        <v>116</v>
      </c>
      <c r="D411" s="3" t="s">
        <v>100</v>
      </c>
      <c r="E411" s="4">
        <v>9</v>
      </c>
      <c r="F411" s="5">
        <v>1.07</v>
      </c>
      <c r="G411" s="6">
        <v>0</v>
      </c>
      <c r="H411" s="7">
        <f>G411-E411</f>
        <v>-9</v>
      </c>
      <c r="I411" s="7">
        <f>SUM($H$2:H411)</f>
        <v>-86.690000000000026</v>
      </c>
      <c r="J411" s="8">
        <f>SUM(H$3:H411)/SUM(E$3:E411)</f>
        <v>-5.2066066066066084E-2</v>
      </c>
      <c r="K411" s="9">
        <f>O411-(1-O411)/N411</f>
        <v>-3.5709726249749441E-2</v>
      </c>
      <c r="L411" s="10">
        <f>AVERAGEIF($H$3:$H411,"&gt;0")</f>
        <v>2.7553266331658288</v>
      </c>
      <c r="M411" s="10">
        <f>AVERAGEIF($H$3:$H411,"&lt;0")</f>
        <v>-4.8473282442748094</v>
      </c>
      <c r="N411" s="11">
        <f>L411/-M411</f>
        <v>0.5684217148735804</v>
      </c>
      <c r="O411" s="11">
        <f>COUNTIF($G$3:$G411,"&gt;0")/COUNTIF($B$3:$B411,"&gt;0")</f>
        <v>0.62464183381088823</v>
      </c>
    </row>
    <row r="413" spans="2:15" x14ac:dyDescent="0.15">
      <c r="I413" s="16">
        <f>H414</f>
        <v>2.2000000000000002</v>
      </c>
    </row>
    <row r="414" spans="2:15" x14ac:dyDescent="0.15">
      <c r="B414" s="2">
        <v>43713</v>
      </c>
      <c r="C414" s="2" t="s">
        <v>116</v>
      </c>
      <c r="D414" s="3" t="s">
        <v>58</v>
      </c>
      <c r="E414" s="4">
        <v>4</v>
      </c>
      <c r="F414" s="5">
        <v>1.55</v>
      </c>
      <c r="G414" s="6">
        <v>6.2</v>
      </c>
      <c r="H414" s="7">
        <f>G414-E414</f>
        <v>2.2000000000000002</v>
      </c>
      <c r="I414" s="7">
        <f>SUM($H$2:H414)</f>
        <v>-84.490000000000023</v>
      </c>
      <c r="J414" s="8">
        <f>SUM(H$3:H414)/SUM(E$3:E414)</f>
        <v>-5.0623127621330151E-2</v>
      </c>
      <c r="K414" s="9">
        <f>O414-(1-O414)/N414</f>
        <v>-3.3414781618084199E-2</v>
      </c>
      <c r="L414" s="10">
        <f>AVERAGEIF($H$3:$H414,"&gt;0")</f>
        <v>2.7525499999999998</v>
      </c>
      <c r="M414" s="10">
        <f>AVERAGEIF($H$3:$H414,"&lt;0")</f>
        <v>-4.8473282442748094</v>
      </c>
      <c r="N414" s="11">
        <f>L414/-M414</f>
        <v>0.56784889763779522</v>
      </c>
      <c r="O414" s="11">
        <f>COUNTIF($G$3:$G414,"&gt;0")/COUNTIF($B$3:$B414,"&gt;0")</f>
        <v>0.62571428571428567</v>
      </c>
    </row>
    <row r="416" spans="2:15" x14ac:dyDescent="0.15">
      <c r="I416" s="16">
        <f>H417</f>
        <v>0.12000000000000011</v>
      </c>
    </row>
    <row r="417" spans="2:15" x14ac:dyDescent="0.15">
      <c r="B417" s="2">
        <v>43714</v>
      </c>
      <c r="C417" s="2" t="s">
        <v>116</v>
      </c>
      <c r="D417" s="3" t="s">
        <v>89</v>
      </c>
      <c r="E417" s="4">
        <v>2</v>
      </c>
      <c r="F417" s="5">
        <v>1.06</v>
      </c>
      <c r="G417" s="6">
        <v>2.12</v>
      </c>
      <c r="H417" s="7">
        <f>G417-E417</f>
        <v>0.12000000000000011</v>
      </c>
      <c r="I417" s="7">
        <f>SUM($H$2:H417)</f>
        <v>-84.370000000000019</v>
      </c>
      <c r="J417" s="8">
        <f>SUM(H$3:H417)/SUM(E$3:E417)</f>
        <v>-5.0490724117295042E-2</v>
      </c>
      <c r="K417" s="9">
        <f>O417-(1-O417)/N417</f>
        <v>-3.36128836210563E-2</v>
      </c>
      <c r="L417" s="10">
        <f>AVERAGEIF($H$3:$H417,"&gt;0")</f>
        <v>2.739452736318408</v>
      </c>
      <c r="M417" s="10">
        <f>AVERAGEIF($H$3:$H417,"&lt;0")</f>
        <v>-4.8473282442748094</v>
      </c>
      <c r="N417" s="11">
        <f>L417/-M417</f>
        <v>0.56514694245308883</v>
      </c>
      <c r="O417" s="11">
        <f>COUNTIF($G$3:$G417,"&gt;0")/COUNTIF($B$3:$B417,"&gt;0")</f>
        <v>0.62678062678062674</v>
      </c>
    </row>
    <row r="419" spans="2:15" x14ac:dyDescent="0.15">
      <c r="I419" s="16">
        <f>SUM(H420:H422)</f>
        <v>-0.48</v>
      </c>
    </row>
    <row r="420" spans="2:15" x14ac:dyDescent="0.15">
      <c r="B420" s="2">
        <v>43724</v>
      </c>
      <c r="C420" s="2" t="s">
        <v>164</v>
      </c>
      <c r="D420" s="3" t="s">
        <v>108</v>
      </c>
      <c r="E420" s="4">
        <v>3</v>
      </c>
      <c r="F420" s="5">
        <v>1.34</v>
      </c>
      <c r="G420" s="6">
        <v>0</v>
      </c>
      <c r="H420" s="7">
        <f>G420-E420</f>
        <v>-3</v>
      </c>
      <c r="I420" s="7">
        <f>SUM($H$2:H420)</f>
        <v>-87.370000000000019</v>
      </c>
      <c r="J420" s="8">
        <f>SUM(H$3:H420)/SUM(E$3:E420)</f>
        <v>-5.2192353643966558E-2</v>
      </c>
      <c r="K420" s="9">
        <f>O420-(1-O420)/N420</f>
        <v>-3.6628498265622977E-2</v>
      </c>
      <c r="L420" s="10">
        <f>AVERAGEIF($H$3:$H420,"&gt;0")</f>
        <v>2.739452736318408</v>
      </c>
      <c r="M420" s="10">
        <f>AVERAGEIF($H$3:$H420,"&lt;0")</f>
        <v>-4.833333333333333</v>
      </c>
      <c r="N420" s="11">
        <f>L420/-M420</f>
        <v>0.56678332475553272</v>
      </c>
      <c r="O420" s="11">
        <f>COUNTIF($G$3:$G420,"&gt;0")/COUNTIF($B$3:$B420,"&gt;0")</f>
        <v>0.625</v>
      </c>
    </row>
    <row r="421" spans="2:15" x14ac:dyDescent="0.15">
      <c r="B421" s="2">
        <v>43724</v>
      </c>
      <c r="C421" s="2" t="s">
        <v>164</v>
      </c>
      <c r="D421" s="3" t="s">
        <v>47</v>
      </c>
      <c r="E421" s="4">
        <v>2</v>
      </c>
      <c r="F421" s="5">
        <v>1.24</v>
      </c>
      <c r="G421" s="6">
        <v>2.48</v>
      </c>
      <c r="H421" s="7">
        <f>G421-E421</f>
        <v>0.48</v>
      </c>
      <c r="I421" s="7">
        <f>SUM($H$2:H421)</f>
        <v>-86.890000000000015</v>
      </c>
      <c r="J421" s="8">
        <f>SUM(H$3:H421)/SUM(E$3:E421)</f>
        <v>-5.1843675417661106E-2</v>
      </c>
      <c r="K421" s="9">
        <f>O421-(1-O421)/N421</f>
        <v>-3.6396748195491102E-2</v>
      </c>
      <c r="L421" s="10">
        <f>AVERAGEIF($H$3:$H421,"&gt;0")</f>
        <v>2.7282673267326731</v>
      </c>
      <c r="M421" s="10">
        <f>AVERAGEIF($H$3:$H421,"&lt;0")</f>
        <v>-4.833333333333333</v>
      </c>
      <c r="N421" s="11">
        <f>L421/-M421</f>
        <v>0.56446910208262202</v>
      </c>
      <c r="O421" s="11">
        <f>COUNTIF($G$3:$G421,"&gt;0")/COUNTIF($B$3:$B421,"&gt;0")</f>
        <v>0.62606232294617559</v>
      </c>
    </row>
    <row r="422" spans="2:15" x14ac:dyDescent="0.15">
      <c r="B422" s="2">
        <v>43724</v>
      </c>
      <c r="C422" s="2" t="s">
        <v>165</v>
      </c>
      <c r="D422" s="3" t="s">
        <v>166</v>
      </c>
      <c r="E422" s="4">
        <v>3</v>
      </c>
      <c r="F422" s="5">
        <v>1.68</v>
      </c>
      <c r="G422" s="6">
        <v>5.04</v>
      </c>
      <c r="H422" s="7">
        <f>G422-E422</f>
        <v>2.04</v>
      </c>
      <c r="I422" s="7">
        <f>SUM($H$2:H422)</f>
        <v>-84.850000000000009</v>
      </c>
      <c r="J422" s="8">
        <f>SUM(H$3:H422)/SUM(E$3:E422)</f>
        <v>-5.0536033353186426E-2</v>
      </c>
      <c r="K422" s="9">
        <f>O422-(1-O422)/N422</f>
        <v>-3.4291022500307689E-2</v>
      </c>
      <c r="L422" s="10">
        <f>AVERAGEIF($H$3:$H422,"&gt;0")</f>
        <v>2.7248768472906404</v>
      </c>
      <c r="M422" s="10">
        <f>AVERAGEIF($H$3:$H422,"&lt;0")</f>
        <v>-4.833333333333333</v>
      </c>
      <c r="N422" s="11">
        <f>L422/-M422</f>
        <v>0.56376762357737387</v>
      </c>
      <c r="O422" s="11">
        <f>COUNTIF($G$3:$G422,"&gt;0")/COUNTIF($B$3:$B422,"&gt;0")</f>
        <v>0.6271186440677966</v>
      </c>
    </row>
    <row r="424" spans="2:15" x14ac:dyDescent="0.15">
      <c r="I424" s="16">
        <f>SUM(H425:H426)</f>
        <v>-1.6399999999999997</v>
      </c>
    </row>
    <row r="425" spans="2:15" x14ac:dyDescent="0.15">
      <c r="B425" s="2">
        <v>43725</v>
      </c>
      <c r="C425" s="2" t="s">
        <v>165</v>
      </c>
      <c r="D425" s="3" t="s">
        <v>72</v>
      </c>
      <c r="E425" s="4">
        <v>3</v>
      </c>
      <c r="F425" s="5">
        <v>1.48</v>
      </c>
      <c r="G425" s="6">
        <v>0</v>
      </c>
      <c r="H425" s="7">
        <f>G425-E425</f>
        <v>-3</v>
      </c>
      <c r="I425" s="7">
        <f>SUM($H$2:H425)</f>
        <v>-87.850000000000009</v>
      </c>
      <c r="J425" s="8">
        <f>SUM(H$3:H425)/SUM(E$3:E425)</f>
        <v>-5.2229488703923903E-2</v>
      </c>
      <c r="K425" s="9">
        <f>O425-(1-O425)/N425</f>
        <v>-3.7295744093049366E-2</v>
      </c>
      <c r="L425" s="10">
        <f>AVERAGEIF($H$3:$H425,"&gt;0")</f>
        <v>2.7248768472906404</v>
      </c>
      <c r="M425" s="10">
        <f>AVERAGEIF($H$3:$H425,"&lt;0")</f>
        <v>-4.8195488721804507</v>
      </c>
      <c r="N425" s="11">
        <f>L425/-M425</f>
        <v>0.56538006347840131</v>
      </c>
      <c r="O425" s="11">
        <f>COUNTIF($G$3:$G425,"&gt;0")/COUNTIF($B$3:$B425,"&gt;0")</f>
        <v>0.62535211267605639</v>
      </c>
    </row>
    <row r="426" spans="2:15" x14ac:dyDescent="0.15">
      <c r="B426" s="2">
        <v>43725</v>
      </c>
      <c r="C426" s="2" t="s">
        <v>165</v>
      </c>
      <c r="D426" s="3" t="s">
        <v>22</v>
      </c>
      <c r="E426" s="4">
        <v>4</v>
      </c>
      <c r="F426" s="5">
        <v>1.34</v>
      </c>
      <c r="G426" s="6">
        <v>5.36</v>
      </c>
      <c r="H426" s="7">
        <f>G426-E426</f>
        <v>1.3600000000000003</v>
      </c>
      <c r="I426" s="7">
        <f>SUM($H$2:H426)</f>
        <v>-86.490000000000009</v>
      </c>
      <c r="J426" s="8">
        <f>SUM(H$3:H426)/SUM(E$3:E426)</f>
        <v>-5.129893238434164E-2</v>
      </c>
      <c r="K426" s="9">
        <f>O426-(1-O426)/N426</f>
        <v>-3.6008458930943843E-2</v>
      </c>
      <c r="L426" s="10">
        <f>AVERAGEIF($H$3:$H426,"&gt;0")</f>
        <v>2.718186274509804</v>
      </c>
      <c r="M426" s="10">
        <f>AVERAGEIF($H$3:$H426,"&lt;0")</f>
        <v>-4.8195488721804507</v>
      </c>
      <c r="N426" s="11">
        <f>L426/-M426</f>
        <v>0.56399184790921053</v>
      </c>
      <c r="O426" s="11">
        <f>COUNTIF($G$3:$G426,"&gt;0")/COUNTIF($B$3:$B426,"&gt;0")</f>
        <v>0.6264044943820225</v>
      </c>
    </row>
    <row r="428" spans="2:15" x14ac:dyDescent="0.15">
      <c r="I428" s="16">
        <f>SUM(H429:H438)</f>
        <v>4.9999999999998934E-2</v>
      </c>
    </row>
    <row r="429" spans="2:15" x14ac:dyDescent="0.15">
      <c r="B429" s="2">
        <v>43726</v>
      </c>
      <c r="C429" s="2" t="s">
        <v>165</v>
      </c>
      <c r="D429" s="3" t="s">
        <v>151</v>
      </c>
      <c r="E429" s="4">
        <v>1</v>
      </c>
      <c r="F429" s="5">
        <v>1.42</v>
      </c>
      <c r="G429" s="6">
        <v>1.42</v>
      </c>
      <c r="H429" s="7">
        <f t="shared" ref="H429:H438" si="63">G429-E429</f>
        <v>0.41999999999999993</v>
      </c>
      <c r="I429" s="7">
        <f>SUM($H$2:H429)</f>
        <v>-86.070000000000007</v>
      </c>
      <c r="J429" s="8">
        <f>SUM(H$3:H429)/SUM(E$3:E429)</f>
        <v>-5.1019561351511561E-2</v>
      </c>
      <c r="K429" s="9">
        <f t="shared" ref="K429:K438" si="64">O429-(1-O429)/N429</f>
        <v>-3.5842106110640204E-2</v>
      </c>
      <c r="L429" s="10">
        <f>AVERAGEIF($H$3:$H429,"&gt;0")</f>
        <v>2.7069756097560975</v>
      </c>
      <c r="M429" s="10">
        <f>AVERAGEIF($H$3:$H429,"&lt;0")</f>
        <v>-4.8195488721804507</v>
      </c>
      <c r="N429" s="11">
        <f t="shared" ref="N429:N438" si="65">L429/-M429</f>
        <v>0.56166576614284092</v>
      </c>
      <c r="O429" s="11">
        <f>COUNTIF($G$3:$G429,"&gt;0")/COUNTIF($B$3:$B429,"&gt;0")</f>
        <v>0.62745098039215685</v>
      </c>
    </row>
    <row r="430" spans="2:15" x14ac:dyDescent="0.15">
      <c r="B430" s="2">
        <v>43726</v>
      </c>
      <c r="C430" s="2" t="s">
        <v>165</v>
      </c>
      <c r="D430" s="3" t="s">
        <v>167</v>
      </c>
      <c r="E430" s="4">
        <v>1</v>
      </c>
      <c r="F430" s="5">
        <v>1.55</v>
      </c>
      <c r="G430" s="6">
        <v>1.55</v>
      </c>
      <c r="H430" s="7">
        <f t="shared" si="63"/>
        <v>0.55000000000000004</v>
      </c>
      <c r="I430" s="7">
        <f>SUM($H$2:H430)</f>
        <v>-85.52000000000001</v>
      </c>
      <c r="J430" s="8">
        <f>SUM(H$3:H430)/SUM(E$3:E430)</f>
        <v>-5.0663507109004746E-2</v>
      </c>
      <c r="K430" s="9">
        <f t="shared" si="64"/>
        <v>-3.5517120831226268E-2</v>
      </c>
      <c r="L430" s="10">
        <f>AVERAGEIF($H$3:$H430,"&gt;0")</f>
        <v>2.6965048543689316</v>
      </c>
      <c r="M430" s="10">
        <f>AVERAGEIF($H$3:$H430,"&lt;0")</f>
        <v>-4.8195488721804507</v>
      </c>
      <c r="N430" s="11">
        <f t="shared" si="65"/>
        <v>0.55949320691274251</v>
      </c>
      <c r="O430" s="11">
        <f>COUNTIF($G$3:$G430,"&gt;0")/COUNTIF($B$3:$B430,"&gt;0")</f>
        <v>0.62849162011173187</v>
      </c>
    </row>
    <row r="431" spans="2:15" x14ac:dyDescent="0.15">
      <c r="B431" s="2">
        <v>43726</v>
      </c>
      <c r="C431" s="2" t="s">
        <v>165</v>
      </c>
      <c r="D431" s="3" t="s">
        <v>97</v>
      </c>
      <c r="E431" s="4">
        <v>5</v>
      </c>
      <c r="F431" s="5">
        <v>1.6</v>
      </c>
      <c r="G431" s="6">
        <v>0</v>
      </c>
      <c r="H431" s="7">
        <f t="shared" si="63"/>
        <v>-5</v>
      </c>
      <c r="I431" s="7">
        <f>SUM($H$2:H431)</f>
        <v>-90.52000000000001</v>
      </c>
      <c r="J431" s="8">
        <f>SUM(H$3:H431)/SUM(E$3:E431)</f>
        <v>-5.3467217956290614E-2</v>
      </c>
      <c r="K431" s="9">
        <f t="shared" si="64"/>
        <v>-4.058323519742435E-2</v>
      </c>
      <c r="L431" s="10">
        <f>AVERAGEIF($H$3:$H431,"&gt;0")</f>
        <v>2.6965048543689316</v>
      </c>
      <c r="M431" s="10">
        <f>AVERAGEIF($H$3:$H431,"&lt;0")</f>
        <v>-4.8208955223880601</v>
      </c>
      <c r="N431" s="11">
        <f t="shared" si="65"/>
        <v>0.55933692025609416</v>
      </c>
      <c r="O431" s="11">
        <f>COUNTIF($G$3:$G431,"&gt;0")/COUNTIF($B$3:$B431,"&gt;0")</f>
        <v>0.62674094707520889</v>
      </c>
    </row>
    <row r="432" spans="2:15" x14ac:dyDescent="0.15">
      <c r="B432" s="2">
        <v>43726</v>
      </c>
      <c r="C432" s="2" t="s">
        <v>165</v>
      </c>
      <c r="D432" s="3" t="s">
        <v>38</v>
      </c>
      <c r="E432" s="4">
        <v>1</v>
      </c>
      <c r="F432" s="5">
        <v>1.8</v>
      </c>
      <c r="G432" s="6">
        <v>1.8</v>
      </c>
      <c r="H432" s="7">
        <f t="shared" si="63"/>
        <v>0.8</v>
      </c>
      <c r="I432" s="7">
        <f>SUM($H$2:H432)</f>
        <v>-89.720000000000013</v>
      </c>
      <c r="J432" s="8">
        <f>SUM(H$3:H432)/SUM(E$3:E432)</f>
        <v>-5.2963400236127514E-2</v>
      </c>
      <c r="K432" s="9">
        <f t="shared" si="64"/>
        <v>-3.9961490216757656E-2</v>
      </c>
      <c r="L432" s="10">
        <f>AVERAGEIF($H$3:$H432,"&gt;0")</f>
        <v>2.6873429951690815</v>
      </c>
      <c r="M432" s="10">
        <f>AVERAGEIF($H$3:$H432,"&lt;0")</f>
        <v>-4.8208955223880601</v>
      </c>
      <c r="N432" s="11">
        <f t="shared" si="65"/>
        <v>0.55743647268213137</v>
      </c>
      <c r="O432" s="11">
        <f>COUNTIF($G$3:$G432,"&gt;0")/COUNTIF($B$3:$B432,"&gt;0")</f>
        <v>0.62777777777777777</v>
      </c>
    </row>
    <row r="433" spans="2:15" x14ac:dyDescent="0.15">
      <c r="B433" s="2">
        <v>43726</v>
      </c>
      <c r="C433" s="2" t="s">
        <v>164</v>
      </c>
      <c r="D433" s="3" t="s">
        <v>36</v>
      </c>
      <c r="E433" s="4">
        <v>12</v>
      </c>
      <c r="F433" s="5">
        <v>1.28</v>
      </c>
      <c r="G433" s="6">
        <v>15.36</v>
      </c>
      <c r="H433" s="7">
        <f t="shared" si="63"/>
        <v>3.3599999999999994</v>
      </c>
      <c r="I433" s="7">
        <f>SUM($H$2:H433)</f>
        <v>-86.360000000000014</v>
      </c>
      <c r="J433" s="8">
        <f>SUM(H$3:H433)/SUM(E$3:E433)</f>
        <v>-5.0621336459554522E-2</v>
      </c>
      <c r="K433" s="9">
        <f t="shared" si="64"/>
        <v>-3.6280347219651343E-2</v>
      </c>
      <c r="L433" s="10">
        <f>AVERAGEIF($H$3:$H433,"&gt;0")</f>
        <v>2.6905769230769225</v>
      </c>
      <c r="M433" s="10">
        <f>AVERAGEIF($H$3:$H433,"&lt;0")</f>
        <v>-4.8208955223880601</v>
      </c>
      <c r="N433" s="11">
        <f t="shared" si="65"/>
        <v>0.55810728744939253</v>
      </c>
      <c r="O433" s="11">
        <f>COUNTIF($G$3:$G433,"&gt;0")/COUNTIF($B$3:$B433,"&gt;0")</f>
        <v>0.62880886426592797</v>
      </c>
    </row>
    <row r="434" spans="2:15" x14ac:dyDescent="0.15">
      <c r="B434" s="2">
        <v>43726</v>
      </c>
      <c r="C434" s="2" t="s">
        <v>164</v>
      </c>
      <c r="D434" s="3" t="s">
        <v>140</v>
      </c>
      <c r="E434" s="4">
        <v>4</v>
      </c>
      <c r="F434" s="5">
        <v>1.38</v>
      </c>
      <c r="G434" s="6">
        <v>5.52</v>
      </c>
      <c r="H434" s="7">
        <f t="shared" si="63"/>
        <v>1.5199999999999996</v>
      </c>
      <c r="I434" s="7">
        <f>SUM($H$2:H434)</f>
        <v>-84.840000000000018</v>
      </c>
      <c r="J434" s="8">
        <f>SUM(H$3:H434)/SUM(E$3:E434)</f>
        <v>-4.9614035087719312E-2</v>
      </c>
      <c r="K434" s="9">
        <f t="shared" si="64"/>
        <v>-3.4801234538243797E-2</v>
      </c>
      <c r="L434" s="10">
        <f>AVERAGEIF($H$3:$H434,"&gt;0")</f>
        <v>2.684976076555023</v>
      </c>
      <c r="M434" s="10">
        <f>AVERAGEIF($H$3:$H434,"&lt;0")</f>
        <v>-4.8208955223880601</v>
      </c>
      <c r="N434" s="11">
        <f t="shared" si="65"/>
        <v>0.5569455019479459</v>
      </c>
      <c r="O434" s="11">
        <f>COUNTIF($G$3:$G434,"&gt;0")/COUNTIF($B$3:$B434,"&gt;0")</f>
        <v>0.62983425414364635</v>
      </c>
    </row>
    <row r="435" spans="2:15" x14ac:dyDescent="0.15">
      <c r="B435" s="2">
        <v>43726</v>
      </c>
      <c r="C435" s="2" t="s">
        <v>164</v>
      </c>
      <c r="D435" s="3" t="s">
        <v>153</v>
      </c>
      <c r="E435" s="4">
        <v>1</v>
      </c>
      <c r="F435" s="5">
        <v>1.58</v>
      </c>
      <c r="G435" s="6">
        <v>0</v>
      </c>
      <c r="H435" s="7">
        <f t="shared" si="63"/>
        <v>-1</v>
      </c>
      <c r="I435" s="7">
        <f>SUM($H$2:H435)</f>
        <v>-85.840000000000018</v>
      </c>
      <c r="J435" s="8">
        <f>SUM(H$3:H435)/SUM(E$3:E435)</f>
        <v>-5.0169491525423736E-2</v>
      </c>
      <c r="K435" s="9">
        <f t="shared" si="64"/>
        <v>-3.5731376583766905E-2</v>
      </c>
      <c r="L435" s="10">
        <f>AVERAGEIF($H$3:$H435,"&gt;0")</f>
        <v>2.684976076555023</v>
      </c>
      <c r="M435" s="10">
        <f>AVERAGEIF($H$3:$H435,"&lt;0")</f>
        <v>-4.7925925925925927</v>
      </c>
      <c r="N435" s="11">
        <f t="shared" si="65"/>
        <v>0.56023457547902333</v>
      </c>
      <c r="O435" s="11">
        <f>COUNTIF($G$3:$G435,"&gt;0")/COUNTIF($B$3:$B435,"&gt;0")</f>
        <v>0.62809917355371903</v>
      </c>
    </row>
    <row r="436" spans="2:15" x14ac:dyDescent="0.15">
      <c r="B436" s="2">
        <v>43726</v>
      </c>
      <c r="C436" s="2" t="s">
        <v>164</v>
      </c>
      <c r="D436" s="3" t="s">
        <v>168</v>
      </c>
      <c r="E436" s="4">
        <v>4</v>
      </c>
      <c r="F436" s="5">
        <v>1.6</v>
      </c>
      <c r="G436" s="6">
        <v>6.4</v>
      </c>
      <c r="H436" s="7">
        <f t="shared" si="63"/>
        <v>2.4000000000000004</v>
      </c>
      <c r="I436" s="7">
        <f>SUM($H$2:H436)</f>
        <v>-83.440000000000012</v>
      </c>
      <c r="J436" s="8">
        <f>SUM(H$3:H436)/SUM(E$3:E436)</f>
        <v>-4.8653061224489806E-2</v>
      </c>
      <c r="K436" s="9">
        <f t="shared" si="64"/>
        <v>-3.3220718524856752E-2</v>
      </c>
      <c r="L436" s="10">
        <f>AVERAGEIF($H$3:$H436,"&gt;0")</f>
        <v>2.6836190476190467</v>
      </c>
      <c r="M436" s="10">
        <f>AVERAGEIF($H$3:$H436,"&lt;0")</f>
        <v>-4.7925925925925927</v>
      </c>
      <c r="N436" s="11">
        <f t="shared" si="65"/>
        <v>0.55995142415544252</v>
      </c>
      <c r="O436" s="11">
        <f>COUNTIF($G$3:$G436,"&gt;0")/COUNTIF($B$3:$B436,"&gt;0")</f>
        <v>0.62912087912087911</v>
      </c>
    </row>
    <row r="437" spans="2:15" x14ac:dyDescent="0.15">
      <c r="B437" s="2">
        <v>43726</v>
      </c>
      <c r="C437" s="2" t="s">
        <v>164</v>
      </c>
      <c r="D437" s="3" t="s">
        <v>102</v>
      </c>
      <c r="E437" s="4">
        <v>2</v>
      </c>
      <c r="F437" s="5">
        <v>1.65</v>
      </c>
      <c r="G437" s="6">
        <v>0</v>
      </c>
      <c r="H437" s="7">
        <f t="shared" si="63"/>
        <v>-2</v>
      </c>
      <c r="I437" s="7">
        <f>SUM($H$2:H437)</f>
        <v>-85.440000000000012</v>
      </c>
      <c r="J437" s="8">
        <f>SUM(H$3:H437)/SUM(E$3:E437)</f>
        <v>-4.9761211415259181E-2</v>
      </c>
      <c r="K437" s="9">
        <f t="shared" si="64"/>
        <v>-3.5171517272291841E-2</v>
      </c>
      <c r="L437" s="10">
        <f>AVERAGEIF($H$3:$H437,"&gt;0")</f>
        <v>2.6836190476190467</v>
      </c>
      <c r="M437" s="10">
        <f>AVERAGEIF($H$3:$H437,"&lt;0")</f>
        <v>-4.7720588235294121</v>
      </c>
      <c r="N437" s="11">
        <f t="shared" si="65"/>
        <v>0.56236084819135645</v>
      </c>
      <c r="O437" s="11">
        <f>COUNTIF($G$3:$G437,"&gt;0")/COUNTIF($B$3:$B437,"&gt;0")</f>
        <v>0.62739726027397258</v>
      </c>
    </row>
    <row r="438" spans="2:15" x14ac:dyDescent="0.15">
      <c r="B438" s="2">
        <v>43726</v>
      </c>
      <c r="C438" s="2" t="s">
        <v>164</v>
      </c>
      <c r="D438" s="3" t="s">
        <v>96</v>
      </c>
      <c r="E438" s="4">
        <v>1</v>
      </c>
      <c r="F438" s="5">
        <v>1.68</v>
      </c>
      <c r="G438" s="6">
        <v>0</v>
      </c>
      <c r="H438" s="7">
        <f t="shared" si="63"/>
        <v>-1</v>
      </c>
      <c r="I438" s="7">
        <f>SUM($H$2:H438)</f>
        <v>-86.440000000000012</v>
      </c>
      <c r="J438" s="8">
        <f>SUM(H$3:H438)/SUM(E$3:E438)</f>
        <v>-5.0314318975552975E-2</v>
      </c>
      <c r="K438" s="9">
        <f t="shared" si="64"/>
        <v>-3.6093538073922904E-2</v>
      </c>
      <c r="L438" s="10">
        <f>AVERAGEIF($H$3:$H438,"&gt;0")</f>
        <v>2.6836190476190467</v>
      </c>
      <c r="M438" s="10">
        <f>AVERAGEIF($H$3:$H438,"&lt;0")</f>
        <v>-4.7445255474452557</v>
      </c>
      <c r="N438" s="11">
        <f t="shared" si="65"/>
        <v>0.56562432234432214</v>
      </c>
      <c r="O438" s="11">
        <f>COUNTIF($G$3:$G438,"&gt;0")/COUNTIF($B$3:$B438,"&gt;0")</f>
        <v>0.62568306010928965</v>
      </c>
    </row>
    <row r="440" spans="2:15" x14ac:dyDescent="0.15">
      <c r="I440" s="16">
        <f>SUM(H441:H445)</f>
        <v>1.7300000000000002</v>
      </c>
    </row>
    <row r="441" spans="2:15" x14ac:dyDescent="0.15">
      <c r="B441" s="2">
        <v>43727</v>
      </c>
      <c r="C441" s="2" t="s">
        <v>165</v>
      </c>
      <c r="D441" s="3" t="s">
        <v>70</v>
      </c>
      <c r="E441" s="4">
        <v>1</v>
      </c>
      <c r="F441" s="5">
        <v>1.48</v>
      </c>
      <c r="G441" s="6">
        <v>0</v>
      </c>
      <c r="H441" s="7">
        <f>G441-E441</f>
        <v>-1</v>
      </c>
      <c r="I441" s="7">
        <f>SUM($H$2:H441)</f>
        <v>-87.440000000000012</v>
      </c>
      <c r="J441" s="8">
        <f>SUM(H$3:H441)/SUM(E$3:E441)</f>
        <v>-5.0866783013379879E-2</v>
      </c>
      <c r="K441" s="9">
        <f>O441-(1-O441)/N441</f>
        <v>-3.701053423903311E-2</v>
      </c>
      <c r="L441" s="10">
        <f>AVERAGEIF($H$3:$H441,"&gt;0")</f>
        <v>2.6836190476190467</v>
      </c>
      <c r="M441" s="10">
        <f>AVERAGEIF($H$3:$H441,"&lt;0")</f>
        <v>-4.7173913043478262</v>
      </c>
      <c r="N441" s="11">
        <f>L441/-M441</f>
        <v>0.56887777046302368</v>
      </c>
      <c r="O441" s="11">
        <f>COUNTIF($G$3:$G441,"&gt;0")/COUNTIF($B$3:$B441,"&gt;0")</f>
        <v>0.62397820163487738</v>
      </c>
    </row>
    <row r="442" spans="2:15" x14ac:dyDescent="0.15">
      <c r="B442" s="2">
        <v>43727</v>
      </c>
      <c r="C442" s="2" t="s">
        <v>165</v>
      </c>
      <c r="D442" s="3" t="s">
        <v>19</v>
      </c>
      <c r="E442" s="4">
        <v>3</v>
      </c>
      <c r="F442" s="5">
        <v>1.48</v>
      </c>
      <c r="G442" s="6">
        <v>4.4400000000000004</v>
      </c>
      <c r="H442" s="7">
        <f>G442-E442</f>
        <v>1.4400000000000004</v>
      </c>
      <c r="I442" s="7">
        <f>SUM($H$2:H442)</f>
        <v>-86.000000000000014</v>
      </c>
      <c r="J442" s="8">
        <f>SUM(H$3:H442)/SUM(E$3:E442)</f>
        <v>-4.9941927990708485E-2</v>
      </c>
      <c r="K442" s="9">
        <f>O442-(1-O442)/N442</f>
        <v>-3.5643516737206782E-2</v>
      </c>
      <c r="L442" s="10">
        <f>AVERAGEIF($H$3:$H442,"&gt;0")</f>
        <v>2.6777251184834117</v>
      </c>
      <c r="M442" s="10">
        <f>AVERAGEIF($H$3:$H442,"&lt;0")</f>
        <v>-4.7173913043478262</v>
      </c>
      <c r="N442" s="11">
        <f>L442/-M442</f>
        <v>0.56762836613012413</v>
      </c>
      <c r="O442" s="11">
        <f>COUNTIF($G$3:$G442,"&gt;0")/COUNTIF($B$3:$B442,"&gt;0")</f>
        <v>0.625</v>
      </c>
    </row>
    <row r="443" spans="2:15" x14ac:dyDescent="0.15">
      <c r="B443" s="2">
        <v>43727</v>
      </c>
      <c r="C443" s="2" t="s">
        <v>164</v>
      </c>
      <c r="D443" s="3" t="s">
        <v>95</v>
      </c>
      <c r="E443" s="4">
        <v>1</v>
      </c>
      <c r="F443" s="5">
        <v>1.24</v>
      </c>
      <c r="G443" s="6">
        <v>1.24</v>
      </c>
      <c r="H443" s="7">
        <f>G443-E443</f>
        <v>0.24</v>
      </c>
      <c r="I443" s="7">
        <f>SUM($H$2:H443)</f>
        <v>-85.760000000000019</v>
      </c>
      <c r="J443" s="8">
        <f>SUM(H$3:H443)/SUM(E$3:E443)</f>
        <v>-4.9773650609402219E-2</v>
      </c>
      <c r="K443" s="9">
        <f>O443-(1-O443)/N443</f>
        <v>-3.5678347725378257E-2</v>
      </c>
      <c r="L443" s="10">
        <f>AVERAGEIF($H$3:$H443,"&gt;0")</f>
        <v>2.6662264150943393</v>
      </c>
      <c r="M443" s="10">
        <f>AVERAGEIF($H$3:$H443,"&lt;0")</f>
        <v>-4.7173913043478262</v>
      </c>
      <c r="N443" s="11">
        <f>L443/-M443</f>
        <v>0.56519085296930693</v>
      </c>
      <c r="O443" s="11">
        <f>COUNTIF($G$3:$G443,"&gt;0")/COUNTIF($B$3:$B443,"&gt;0")</f>
        <v>0.62601626016260159</v>
      </c>
    </row>
    <row r="444" spans="2:15" x14ac:dyDescent="0.15">
      <c r="B444" s="2">
        <v>43727</v>
      </c>
      <c r="C444" s="2" t="s">
        <v>164</v>
      </c>
      <c r="D444" s="3" t="s">
        <v>16</v>
      </c>
      <c r="E444" s="4">
        <v>1</v>
      </c>
      <c r="F444" s="5">
        <v>1.42</v>
      </c>
      <c r="G444" s="6">
        <v>1.42</v>
      </c>
      <c r="H444" s="7">
        <f>G444-E444</f>
        <v>0.41999999999999993</v>
      </c>
      <c r="I444" s="7">
        <f>SUM($H$2:H444)</f>
        <v>-85.340000000000018</v>
      </c>
      <c r="J444" s="8">
        <f>SUM(H$3:H444)/SUM(E$3:E444)</f>
        <v>-4.9501160092807438E-2</v>
      </c>
      <c r="K444" s="9">
        <f>O444-(1-O444)/N444</f>
        <v>-3.5499693732554571E-2</v>
      </c>
      <c r="L444" s="10">
        <f>AVERAGEIF($H$3:$H444,"&gt;0")</f>
        <v>2.6556807511737084</v>
      </c>
      <c r="M444" s="10">
        <f>AVERAGEIF($H$3:$H444,"&lt;0")</f>
        <v>-4.7173913043478262</v>
      </c>
      <c r="N444" s="11">
        <f>L444/-M444</f>
        <v>0.56295536660825152</v>
      </c>
      <c r="O444" s="11">
        <f>COUNTIF($G$3:$G444,"&gt;0")/COUNTIF($B$3:$B444,"&gt;0")</f>
        <v>0.62702702702702706</v>
      </c>
    </row>
    <row r="445" spans="2:15" x14ac:dyDescent="0.15">
      <c r="B445" s="2">
        <v>43727</v>
      </c>
      <c r="C445" s="2" t="s">
        <v>164</v>
      </c>
      <c r="D445" s="3" t="s">
        <v>58</v>
      </c>
      <c r="E445" s="4">
        <v>7</v>
      </c>
      <c r="F445" s="5">
        <v>1.0900000000000001</v>
      </c>
      <c r="G445" s="6">
        <v>7.63</v>
      </c>
      <c r="H445" s="7">
        <f>G445-E445</f>
        <v>0.62999999999999989</v>
      </c>
      <c r="I445" s="7">
        <f>SUM($H$2:H445)</f>
        <v>-84.710000000000022</v>
      </c>
      <c r="J445" s="8">
        <f>SUM(H$3:H445)/SUM(E$3:E445)</f>
        <v>-4.8937030618139817E-2</v>
      </c>
      <c r="K445" s="9">
        <f>O445-(1-O445)/N445</f>
        <v>-3.5072131424857211E-2</v>
      </c>
      <c r="L445" s="10">
        <f>AVERAGEIF($H$3:$H445,"&gt;0")</f>
        <v>2.6462149532710275</v>
      </c>
      <c r="M445" s="10">
        <f>AVERAGEIF($H$3:$H445,"&lt;0")</f>
        <v>-4.7173913043478262</v>
      </c>
      <c r="N445" s="11">
        <f>L445/-M445</f>
        <v>0.56094879193763714</v>
      </c>
      <c r="O445" s="11">
        <f>COUNTIF($G$3:$G445,"&gt;0")/COUNTIF($B$3:$B445,"&gt;0")</f>
        <v>0.62803234501347704</v>
      </c>
    </row>
    <row r="447" spans="2:15" x14ac:dyDescent="0.15">
      <c r="I447" s="16">
        <f>SUM(H448:H453)</f>
        <v>-2.02</v>
      </c>
    </row>
    <row r="448" spans="2:15" x14ac:dyDescent="0.15">
      <c r="B448" s="2">
        <v>43728</v>
      </c>
      <c r="C448" s="2" t="s">
        <v>165</v>
      </c>
      <c r="D448" s="3" t="s">
        <v>39</v>
      </c>
      <c r="E448" s="4">
        <v>2</v>
      </c>
      <c r="F448" s="5">
        <v>1.45</v>
      </c>
      <c r="G448" s="6">
        <v>0</v>
      </c>
      <c r="H448" s="7">
        <f t="shared" ref="H448:H453" si="66">G448-E448</f>
        <v>-2</v>
      </c>
      <c r="I448" s="7">
        <f>SUM($H$2:H448)</f>
        <v>-86.710000000000022</v>
      </c>
      <c r="J448" s="8">
        <f>SUM(H$3:H448)/SUM(E$3:E448)</f>
        <v>-5.0034622042700531E-2</v>
      </c>
      <c r="K448" s="9">
        <f t="shared" ref="K448:K453" si="67">O448-(1-O448)/N448</f>
        <v>-3.7009562523248496E-2</v>
      </c>
      <c r="L448" s="10">
        <f>AVERAGEIF($H$3:$H448,"&gt;0")</f>
        <v>2.6462149532710275</v>
      </c>
      <c r="M448" s="10">
        <f>AVERAGEIF($H$3:$H448,"&lt;0")</f>
        <v>-4.6978417266187051</v>
      </c>
      <c r="N448" s="11">
        <f t="shared" ref="N448:N453" si="68">L448/-M448</f>
        <v>0.56328312175294459</v>
      </c>
      <c r="O448" s="11">
        <f>COUNTIF($G$3:$G448,"&gt;0")/COUNTIF($B$3:$B448,"&gt;0")</f>
        <v>0.62634408602150538</v>
      </c>
    </row>
    <row r="449" spans="2:15" x14ac:dyDescent="0.15">
      <c r="B449" s="2">
        <v>43728</v>
      </c>
      <c r="C449" s="2" t="s">
        <v>165</v>
      </c>
      <c r="D449" s="3" t="s">
        <v>68</v>
      </c>
      <c r="E449" s="4">
        <v>1</v>
      </c>
      <c r="F449" s="5">
        <v>1.48</v>
      </c>
      <c r="G449" s="6">
        <v>1.48</v>
      </c>
      <c r="H449" s="7">
        <f t="shared" si="66"/>
        <v>0.48</v>
      </c>
      <c r="I449" s="7">
        <f>SUM($H$2:H449)</f>
        <v>-86.230000000000018</v>
      </c>
      <c r="J449" s="8">
        <f>SUM(H$3:H449)/SUM(E$3:E449)</f>
        <v>-4.9728950403690901E-2</v>
      </c>
      <c r="K449" s="9">
        <f t="shared" si="67"/>
        <v>-3.6757939882371082E-2</v>
      </c>
      <c r="L449" s="10">
        <f>AVERAGEIF($H$3:$H449,"&gt;0")</f>
        <v>2.6361395348837204</v>
      </c>
      <c r="M449" s="10">
        <f>AVERAGEIF($H$3:$H449,"&lt;0")</f>
        <v>-4.6978417266187051</v>
      </c>
      <c r="N449" s="11">
        <f t="shared" si="68"/>
        <v>0.56113843085579962</v>
      </c>
      <c r="O449" s="11">
        <f>COUNTIF($G$3:$G449,"&gt;0")/COUNTIF($B$3:$B449,"&gt;0")</f>
        <v>0.62734584450402142</v>
      </c>
    </row>
    <row r="450" spans="2:15" x14ac:dyDescent="0.15">
      <c r="B450" s="2">
        <v>43728</v>
      </c>
      <c r="C450" s="2" t="s">
        <v>165</v>
      </c>
      <c r="D450" s="3" t="s">
        <v>73</v>
      </c>
      <c r="E450" s="4">
        <v>1</v>
      </c>
      <c r="F450" s="5">
        <v>1.65</v>
      </c>
      <c r="G450" s="6">
        <v>1.65</v>
      </c>
      <c r="H450" s="7">
        <f t="shared" si="66"/>
        <v>0.64999999999999991</v>
      </c>
      <c r="I450" s="7">
        <f>SUM($H$2:H450)</f>
        <v>-85.580000000000013</v>
      </c>
      <c r="J450" s="8">
        <f>SUM(H$3:H450)/SUM(E$3:E450)</f>
        <v>-4.9325648414985601E-2</v>
      </c>
      <c r="K450" s="9">
        <f t="shared" si="67"/>
        <v>-3.6304206091292146E-2</v>
      </c>
      <c r="L450" s="10">
        <f>AVERAGEIF($H$3:$H450,"&gt;0")</f>
        <v>2.6269444444444439</v>
      </c>
      <c r="M450" s="10">
        <f>AVERAGEIF($H$3:$H450,"&lt;0")</f>
        <v>-4.6978417266187051</v>
      </c>
      <c r="N450" s="11">
        <f t="shared" si="68"/>
        <v>0.5591811298281435</v>
      </c>
      <c r="O450" s="11">
        <f>COUNTIF($G$3:$G450,"&gt;0")/COUNTIF($B$3:$B450,"&gt;0")</f>
        <v>0.62834224598930477</v>
      </c>
    </row>
    <row r="451" spans="2:15" x14ac:dyDescent="0.15">
      <c r="B451" s="2">
        <v>43728</v>
      </c>
      <c r="C451" s="2" t="s">
        <v>165</v>
      </c>
      <c r="D451" s="3" t="s">
        <v>79</v>
      </c>
      <c r="E451" s="4">
        <v>3</v>
      </c>
      <c r="F451" s="5">
        <v>1.45</v>
      </c>
      <c r="G451" s="6">
        <v>3</v>
      </c>
      <c r="H451" s="7">
        <f t="shared" si="66"/>
        <v>0</v>
      </c>
      <c r="I451" s="7">
        <f>SUM($H$2:H451)</f>
        <v>-85.580000000000013</v>
      </c>
      <c r="J451" s="8">
        <f>SUM(H$3:H451)/SUM(E$3:E451)</f>
        <v>-4.9240506329113934E-2</v>
      </c>
      <c r="K451" s="9">
        <f t="shared" si="67"/>
        <v>-3.3540728208382053E-2</v>
      </c>
      <c r="L451" s="10">
        <f>AVERAGEIF($H$3:$H451,"&gt;0")</f>
        <v>2.6269444444444439</v>
      </c>
      <c r="M451" s="10">
        <f>AVERAGEIF($H$3:$H451,"&lt;0")</f>
        <v>-4.6978417266187051</v>
      </c>
      <c r="N451" s="11">
        <f t="shared" si="68"/>
        <v>0.5591811298281435</v>
      </c>
      <c r="O451" s="11">
        <f>COUNTIF($G$3:$G451,"&gt;0")/COUNTIF($B$3:$B451,"&gt;0")</f>
        <v>0.6293333333333333</v>
      </c>
    </row>
    <row r="452" spans="2:15" x14ac:dyDescent="0.15">
      <c r="B452" s="2">
        <v>43728</v>
      </c>
      <c r="C452" s="2" t="s">
        <v>164</v>
      </c>
      <c r="D452" s="3" t="s">
        <v>36</v>
      </c>
      <c r="E452" s="4">
        <v>1</v>
      </c>
      <c r="F452" s="5">
        <v>1.85</v>
      </c>
      <c r="G452" s="6">
        <v>1.85</v>
      </c>
      <c r="H452" s="7">
        <f t="shared" si="66"/>
        <v>0.85000000000000009</v>
      </c>
      <c r="I452" s="7">
        <f>SUM($H$2:H452)</f>
        <v>-84.730000000000018</v>
      </c>
      <c r="J452" s="8">
        <f>SUM(H$3:H452)/SUM(E$3:E452)</f>
        <v>-4.872340425531916E-2</v>
      </c>
      <c r="K452" s="9">
        <f t="shared" si="67"/>
        <v>-3.2859202379450281E-2</v>
      </c>
      <c r="L452" s="10">
        <f>AVERAGEIF($H$3:$H452,"&gt;0")</f>
        <v>2.6187557603686629</v>
      </c>
      <c r="M452" s="10">
        <f>AVERAGEIF($H$3:$H452,"&lt;0")</f>
        <v>-4.6978417266187051</v>
      </c>
      <c r="N452" s="11">
        <f t="shared" si="68"/>
        <v>0.55743805618873532</v>
      </c>
      <c r="O452" s="11">
        <f>COUNTIF($G$3:$G452,"&gt;0")/COUNTIF($B$3:$B452,"&gt;0")</f>
        <v>0.63031914893617025</v>
      </c>
    </row>
    <row r="453" spans="2:15" x14ac:dyDescent="0.15">
      <c r="B453" s="2">
        <v>43728</v>
      </c>
      <c r="C453" s="2" t="s">
        <v>164</v>
      </c>
      <c r="D453" s="3" t="s">
        <v>95</v>
      </c>
      <c r="E453" s="4">
        <v>2</v>
      </c>
      <c r="F453" s="5">
        <v>1.28</v>
      </c>
      <c r="G453" s="6">
        <v>0</v>
      </c>
      <c r="H453" s="7">
        <f t="shared" si="66"/>
        <v>-2</v>
      </c>
      <c r="I453" s="7">
        <f>SUM($H$2:H453)</f>
        <v>-86.730000000000018</v>
      </c>
      <c r="J453" s="8">
        <f>SUM(H$3:H453)/SUM(E$3:E453)</f>
        <v>-4.9816197587593349E-2</v>
      </c>
      <c r="K453" s="9">
        <f t="shared" si="67"/>
        <v>-3.4797829085148946E-2</v>
      </c>
      <c r="L453" s="10">
        <f>AVERAGEIF($H$3:$H453,"&gt;0")</f>
        <v>2.6187557603686629</v>
      </c>
      <c r="M453" s="10">
        <f>AVERAGEIF($H$3:$H453,"&lt;0")</f>
        <v>-4.6785714285714288</v>
      </c>
      <c r="N453" s="11">
        <f t="shared" si="68"/>
        <v>0.55973405565131717</v>
      </c>
      <c r="O453" s="11">
        <f>COUNTIF($G$3:$G453,"&gt;0")/COUNTIF($B$3:$B453,"&gt;0")</f>
        <v>0.62864721485411146</v>
      </c>
    </row>
    <row r="455" spans="2:15" x14ac:dyDescent="0.15">
      <c r="I455" s="16">
        <f>SUM(H456:H458)</f>
        <v>5.58</v>
      </c>
    </row>
    <row r="456" spans="2:15" x14ac:dyDescent="0.15">
      <c r="B456" s="2">
        <v>43729</v>
      </c>
      <c r="C456" s="2" t="s">
        <v>165</v>
      </c>
      <c r="D456" s="3" t="s">
        <v>169</v>
      </c>
      <c r="E456" s="4">
        <v>4</v>
      </c>
      <c r="F456" s="5">
        <v>1.8</v>
      </c>
      <c r="G456" s="6">
        <v>7.2</v>
      </c>
      <c r="H456" s="7">
        <f>G456-E456</f>
        <v>3.2</v>
      </c>
      <c r="I456" s="7">
        <f>SUM($H$2:H456)</f>
        <v>-83.530000000000015</v>
      </c>
      <c r="J456" s="8">
        <f>SUM(H$3:H456)/SUM(E$3:E456)</f>
        <v>-4.7868194842406883E-2</v>
      </c>
      <c r="K456" s="9">
        <f>O456-(1-O456)/N456</f>
        <v>-3.1387261460581239E-2</v>
      </c>
      <c r="L456" s="10">
        <f>AVERAGEIF($H$3:$H456,"&gt;0")</f>
        <v>2.6214220183486234</v>
      </c>
      <c r="M456" s="10">
        <f>AVERAGEIF($H$3:$H456,"&lt;0")</f>
        <v>-4.6785714285714288</v>
      </c>
      <c r="N456" s="11">
        <f>L456/-M456</f>
        <v>0.56030394285314089</v>
      </c>
      <c r="O456" s="11">
        <f>COUNTIF($G$3:$G456,"&gt;0")/COUNTIF($B$3:$B456,"&gt;0")</f>
        <v>0.62962962962962965</v>
      </c>
    </row>
    <row r="457" spans="2:15" x14ac:dyDescent="0.15">
      <c r="B457" s="2">
        <v>43729</v>
      </c>
      <c r="C457" s="2" t="s">
        <v>165</v>
      </c>
      <c r="D457" s="3" t="s">
        <v>79</v>
      </c>
      <c r="E457" s="4">
        <v>3</v>
      </c>
      <c r="F457" s="5">
        <v>1.7</v>
      </c>
      <c r="G457" s="6">
        <v>5.0999999999999996</v>
      </c>
      <c r="H457" s="7">
        <f>G457-E457</f>
        <v>2.0999999999999996</v>
      </c>
      <c r="I457" s="7">
        <f>SUM($H$2:H457)</f>
        <v>-81.430000000000021</v>
      </c>
      <c r="J457" s="8">
        <f>SUM(H$3:H457)/SUM(E$3:E457)</f>
        <v>-4.6584668192219694E-2</v>
      </c>
      <c r="K457" s="9">
        <f>O457-(1-O457)/N457</f>
        <v>-2.926525589416995E-2</v>
      </c>
      <c r="L457" s="10">
        <f>AVERAGEIF($H$3:$H457,"&gt;0")</f>
        <v>2.6190410958904105</v>
      </c>
      <c r="M457" s="10">
        <f>AVERAGEIF($H$3:$H457,"&lt;0")</f>
        <v>-4.6785714285714288</v>
      </c>
      <c r="N457" s="11">
        <f>L457/-M457</f>
        <v>0.55979504339642361</v>
      </c>
      <c r="O457" s="11">
        <f>COUNTIF($G$3:$G457,"&gt;0")/COUNTIF($B$3:$B457,"&gt;0")</f>
        <v>0.63060686015831136</v>
      </c>
    </row>
    <row r="458" spans="2:15" x14ac:dyDescent="0.15">
      <c r="B458" s="2">
        <v>43729</v>
      </c>
      <c r="C458" s="2" t="s">
        <v>164</v>
      </c>
      <c r="D458" s="3" t="s">
        <v>58</v>
      </c>
      <c r="E458" s="4">
        <v>2</v>
      </c>
      <c r="F458" s="5">
        <v>1.1299999999999999</v>
      </c>
      <c r="G458" s="6">
        <v>2.2799999999999998</v>
      </c>
      <c r="H458" s="7">
        <f>G458-E458</f>
        <v>0.2799999999999998</v>
      </c>
      <c r="I458" s="7">
        <f>SUM($H$2:H458)</f>
        <v>-81.15000000000002</v>
      </c>
      <c r="J458" s="8">
        <f>SUM(H$3:H458)/SUM(E$3:E458)</f>
        <v>-4.6371428571428584E-2</v>
      </c>
      <c r="K458" s="9">
        <f>O458-(1-O458)/N458</f>
        <v>-2.9239256545127157E-2</v>
      </c>
      <c r="L458" s="10">
        <f>AVERAGEIF($H$3:$H458,"&gt;0")</f>
        <v>2.6084090909090905</v>
      </c>
      <c r="M458" s="10">
        <f>AVERAGEIF($H$3:$H458,"&lt;0")</f>
        <v>-4.6785714285714288</v>
      </c>
      <c r="N458" s="11">
        <f>L458/-M458</f>
        <v>0.55752255378209559</v>
      </c>
      <c r="O458" s="11">
        <f>COUNTIF($G$3:$G458,"&gt;0")/COUNTIF($B$3:$B458,"&gt;0")</f>
        <v>0.63157894736842102</v>
      </c>
    </row>
    <row r="460" spans="2:15" x14ac:dyDescent="0.15">
      <c r="I460" s="16">
        <f>SUM(H461:H462)</f>
        <v>0.8</v>
      </c>
    </row>
    <row r="461" spans="2:15" x14ac:dyDescent="0.15">
      <c r="B461" s="2">
        <v>43730</v>
      </c>
      <c r="C461" s="2" t="s">
        <v>165</v>
      </c>
      <c r="D461" s="3" t="s">
        <v>79</v>
      </c>
      <c r="E461" s="4">
        <v>1</v>
      </c>
      <c r="F461" s="5">
        <v>1.36</v>
      </c>
      <c r="G461" s="6">
        <v>1.36</v>
      </c>
      <c r="H461" s="7">
        <f>G461-E461</f>
        <v>0.3600000000000001</v>
      </c>
      <c r="I461" s="7">
        <f>SUM($H$2:H461)</f>
        <v>-80.79000000000002</v>
      </c>
      <c r="J461" s="8">
        <f>SUM(H$3:H461)/SUM(E$3:E461)</f>
        <v>-4.6139348943460889E-2</v>
      </c>
      <c r="K461" s="9">
        <f>O461-(1-O461)/N461</f>
        <v>-2.9118586801055835E-2</v>
      </c>
      <c r="L461" s="10">
        <f>AVERAGEIF($H$3:$H461,"&gt;0")</f>
        <v>2.5982352941176465</v>
      </c>
      <c r="M461" s="10">
        <f>AVERAGEIF($H$3:$H461,"&lt;0")</f>
        <v>-4.6785714285714288</v>
      </c>
      <c r="N461" s="11">
        <f>L461/-M461</f>
        <v>0.55534800179613819</v>
      </c>
      <c r="O461" s="11">
        <f>COUNTIF($G$3:$G461,"&gt;0")/COUNTIF($B$3:$B461,"&gt;0")</f>
        <v>0.63254593175853013</v>
      </c>
    </row>
    <row r="462" spans="2:15" x14ac:dyDescent="0.15">
      <c r="B462" s="2">
        <v>43730</v>
      </c>
      <c r="C462" s="2" t="s">
        <v>164</v>
      </c>
      <c r="D462" s="3" t="s">
        <v>58</v>
      </c>
      <c r="E462" s="4">
        <v>2</v>
      </c>
      <c r="F462" s="5">
        <v>1.22</v>
      </c>
      <c r="G462" s="6">
        <v>2.44</v>
      </c>
      <c r="H462" s="7">
        <f>G462-E462</f>
        <v>0.43999999999999995</v>
      </c>
      <c r="I462" s="7">
        <f>SUM($H$2:H462)</f>
        <v>-80.350000000000023</v>
      </c>
      <c r="J462" s="8">
        <f>SUM(H$3:H462)/SUM(E$3:E462)</f>
        <v>-4.5835710211066756E-2</v>
      </c>
      <c r="K462" s="9">
        <f>O462-(1-O462)/N462</f>
        <v>-2.8903092845497413E-2</v>
      </c>
      <c r="L462" s="10">
        <f>AVERAGEIF($H$3:$H462,"&gt;0")</f>
        <v>2.5885135135135133</v>
      </c>
      <c r="M462" s="10">
        <f>AVERAGEIF($H$3:$H462,"&lt;0")</f>
        <v>-4.6785714285714288</v>
      </c>
      <c r="N462" s="11">
        <f>L462/-M462</f>
        <v>0.55327006395708678</v>
      </c>
      <c r="O462" s="11">
        <f>COUNTIF($G$3:$G462,"&gt;0")/COUNTIF($B$3:$B462,"&gt;0")</f>
        <v>0.63350785340314131</v>
      </c>
    </row>
    <row r="464" spans="2:15" x14ac:dyDescent="0.15">
      <c r="I464" s="16">
        <f>SUM(H465)</f>
        <v>0.15999999999999992</v>
      </c>
    </row>
    <row r="465" spans="2:15" x14ac:dyDescent="0.15">
      <c r="B465" s="2">
        <v>43731</v>
      </c>
      <c r="C465" s="2" t="s">
        <v>170</v>
      </c>
      <c r="D465" s="3" t="s">
        <v>28</v>
      </c>
      <c r="E465" s="4">
        <v>1</v>
      </c>
      <c r="F465" s="5">
        <v>1.1499999999999999</v>
      </c>
      <c r="G465" s="6">
        <v>1.1599999999999999</v>
      </c>
      <c r="H465" s="7">
        <f>G465-E465</f>
        <v>0.15999999999999992</v>
      </c>
      <c r="I465" s="7">
        <f>SUM($H$2:H465)</f>
        <v>-80.190000000000026</v>
      </c>
      <c r="J465" s="8">
        <f>SUM(H$3:H465)/SUM(E$3:E465)</f>
        <v>-4.5718358038768545E-2</v>
      </c>
      <c r="K465" s="9">
        <f>O465-(1-O465)/N465</f>
        <v>-2.9007973255597119E-2</v>
      </c>
      <c r="L465" s="10">
        <f>AVERAGEIF($H$3:$H465,"&gt;0")</f>
        <v>2.5776233183856498</v>
      </c>
      <c r="M465" s="10">
        <f>AVERAGEIF($H$3:$H465,"&lt;0")</f>
        <v>-4.6785714285714288</v>
      </c>
      <c r="N465" s="11">
        <f>L465/-M465</f>
        <v>0.55094238866258161</v>
      </c>
      <c r="O465" s="11">
        <f>COUNTIF($G$3:$G465,"&gt;0")/COUNTIF($B$3:$B465,"&gt;0")</f>
        <v>0.63446475195822449</v>
      </c>
    </row>
    <row r="467" spans="2:15" x14ac:dyDescent="0.15">
      <c r="I467" s="16">
        <f>SUM(H468:H470)</f>
        <v>-0.79999999999999982</v>
      </c>
    </row>
    <row r="468" spans="2:15" x14ac:dyDescent="0.15">
      <c r="B468" s="2">
        <v>43732</v>
      </c>
      <c r="C468" s="2" t="s">
        <v>170</v>
      </c>
      <c r="D468" s="3" t="s">
        <v>53</v>
      </c>
      <c r="E468" s="4">
        <v>4</v>
      </c>
      <c r="F468" s="5">
        <v>1.32</v>
      </c>
      <c r="G468" s="6">
        <v>5.28</v>
      </c>
      <c r="H468" s="7">
        <f>G468-E468</f>
        <v>1.2800000000000002</v>
      </c>
      <c r="I468" s="7">
        <f>SUM($H$2:H468)</f>
        <v>-78.910000000000025</v>
      </c>
      <c r="J468" s="8">
        <f>SUM(H$3:H468)/SUM(E$3:E468)</f>
        <v>-4.4886234357224129E-2</v>
      </c>
      <c r="K468" s="9">
        <f>O468-(1-O468)/N468</f>
        <v>-2.7818823158418771E-2</v>
      </c>
      <c r="L468" s="10">
        <f>AVERAGEIF($H$3:$H468,"&gt;0")</f>
        <v>2.5718303571428569</v>
      </c>
      <c r="M468" s="10">
        <f>AVERAGEIF($H$3:$H468,"&lt;0")</f>
        <v>-4.6785714285714288</v>
      </c>
      <c r="N468" s="11">
        <f>L468/-M468</f>
        <v>0.54970419847328233</v>
      </c>
      <c r="O468" s="11">
        <f>COUNTIF($G$3:$G468,"&gt;0")/COUNTIF($B$3:$B468,"&gt;0")</f>
        <v>0.63541666666666663</v>
      </c>
    </row>
    <row r="469" spans="2:15" x14ac:dyDescent="0.15">
      <c r="B469" s="2">
        <v>43732</v>
      </c>
      <c r="C469" s="2" t="s">
        <v>171</v>
      </c>
      <c r="D469" s="3" t="s">
        <v>131</v>
      </c>
      <c r="E469" s="4">
        <v>4</v>
      </c>
      <c r="F469" s="5">
        <v>1.32</v>
      </c>
      <c r="G469" s="6">
        <v>0</v>
      </c>
      <c r="H469" s="7">
        <f>G469-E469</f>
        <v>-4</v>
      </c>
      <c r="I469" s="7">
        <f>SUM($H$2:H469)</f>
        <v>-82.910000000000025</v>
      </c>
      <c r="J469" s="8">
        <f>SUM(H$3:H469)/SUM(E$3:E469)</f>
        <v>-4.7054483541430207E-2</v>
      </c>
      <c r="K469" s="9">
        <f>O469-(1-O469)/N469</f>
        <v>-3.1786339300790223E-2</v>
      </c>
      <c r="L469" s="10">
        <f>AVERAGEIF($H$3:$H469,"&gt;0")</f>
        <v>2.5718303571428569</v>
      </c>
      <c r="M469" s="10">
        <f>AVERAGEIF($H$3:$H469,"&lt;0")</f>
        <v>-4.6737588652482271</v>
      </c>
      <c r="N469" s="11">
        <f>L469/-M469</f>
        <v>0.55027022815954907</v>
      </c>
      <c r="O469" s="11">
        <f>COUNTIF($G$3:$G469,"&gt;0")/COUNTIF($B$3:$B469,"&gt;0")</f>
        <v>0.63376623376623376</v>
      </c>
    </row>
    <row r="470" spans="2:15" x14ac:dyDescent="0.15">
      <c r="B470" s="2">
        <v>43732</v>
      </c>
      <c r="C470" s="2" t="s">
        <v>171</v>
      </c>
      <c r="D470" s="3" t="s">
        <v>31</v>
      </c>
      <c r="E470" s="4">
        <v>4</v>
      </c>
      <c r="F470" s="5">
        <v>1.48</v>
      </c>
      <c r="G470" s="6">
        <v>5.92</v>
      </c>
      <c r="H470" s="7">
        <f>G470-E470</f>
        <v>1.92</v>
      </c>
      <c r="I470" s="7">
        <f>SUM($H$2:H470)</f>
        <v>-80.990000000000023</v>
      </c>
      <c r="J470" s="8">
        <f>SUM(H$3:H470)/SUM(E$3:E470)</f>
        <v>-4.5860702151755389E-2</v>
      </c>
      <c r="K470" s="9">
        <f>O470-(1-O470)/N470</f>
        <v>-2.9861926658672489E-2</v>
      </c>
      <c r="L470" s="10">
        <f>AVERAGEIF($H$3:$H470,"&gt;0")</f>
        <v>2.5689333333333328</v>
      </c>
      <c r="M470" s="10">
        <f>AVERAGEIF($H$3:$H470,"&lt;0")</f>
        <v>-4.6737588652482271</v>
      </c>
      <c r="N470" s="11">
        <f>L470/-M470</f>
        <v>0.54965037936267058</v>
      </c>
      <c r="O470" s="11">
        <f>COUNTIF($G$3:$G470,"&gt;0")/COUNTIF($B$3:$B470,"&gt;0")</f>
        <v>0.63471502590673579</v>
      </c>
    </row>
    <row r="472" spans="2:15" x14ac:dyDescent="0.15">
      <c r="I472" s="16">
        <f>SUM(H473:H478)</f>
        <v>-1.31</v>
      </c>
    </row>
    <row r="473" spans="2:15" x14ac:dyDescent="0.15">
      <c r="B473" s="2">
        <v>43733</v>
      </c>
      <c r="C473" s="2" t="s">
        <v>170</v>
      </c>
      <c r="D473" s="3" t="s">
        <v>90</v>
      </c>
      <c r="E473" s="4">
        <v>1</v>
      </c>
      <c r="F473" s="5">
        <v>1.42</v>
      </c>
      <c r="G473" s="6">
        <v>1.42</v>
      </c>
      <c r="H473" s="7">
        <f t="shared" ref="H473:H478" si="69">G473-E473</f>
        <v>0.41999999999999993</v>
      </c>
      <c r="I473" s="7">
        <f>SUM($H$2:H473)</f>
        <v>-80.570000000000022</v>
      </c>
      <c r="J473" s="8">
        <f>SUM(H$3:H473)/SUM(E$3:E473)</f>
        <v>-4.5597057159026608E-2</v>
      </c>
      <c r="K473" s="9">
        <f t="shared" ref="K473:K478" si="70">O473-(1-O473)/N473</f>
        <v>-2.9663384012707406E-2</v>
      </c>
      <c r="L473" s="10">
        <f>AVERAGEIF($H$3:$H473,"&gt;0")</f>
        <v>2.5594247787610613</v>
      </c>
      <c r="M473" s="10">
        <f>AVERAGEIF($H$3:$H473,"&lt;0")</f>
        <v>-4.6737588652482271</v>
      </c>
      <c r="N473" s="11">
        <f t="shared" ref="N473:N478" si="71">L473/-M473</f>
        <v>0.54761592383203284</v>
      </c>
      <c r="O473" s="11">
        <f>COUNTIF($G$3:$G473,"&gt;0")/COUNTIF($B$3:$B473,"&gt;0")</f>
        <v>0.63565891472868219</v>
      </c>
    </row>
    <row r="474" spans="2:15" x14ac:dyDescent="0.15">
      <c r="B474" s="2">
        <v>43733</v>
      </c>
      <c r="C474" s="2" t="s">
        <v>170</v>
      </c>
      <c r="D474" s="3" t="s">
        <v>134</v>
      </c>
      <c r="E474" s="4">
        <v>1</v>
      </c>
      <c r="F474" s="5">
        <v>1.45</v>
      </c>
      <c r="G474" s="6">
        <v>0</v>
      </c>
      <c r="H474" s="7">
        <f t="shared" si="69"/>
        <v>-1</v>
      </c>
      <c r="I474" s="7">
        <f>SUM($H$2:H474)</f>
        <v>-81.570000000000022</v>
      </c>
      <c r="J474" s="8">
        <f>SUM(H$3:H474)/SUM(E$3:E474)</f>
        <v>-4.6136877828054312E-2</v>
      </c>
      <c r="K474" s="9">
        <f t="shared" si="70"/>
        <v>-3.059392372278269E-2</v>
      </c>
      <c r="L474" s="10">
        <f>AVERAGEIF($H$3:$H474,"&gt;0")</f>
        <v>2.5594247787610613</v>
      </c>
      <c r="M474" s="10">
        <f>AVERAGEIF($H$3:$H474,"&lt;0")</f>
        <v>-4.647887323943662</v>
      </c>
      <c r="N474" s="11">
        <f t="shared" si="71"/>
        <v>0.55066411906677382</v>
      </c>
      <c r="O474" s="11">
        <f>COUNTIF($G$3:$G474,"&gt;0")/COUNTIF($B$3:$B474,"&gt;0")</f>
        <v>0.634020618556701</v>
      </c>
    </row>
    <row r="475" spans="2:15" x14ac:dyDescent="0.15">
      <c r="B475" s="2">
        <v>43733</v>
      </c>
      <c r="C475" s="2" t="s">
        <v>170</v>
      </c>
      <c r="D475" s="3" t="s">
        <v>59</v>
      </c>
      <c r="E475" s="4">
        <v>1</v>
      </c>
      <c r="F475" s="5">
        <v>1.75</v>
      </c>
      <c r="G475" s="6">
        <v>1.75</v>
      </c>
      <c r="H475" s="7">
        <f t="shared" si="69"/>
        <v>0.75</v>
      </c>
      <c r="I475" s="7">
        <f>SUM($H$2:H475)</f>
        <v>-80.820000000000022</v>
      </c>
      <c r="J475" s="8">
        <f>SUM(H$3:H475)/SUM(E$3:E475)</f>
        <v>-4.5686828716789162E-2</v>
      </c>
      <c r="K475" s="9">
        <f t="shared" si="70"/>
        <v>-3.0015576494061391E-2</v>
      </c>
      <c r="L475" s="10">
        <f>AVERAGEIF($H$3:$H475,"&gt;0")</f>
        <v>2.5514537444933914</v>
      </c>
      <c r="M475" s="10">
        <f>AVERAGEIF($H$3:$H475,"&lt;0")</f>
        <v>-4.647887323943662</v>
      </c>
      <c r="N475" s="11">
        <f t="shared" si="71"/>
        <v>0.54894913896676001</v>
      </c>
      <c r="O475" s="11">
        <f>COUNTIF($G$3:$G475,"&gt;0")/COUNTIF($B$3:$B475,"&gt;0")</f>
        <v>0.63496143958868889</v>
      </c>
    </row>
    <row r="476" spans="2:15" x14ac:dyDescent="0.15">
      <c r="B476" s="2">
        <v>43733</v>
      </c>
      <c r="C476" s="2" t="s">
        <v>171</v>
      </c>
      <c r="D476" s="3" t="s">
        <v>73</v>
      </c>
      <c r="E476" s="4">
        <v>1</v>
      </c>
      <c r="F476" s="5">
        <v>1.68</v>
      </c>
      <c r="G476" s="6">
        <v>0</v>
      </c>
      <c r="H476" s="7">
        <f t="shared" si="69"/>
        <v>-1</v>
      </c>
      <c r="I476" s="7">
        <f>SUM($H$2:H476)</f>
        <v>-81.820000000000022</v>
      </c>
      <c r="J476" s="8">
        <f>SUM(H$3:H476)/SUM(E$3:E476)</f>
        <v>-4.6225988700564984E-2</v>
      </c>
      <c r="K476" s="9">
        <f t="shared" si="70"/>
        <v>-3.0943570972577827E-2</v>
      </c>
      <c r="L476" s="10">
        <f>AVERAGEIF($H$3:$H476,"&gt;0")</f>
        <v>2.5514537444933914</v>
      </c>
      <c r="M476" s="10">
        <f>AVERAGEIF($H$3:$H476,"&lt;0")</f>
        <v>-4.6223776223776225</v>
      </c>
      <c r="N476" s="11">
        <f t="shared" si="71"/>
        <v>0.5519786466907034</v>
      </c>
      <c r="O476" s="11">
        <f>COUNTIF($G$3:$G476,"&gt;0")/COUNTIF($B$3:$B476,"&gt;0")</f>
        <v>0.6333333333333333</v>
      </c>
    </row>
    <row r="477" spans="2:15" x14ac:dyDescent="0.15">
      <c r="B477" s="2">
        <v>43733</v>
      </c>
      <c r="C477" s="2" t="s">
        <v>171</v>
      </c>
      <c r="D477" s="3" t="s">
        <v>33</v>
      </c>
      <c r="E477" s="4">
        <v>1</v>
      </c>
      <c r="F477" s="5">
        <v>1.68</v>
      </c>
      <c r="G477" s="6">
        <v>0</v>
      </c>
      <c r="H477" s="7">
        <f t="shared" si="69"/>
        <v>-1</v>
      </c>
      <c r="I477" s="7">
        <f>SUM($H$2:H477)</f>
        <v>-82.820000000000022</v>
      </c>
      <c r="J477" s="8">
        <f>SUM(H$3:H477)/SUM(E$3:E477)</f>
        <v>-4.6764539808018084E-2</v>
      </c>
      <c r="K477" s="9">
        <f t="shared" si="70"/>
        <v>-3.186681867626795E-2</v>
      </c>
      <c r="L477" s="10">
        <f>AVERAGEIF($H$3:$H477,"&gt;0")</f>
        <v>2.5514537444933914</v>
      </c>
      <c r="M477" s="10">
        <f>AVERAGEIF($H$3:$H477,"&lt;0")</f>
        <v>-4.5972222222222223</v>
      </c>
      <c r="N477" s="11">
        <f t="shared" si="71"/>
        <v>0.55499900182333584</v>
      </c>
      <c r="O477" s="11">
        <f>COUNTIF($G$3:$G477,"&gt;0")/COUNTIF($B$3:$B477,"&gt;0")</f>
        <v>0.63171355498721227</v>
      </c>
    </row>
    <row r="478" spans="2:15" x14ac:dyDescent="0.15">
      <c r="B478" s="2">
        <v>43733</v>
      </c>
      <c r="C478" s="2" t="s">
        <v>171</v>
      </c>
      <c r="D478" s="3" t="s">
        <v>91</v>
      </c>
      <c r="E478" s="4">
        <v>2</v>
      </c>
      <c r="F478" s="5">
        <v>1.26</v>
      </c>
      <c r="G478" s="6">
        <v>2.52</v>
      </c>
      <c r="H478" s="7">
        <f t="shared" si="69"/>
        <v>0.52</v>
      </c>
      <c r="I478" s="7">
        <f>SUM($H$2:H478)</f>
        <v>-82.300000000000026</v>
      </c>
      <c r="J478" s="8">
        <f>SUM(H$3:H478)/SUM(E$3:E478)</f>
        <v>-4.6418499717992119E-2</v>
      </c>
      <c r="K478" s="9">
        <f t="shared" si="70"/>
        <v>-3.1553970561831957E-2</v>
      </c>
      <c r="L478" s="10">
        <f>AVERAGEIF($H$3:$H478,"&gt;0")</f>
        <v>2.5425438596491219</v>
      </c>
      <c r="M478" s="10">
        <f>AVERAGEIF($H$3:$H478,"&lt;0")</f>
        <v>-4.5972222222222223</v>
      </c>
      <c r="N478" s="11">
        <f t="shared" si="71"/>
        <v>0.55306089998409902</v>
      </c>
      <c r="O478" s="11">
        <f>COUNTIF($G$3:$G478,"&gt;0")/COUNTIF($B$3:$B478,"&gt;0")</f>
        <v>0.63265306122448983</v>
      </c>
    </row>
    <row r="480" spans="2:15" x14ac:dyDescent="0.15">
      <c r="I480" s="16">
        <f>SUM(H481:H491)</f>
        <v>-5.3200000000000021</v>
      </c>
    </row>
    <row r="481" spans="2:15" x14ac:dyDescent="0.15">
      <c r="B481" s="2">
        <v>43734</v>
      </c>
      <c r="C481" s="2" t="s">
        <v>170</v>
      </c>
      <c r="D481" s="3" t="s">
        <v>61</v>
      </c>
      <c r="E481" s="4">
        <v>1</v>
      </c>
      <c r="F481" s="5">
        <v>1.48</v>
      </c>
      <c r="G481" s="6">
        <v>1.48</v>
      </c>
      <c r="H481" s="7">
        <f t="shared" ref="H481:H491" si="72">G481-E481</f>
        <v>0.48</v>
      </c>
      <c r="I481" s="7">
        <f>SUM($H$2:H481)</f>
        <v>-81.820000000000022</v>
      </c>
      <c r="J481" s="8">
        <f>SUM(H$3:H481)/SUM(E$3:E481)</f>
        <v>-4.6121758737316811E-2</v>
      </c>
      <c r="K481" s="9">
        <f t="shared" ref="K481:K491" si="73">O481-(1-O481)/N481</f>
        <v>-3.1284403532921612E-2</v>
      </c>
      <c r="L481" s="10">
        <f>AVERAGEIF($H$3:$H481,"&gt;0")</f>
        <v>2.5335371179039292</v>
      </c>
      <c r="M481" s="10">
        <f>AVERAGEIF($H$3:$H481,"&lt;0")</f>
        <v>-4.5972222222222223</v>
      </c>
      <c r="N481" s="11">
        <f t="shared" ref="N481:N491" si="74">L481/-M481</f>
        <v>0.55110172957426862</v>
      </c>
      <c r="O481" s="11">
        <f>COUNTIF($G$3:$G481,"&gt;0")/COUNTIF($B$3:$B481,"&gt;0")</f>
        <v>0.63358778625954193</v>
      </c>
    </row>
    <row r="482" spans="2:15" x14ac:dyDescent="0.15">
      <c r="B482" s="2">
        <v>43734</v>
      </c>
      <c r="C482" s="2" t="s">
        <v>170</v>
      </c>
      <c r="D482" s="3" t="s">
        <v>76</v>
      </c>
      <c r="E482" s="4">
        <v>1</v>
      </c>
      <c r="F482" s="5">
        <v>1.6</v>
      </c>
      <c r="G482" s="6">
        <v>0</v>
      </c>
      <c r="H482" s="7">
        <f t="shared" si="72"/>
        <v>-1</v>
      </c>
      <c r="I482" s="7">
        <f>SUM($H$2:H482)</f>
        <v>-82.820000000000022</v>
      </c>
      <c r="J482" s="8">
        <f>SUM(H$3:H482)/SUM(E$3:E482)</f>
        <v>-4.6659154929577479E-2</v>
      </c>
      <c r="K482" s="9">
        <f t="shared" si="73"/>
        <v>-3.2206791065892193E-2</v>
      </c>
      <c r="L482" s="10">
        <f>AVERAGEIF($H$3:$H482,"&gt;0")</f>
        <v>2.5335371179039292</v>
      </c>
      <c r="M482" s="10">
        <f>AVERAGEIF($H$3:$H482,"&lt;0")</f>
        <v>-4.5724137931034479</v>
      </c>
      <c r="N482" s="11">
        <f t="shared" si="74"/>
        <v>0.55409182819920022</v>
      </c>
      <c r="O482" s="11">
        <f>COUNTIF($G$3:$G482,"&gt;0")/COUNTIF($B$3:$B482,"&gt;0")</f>
        <v>0.63197969543147203</v>
      </c>
    </row>
    <row r="483" spans="2:15" x14ac:dyDescent="0.15">
      <c r="B483" s="2">
        <v>43734</v>
      </c>
      <c r="C483" s="2" t="s">
        <v>170</v>
      </c>
      <c r="D483" s="3" t="s">
        <v>59</v>
      </c>
      <c r="E483" s="4">
        <v>1</v>
      </c>
      <c r="F483" s="5">
        <v>1.55</v>
      </c>
      <c r="G483" s="6">
        <v>0</v>
      </c>
      <c r="H483" s="7">
        <f t="shared" si="72"/>
        <v>-1</v>
      </c>
      <c r="I483" s="7">
        <f>SUM($H$2:H483)</f>
        <v>-83.820000000000022</v>
      </c>
      <c r="J483" s="8">
        <f>SUM(H$3:H483)/SUM(E$3:E483)</f>
        <v>-4.7195945945945957E-2</v>
      </c>
      <c r="K483" s="9">
        <f t="shared" si="73"/>
        <v>-3.3124508282240006E-2</v>
      </c>
      <c r="L483" s="10">
        <f>AVERAGEIF($H$3:$H483,"&gt;0")</f>
        <v>2.5335371179039292</v>
      </c>
      <c r="M483" s="10">
        <f>AVERAGEIF($H$3:$H483,"&lt;0")</f>
        <v>-4.5479452054794525</v>
      </c>
      <c r="N483" s="11">
        <f t="shared" si="74"/>
        <v>0.5570729205029723</v>
      </c>
      <c r="O483" s="11">
        <f>COUNTIF($G$3:$G483,"&gt;0")/COUNTIF($B$3:$B483,"&gt;0")</f>
        <v>0.63037974683544307</v>
      </c>
    </row>
    <row r="484" spans="2:15" x14ac:dyDescent="0.15">
      <c r="B484" s="2">
        <v>43734</v>
      </c>
      <c r="C484" s="2" t="s">
        <v>170</v>
      </c>
      <c r="D484" s="3" t="s">
        <v>90</v>
      </c>
      <c r="E484" s="4">
        <v>1</v>
      </c>
      <c r="F484" s="5">
        <v>1.24</v>
      </c>
      <c r="G484" s="6">
        <v>1.24</v>
      </c>
      <c r="H484" s="7">
        <f t="shared" si="72"/>
        <v>0.24</v>
      </c>
      <c r="I484" s="7">
        <f>SUM($H$2:H484)</f>
        <v>-83.580000000000027</v>
      </c>
      <c r="J484" s="8">
        <f>SUM(H$3:H484)/SUM(E$3:E484)</f>
        <v>-4.7034327518289266E-2</v>
      </c>
      <c r="K484" s="9">
        <f t="shared" si="73"/>
        <v>-3.3130832810375543E-2</v>
      </c>
      <c r="L484" s="10">
        <f>AVERAGEIF($H$3:$H484,"&gt;0")</f>
        <v>2.5235652173913037</v>
      </c>
      <c r="M484" s="10">
        <f>AVERAGEIF($H$3:$H484,"&lt;0")</f>
        <v>-4.5479452054794525</v>
      </c>
      <c r="N484" s="11">
        <f t="shared" si="74"/>
        <v>0.55488030382399145</v>
      </c>
      <c r="O484" s="11">
        <f>COUNTIF($G$3:$G484,"&gt;0")/COUNTIF($B$3:$B484,"&gt;0")</f>
        <v>0.63131313131313127</v>
      </c>
    </row>
    <row r="485" spans="2:15" x14ac:dyDescent="0.15">
      <c r="B485" s="2">
        <v>43734</v>
      </c>
      <c r="C485" s="2" t="s">
        <v>170</v>
      </c>
      <c r="D485" s="3" t="s">
        <v>29</v>
      </c>
      <c r="E485" s="4">
        <v>2</v>
      </c>
      <c r="F485" s="5">
        <v>1.52</v>
      </c>
      <c r="G485" s="6">
        <v>0</v>
      </c>
      <c r="H485" s="7">
        <f t="shared" si="72"/>
        <v>-2</v>
      </c>
      <c r="I485" s="7">
        <f>SUM($H$2:H485)</f>
        <v>-85.580000000000027</v>
      </c>
      <c r="J485" s="8">
        <f>SUM(H$3:H485)/SUM(E$3:E485)</f>
        <v>-4.8105677346824076E-2</v>
      </c>
      <c r="K485" s="9">
        <f t="shared" si="73"/>
        <v>-3.504367592059876E-2</v>
      </c>
      <c r="L485" s="10">
        <f>AVERAGEIF($H$3:$H485,"&gt;0")</f>
        <v>2.5235652173913037</v>
      </c>
      <c r="M485" s="10">
        <f>AVERAGEIF($H$3:$H485,"&lt;0")</f>
        <v>-4.5306122448979593</v>
      </c>
      <c r="N485" s="11">
        <f t="shared" si="74"/>
        <v>0.55700313356835085</v>
      </c>
      <c r="O485" s="11">
        <f>COUNTIF($G$3:$G485,"&gt;0")/COUNTIF($B$3:$B485,"&gt;0")</f>
        <v>0.62972292191435764</v>
      </c>
    </row>
    <row r="486" spans="2:15" x14ac:dyDescent="0.15">
      <c r="B486" s="2">
        <v>43734</v>
      </c>
      <c r="C486" s="2" t="s">
        <v>170</v>
      </c>
      <c r="D486" s="3" t="s">
        <v>35</v>
      </c>
      <c r="E486" s="4">
        <v>6</v>
      </c>
      <c r="F486" s="5">
        <v>1.6</v>
      </c>
      <c r="G486" s="6">
        <v>0</v>
      </c>
      <c r="H486" s="7">
        <f t="shared" si="72"/>
        <v>-6</v>
      </c>
      <c r="I486" s="7">
        <f>SUM($H$2:H486)</f>
        <v>-91.580000000000027</v>
      </c>
      <c r="J486" s="8">
        <f>SUM(H$3:H486)/SUM(E$3:E486)</f>
        <v>-5.1305322128851555E-2</v>
      </c>
      <c r="K486" s="9">
        <f t="shared" si="73"/>
        <v>-4.0929467294433586E-2</v>
      </c>
      <c r="L486" s="10">
        <f>AVERAGEIF($H$3:$H486,"&gt;0")</f>
        <v>2.5235652173913037</v>
      </c>
      <c r="M486" s="10">
        <f>AVERAGEIF($H$3:$H486,"&lt;0")</f>
        <v>-4.5405405405405403</v>
      </c>
      <c r="N486" s="11">
        <f t="shared" si="74"/>
        <v>0.55578519668737048</v>
      </c>
      <c r="O486" s="11">
        <f>COUNTIF($G$3:$G486,"&gt;0")/COUNTIF($B$3:$B486,"&gt;0")</f>
        <v>0.62814070351758799</v>
      </c>
    </row>
    <row r="487" spans="2:15" x14ac:dyDescent="0.15">
      <c r="B487" s="2">
        <v>43734</v>
      </c>
      <c r="C487" s="2" t="s">
        <v>171</v>
      </c>
      <c r="D487" s="3" t="s">
        <v>172</v>
      </c>
      <c r="E487" s="4">
        <v>5</v>
      </c>
      <c r="F487" s="5">
        <v>1.38</v>
      </c>
      <c r="G487" s="6">
        <v>6.9</v>
      </c>
      <c r="H487" s="7">
        <f t="shared" si="72"/>
        <v>1.9000000000000004</v>
      </c>
      <c r="I487" s="7">
        <f>SUM($H$2:H487)</f>
        <v>-89.680000000000021</v>
      </c>
      <c r="J487" s="8">
        <f>SUM(H$3:H487)/SUM(E$3:E487)</f>
        <v>-5.0100558659217892E-2</v>
      </c>
      <c r="K487" s="9">
        <f t="shared" si="73"/>
        <v>-3.9035285700169009E-2</v>
      </c>
      <c r="L487" s="10">
        <f>AVERAGEIF($H$3:$H487,"&gt;0")</f>
        <v>2.5208658008658</v>
      </c>
      <c r="M487" s="10">
        <f>AVERAGEIF($H$3:$H487,"&lt;0")</f>
        <v>-4.5405405405405403</v>
      </c>
      <c r="N487" s="11">
        <f t="shared" si="74"/>
        <v>0.5551906823335393</v>
      </c>
      <c r="O487" s="11">
        <f>COUNTIF($G$3:$G487,"&gt;0")/COUNTIF($B$3:$B487,"&gt;0")</f>
        <v>0.62907268170426067</v>
      </c>
    </row>
    <row r="488" spans="2:15" x14ac:dyDescent="0.15">
      <c r="B488" s="2">
        <v>43734</v>
      </c>
      <c r="C488" s="2" t="s">
        <v>171</v>
      </c>
      <c r="D488" s="3" t="s">
        <v>71</v>
      </c>
      <c r="E488" s="4">
        <v>7</v>
      </c>
      <c r="F488" s="5">
        <v>1.28</v>
      </c>
      <c r="G488" s="6">
        <v>7</v>
      </c>
      <c r="H488" s="7">
        <f t="shared" si="72"/>
        <v>0</v>
      </c>
      <c r="I488" s="7">
        <f>SUM($H$2:H488)</f>
        <v>-89.680000000000021</v>
      </c>
      <c r="J488" s="8">
        <f>SUM(H$3:H488)/SUM(E$3:E488)</f>
        <v>-4.9905397885364508E-2</v>
      </c>
      <c r="K488" s="9">
        <f t="shared" si="73"/>
        <v>-3.643769748591863E-2</v>
      </c>
      <c r="L488" s="10">
        <f>AVERAGEIF($H$3:$H488,"&gt;0")</f>
        <v>2.5208658008658</v>
      </c>
      <c r="M488" s="10">
        <f>AVERAGEIF($H$3:$H488,"&lt;0")</f>
        <v>-4.5405405405405403</v>
      </c>
      <c r="N488" s="11">
        <f t="shared" si="74"/>
        <v>0.5551906823335393</v>
      </c>
      <c r="O488" s="11">
        <f>COUNTIF($G$3:$G488,"&gt;0")/COUNTIF($B$3:$B488,"&gt;0")</f>
        <v>0.63</v>
      </c>
    </row>
    <row r="489" spans="2:15" x14ac:dyDescent="0.15">
      <c r="B489" s="2">
        <v>43734</v>
      </c>
      <c r="C489" s="2" t="s">
        <v>171</v>
      </c>
      <c r="D489" s="3" t="s">
        <v>37</v>
      </c>
      <c r="E489" s="4">
        <v>1</v>
      </c>
      <c r="F489" s="5">
        <v>1.22</v>
      </c>
      <c r="G489" s="6">
        <v>1.22</v>
      </c>
      <c r="H489" s="7">
        <f t="shared" si="72"/>
        <v>0.21999999999999997</v>
      </c>
      <c r="I489" s="7">
        <f>SUM($H$2:H489)</f>
        <v>-89.460000000000022</v>
      </c>
      <c r="J489" s="8">
        <f>SUM(H$3:H489)/SUM(E$3:E489)</f>
        <v>-4.9755283648498343E-2</v>
      </c>
      <c r="K489" s="9">
        <f t="shared" si="73"/>
        <v>-3.6478738266086941E-2</v>
      </c>
      <c r="L489" s="10">
        <f>AVERAGEIF($H$3:$H489,"&gt;0")</f>
        <v>2.5109482758620683</v>
      </c>
      <c r="M489" s="10">
        <f>AVERAGEIF($H$3:$H489,"&lt;0")</f>
        <v>-4.5405405405405403</v>
      </c>
      <c r="N489" s="11">
        <f t="shared" si="74"/>
        <v>0.5530064655172412</v>
      </c>
      <c r="O489" s="11">
        <f>COUNTIF($G$3:$G489,"&gt;0")/COUNTIF($B$3:$B489,"&gt;0")</f>
        <v>0.63092269326683292</v>
      </c>
    </row>
    <row r="490" spans="2:15" x14ac:dyDescent="0.15">
      <c r="B490" s="2">
        <v>43734</v>
      </c>
      <c r="C490" s="2" t="s">
        <v>171</v>
      </c>
      <c r="D490" s="3" t="s">
        <v>87</v>
      </c>
      <c r="E490" s="4">
        <v>2</v>
      </c>
      <c r="F490" s="5">
        <v>1.1499999999999999</v>
      </c>
      <c r="G490" s="6">
        <v>2.3199999999999998</v>
      </c>
      <c r="H490" s="7">
        <f t="shared" si="72"/>
        <v>0.31999999999999984</v>
      </c>
      <c r="I490" s="7">
        <f>SUM($H$2:H490)</f>
        <v>-89.140000000000029</v>
      </c>
      <c r="J490" s="8">
        <f>SUM(H$3:H490)/SUM(E$3:E490)</f>
        <v>-4.9522222222222238E-2</v>
      </c>
      <c r="K490" s="9">
        <f t="shared" si="73"/>
        <v>-3.6402928568221582E-2</v>
      </c>
      <c r="L490" s="10">
        <f>AVERAGEIF($H$3:$H490,"&gt;0")</f>
        <v>2.501545064377682</v>
      </c>
      <c r="M490" s="10">
        <f>AVERAGEIF($H$3:$H490,"&lt;0")</f>
        <v>-4.5405405405405403</v>
      </c>
      <c r="N490" s="11">
        <f t="shared" si="74"/>
        <v>0.55093552013079905</v>
      </c>
      <c r="O490" s="11">
        <f>COUNTIF($G$3:$G490,"&gt;0")/COUNTIF($B$3:$B490,"&gt;0")</f>
        <v>0.63184079601990051</v>
      </c>
    </row>
    <row r="491" spans="2:15" x14ac:dyDescent="0.15">
      <c r="B491" s="2">
        <v>43734</v>
      </c>
      <c r="C491" s="2" t="s">
        <v>171</v>
      </c>
      <c r="D491" s="3" t="s">
        <v>31</v>
      </c>
      <c r="E491" s="4">
        <v>4</v>
      </c>
      <c r="F491" s="5">
        <v>1.38</v>
      </c>
      <c r="G491" s="6">
        <v>5.52</v>
      </c>
      <c r="H491" s="7">
        <f t="shared" si="72"/>
        <v>1.5199999999999996</v>
      </c>
      <c r="I491" s="7">
        <f>SUM($H$2:H491)</f>
        <v>-87.620000000000033</v>
      </c>
      <c r="J491" s="8">
        <f>SUM(H$3:H491)/SUM(E$3:E491)</f>
        <v>-4.8569844789357004E-2</v>
      </c>
      <c r="K491" s="9">
        <f t="shared" si="73"/>
        <v>-3.4950829523296312E-2</v>
      </c>
      <c r="L491" s="10">
        <f>AVERAGEIF($H$3:$H491,"&gt;0")</f>
        <v>2.497350427350427</v>
      </c>
      <c r="M491" s="10">
        <f>AVERAGEIF($H$3:$H491,"&lt;0")</f>
        <v>-4.5405405405405403</v>
      </c>
      <c r="N491" s="11">
        <f t="shared" si="74"/>
        <v>0.55001170126170118</v>
      </c>
      <c r="O491" s="11">
        <f>COUNTIF($G$3:$G491,"&gt;0")/COUNTIF($B$3:$B491,"&gt;0")</f>
        <v>0.63275434243176176</v>
      </c>
    </row>
    <row r="493" spans="2:15" x14ac:dyDescent="0.15">
      <c r="I493" s="16">
        <f>SUM(H494:H496)</f>
        <v>1.7</v>
      </c>
    </row>
    <row r="494" spans="2:15" x14ac:dyDescent="0.15">
      <c r="B494" s="2">
        <v>43735</v>
      </c>
      <c r="C494" s="2" t="s">
        <v>170</v>
      </c>
      <c r="D494" s="3" t="s">
        <v>90</v>
      </c>
      <c r="E494" s="4">
        <v>1</v>
      </c>
      <c r="F494" s="5">
        <v>1.48</v>
      </c>
      <c r="G494" s="6">
        <v>1.48</v>
      </c>
      <c r="H494" s="7">
        <f>G494-E494</f>
        <v>0.48</v>
      </c>
      <c r="I494" s="7">
        <f>SUM($H$2:H494)</f>
        <v>-87.140000000000029</v>
      </c>
      <c r="J494" s="8">
        <f>SUM(H$3:H494)/SUM(E$3:E494)</f>
        <v>-4.8277008310249322E-2</v>
      </c>
      <c r="K494" s="9">
        <f>O494-(1-O494)/N494</f>
        <v>-3.4686476546981204E-2</v>
      </c>
      <c r="L494" s="10">
        <f>AVERAGEIF($H$3:$H494,"&gt;0")</f>
        <v>2.488765957446808</v>
      </c>
      <c r="M494" s="10">
        <f>AVERAGEIF($H$3:$H494,"&lt;0")</f>
        <v>-4.5405405405405403</v>
      </c>
      <c r="N494" s="11">
        <f>L494/-M494</f>
        <v>0.54812107396149934</v>
      </c>
      <c r="O494" s="11">
        <f>COUNTIF($G$3:$G494,"&gt;0")/COUNTIF($B$3:$B494,"&gt;0")</f>
        <v>0.63366336633663367</v>
      </c>
    </row>
    <row r="495" spans="2:15" x14ac:dyDescent="0.15">
      <c r="B495" s="2">
        <v>43735</v>
      </c>
      <c r="C495" s="2" t="s">
        <v>170</v>
      </c>
      <c r="D495" s="3" t="s">
        <v>39</v>
      </c>
      <c r="E495" s="4">
        <v>1</v>
      </c>
      <c r="F495" s="5">
        <v>1.42</v>
      </c>
      <c r="G495" s="6">
        <v>1.42</v>
      </c>
      <c r="H495" s="7">
        <f>G495-E495</f>
        <v>0.41999999999999993</v>
      </c>
      <c r="I495" s="7">
        <f>SUM($H$2:H495)</f>
        <v>-86.720000000000027</v>
      </c>
      <c r="J495" s="8">
        <f>SUM(H$3:H495)/SUM(E$3:E495)</f>
        <v>-4.8017718715393148E-2</v>
      </c>
      <c r="K495" s="9">
        <f>O495-(1-O495)/N495</f>
        <v>-3.4488251692552985E-2</v>
      </c>
      <c r="L495" s="10">
        <f>AVERAGEIF($H$3:$H495,"&gt;0")</f>
        <v>2.4799999999999995</v>
      </c>
      <c r="M495" s="10">
        <f>AVERAGEIF($H$3:$H495,"&lt;0")</f>
        <v>-4.5405405405405403</v>
      </c>
      <c r="N495" s="11">
        <f>L495/-M495</f>
        <v>0.54619047619047612</v>
      </c>
      <c r="O495" s="11">
        <f>COUNTIF($G$3:$G495,"&gt;0")/COUNTIF($B$3:$B495,"&gt;0")</f>
        <v>0.63456790123456785</v>
      </c>
    </row>
    <row r="496" spans="2:15" x14ac:dyDescent="0.15">
      <c r="B496" s="2">
        <v>43735</v>
      </c>
      <c r="C496" s="2" t="s">
        <v>171</v>
      </c>
      <c r="D496" s="3" t="s">
        <v>96</v>
      </c>
      <c r="E496" s="4">
        <v>1</v>
      </c>
      <c r="F496" s="5">
        <v>1.8</v>
      </c>
      <c r="G496" s="6">
        <v>1.8</v>
      </c>
      <c r="H496" s="7">
        <f>G496-E496</f>
        <v>0.8</v>
      </c>
      <c r="I496" s="7">
        <f>SUM($H$2:H496)</f>
        <v>-85.92000000000003</v>
      </c>
      <c r="J496" s="8">
        <f>SUM(H$3:H496)/SUM(E$3:E496)</f>
        <v>-4.7548422800221375E-2</v>
      </c>
      <c r="K496" s="9">
        <f>O496-(1-O496)/N496</f>
        <v>-3.3853378680965163E-2</v>
      </c>
      <c r="L496" s="10">
        <f>AVERAGEIF($H$3:$H496,"&gt;0")</f>
        <v>2.4729113924050625</v>
      </c>
      <c r="M496" s="10">
        <f>AVERAGEIF($H$3:$H496,"&lt;0")</f>
        <v>-4.5405405405405403</v>
      </c>
      <c r="N496" s="11">
        <f>L496/-M496</f>
        <v>0.54462929475587685</v>
      </c>
      <c r="O496" s="11">
        <f>COUNTIF($G$3:$G496,"&gt;0")/COUNTIF($B$3:$B496,"&gt;0")</f>
        <v>0.6354679802955665</v>
      </c>
    </row>
    <row r="498" spans="2:15" x14ac:dyDescent="0.15">
      <c r="I498" s="16">
        <f>SUM(H499:H506)</f>
        <v>-0.26000000000000023</v>
      </c>
    </row>
    <row r="499" spans="2:15" x14ac:dyDescent="0.15">
      <c r="B499" s="2">
        <v>43737</v>
      </c>
      <c r="C499" s="2" t="s">
        <v>170</v>
      </c>
      <c r="D499" s="3" t="s">
        <v>39</v>
      </c>
      <c r="E499" s="4">
        <v>1</v>
      </c>
      <c r="F499" s="5">
        <v>1.4</v>
      </c>
      <c r="G499" s="6">
        <v>1.4</v>
      </c>
      <c r="H499" s="7">
        <f t="shared" ref="H499:H506" si="75">G499-E499</f>
        <v>0.39999999999999991</v>
      </c>
      <c r="I499" s="7">
        <f>SUM($H$2:H499)</f>
        <v>-85.520000000000024</v>
      </c>
      <c r="J499" s="8">
        <f>SUM(H$3:H499)/SUM(E$3:E499)</f>
        <v>-4.7300884955752229E-2</v>
      </c>
      <c r="K499" s="9">
        <f t="shared" ref="K499:K506" si="76">O499-(1-O499)/N499</f>
        <v>-3.367309969410659E-2</v>
      </c>
      <c r="L499" s="10">
        <f>AVERAGEIF($H$3:$H499,"&gt;0")</f>
        <v>2.464201680672268</v>
      </c>
      <c r="M499" s="10">
        <f>AVERAGEIF($H$3:$H499,"&lt;0")</f>
        <v>-4.5405405405405403</v>
      </c>
      <c r="N499" s="11">
        <f t="shared" ref="N499:N506" si="77">L499/-M499</f>
        <v>0.54271108443377336</v>
      </c>
      <c r="O499" s="11">
        <f>COUNTIF($G$3:$G499,"&gt;0")/COUNTIF($B$3:$B499,"&gt;0")</f>
        <v>0.63636363636363635</v>
      </c>
    </row>
    <row r="500" spans="2:15" x14ac:dyDescent="0.15">
      <c r="B500" s="2">
        <v>43737</v>
      </c>
      <c r="C500" s="2" t="s">
        <v>171</v>
      </c>
      <c r="D500" s="3" t="s">
        <v>31</v>
      </c>
      <c r="E500" s="4">
        <v>1</v>
      </c>
      <c r="F500" s="5">
        <v>1.26</v>
      </c>
      <c r="G500" s="6">
        <v>1.26</v>
      </c>
      <c r="H500" s="7">
        <f t="shared" si="75"/>
        <v>0.26</v>
      </c>
      <c r="I500" s="7">
        <f>SUM($H$2:H500)</f>
        <v>-85.260000000000019</v>
      </c>
      <c r="J500" s="8">
        <f>SUM(H$3:H500)/SUM(E$3:E500)</f>
        <v>-4.7131011608623562E-2</v>
      </c>
      <c r="K500" s="9">
        <f t="shared" si="76"/>
        <v>-3.3650539671846169E-2</v>
      </c>
      <c r="L500" s="10">
        <f>AVERAGEIF($H$3:$H500,"&gt;0")</f>
        <v>2.4549790794979072</v>
      </c>
      <c r="M500" s="10">
        <f>AVERAGEIF($H$3:$H500,"&lt;0")</f>
        <v>-4.5405405405405403</v>
      </c>
      <c r="N500" s="11">
        <f t="shared" si="77"/>
        <v>0.5406799163179915</v>
      </c>
      <c r="O500" s="11">
        <f>COUNTIF($G$3:$G500,"&gt;0")/COUNTIF($B$3:$B500,"&gt;0")</f>
        <v>0.63725490196078427</v>
      </c>
    </row>
    <row r="501" spans="2:15" x14ac:dyDescent="0.15">
      <c r="B501" s="2">
        <v>43737</v>
      </c>
      <c r="C501" s="2" t="s">
        <v>173</v>
      </c>
      <c r="D501" s="3" t="s">
        <v>152</v>
      </c>
      <c r="E501" s="4">
        <v>1</v>
      </c>
      <c r="F501" s="5">
        <v>1.8</v>
      </c>
      <c r="G501" s="6">
        <v>0</v>
      </c>
      <c r="H501" s="7">
        <f t="shared" si="75"/>
        <v>-1</v>
      </c>
      <c r="I501" s="7">
        <f>SUM($H$2:H501)</f>
        <v>-86.260000000000019</v>
      </c>
      <c r="J501" s="8">
        <f>SUM(H$3:H501)/SUM(E$3:E501)</f>
        <v>-4.7657458563535919E-2</v>
      </c>
      <c r="K501" s="9">
        <f t="shared" si="76"/>
        <v>-3.4564194701268036E-2</v>
      </c>
      <c r="L501" s="10">
        <f>AVERAGEIF($H$3:$H501,"&gt;0")</f>
        <v>2.4549790794979072</v>
      </c>
      <c r="M501" s="10">
        <f>AVERAGEIF($H$3:$H501,"&lt;0")</f>
        <v>-4.5167785234899327</v>
      </c>
      <c r="N501" s="11">
        <f t="shared" si="77"/>
        <v>0.54352434300919494</v>
      </c>
      <c r="O501" s="11">
        <f>COUNTIF($G$3:$G501,"&gt;0")/COUNTIF($B$3:$B501,"&gt;0")</f>
        <v>0.63569682151589246</v>
      </c>
    </row>
    <row r="502" spans="2:15" x14ac:dyDescent="0.15">
      <c r="B502" s="2">
        <v>43737</v>
      </c>
      <c r="C502" s="2" t="s">
        <v>173</v>
      </c>
      <c r="D502" s="3" t="s">
        <v>110</v>
      </c>
      <c r="E502" s="4">
        <v>1</v>
      </c>
      <c r="F502" s="5">
        <v>1.34</v>
      </c>
      <c r="G502" s="6">
        <v>1.34</v>
      </c>
      <c r="H502" s="7">
        <f t="shared" si="75"/>
        <v>0.34000000000000008</v>
      </c>
      <c r="I502" s="7">
        <f>SUM($H$2:H502)</f>
        <v>-85.920000000000016</v>
      </c>
      <c r="J502" s="8">
        <f>SUM(H$3:H502)/SUM(E$3:E502)</f>
        <v>-4.7443401435670912E-2</v>
      </c>
      <c r="K502" s="9">
        <f t="shared" si="76"/>
        <v>-3.4449620029347594E-2</v>
      </c>
      <c r="L502" s="10">
        <f>AVERAGEIF($H$3:$H502,"&gt;0")</f>
        <v>2.4461666666666657</v>
      </c>
      <c r="M502" s="10">
        <f>AVERAGEIF($H$3:$H502,"&lt;0")</f>
        <v>-4.5167785234899327</v>
      </c>
      <c r="N502" s="11">
        <f t="shared" si="77"/>
        <v>0.54157330361565115</v>
      </c>
      <c r="O502" s="11">
        <f>COUNTIF($G$3:$G502,"&gt;0")/COUNTIF($B$3:$B502,"&gt;0")</f>
        <v>0.63658536585365855</v>
      </c>
    </row>
    <row r="503" spans="2:15" x14ac:dyDescent="0.15">
      <c r="B503" s="2">
        <v>43737</v>
      </c>
      <c r="C503" s="2" t="s">
        <v>174</v>
      </c>
      <c r="D503" s="3" t="s">
        <v>56</v>
      </c>
      <c r="E503" s="4">
        <v>3</v>
      </c>
      <c r="F503" s="5">
        <v>1.72</v>
      </c>
      <c r="G503" s="6">
        <v>0</v>
      </c>
      <c r="H503" s="7">
        <f t="shared" si="75"/>
        <v>-3</v>
      </c>
      <c r="I503" s="7">
        <f>SUM($H$2:H503)</f>
        <v>-88.920000000000016</v>
      </c>
      <c r="J503" s="8">
        <f>SUM(H$3:H503)/SUM(E$3:E503)</f>
        <v>-4.9018743109151053E-2</v>
      </c>
      <c r="K503" s="9">
        <f t="shared" si="76"/>
        <v>-3.734976369502141E-2</v>
      </c>
      <c r="L503" s="10">
        <f>AVERAGEIF($H$3:$H503,"&gt;0")</f>
        <v>2.4461666666666657</v>
      </c>
      <c r="M503" s="10">
        <f>AVERAGEIF($H$3:$H503,"&lt;0")</f>
        <v>-4.5066666666666668</v>
      </c>
      <c r="N503" s="11">
        <f t="shared" si="77"/>
        <v>0.54278846153846128</v>
      </c>
      <c r="O503" s="11">
        <f>COUNTIF($G$3:$G503,"&gt;0")/COUNTIF($B$3:$B503,"&gt;0")</f>
        <v>0.63503649635036497</v>
      </c>
    </row>
    <row r="504" spans="2:15" x14ac:dyDescent="0.15">
      <c r="B504" s="2">
        <v>43737</v>
      </c>
      <c r="C504" s="2" t="s">
        <v>174</v>
      </c>
      <c r="D504" s="3" t="s">
        <v>26</v>
      </c>
      <c r="E504" s="4">
        <v>1</v>
      </c>
      <c r="F504" s="5">
        <v>1.72</v>
      </c>
      <c r="G504" s="6">
        <v>1.72</v>
      </c>
      <c r="H504" s="7">
        <f t="shared" si="75"/>
        <v>0.72</v>
      </c>
      <c r="I504" s="7">
        <f>SUM($H$2:H504)</f>
        <v>-88.200000000000017</v>
      </c>
      <c r="J504" s="8">
        <f>SUM(H$3:H504)/SUM(E$3:E504)</f>
        <v>-4.8595041322314056E-2</v>
      </c>
      <c r="K504" s="9">
        <f t="shared" si="76"/>
        <v>-3.6801699276882371E-2</v>
      </c>
      <c r="L504" s="10">
        <f>AVERAGEIF($H$3:$H504,"&gt;0")</f>
        <v>2.4390041493775927</v>
      </c>
      <c r="M504" s="10">
        <f>AVERAGEIF($H$3:$H504,"&lt;0")</f>
        <v>-4.5066666666666668</v>
      </c>
      <c r="N504" s="11">
        <f t="shared" si="77"/>
        <v>0.54119914557195103</v>
      </c>
      <c r="O504" s="11">
        <f>COUNTIF($G$3:$G504,"&gt;0")/COUNTIF($B$3:$B504,"&gt;0")</f>
        <v>0.63592233009708743</v>
      </c>
    </row>
    <row r="505" spans="2:15" x14ac:dyDescent="0.15">
      <c r="B505" s="2">
        <v>43737</v>
      </c>
      <c r="C505" s="2" t="s">
        <v>175</v>
      </c>
      <c r="D505" s="3" t="s">
        <v>27</v>
      </c>
      <c r="E505" s="4">
        <v>1</v>
      </c>
      <c r="F505" s="5">
        <v>1.52</v>
      </c>
      <c r="G505" s="6">
        <v>1.52</v>
      </c>
      <c r="H505" s="7">
        <f t="shared" si="75"/>
        <v>0.52</v>
      </c>
      <c r="I505" s="7">
        <f>SUM($H$2:H505)</f>
        <v>-87.680000000000021</v>
      </c>
      <c r="J505" s="8">
        <f>SUM(H$3:H505)/SUM(E$3:E505)</f>
        <v>-4.8281938325991203E-2</v>
      </c>
      <c r="K505" s="9">
        <f t="shared" si="76"/>
        <v>-3.6480286790276373E-2</v>
      </c>
      <c r="L505" s="10">
        <f>AVERAGEIF($H$3:$H505,"&gt;0")</f>
        <v>2.4310743801652883</v>
      </c>
      <c r="M505" s="10">
        <f>AVERAGEIF($H$3:$H505,"&lt;0")</f>
        <v>-4.5066666666666668</v>
      </c>
      <c r="N505" s="11">
        <f t="shared" si="77"/>
        <v>0.53943958139762316</v>
      </c>
      <c r="O505" s="11">
        <f>COUNTIF($G$3:$G505,"&gt;0")/COUNTIF($B$3:$B505,"&gt;0")</f>
        <v>0.63680387409200967</v>
      </c>
    </row>
    <row r="506" spans="2:15" x14ac:dyDescent="0.15">
      <c r="B506" s="2">
        <v>43737</v>
      </c>
      <c r="C506" s="2" t="s">
        <v>175</v>
      </c>
      <c r="D506" s="3" t="s">
        <v>28</v>
      </c>
      <c r="E506" s="4">
        <v>2</v>
      </c>
      <c r="F506" s="5">
        <v>1.75</v>
      </c>
      <c r="G506" s="6">
        <v>3.5</v>
      </c>
      <c r="H506" s="7">
        <f t="shared" si="75"/>
        <v>1.5</v>
      </c>
      <c r="I506" s="7">
        <f>SUM($H$2:H506)</f>
        <v>-86.180000000000021</v>
      </c>
      <c r="J506" s="8">
        <f>SUM(H$3:H506)/SUM(E$3:E506)</f>
        <v>-4.7403740374037412E-2</v>
      </c>
      <c r="K506" s="9">
        <f t="shared" si="76"/>
        <v>-3.5036972714348469E-2</v>
      </c>
      <c r="L506" s="10">
        <f>AVERAGEIF($H$3:$H506,"&gt;0")</f>
        <v>2.4272427983539089</v>
      </c>
      <c r="M506" s="10">
        <f>AVERAGEIF($H$3:$H506,"&lt;0")</f>
        <v>-4.5066666666666668</v>
      </c>
      <c r="N506" s="11">
        <f t="shared" si="77"/>
        <v>0.53858937833296794</v>
      </c>
      <c r="O506" s="11">
        <f>COUNTIF($G$3:$G506,"&gt;0")/COUNTIF($B$3:$B506,"&gt;0")</f>
        <v>0.6376811594202898</v>
      </c>
    </row>
    <row r="508" spans="2:15" x14ac:dyDescent="0.15">
      <c r="I508" s="16">
        <f>SUM(H509:H517)</f>
        <v>1.56</v>
      </c>
    </row>
    <row r="509" spans="2:15" x14ac:dyDescent="0.15">
      <c r="B509" s="2">
        <v>43738</v>
      </c>
      <c r="C509" s="2" t="s">
        <v>173</v>
      </c>
      <c r="D509" s="3" t="s">
        <v>72</v>
      </c>
      <c r="E509" s="4">
        <v>3</v>
      </c>
      <c r="F509" s="5">
        <v>1.28</v>
      </c>
      <c r="G509" s="6">
        <v>0</v>
      </c>
      <c r="H509" s="7">
        <f t="shared" ref="H509:H517" si="78">G509-E509</f>
        <v>-3</v>
      </c>
      <c r="I509" s="7">
        <f>SUM($H$2:H509)</f>
        <v>-89.180000000000021</v>
      </c>
      <c r="J509" s="8">
        <f>SUM(H$3:H509)/SUM(E$3:E509)</f>
        <v>-4.8973091707852842E-2</v>
      </c>
      <c r="K509" s="9">
        <f t="shared" ref="K509:K517" si="79">O509-(1-O509)/N509</f>
        <v>-3.7930787951235501E-2</v>
      </c>
      <c r="L509" s="10">
        <f>AVERAGEIF($H$3:$H509,"&gt;0")</f>
        <v>2.4272427983539089</v>
      </c>
      <c r="M509" s="10">
        <f>AVERAGEIF($H$3:$H509,"&lt;0")</f>
        <v>-4.4966887417218544</v>
      </c>
      <c r="N509" s="11">
        <f t="shared" ref="N509:N517" si="80">L509/-M509</f>
        <v>0.53978448092995612</v>
      </c>
      <c r="O509" s="11">
        <f>COUNTIF($G$3:$G509,"&gt;0")/COUNTIF($B$3:$B509,"&gt;0")</f>
        <v>0.636144578313253</v>
      </c>
    </row>
    <row r="510" spans="2:15" x14ac:dyDescent="0.15">
      <c r="B510" s="2">
        <v>43738</v>
      </c>
      <c r="C510" s="2" t="s">
        <v>173</v>
      </c>
      <c r="D510" s="3" t="s">
        <v>176</v>
      </c>
      <c r="E510" s="4">
        <v>1</v>
      </c>
      <c r="F510" s="5">
        <v>1.85</v>
      </c>
      <c r="G510" s="6">
        <v>1.85</v>
      </c>
      <c r="H510" s="7">
        <f t="shared" si="78"/>
        <v>0.85000000000000009</v>
      </c>
      <c r="I510" s="7">
        <f>SUM($H$2:H510)</f>
        <v>-88.330000000000027</v>
      </c>
      <c r="J510" s="8">
        <f>SUM(H$3:H510)/SUM(E$3:E510)</f>
        <v>-4.8479692645444585E-2</v>
      </c>
      <c r="K510" s="9">
        <f t="shared" si="79"/>
        <v>-3.7231392056738977E-2</v>
      </c>
      <c r="L510" s="10">
        <f>AVERAGEIF($H$3:$H510,"&gt;0")</f>
        <v>2.4207786885245897</v>
      </c>
      <c r="M510" s="10">
        <f>AVERAGEIF($H$3:$H510,"&lt;0")</f>
        <v>-4.4966887417218544</v>
      </c>
      <c r="N510" s="11">
        <f t="shared" si="80"/>
        <v>0.53834695429633728</v>
      </c>
      <c r="O510" s="11">
        <f>COUNTIF($G$3:$G510,"&gt;0")/COUNTIF($B$3:$B510,"&gt;0")</f>
        <v>0.63701923076923073</v>
      </c>
    </row>
    <row r="511" spans="2:15" x14ac:dyDescent="0.15">
      <c r="B511" s="2">
        <v>43738</v>
      </c>
      <c r="C511" s="2" t="s">
        <v>173</v>
      </c>
      <c r="D511" s="3" t="s">
        <v>148</v>
      </c>
      <c r="E511" s="4">
        <v>2</v>
      </c>
      <c r="F511" s="5">
        <v>1.85</v>
      </c>
      <c r="G511" s="6">
        <v>3.7</v>
      </c>
      <c r="H511" s="7">
        <f t="shared" si="78"/>
        <v>1.7000000000000002</v>
      </c>
      <c r="I511" s="7">
        <f>SUM($H$2:H511)</f>
        <v>-86.630000000000024</v>
      </c>
      <c r="J511" s="8">
        <f>SUM(H$3:H511)/SUM(E$3:E511)</f>
        <v>-4.7494517543859666E-2</v>
      </c>
      <c r="K511" s="9">
        <f t="shared" si="79"/>
        <v>-3.5562467864221792E-2</v>
      </c>
      <c r="L511" s="10">
        <f>AVERAGEIF($H$3:$H511,"&gt;0")</f>
        <v>2.4178367346938772</v>
      </c>
      <c r="M511" s="10">
        <f>AVERAGEIF($H$3:$H511,"&lt;0")</f>
        <v>-4.4966887417218544</v>
      </c>
      <c r="N511" s="11">
        <f t="shared" si="80"/>
        <v>0.53769270535902125</v>
      </c>
      <c r="O511" s="11">
        <f>COUNTIF($G$3:$G511,"&gt;0")/COUNTIF($B$3:$B511,"&gt;0")</f>
        <v>0.63788968824940051</v>
      </c>
    </row>
    <row r="512" spans="2:15" x14ac:dyDescent="0.15">
      <c r="B512" s="2">
        <v>43738</v>
      </c>
      <c r="C512" s="2" t="s">
        <v>173</v>
      </c>
      <c r="D512" s="3" t="s">
        <v>134</v>
      </c>
      <c r="E512" s="4">
        <v>1</v>
      </c>
      <c r="F512" s="5">
        <v>1.45</v>
      </c>
      <c r="G512" s="6">
        <v>1.45</v>
      </c>
      <c r="H512" s="7">
        <f t="shared" si="78"/>
        <v>0.44999999999999996</v>
      </c>
      <c r="I512" s="7">
        <f>SUM($H$2:H512)</f>
        <v>-86.180000000000021</v>
      </c>
      <c r="J512" s="8">
        <f>SUM(H$3:H512)/SUM(E$3:E512)</f>
        <v>-4.7221917808219188E-2</v>
      </c>
      <c r="K512" s="9">
        <f t="shared" si="79"/>
        <v>-3.5315188824996735E-2</v>
      </c>
      <c r="L512" s="10">
        <f>AVERAGEIF($H$3:$H512,"&gt;0")</f>
        <v>2.4098373983739836</v>
      </c>
      <c r="M512" s="10">
        <f>AVERAGEIF($H$3:$H512,"&lt;0")</f>
        <v>-4.4966887417218544</v>
      </c>
      <c r="N512" s="11">
        <f t="shared" si="80"/>
        <v>0.53591376605960461</v>
      </c>
      <c r="O512" s="11">
        <f>COUNTIF($G$3:$G512,"&gt;0")/COUNTIF($B$3:$B512,"&gt;0")</f>
        <v>0.63875598086124397</v>
      </c>
    </row>
    <row r="513" spans="2:15" x14ac:dyDescent="0.15">
      <c r="B513" s="2">
        <v>43738</v>
      </c>
      <c r="C513" s="2" t="s">
        <v>175</v>
      </c>
      <c r="D513" s="3" t="s">
        <v>61</v>
      </c>
      <c r="E513" s="4">
        <v>1</v>
      </c>
      <c r="F513" s="5">
        <v>1.85</v>
      </c>
      <c r="G513" s="6">
        <v>0</v>
      </c>
      <c r="H513" s="7">
        <f t="shared" si="78"/>
        <v>-1</v>
      </c>
      <c r="I513" s="7">
        <f>SUM($H$2:H513)</f>
        <v>-87.180000000000021</v>
      </c>
      <c r="J513" s="8">
        <f>SUM(H$3:H513)/SUM(E$3:E513)</f>
        <v>-4.7743702081051491E-2</v>
      </c>
      <c r="K513" s="9">
        <f t="shared" si="79"/>
        <v>-3.6221276099616562E-2</v>
      </c>
      <c r="L513" s="10">
        <f>AVERAGEIF($H$3:$H513,"&gt;0")</f>
        <v>2.4098373983739836</v>
      </c>
      <c r="M513" s="10">
        <f>AVERAGEIF($H$3:$H513,"&lt;0")</f>
        <v>-4.4736842105263159</v>
      </c>
      <c r="N513" s="11">
        <f t="shared" si="80"/>
        <v>0.53866953610712576</v>
      </c>
      <c r="O513" s="11">
        <f>COUNTIF($G$3:$G513,"&gt;0")/COUNTIF($B$3:$B513,"&gt;0")</f>
        <v>0.63723150357995229</v>
      </c>
    </row>
    <row r="514" spans="2:15" x14ac:dyDescent="0.15">
      <c r="B514" s="2">
        <v>43738</v>
      </c>
      <c r="C514" s="2" t="s">
        <v>175</v>
      </c>
      <c r="D514" s="3" t="s">
        <v>17</v>
      </c>
      <c r="E514" s="4">
        <v>3</v>
      </c>
      <c r="F514" s="5">
        <v>1.28</v>
      </c>
      <c r="G514" s="6">
        <v>3.84</v>
      </c>
      <c r="H514" s="7">
        <f t="shared" si="78"/>
        <v>0.83999999999999986</v>
      </c>
      <c r="I514" s="7">
        <f>SUM($H$2:H514)</f>
        <v>-86.340000000000018</v>
      </c>
      <c r="J514" s="8">
        <f>SUM(H$3:H514)/SUM(E$3:E514)</f>
        <v>-4.7206123564789509E-2</v>
      </c>
      <c r="K514" s="9">
        <f t="shared" si="79"/>
        <v>-3.5530678935995264E-2</v>
      </c>
      <c r="L514" s="10">
        <f>AVERAGEIF($H$3:$H514,"&gt;0")</f>
        <v>2.4034817813765179</v>
      </c>
      <c r="M514" s="10">
        <f>AVERAGEIF($H$3:$H514,"&lt;0")</f>
        <v>-4.4736842105263159</v>
      </c>
      <c r="N514" s="11">
        <f t="shared" si="80"/>
        <v>0.53724886877828049</v>
      </c>
      <c r="O514" s="11">
        <f>COUNTIF($G$3:$G514,"&gt;0")/COUNTIF($B$3:$B514,"&gt;0")</f>
        <v>0.63809523809523805</v>
      </c>
    </row>
    <row r="515" spans="2:15" x14ac:dyDescent="0.15">
      <c r="B515" s="2">
        <v>43738</v>
      </c>
      <c r="C515" s="2" t="s">
        <v>175</v>
      </c>
      <c r="D515" s="3" t="s">
        <v>94</v>
      </c>
      <c r="E515" s="4">
        <v>5</v>
      </c>
      <c r="F515" s="5">
        <v>1.48</v>
      </c>
      <c r="G515" s="6">
        <v>7.4</v>
      </c>
      <c r="H515" s="7">
        <f t="shared" si="78"/>
        <v>2.4000000000000004</v>
      </c>
      <c r="I515" s="7">
        <f>SUM($H$2:H515)</f>
        <v>-83.940000000000012</v>
      </c>
      <c r="J515" s="8">
        <f>SUM(H$3:H515)/SUM(E$3:E515)</f>
        <v>-4.5768811341330429E-2</v>
      </c>
      <c r="K515" s="9">
        <f t="shared" si="79"/>
        <v>-3.3074911634698889E-2</v>
      </c>
      <c r="L515" s="10">
        <f>AVERAGEIF($H$3:$H515,"&gt;0")</f>
        <v>2.4034677419354837</v>
      </c>
      <c r="M515" s="10">
        <f>AVERAGEIF($H$3:$H515,"&lt;0")</f>
        <v>-4.4736842105263159</v>
      </c>
      <c r="N515" s="11">
        <f t="shared" si="80"/>
        <v>0.53724573055028457</v>
      </c>
      <c r="O515" s="11">
        <f>COUNTIF($G$3:$G515,"&gt;0")/COUNTIF($B$3:$B515,"&gt;0")</f>
        <v>0.63895486935866985</v>
      </c>
    </row>
    <row r="516" spans="2:15" x14ac:dyDescent="0.15">
      <c r="B516" s="2">
        <v>43738</v>
      </c>
      <c r="C516" s="2" t="s">
        <v>175</v>
      </c>
      <c r="D516" s="3" t="s">
        <v>80</v>
      </c>
      <c r="E516" s="4">
        <v>1</v>
      </c>
      <c r="F516" s="5">
        <v>1.4</v>
      </c>
      <c r="G516" s="6">
        <v>0</v>
      </c>
      <c r="H516" s="7">
        <f t="shared" si="78"/>
        <v>-1</v>
      </c>
      <c r="I516" s="7">
        <f>SUM($H$2:H516)</f>
        <v>-84.940000000000012</v>
      </c>
      <c r="J516" s="8">
        <f>SUM(H$3:H516)/SUM(E$3:E516)</f>
        <v>-4.6288828337874663E-2</v>
      </c>
      <c r="K516" s="9">
        <f t="shared" si="79"/>
        <v>-3.3982472262962915E-2</v>
      </c>
      <c r="L516" s="10">
        <f>AVERAGEIF($H$3:$H516,"&gt;0")</f>
        <v>2.4034677419354837</v>
      </c>
      <c r="M516" s="10">
        <f>AVERAGEIF($H$3:$H516,"&lt;0")</f>
        <v>-4.4509803921568629</v>
      </c>
      <c r="N516" s="11">
        <f t="shared" si="80"/>
        <v>0.53998614466391925</v>
      </c>
      <c r="O516" s="11">
        <f>COUNTIF($G$3:$G516,"&gt;0")/COUNTIF($B$3:$B516,"&gt;0")</f>
        <v>0.63744075829383884</v>
      </c>
    </row>
    <row r="517" spans="2:15" x14ac:dyDescent="0.15">
      <c r="B517" s="2">
        <v>43738</v>
      </c>
      <c r="C517" s="2" t="s">
        <v>175</v>
      </c>
      <c r="D517" s="3" t="s">
        <v>28</v>
      </c>
      <c r="E517" s="4">
        <v>2</v>
      </c>
      <c r="F517" s="5">
        <v>1.1499999999999999</v>
      </c>
      <c r="G517" s="6">
        <v>2.3199999999999998</v>
      </c>
      <c r="H517" s="7">
        <f t="shared" si="78"/>
        <v>0.31999999999999984</v>
      </c>
      <c r="I517" s="7">
        <f>SUM($H$2:H517)</f>
        <v>-84.620000000000019</v>
      </c>
      <c r="J517" s="8">
        <f>SUM(H$3:H517)/SUM(E$3:E517)</f>
        <v>-4.6064235166031586E-2</v>
      </c>
      <c r="K517" s="9">
        <f t="shared" si="79"/>
        <v>-3.3878157079628601E-2</v>
      </c>
      <c r="L517" s="10">
        <f>AVERAGEIF($H$3:$H517,"&gt;0")</f>
        <v>2.3951004016064257</v>
      </c>
      <c r="M517" s="10">
        <f>AVERAGEIF($H$3:$H517,"&lt;0")</f>
        <v>-4.4509803921568629</v>
      </c>
      <c r="N517" s="11">
        <f t="shared" si="80"/>
        <v>0.53810625762963749</v>
      </c>
      <c r="O517" s="11">
        <f>COUNTIF($G$3:$G517,"&gt;0")/COUNTIF($B$3:$B517,"&gt;0")</f>
        <v>0.63829787234042556</v>
      </c>
    </row>
    <row r="519" spans="2:15" x14ac:dyDescent="0.15">
      <c r="I519" s="16">
        <f>SUM(H520:H533)</f>
        <v>-1.2600000000000007</v>
      </c>
    </row>
    <row r="520" spans="2:15" x14ac:dyDescent="0.15">
      <c r="B520" s="2">
        <v>43739</v>
      </c>
      <c r="C520" s="2" t="s">
        <v>173</v>
      </c>
      <c r="D520" s="3" t="s">
        <v>32</v>
      </c>
      <c r="E520" s="4">
        <v>2</v>
      </c>
      <c r="F520" s="5">
        <v>1.55</v>
      </c>
      <c r="G520" s="6">
        <v>0</v>
      </c>
      <c r="H520" s="7">
        <f t="shared" ref="H520:H533" si="81">G520-E520</f>
        <v>-2</v>
      </c>
      <c r="I520" s="7">
        <f>SUM($H$2:H520)</f>
        <v>-86.620000000000019</v>
      </c>
      <c r="J520" s="8">
        <f>SUM(H$3:H520)/SUM(E$3:E520)</f>
        <v>-4.7101685698749333E-2</v>
      </c>
      <c r="K520" s="9">
        <f t="shared" ref="K520:K533" si="82">O520-(1-O520)/N520</f>
        <v>-3.5767685159582285E-2</v>
      </c>
      <c r="L520" s="10">
        <f>AVERAGEIF($H$3:$H520,"&gt;0")</f>
        <v>2.3951004016064257</v>
      </c>
      <c r="M520" s="10">
        <f>AVERAGEIF($H$3:$H520,"&lt;0")</f>
        <v>-4.4350649350649354</v>
      </c>
      <c r="N520" s="11">
        <f t="shared" ref="N520:N533" si="83">L520/-M520</f>
        <v>0.54003727942516766</v>
      </c>
      <c r="O520" s="11">
        <f>COUNTIF($G$3:$G520,"&gt;0")/COUNTIF($B$3:$B520,"&gt;0")</f>
        <v>0.6367924528301887</v>
      </c>
    </row>
    <row r="521" spans="2:15" x14ac:dyDescent="0.15">
      <c r="B521" s="2">
        <v>43739</v>
      </c>
      <c r="C521" s="2" t="s">
        <v>173</v>
      </c>
      <c r="D521" s="3" t="s">
        <v>177</v>
      </c>
      <c r="E521" s="4">
        <v>1</v>
      </c>
      <c r="F521" s="5">
        <v>1.22</v>
      </c>
      <c r="G521" s="6">
        <v>0</v>
      </c>
      <c r="H521" s="7">
        <f t="shared" si="81"/>
        <v>-1</v>
      </c>
      <c r="I521" s="7">
        <f>SUM($H$2:H521)</f>
        <v>-87.620000000000019</v>
      </c>
      <c r="J521" s="8">
        <f>SUM(H$3:H521)/SUM(E$3:E521)</f>
        <v>-4.7619565217391316E-2</v>
      </c>
      <c r="K521" s="9">
        <f t="shared" si="82"/>
        <v>-3.6665923621536312E-2</v>
      </c>
      <c r="L521" s="10">
        <f>AVERAGEIF($H$3:$H521,"&gt;0")</f>
        <v>2.3951004016064257</v>
      </c>
      <c r="M521" s="10">
        <f>AVERAGEIF($H$3:$H521,"&lt;0")</f>
        <v>-4.4129032258064518</v>
      </c>
      <c r="N521" s="11">
        <f t="shared" si="83"/>
        <v>0.54274936001315199</v>
      </c>
      <c r="O521" s="11">
        <f>COUNTIF($G$3:$G521,"&gt;0")/COUNTIF($B$3:$B521,"&gt;0")</f>
        <v>0.63529411764705879</v>
      </c>
    </row>
    <row r="522" spans="2:15" x14ac:dyDescent="0.15">
      <c r="B522" s="2">
        <v>43739</v>
      </c>
      <c r="C522" s="2" t="s">
        <v>173</v>
      </c>
      <c r="D522" s="3" t="s">
        <v>38</v>
      </c>
      <c r="E522" s="4">
        <v>2</v>
      </c>
      <c r="F522" s="5">
        <v>1.65</v>
      </c>
      <c r="G522" s="6">
        <v>0</v>
      </c>
      <c r="H522" s="7">
        <f t="shared" si="81"/>
        <v>-2</v>
      </c>
      <c r="I522" s="7">
        <f>SUM($H$2:H522)</f>
        <v>-89.620000000000019</v>
      </c>
      <c r="J522" s="8">
        <f>SUM(H$3:H522)/SUM(E$3:E522)</f>
        <v>-4.8653637350705763E-2</v>
      </c>
      <c r="K522" s="9">
        <f t="shared" si="82"/>
        <v>-3.8540036624725049E-2</v>
      </c>
      <c r="L522" s="10">
        <f>AVERAGEIF($H$3:$H522,"&gt;0")</f>
        <v>2.3951004016064257</v>
      </c>
      <c r="M522" s="10">
        <f>AVERAGEIF($H$3:$H522,"&lt;0")</f>
        <v>-4.3974358974358978</v>
      </c>
      <c r="N522" s="11">
        <f t="shared" si="83"/>
        <v>0.54465840036530955</v>
      </c>
      <c r="O522" s="11">
        <f>COUNTIF($G$3:$G522,"&gt;0")/COUNTIF($B$3:$B522,"&gt;0")</f>
        <v>0.63380281690140849</v>
      </c>
    </row>
    <row r="523" spans="2:15" x14ac:dyDescent="0.15">
      <c r="B523" s="2">
        <v>43739</v>
      </c>
      <c r="C523" s="2" t="s">
        <v>173</v>
      </c>
      <c r="D523" s="3" t="s">
        <v>99</v>
      </c>
      <c r="E523" s="4">
        <v>1</v>
      </c>
      <c r="F523" s="5">
        <v>1.0900000000000001</v>
      </c>
      <c r="G523" s="6">
        <v>1.0900000000000001</v>
      </c>
      <c r="H523" s="7">
        <f t="shared" si="81"/>
        <v>9.000000000000008E-2</v>
      </c>
      <c r="I523" s="7">
        <f>SUM($H$2:H523)</f>
        <v>-89.530000000000015</v>
      </c>
      <c r="J523" s="8">
        <f>SUM(H$3:H523)/SUM(E$3:E523)</f>
        <v>-4.8578404774823662E-2</v>
      </c>
      <c r="K523" s="9">
        <f t="shared" si="82"/>
        <v>-3.8700089900499224E-2</v>
      </c>
      <c r="L523" s="10">
        <f>AVERAGEIF($H$3:$H523,"&gt;0")</f>
        <v>2.3858800000000002</v>
      </c>
      <c r="M523" s="10">
        <f>AVERAGEIF($H$3:$H523,"&lt;0")</f>
        <v>-4.3974358974358978</v>
      </c>
      <c r="N523" s="11">
        <f t="shared" si="83"/>
        <v>0.54256163265306123</v>
      </c>
      <c r="O523" s="11">
        <f>COUNTIF($G$3:$G523,"&gt;0")/COUNTIF($B$3:$B523,"&gt;0")</f>
        <v>0.63466042154566749</v>
      </c>
    </row>
    <row r="524" spans="2:15" x14ac:dyDescent="0.15">
      <c r="B524" s="2">
        <v>43739</v>
      </c>
      <c r="C524" s="2" t="s">
        <v>173</v>
      </c>
      <c r="D524" s="3" t="s">
        <v>90</v>
      </c>
      <c r="E524" s="4">
        <v>1</v>
      </c>
      <c r="F524" s="5">
        <v>1.42</v>
      </c>
      <c r="G524" s="6">
        <v>1.42</v>
      </c>
      <c r="H524" s="7">
        <f t="shared" si="81"/>
        <v>0.41999999999999993</v>
      </c>
      <c r="I524" s="7">
        <f>SUM($H$2:H524)</f>
        <v>-89.110000000000014</v>
      </c>
      <c r="J524" s="8">
        <f>SUM(H$3:H524)/SUM(E$3:E524)</f>
        <v>-4.8324295010845994E-2</v>
      </c>
      <c r="K524" s="9">
        <f t="shared" si="82"/>
        <v>-3.8485777447996528E-2</v>
      </c>
      <c r="L524" s="10">
        <f>AVERAGEIF($H$3:$H524,"&gt;0")</f>
        <v>2.3780478087649404</v>
      </c>
      <c r="M524" s="10">
        <f>AVERAGEIF($H$3:$H524,"&lt;0")</f>
        <v>-4.3974358974358978</v>
      </c>
      <c r="N524" s="11">
        <f t="shared" si="83"/>
        <v>0.54078055126433044</v>
      </c>
      <c r="O524" s="11">
        <f>COUNTIF($G$3:$G524,"&gt;0")/COUNTIF($B$3:$B524,"&gt;0")</f>
        <v>0.63551401869158874</v>
      </c>
    </row>
    <row r="525" spans="2:15" x14ac:dyDescent="0.15">
      <c r="B525" s="2">
        <v>43739</v>
      </c>
      <c r="C525" s="2" t="s">
        <v>173</v>
      </c>
      <c r="D525" s="3" t="s">
        <v>178</v>
      </c>
      <c r="E525" s="4">
        <v>5</v>
      </c>
      <c r="F525" s="5">
        <v>1.45</v>
      </c>
      <c r="G525" s="6">
        <v>7.25</v>
      </c>
      <c r="H525" s="7">
        <f t="shared" si="81"/>
        <v>2.25</v>
      </c>
      <c r="I525" s="7">
        <f>SUM($H$2:H525)</f>
        <v>-86.860000000000014</v>
      </c>
      <c r="J525" s="8">
        <f>SUM(H$3:H525)/SUM(E$3:E525)</f>
        <v>-4.6976744186046519E-2</v>
      </c>
      <c r="K525" s="9">
        <f t="shared" si="82"/>
        <v>-3.6208775702049389E-2</v>
      </c>
      <c r="L525" s="10">
        <f>AVERAGEIF($H$3:$H525,"&gt;0")</f>
        <v>2.3775396825396826</v>
      </c>
      <c r="M525" s="10">
        <f>AVERAGEIF($H$3:$H525,"&lt;0")</f>
        <v>-4.3974358974358978</v>
      </c>
      <c r="N525" s="11">
        <f t="shared" si="83"/>
        <v>0.54066500069415524</v>
      </c>
      <c r="O525" s="11">
        <f>COUNTIF($G$3:$G525,"&gt;0")/COUNTIF($B$3:$B525,"&gt;0")</f>
        <v>0.63636363636363635</v>
      </c>
    </row>
    <row r="526" spans="2:15" x14ac:dyDescent="0.15">
      <c r="B526" s="2">
        <v>43739</v>
      </c>
      <c r="C526" s="2" t="s">
        <v>175</v>
      </c>
      <c r="D526" s="3" t="s">
        <v>67</v>
      </c>
      <c r="E526" s="4">
        <v>2</v>
      </c>
      <c r="F526" s="5">
        <v>1.55</v>
      </c>
      <c r="G526" s="6">
        <v>3.1</v>
      </c>
      <c r="H526" s="7">
        <f t="shared" si="81"/>
        <v>1.1000000000000001</v>
      </c>
      <c r="I526" s="7">
        <f>SUM($H$2:H526)</f>
        <v>-85.760000000000019</v>
      </c>
      <c r="J526" s="8">
        <f>SUM(H$3:H526)/SUM(E$3:E526)</f>
        <v>-4.6331712587790397E-2</v>
      </c>
      <c r="K526" s="9">
        <f t="shared" si="82"/>
        <v>-3.5227149450297479E-2</v>
      </c>
      <c r="L526" s="10">
        <f>AVERAGEIF($H$3:$H526,"&gt;0")</f>
        <v>2.3724901185770753</v>
      </c>
      <c r="M526" s="10">
        <f>AVERAGEIF($H$3:$H526,"&lt;0")</f>
        <v>-4.3974358974358978</v>
      </c>
      <c r="N526" s="11">
        <f t="shared" si="83"/>
        <v>0.53951670334988877</v>
      </c>
      <c r="O526" s="11">
        <f>COUNTIF($G$3:$G526,"&gt;0")/COUNTIF($B$3:$B526,"&gt;0")</f>
        <v>0.63720930232558137</v>
      </c>
    </row>
    <row r="527" spans="2:15" x14ac:dyDescent="0.15">
      <c r="B527" s="2">
        <v>43739</v>
      </c>
      <c r="C527" s="2" t="s">
        <v>175</v>
      </c>
      <c r="D527" s="3" t="s">
        <v>91</v>
      </c>
      <c r="E527" s="4">
        <v>3</v>
      </c>
      <c r="F527" s="5">
        <v>1.68</v>
      </c>
      <c r="G527" s="6">
        <v>0</v>
      </c>
      <c r="H527" s="7">
        <f t="shared" si="81"/>
        <v>-3</v>
      </c>
      <c r="I527" s="7">
        <f>SUM($H$2:H527)</f>
        <v>-88.760000000000019</v>
      </c>
      <c r="J527" s="8">
        <f>SUM(H$3:H527)/SUM(E$3:E527)</f>
        <v>-4.7874865156418568E-2</v>
      </c>
      <c r="K527" s="9">
        <f t="shared" si="82"/>
        <v>-3.8079277183171611E-2</v>
      </c>
      <c r="L527" s="10">
        <f>AVERAGEIF($H$3:$H527,"&gt;0")</f>
        <v>2.3724901185770753</v>
      </c>
      <c r="M527" s="10">
        <f>AVERAGEIF($H$3:$H527,"&lt;0")</f>
        <v>-4.3885350318471339</v>
      </c>
      <c r="N527" s="11">
        <f t="shared" si="83"/>
        <v>0.54061095590217823</v>
      </c>
      <c r="O527" s="11">
        <f>COUNTIF($G$3:$G527,"&gt;0")/COUNTIF($B$3:$B527,"&gt;0")</f>
        <v>0.6357308584686775</v>
      </c>
    </row>
    <row r="528" spans="2:15" x14ac:dyDescent="0.15">
      <c r="B528" s="2">
        <v>43739</v>
      </c>
      <c r="C528" s="2" t="s">
        <v>175</v>
      </c>
      <c r="D528" s="3" t="s">
        <v>95</v>
      </c>
      <c r="E528" s="4">
        <v>1</v>
      </c>
      <c r="F528" s="5">
        <v>1.52</v>
      </c>
      <c r="G528" s="6">
        <v>0</v>
      </c>
      <c r="H528" s="7">
        <f t="shared" si="81"/>
        <v>-1</v>
      </c>
      <c r="I528" s="7">
        <f>SUM($H$2:H528)</f>
        <v>-89.760000000000019</v>
      </c>
      <c r="J528" s="8">
        <f>SUM(H$3:H528)/SUM(E$3:E528)</f>
        <v>-4.8388140161725081E-2</v>
      </c>
      <c r="K528" s="9">
        <f t="shared" si="82"/>
        <v>-3.8966820679135594E-2</v>
      </c>
      <c r="L528" s="10">
        <f>AVERAGEIF($H$3:$H528,"&gt;0")</f>
        <v>2.3724901185770753</v>
      </c>
      <c r="M528" s="10">
        <f>AVERAGEIF($H$3:$H528,"&lt;0")</f>
        <v>-4.3670886075949369</v>
      </c>
      <c r="N528" s="11">
        <f t="shared" si="83"/>
        <v>0.54326585323938825</v>
      </c>
      <c r="O528" s="11">
        <f>COUNTIF($G$3:$G528,"&gt;0")/COUNTIF($B$3:$B528,"&gt;0")</f>
        <v>0.6342592592592593</v>
      </c>
    </row>
    <row r="529" spans="2:15" x14ac:dyDescent="0.15">
      <c r="B529" s="2">
        <v>43739</v>
      </c>
      <c r="C529" s="2" t="s">
        <v>175</v>
      </c>
      <c r="D529" s="3" t="s">
        <v>19</v>
      </c>
      <c r="E529" s="4">
        <v>1</v>
      </c>
      <c r="F529" s="5">
        <v>1.58</v>
      </c>
      <c r="G529" s="6">
        <v>1.58</v>
      </c>
      <c r="H529" s="7">
        <f t="shared" si="81"/>
        <v>0.58000000000000007</v>
      </c>
      <c r="I529" s="7">
        <f>SUM($H$2:H529)</f>
        <v>-89.180000000000021</v>
      </c>
      <c r="J529" s="8">
        <f>SUM(H$3:H529)/SUM(E$3:E529)</f>
        <v>-4.804956896551725E-2</v>
      </c>
      <c r="K529" s="9">
        <f t="shared" si="82"/>
        <v>-3.8571227482563475E-2</v>
      </c>
      <c r="L529" s="10">
        <f>AVERAGEIF($H$3:$H529,"&gt;0")</f>
        <v>2.3654330708661417</v>
      </c>
      <c r="M529" s="10">
        <f>AVERAGEIF($H$3:$H529,"&lt;0")</f>
        <v>-4.3670886075949369</v>
      </c>
      <c r="N529" s="11">
        <f t="shared" si="83"/>
        <v>0.54164989158963828</v>
      </c>
      <c r="O529" s="11">
        <f>COUNTIF($G$3:$G529,"&gt;0")/COUNTIF($B$3:$B529,"&gt;0")</f>
        <v>0.63510392609699773</v>
      </c>
    </row>
    <row r="530" spans="2:15" x14ac:dyDescent="0.15">
      <c r="B530" s="2">
        <v>43739</v>
      </c>
      <c r="C530" s="2" t="s">
        <v>175</v>
      </c>
      <c r="D530" s="3" t="s">
        <v>18</v>
      </c>
      <c r="E530" s="4">
        <v>4</v>
      </c>
      <c r="F530" s="5">
        <v>1.52</v>
      </c>
      <c r="G530" s="6">
        <v>6.08</v>
      </c>
      <c r="H530" s="7">
        <f t="shared" si="81"/>
        <v>2.08</v>
      </c>
      <c r="I530" s="7">
        <f>SUM($H$2:H530)</f>
        <v>-87.100000000000023</v>
      </c>
      <c r="J530" s="8">
        <f>SUM(H$3:H530)/SUM(E$3:E530)</f>
        <v>-4.6827956989247327E-2</v>
      </c>
      <c r="K530" s="9">
        <f t="shared" si="82"/>
        <v>-3.6496411736514522E-2</v>
      </c>
      <c r="L530" s="10">
        <f>AVERAGEIF($H$3:$H530,"&gt;0")</f>
        <v>2.3643137254901965</v>
      </c>
      <c r="M530" s="10">
        <f>AVERAGEIF($H$3:$H530,"&lt;0")</f>
        <v>-4.3670886075949369</v>
      </c>
      <c r="N530" s="11">
        <f t="shared" si="83"/>
        <v>0.54139357772094354</v>
      </c>
      <c r="O530" s="11">
        <f>COUNTIF($G$3:$G530,"&gt;0")/COUNTIF($B$3:$B530,"&gt;0")</f>
        <v>0.63594470046082952</v>
      </c>
    </row>
    <row r="531" spans="2:15" x14ac:dyDescent="0.15">
      <c r="B531" s="2">
        <v>43739</v>
      </c>
      <c r="C531" s="2" t="s">
        <v>175</v>
      </c>
      <c r="D531" s="3" t="s">
        <v>71</v>
      </c>
      <c r="E531" s="4">
        <v>1</v>
      </c>
      <c r="F531" s="5">
        <v>1.26</v>
      </c>
      <c r="G531" s="6">
        <v>1.26</v>
      </c>
      <c r="H531" s="7">
        <f t="shared" si="81"/>
        <v>0.26</v>
      </c>
      <c r="I531" s="7">
        <f>SUM($H$2:H531)</f>
        <v>-86.840000000000018</v>
      </c>
      <c r="J531" s="8">
        <f>SUM(H$3:H531)/SUM(E$3:E531)</f>
        <v>-4.6663084363245573E-2</v>
      </c>
      <c r="K531" s="9">
        <f t="shared" si="82"/>
        <v>-3.6454290926027144E-2</v>
      </c>
      <c r="L531" s="10">
        <f>AVERAGEIF($H$3:$H531,"&gt;0")</f>
        <v>2.3560937500000003</v>
      </c>
      <c r="M531" s="10">
        <f>AVERAGEIF($H$3:$H531,"&lt;0")</f>
        <v>-4.3670886075949369</v>
      </c>
      <c r="N531" s="11">
        <f t="shared" si="83"/>
        <v>0.53951132246376821</v>
      </c>
      <c r="O531" s="11">
        <f>COUNTIF($G$3:$G531,"&gt;0")/COUNTIF($B$3:$B531,"&gt;0")</f>
        <v>0.63678160919540228</v>
      </c>
    </row>
    <row r="532" spans="2:15" x14ac:dyDescent="0.15">
      <c r="B532" s="2">
        <v>43739</v>
      </c>
      <c r="C532" s="2" t="s">
        <v>175</v>
      </c>
      <c r="D532" s="3" t="s">
        <v>37</v>
      </c>
      <c r="E532" s="4">
        <v>4</v>
      </c>
      <c r="F532" s="5">
        <v>1.26</v>
      </c>
      <c r="G532" s="6">
        <v>4</v>
      </c>
      <c r="H532" s="7">
        <f t="shared" si="81"/>
        <v>0</v>
      </c>
      <c r="I532" s="7">
        <f>SUM($H$2:H532)</f>
        <v>-86.840000000000018</v>
      </c>
      <c r="J532" s="8">
        <f>SUM(H$3:H532)/SUM(E$3:E532)</f>
        <v>-4.6563002680965158E-2</v>
      </c>
      <c r="K532" s="9">
        <f t="shared" si="82"/>
        <v>-3.4077102185371189E-2</v>
      </c>
      <c r="L532" s="10">
        <f>AVERAGEIF($H$3:$H532,"&gt;0")</f>
        <v>2.3560937500000003</v>
      </c>
      <c r="M532" s="10">
        <f>AVERAGEIF($H$3:$H532,"&lt;0")</f>
        <v>-4.3670886075949369</v>
      </c>
      <c r="N532" s="11">
        <f t="shared" si="83"/>
        <v>0.53951132246376821</v>
      </c>
      <c r="O532" s="11">
        <f>COUNTIF($G$3:$G532,"&gt;0")/COUNTIF($B$3:$B532,"&gt;0")</f>
        <v>0.63761467889908252</v>
      </c>
    </row>
    <row r="533" spans="2:15" x14ac:dyDescent="0.15">
      <c r="B533" s="2">
        <v>43739</v>
      </c>
      <c r="C533" s="2" t="s">
        <v>175</v>
      </c>
      <c r="D533" s="3" t="s">
        <v>74</v>
      </c>
      <c r="E533" s="4">
        <v>2</v>
      </c>
      <c r="F533" s="5">
        <v>1.48</v>
      </c>
      <c r="G533" s="6">
        <v>2.96</v>
      </c>
      <c r="H533" s="7">
        <f t="shared" si="81"/>
        <v>0.96</v>
      </c>
      <c r="I533" s="7">
        <f>SUM($H$2:H533)</f>
        <v>-85.880000000000024</v>
      </c>
      <c r="J533" s="8">
        <f>SUM(H$3:H533)/SUM(E$3:E533)</f>
        <v>-4.5998928762720957E-2</v>
      </c>
      <c r="K533" s="9">
        <f t="shared" si="82"/>
        <v>-3.3259490022061855E-2</v>
      </c>
      <c r="L533" s="10">
        <f>AVERAGEIF($H$3:$H533,"&gt;0")</f>
        <v>2.3506614785992221</v>
      </c>
      <c r="M533" s="10">
        <f>AVERAGEIF($H$3:$H533,"&lt;0")</f>
        <v>-4.3670886075949369</v>
      </c>
      <c r="N533" s="11">
        <f t="shared" si="83"/>
        <v>0.53826741104156095</v>
      </c>
      <c r="O533" s="11">
        <f>COUNTIF($G$3:$G533,"&gt;0")/COUNTIF($B$3:$B533,"&gt;0")</f>
        <v>0.63844393592677351</v>
      </c>
    </row>
    <row r="535" spans="2:15" x14ac:dyDescent="0.15">
      <c r="I535" s="16">
        <f>SUM(H536:H544)</f>
        <v>0.25</v>
      </c>
    </row>
    <row r="536" spans="2:15" x14ac:dyDescent="0.15">
      <c r="B536" s="2">
        <v>43740</v>
      </c>
      <c r="C536" s="2" t="s">
        <v>173</v>
      </c>
      <c r="D536" s="3" t="s">
        <v>70</v>
      </c>
      <c r="E536" s="4">
        <v>4</v>
      </c>
      <c r="F536" s="5">
        <v>1.7</v>
      </c>
      <c r="G536" s="6">
        <v>6.8</v>
      </c>
      <c r="H536" s="7">
        <f t="shared" ref="H536:H544" si="84">G536-E536</f>
        <v>2.8</v>
      </c>
      <c r="I536" s="7">
        <f>SUM($H$2:H536)</f>
        <v>-83.080000000000027</v>
      </c>
      <c r="J536" s="8">
        <f>SUM(H$3:H536)/SUM(E$3:E536)</f>
        <v>-4.4404061998931064E-2</v>
      </c>
      <c r="K536" s="9">
        <f t="shared" ref="K536:K544" si="85">O536-(1-O536)/N536</f>
        <v>-3.0404283985582481E-2</v>
      </c>
      <c r="L536" s="10">
        <f>AVERAGEIF($H$3:$H536,"&gt;0")</f>
        <v>2.3524031007751942</v>
      </c>
      <c r="M536" s="10">
        <f>AVERAGEIF($H$3:$H536,"&lt;0")</f>
        <v>-4.3670886075949369</v>
      </c>
      <c r="N536" s="11">
        <f t="shared" ref="N536:N544" si="86">L536/-M536</f>
        <v>0.53866621727895747</v>
      </c>
      <c r="O536" s="11">
        <f>COUNTIF($G$3:$G536,"&gt;0")/COUNTIF($B$3:$B536,"&gt;0")</f>
        <v>0.63926940639269403</v>
      </c>
    </row>
    <row r="537" spans="2:15" x14ac:dyDescent="0.15">
      <c r="B537" s="2">
        <v>43740</v>
      </c>
      <c r="C537" s="2" t="s">
        <v>173</v>
      </c>
      <c r="D537" s="3" t="s">
        <v>110</v>
      </c>
      <c r="E537" s="4">
        <v>3</v>
      </c>
      <c r="F537" s="5">
        <v>1.68</v>
      </c>
      <c r="G537" s="6">
        <v>5.04</v>
      </c>
      <c r="H537" s="7">
        <f t="shared" si="84"/>
        <v>2.04</v>
      </c>
      <c r="I537" s="7">
        <f>SUM($H$2:H537)</f>
        <v>-81.04000000000002</v>
      </c>
      <c r="J537" s="8">
        <f>SUM(H$3:H537)/SUM(E$3:E537)</f>
        <v>-4.3244397011739606E-2</v>
      </c>
      <c r="K537" s="9">
        <f t="shared" si="85"/>
        <v>-2.8399888917749916E-2</v>
      </c>
      <c r="L537" s="10">
        <f>AVERAGEIF($H$3:$H537,"&gt;0")</f>
        <v>2.3511969111969115</v>
      </c>
      <c r="M537" s="10">
        <f>AVERAGEIF($H$3:$H537,"&lt;0")</f>
        <v>-4.3670886075949369</v>
      </c>
      <c r="N537" s="11">
        <f t="shared" si="86"/>
        <v>0.53839001734653913</v>
      </c>
      <c r="O537" s="11">
        <f>COUNTIF($G$3:$G537,"&gt;0")/COUNTIF($B$3:$B537,"&gt;0")</f>
        <v>0.64009111617312076</v>
      </c>
    </row>
    <row r="538" spans="2:15" x14ac:dyDescent="0.15">
      <c r="B538" s="2">
        <v>43740</v>
      </c>
      <c r="C538" s="2" t="s">
        <v>173</v>
      </c>
      <c r="D538" s="3" t="s">
        <v>179</v>
      </c>
      <c r="E538" s="4">
        <v>3</v>
      </c>
      <c r="F538" s="5">
        <v>1.55</v>
      </c>
      <c r="G538" s="6">
        <v>0</v>
      </c>
      <c r="H538" s="7">
        <f t="shared" si="84"/>
        <v>-3</v>
      </c>
      <c r="I538" s="7">
        <f>SUM($H$2:H538)</f>
        <v>-84.04000000000002</v>
      </c>
      <c r="J538" s="8">
        <f>SUM(H$3:H538)/SUM(E$3:E538)</f>
        <v>-4.4773574853489623E-2</v>
      </c>
      <c r="K538" s="9">
        <f t="shared" si="85"/>
        <v>-3.123522070415119E-2</v>
      </c>
      <c r="L538" s="10">
        <f>AVERAGEIF($H$3:$H538,"&gt;0")</f>
        <v>2.3511969111969115</v>
      </c>
      <c r="M538" s="10">
        <f>AVERAGEIF($H$3:$H538,"&lt;0")</f>
        <v>-4.3584905660377355</v>
      </c>
      <c r="N538" s="11">
        <f t="shared" si="86"/>
        <v>0.53945210516639097</v>
      </c>
      <c r="O538" s="11">
        <f>COUNTIF($G$3:$G538,"&gt;0")/COUNTIF($B$3:$B538,"&gt;0")</f>
        <v>0.63863636363636367</v>
      </c>
    </row>
    <row r="539" spans="2:15" x14ac:dyDescent="0.15">
      <c r="B539" s="2">
        <v>43740</v>
      </c>
      <c r="C539" s="2" t="s">
        <v>173</v>
      </c>
      <c r="D539" s="3" t="s">
        <v>31</v>
      </c>
      <c r="E539" s="4">
        <v>5</v>
      </c>
      <c r="F539" s="5">
        <v>1.24</v>
      </c>
      <c r="G539" s="6">
        <v>0</v>
      </c>
      <c r="H539" s="7">
        <f t="shared" si="84"/>
        <v>-5</v>
      </c>
      <c r="I539" s="7">
        <f>SUM($H$2:H539)</f>
        <v>-89.04000000000002</v>
      </c>
      <c r="J539" s="8">
        <f>SUM(H$3:H539)/SUM(E$3:E539)</f>
        <v>-4.7311370882040391E-2</v>
      </c>
      <c r="K539" s="9">
        <f t="shared" si="85"/>
        <v>-3.5986561378799076E-2</v>
      </c>
      <c r="L539" s="10">
        <f>AVERAGEIF($H$3:$H539,"&gt;0")</f>
        <v>2.3511969111969115</v>
      </c>
      <c r="M539" s="10">
        <f>AVERAGEIF($H$3:$H539,"&lt;0")</f>
        <v>-4.3624999999999998</v>
      </c>
      <c r="N539" s="11">
        <f t="shared" si="86"/>
        <v>0.53895631202221472</v>
      </c>
      <c r="O539" s="11">
        <f>COUNTIF($G$3:$G539,"&gt;0")/COUNTIF($B$3:$B539,"&gt;0")</f>
        <v>0.63718820861678005</v>
      </c>
    </row>
    <row r="540" spans="2:15" x14ac:dyDescent="0.15">
      <c r="B540" s="2">
        <v>43740</v>
      </c>
      <c r="C540" s="2" t="s">
        <v>173</v>
      </c>
      <c r="D540" s="3" t="s">
        <v>99</v>
      </c>
      <c r="E540" s="4">
        <v>2</v>
      </c>
      <c r="F540" s="5">
        <v>1.03</v>
      </c>
      <c r="G540" s="6">
        <v>2.06</v>
      </c>
      <c r="H540" s="7">
        <f t="shared" si="84"/>
        <v>6.0000000000000053E-2</v>
      </c>
      <c r="I540" s="7">
        <f>SUM($H$2:H540)</f>
        <v>-88.980000000000018</v>
      </c>
      <c r="J540" s="8">
        <f>SUM(H$3:H540)/SUM(E$3:E540)</f>
        <v>-4.7229299363057337E-2</v>
      </c>
      <c r="K540" s="9">
        <f t="shared" si="85"/>
        <v>-3.6169524483440685E-2</v>
      </c>
      <c r="L540" s="10">
        <f>AVERAGEIF($H$3:$H540,"&gt;0")</f>
        <v>2.3423846153846153</v>
      </c>
      <c r="M540" s="10">
        <f>AVERAGEIF($H$3:$H540,"&lt;0")</f>
        <v>-4.3624999999999998</v>
      </c>
      <c r="N540" s="11">
        <f t="shared" si="86"/>
        <v>0.53693630152082872</v>
      </c>
      <c r="O540" s="11">
        <f>COUNTIF($G$3:$G540,"&gt;0")/COUNTIF($B$3:$B540,"&gt;0")</f>
        <v>0.63800904977375561</v>
      </c>
    </row>
    <row r="541" spans="2:15" x14ac:dyDescent="0.15">
      <c r="B541" s="2">
        <v>43740</v>
      </c>
      <c r="C541" s="2" t="s">
        <v>173</v>
      </c>
      <c r="D541" s="3" t="s">
        <v>60</v>
      </c>
      <c r="E541" s="4">
        <v>5</v>
      </c>
      <c r="F541" s="5">
        <v>1.65</v>
      </c>
      <c r="G541" s="6">
        <v>8.25</v>
      </c>
      <c r="H541" s="7">
        <f t="shared" si="84"/>
        <v>3.25</v>
      </c>
      <c r="I541" s="7">
        <f>SUM($H$2:H541)</f>
        <v>-85.730000000000018</v>
      </c>
      <c r="J541" s="8">
        <f>SUM(H$3:H541)/SUM(E$3:E541)</f>
        <v>-4.5383800952885134E-2</v>
      </c>
      <c r="K541" s="9">
        <f t="shared" si="85"/>
        <v>-3.283341003786322E-2</v>
      </c>
      <c r="L541" s="10">
        <f>AVERAGEIF($H$3:$H541,"&gt;0")</f>
        <v>2.3458620689655172</v>
      </c>
      <c r="M541" s="10">
        <f>AVERAGEIF($H$3:$H541,"&lt;0")</f>
        <v>-4.3624999999999998</v>
      </c>
      <c r="N541" s="11">
        <f t="shared" si="86"/>
        <v>0.53773342555083492</v>
      </c>
      <c r="O541" s="11">
        <f>COUNTIF($G$3:$G541,"&gt;0")/COUNTIF($B$3:$B541,"&gt;0")</f>
        <v>0.63882618510158018</v>
      </c>
    </row>
    <row r="542" spans="2:15" x14ac:dyDescent="0.15">
      <c r="B542" s="2">
        <v>43740</v>
      </c>
      <c r="C542" s="2" t="s">
        <v>175</v>
      </c>
      <c r="D542" s="3" t="s">
        <v>94</v>
      </c>
      <c r="E542" s="4">
        <v>2</v>
      </c>
      <c r="F542" s="5">
        <v>1.34</v>
      </c>
      <c r="G542" s="6">
        <v>2.68</v>
      </c>
      <c r="H542" s="7">
        <f t="shared" si="84"/>
        <v>0.68000000000000016</v>
      </c>
      <c r="I542" s="7">
        <f>SUM($H$2:H542)</f>
        <v>-85.050000000000011</v>
      </c>
      <c r="J542" s="8">
        <f>SUM(H$3:H542)/SUM(E$3:E542)</f>
        <v>-4.4976203067160242E-2</v>
      </c>
      <c r="K542" s="9">
        <f t="shared" si="85"/>
        <v>-3.2328519072951645E-2</v>
      </c>
      <c r="L542" s="10">
        <f>AVERAGEIF($H$3:$H542,"&gt;0")</f>
        <v>2.3395038167938931</v>
      </c>
      <c r="M542" s="10">
        <f>AVERAGEIF($H$3:$H542,"&lt;0")</f>
        <v>-4.3624999999999998</v>
      </c>
      <c r="N542" s="11">
        <f t="shared" si="86"/>
        <v>0.5362759465430128</v>
      </c>
      <c r="O542" s="11">
        <f>COUNTIF($G$3:$G542,"&gt;0")/COUNTIF($B$3:$B542,"&gt;0")</f>
        <v>0.63963963963963966</v>
      </c>
    </row>
    <row r="543" spans="2:15" x14ac:dyDescent="0.15">
      <c r="B543" s="2">
        <v>43740</v>
      </c>
      <c r="C543" s="2" t="s">
        <v>175</v>
      </c>
      <c r="D543" s="3" t="s">
        <v>44</v>
      </c>
      <c r="E543" s="4">
        <v>1</v>
      </c>
      <c r="F543" s="5">
        <v>1.42</v>
      </c>
      <c r="G543" s="6">
        <v>0</v>
      </c>
      <c r="H543" s="7">
        <f t="shared" si="84"/>
        <v>-1</v>
      </c>
      <c r="I543" s="7">
        <f>SUM($H$2:H543)</f>
        <v>-86.050000000000011</v>
      </c>
      <c r="J543" s="8">
        <f>SUM(H$3:H543)/SUM(E$3:E543)</f>
        <v>-4.5480972515856241E-2</v>
      </c>
      <c r="K543" s="9">
        <f t="shared" si="85"/>
        <v>-3.3216412431682829E-2</v>
      </c>
      <c r="L543" s="10">
        <f>AVERAGEIF($H$3:$H543,"&gt;0")</f>
        <v>2.3395038167938931</v>
      </c>
      <c r="M543" s="10">
        <f>AVERAGEIF($H$3:$H543,"&lt;0")</f>
        <v>-4.341614906832298</v>
      </c>
      <c r="N543" s="11">
        <f t="shared" si="86"/>
        <v>0.53885567167928006</v>
      </c>
      <c r="O543" s="11">
        <f>COUNTIF($G$3:$G543,"&gt;0")/COUNTIF($B$3:$B543,"&gt;0")</f>
        <v>0.63820224719101126</v>
      </c>
    </row>
    <row r="544" spans="2:15" x14ac:dyDescent="0.15">
      <c r="B544" s="2">
        <v>43740</v>
      </c>
      <c r="C544" s="2" t="s">
        <v>175</v>
      </c>
      <c r="D544" s="23" t="s">
        <v>18</v>
      </c>
      <c r="E544" s="4">
        <v>3</v>
      </c>
      <c r="F544" s="5">
        <v>1.1299999999999999</v>
      </c>
      <c r="G544" s="6">
        <v>3.42</v>
      </c>
      <c r="H544" s="7">
        <f t="shared" si="84"/>
        <v>0.41999999999999993</v>
      </c>
      <c r="I544" s="7">
        <f>SUM($H$2:H544)</f>
        <v>-85.63000000000001</v>
      </c>
      <c r="J544" s="8">
        <f>SUM(H$3:H544)/SUM(E$3:E544)</f>
        <v>-4.5187335092348291E-2</v>
      </c>
      <c r="K544" s="9">
        <f t="shared" si="85"/>
        <v>-3.2996236114077426E-2</v>
      </c>
      <c r="L544" s="10">
        <f>AVERAGEIF($H$3:$H544,"&gt;0")</f>
        <v>2.3322053231939157</v>
      </c>
      <c r="M544" s="10">
        <f>AVERAGEIF($H$3:$H544,"&lt;0")</f>
        <v>-4.341614906832298</v>
      </c>
      <c r="N544" s="11">
        <f t="shared" si="86"/>
        <v>0.53717461664409216</v>
      </c>
      <c r="O544" s="11">
        <f>COUNTIF($G$3:$G544,"&gt;0")/COUNTIF($B$3:$B544,"&gt;0")</f>
        <v>0.63901345291479816</v>
      </c>
    </row>
    <row r="546" spans="2:15" x14ac:dyDescent="0.15">
      <c r="I546" s="16">
        <f>SUM(H547:H548)</f>
        <v>1.28</v>
      </c>
    </row>
    <row r="547" spans="2:15" x14ac:dyDescent="0.15">
      <c r="B547" s="2">
        <v>43741</v>
      </c>
      <c r="C547" s="2" t="s">
        <v>173</v>
      </c>
      <c r="D547" s="3" t="s">
        <v>70</v>
      </c>
      <c r="E547" s="4">
        <v>1</v>
      </c>
      <c r="F547" s="5">
        <v>1.8</v>
      </c>
      <c r="G547" s="6">
        <v>1.8</v>
      </c>
      <c r="H547" s="7">
        <f>G547-E547</f>
        <v>0.8</v>
      </c>
      <c r="I547" s="7">
        <f>SUM($H$2:H547)</f>
        <v>-84.830000000000013</v>
      </c>
      <c r="J547" s="8">
        <f>SUM(H$3:H547)/SUM(E$3:E547)</f>
        <v>-4.4741561181434603E-2</v>
      </c>
      <c r="K547" s="9">
        <f>O547-(1-O547)/N547</f>
        <v>-3.2358033334961678E-2</v>
      </c>
      <c r="L547" s="10">
        <f>AVERAGEIF($H$3:$H547,"&gt;0")</f>
        <v>2.3264015151515145</v>
      </c>
      <c r="M547" s="10">
        <f>AVERAGEIF($H$3:$H547,"&lt;0")</f>
        <v>-4.341614906832298</v>
      </c>
      <c r="N547" s="11">
        <f>L547/-M547</f>
        <v>0.53583783110070649</v>
      </c>
      <c r="O547" s="11">
        <f>COUNTIF($G$3:$G547,"&gt;0")/COUNTIF($B$3:$B547,"&gt;0")</f>
        <v>0.63982102908277405</v>
      </c>
    </row>
    <row r="548" spans="2:15" x14ac:dyDescent="0.15">
      <c r="B548" s="2">
        <v>43741</v>
      </c>
      <c r="C548" s="2" t="s">
        <v>175</v>
      </c>
      <c r="D548" s="3" t="s">
        <v>43</v>
      </c>
      <c r="E548" s="4">
        <v>1</v>
      </c>
      <c r="F548" s="5">
        <v>1.48</v>
      </c>
      <c r="G548" s="6">
        <v>1.48</v>
      </c>
      <c r="H548" s="7">
        <f>G548-E548</f>
        <v>0.48</v>
      </c>
      <c r="I548" s="7">
        <f>SUM($H$2:H548)</f>
        <v>-84.350000000000009</v>
      </c>
      <c r="J548" s="8">
        <f>SUM(H$3:H548)/SUM(E$3:E548)</f>
        <v>-4.4464944649446496E-2</v>
      </c>
      <c r="K548" s="9">
        <f>O548-(1-O548)/N548</f>
        <v>-3.2068373696993779E-2</v>
      </c>
      <c r="L548" s="10">
        <f>AVERAGEIF($H$3:$H548,"&gt;0")</f>
        <v>2.3194339622641502</v>
      </c>
      <c r="M548" s="10">
        <f>AVERAGEIF($H$3:$H548,"&lt;0")</f>
        <v>-4.341614906832298</v>
      </c>
      <c r="N548" s="11">
        <f>L548/-M548</f>
        <v>0.53423300132264406</v>
      </c>
      <c r="O548" s="11">
        <f>COUNTIF($G$3:$G548,"&gt;0")/COUNTIF($B$3:$B548,"&gt;0")</f>
        <v>0.640625</v>
      </c>
    </row>
    <row r="550" spans="2:15" x14ac:dyDescent="0.15">
      <c r="I550" s="16">
        <f>SUM(H551:H555)</f>
        <v>5.37</v>
      </c>
    </row>
    <row r="551" spans="2:15" x14ac:dyDescent="0.15">
      <c r="B551" s="2">
        <v>43742</v>
      </c>
      <c r="C551" s="2" t="s">
        <v>173</v>
      </c>
      <c r="D551" s="3" t="s">
        <v>110</v>
      </c>
      <c r="E551" s="4">
        <v>1</v>
      </c>
      <c r="F551" s="5">
        <v>1.42</v>
      </c>
      <c r="G551" s="6">
        <v>1.42</v>
      </c>
      <c r="H551" s="7">
        <f>G551-E551</f>
        <v>0.41999999999999993</v>
      </c>
      <c r="I551" s="7">
        <f>SUM($H$2:H551)</f>
        <v>-83.93</v>
      </c>
      <c r="J551" s="8">
        <f>SUM(H$3:H551)/SUM(E$3:E551)</f>
        <v>-4.4220231822971551E-2</v>
      </c>
      <c r="K551" s="9">
        <f>O551-(1-O551)/N551</f>
        <v>-3.1842537849368635E-2</v>
      </c>
      <c r="L551" s="10">
        <f>AVERAGEIF($H$3:$H551,"&gt;0")</f>
        <v>2.312293233082706</v>
      </c>
      <c r="M551" s="10">
        <f>AVERAGEIF($H$3:$H551,"&lt;0")</f>
        <v>-4.341614906832298</v>
      </c>
      <c r="N551" s="11">
        <f>L551/-M551</f>
        <v>0.53258828401475777</v>
      </c>
      <c r="O551" s="11">
        <f>COUNTIF($G$3:$G551,"&gt;0")/COUNTIF($B$3:$B551,"&gt;0")</f>
        <v>0.64142538975501118</v>
      </c>
    </row>
    <row r="552" spans="2:15" x14ac:dyDescent="0.15">
      <c r="B552" s="2">
        <v>43742</v>
      </c>
      <c r="C552" s="2" t="s">
        <v>173</v>
      </c>
      <c r="D552" s="3" t="s">
        <v>99</v>
      </c>
      <c r="E552" s="4">
        <v>1</v>
      </c>
      <c r="F552" s="5">
        <v>1.1200000000000001</v>
      </c>
      <c r="G552" s="6">
        <v>1.1200000000000001</v>
      </c>
      <c r="H552" s="7">
        <f>G552-E552</f>
        <v>0.12000000000000011</v>
      </c>
      <c r="I552" s="7">
        <f>SUM($H$2:H552)</f>
        <v>-83.81</v>
      </c>
      <c r="J552" s="8">
        <f>SUM(H$3:H552)/SUM(E$3:E552)</f>
        <v>-4.4133754607688258E-2</v>
      </c>
      <c r="K552" s="9">
        <f>O552-(1-O552)/N552</f>
        <v>-3.1943482681953794E-2</v>
      </c>
      <c r="L552" s="10">
        <f>AVERAGEIF($H$3:$H552,"&gt;0")</f>
        <v>2.3040823970037447</v>
      </c>
      <c r="M552" s="10">
        <f>AVERAGEIF($H$3:$H552,"&lt;0")</f>
        <v>-4.341614906832298</v>
      </c>
      <c r="N552" s="11">
        <f>L552/-M552</f>
        <v>0.53069709001087684</v>
      </c>
      <c r="O552" s="11">
        <f>COUNTIF($G$3:$G552,"&gt;0")/COUNTIF($B$3:$B552,"&gt;0")</f>
        <v>0.64222222222222225</v>
      </c>
    </row>
    <row r="553" spans="2:15" x14ac:dyDescent="0.15">
      <c r="B553" s="2">
        <v>43742</v>
      </c>
      <c r="C553" s="2" t="s">
        <v>175</v>
      </c>
      <c r="D553" s="3" t="s">
        <v>94</v>
      </c>
      <c r="E553" s="4">
        <v>4</v>
      </c>
      <c r="F553" s="5">
        <v>1.6</v>
      </c>
      <c r="G553" s="6">
        <v>6.4</v>
      </c>
      <c r="H553" s="7">
        <f>G553-E553</f>
        <v>2.4000000000000004</v>
      </c>
      <c r="I553" s="7">
        <f>SUM($H$2:H553)</f>
        <v>-81.41</v>
      </c>
      <c r="J553" s="8">
        <f>SUM(H$3:H553)/SUM(E$3:E553)</f>
        <v>-4.2779821334734625E-2</v>
      </c>
      <c r="K553" s="9">
        <f>O553-(1-O553)/N553</f>
        <v>-2.9550887472651888E-2</v>
      </c>
      <c r="L553" s="10">
        <f>AVERAGEIF($H$3:$H553,"&gt;0")</f>
        <v>2.3044402985074619</v>
      </c>
      <c r="M553" s="10">
        <f>AVERAGEIF($H$3:$H553,"&lt;0")</f>
        <v>-4.341614906832298</v>
      </c>
      <c r="N553" s="11">
        <f>L553/-M553</f>
        <v>0.5307795251211751</v>
      </c>
      <c r="O553" s="11">
        <f>COUNTIF($G$3:$G553,"&gt;0")/COUNTIF($B$3:$B553,"&gt;0")</f>
        <v>0.6430155210643016</v>
      </c>
    </row>
    <row r="554" spans="2:15" x14ac:dyDescent="0.15">
      <c r="B554" s="2">
        <v>43742</v>
      </c>
      <c r="C554" s="2" t="s">
        <v>175</v>
      </c>
      <c r="D554" s="3" t="s">
        <v>18</v>
      </c>
      <c r="E554" s="4">
        <v>4</v>
      </c>
      <c r="F554" s="5">
        <v>1.42</v>
      </c>
      <c r="G554" s="6">
        <v>5.68</v>
      </c>
      <c r="H554" s="7">
        <f>G554-E554</f>
        <v>1.6799999999999997</v>
      </c>
      <c r="I554" s="7">
        <f>SUM($H$2:H554)</f>
        <v>-79.72999999999999</v>
      </c>
      <c r="J554" s="8">
        <f>SUM(H$3:H554)/SUM(E$3:E554)</f>
        <v>-4.1809124278972203E-2</v>
      </c>
      <c r="K554" s="9">
        <f>O554-(1-O554)/N554</f>
        <v>-2.7949801300446775E-2</v>
      </c>
      <c r="L554" s="10">
        <f>AVERAGEIF($H$3:$H554,"&gt;0")</f>
        <v>2.3021189591078057</v>
      </c>
      <c r="M554" s="10">
        <f>AVERAGEIF($H$3:$H554,"&lt;0")</f>
        <v>-4.341614906832298</v>
      </c>
      <c r="N554" s="11">
        <f>L554/-M554</f>
        <v>0.53024485324228432</v>
      </c>
      <c r="O554" s="11">
        <f>COUNTIF($G$3:$G554,"&gt;0")/COUNTIF($B$3:$B554,"&gt;0")</f>
        <v>0.64380530973451322</v>
      </c>
    </row>
    <row r="555" spans="2:15" x14ac:dyDescent="0.15">
      <c r="B555" s="2">
        <v>43742</v>
      </c>
      <c r="C555" s="2" t="s">
        <v>175</v>
      </c>
      <c r="D555" s="3" t="s">
        <v>71</v>
      </c>
      <c r="E555" s="4">
        <v>1</v>
      </c>
      <c r="F555" s="5">
        <v>1.75</v>
      </c>
      <c r="G555" s="6">
        <v>1.75</v>
      </c>
      <c r="H555" s="7">
        <f>G555-E555</f>
        <v>0.75</v>
      </c>
      <c r="I555" s="7">
        <f>SUM($H$2:H555)</f>
        <v>-78.97999999999999</v>
      </c>
      <c r="J555" s="8">
        <f>SUM(H$3:H555)/SUM(E$3:E555)</f>
        <v>-4.1394129979035632E-2</v>
      </c>
      <c r="K555" s="9">
        <f>O555-(1-O555)/N555</f>
        <v>-2.7358513607729118E-2</v>
      </c>
      <c r="L555" s="10">
        <f>AVERAGEIF($H$3:$H555,"&gt;0")</f>
        <v>2.2963703703703695</v>
      </c>
      <c r="M555" s="10">
        <f>AVERAGEIF($H$3:$H555,"&lt;0")</f>
        <v>-4.341614906832298</v>
      </c>
      <c r="N555" s="11">
        <f>L555/-M555</f>
        <v>0.52892078630848283</v>
      </c>
      <c r="O555" s="11">
        <f>COUNTIF($G$3:$G555,"&gt;0")/COUNTIF($B$3:$B555,"&gt;0")</f>
        <v>0.64459161147902866</v>
      </c>
    </row>
    <row r="557" spans="2:15" x14ac:dyDescent="0.15">
      <c r="I557" s="16">
        <f>SUM(H558:H560)</f>
        <v>-5.86</v>
      </c>
    </row>
    <row r="558" spans="2:15" x14ac:dyDescent="0.15">
      <c r="B558" s="2">
        <v>43743</v>
      </c>
      <c r="C558" s="2" t="s">
        <v>175</v>
      </c>
      <c r="D558" s="3" t="s">
        <v>180</v>
      </c>
      <c r="E558" s="4">
        <v>2</v>
      </c>
      <c r="F558" s="5">
        <v>1.62</v>
      </c>
      <c r="G558" s="6">
        <v>0</v>
      </c>
      <c r="H558" s="7">
        <f>G558-E558</f>
        <v>-2</v>
      </c>
      <c r="I558" s="7">
        <f>SUM($H$2:H558)</f>
        <v>-80.97999999999999</v>
      </c>
      <c r="J558" s="8">
        <f>SUM(H$3:H558)/SUM(E$3:E558)</f>
        <v>-4.2397905759162295E-2</v>
      </c>
      <c r="K558" s="9">
        <f>O558-(1-O558)/N558</f>
        <v>-2.9216621831298251E-2</v>
      </c>
      <c r="L558" s="10">
        <f>AVERAGEIF($H$3:$H558,"&gt;0")</f>
        <v>2.2963703703703695</v>
      </c>
      <c r="M558" s="10">
        <f>AVERAGEIF($H$3:$H558,"&lt;0")</f>
        <v>-4.3271604938271606</v>
      </c>
      <c r="N558" s="11">
        <f>L558/-M558</f>
        <v>0.53068758915834502</v>
      </c>
      <c r="O558" s="11">
        <f>COUNTIF($G$3:$G558,"&gt;0")/COUNTIF($B$3:$B558,"&gt;0")</f>
        <v>0.64317180616740088</v>
      </c>
    </row>
    <row r="559" spans="2:15" x14ac:dyDescent="0.15">
      <c r="B559" s="2">
        <v>43743</v>
      </c>
      <c r="C559" s="2" t="s">
        <v>173</v>
      </c>
      <c r="D559" s="3" t="s">
        <v>60</v>
      </c>
      <c r="E559" s="4">
        <v>4</v>
      </c>
      <c r="F559" s="5">
        <v>1.65</v>
      </c>
      <c r="G559" s="6">
        <v>0</v>
      </c>
      <c r="H559" s="7">
        <f>G559-E559</f>
        <v>-4</v>
      </c>
      <c r="I559" s="7">
        <f>SUM($H$2:H559)</f>
        <v>-84.97999999999999</v>
      </c>
      <c r="J559" s="8">
        <f>SUM(H$3:H559)/SUM(E$3:E559)</f>
        <v>-4.4399164054336464E-2</v>
      </c>
      <c r="K559" s="9">
        <f>O559-(1-O559)/N559</f>
        <v>-3.2980715616759748E-2</v>
      </c>
      <c r="L559" s="10">
        <f>AVERAGEIF($H$3:$H559,"&gt;0")</f>
        <v>2.2963703703703695</v>
      </c>
      <c r="M559" s="10">
        <f>AVERAGEIF($H$3:$H559,"&lt;0")</f>
        <v>-4.3251533742331292</v>
      </c>
      <c r="N559" s="11">
        <f>L559/-M559</f>
        <v>0.53093385868137621</v>
      </c>
      <c r="O559" s="11">
        <f>COUNTIF($G$3:$G559,"&gt;0")/COUNTIF($B$3:$B559,"&gt;0")</f>
        <v>0.64175824175824181</v>
      </c>
    </row>
    <row r="560" spans="2:15" x14ac:dyDescent="0.15">
      <c r="B560" s="2">
        <v>43743</v>
      </c>
      <c r="C560" s="2" t="s">
        <v>173</v>
      </c>
      <c r="D560" s="3" t="s">
        <v>99</v>
      </c>
      <c r="E560" s="4">
        <v>1</v>
      </c>
      <c r="F560" s="5">
        <v>1.1299999999999999</v>
      </c>
      <c r="G560" s="6">
        <v>1.1399999999999999</v>
      </c>
      <c r="H560" s="7">
        <f>G560-E560</f>
        <v>0.1399999999999999</v>
      </c>
      <c r="I560" s="7">
        <f>SUM($H$2:H560)</f>
        <v>-84.839999999999989</v>
      </c>
      <c r="J560" s="8">
        <f>SUM(H$3:H560)/SUM(E$3:E560)</f>
        <v>-4.430287206266318E-2</v>
      </c>
      <c r="K560" s="9">
        <f>O560-(1-O560)/N560</f>
        <v>-3.3056409890826366E-2</v>
      </c>
      <c r="L560" s="10">
        <f>AVERAGEIF($H$3:$H560,"&gt;0")</f>
        <v>2.2884132841328402</v>
      </c>
      <c r="M560" s="10">
        <f>AVERAGEIF($H$3:$H560,"&lt;0")</f>
        <v>-4.3251533742331292</v>
      </c>
      <c r="N560" s="11">
        <f>L560/-M560</f>
        <v>0.52909413519667081</v>
      </c>
      <c r="O560" s="11">
        <f>COUNTIF($G$3:$G560,"&gt;0")/COUNTIF($B$3:$B560,"&gt;0")</f>
        <v>0.64254385964912286</v>
      </c>
    </row>
    <row r="562" spans="2:15" x14ac:dyDescent="0.15">
      <c r="I562" s="16">
        <f>SUM(H563:H564)</f>
        <v>-1.88</v>
      </c>
    </row>
    <row r="563" spans="2:15" x14ac:dyDescent="0.15">
      <c r="B563" s="2">
        <v>43744</v>
      </c>
      <c r="C563" s="2" t="s">
        <v>173</v>
      </c>
      <c r="D563" s="3" t="s">
        <v>99</v>
      </c>
      <c r="E563" s="4">
        <v>6</v>
      </c>
      <c r="F563" s="5">
        <v>1.02</v>
      </c>
      <c r="G563" s="6">
        <v>6.12</v>
      </c>
      <c r="H563" s="7">
        <f>G563-E563</f>
        <v>0.12000000000000011</v>
      </c>
      <c r="I563" s="7">
        <f>SUM($H$2:H563)</f>
        <v>-84.719999999999985</v>
      </c>
      <c r="J563" s="8">
        <f>SUM(H$3:H563)/SUM(E$3:E563)</f>
        <v>-4.4102030192608006E-2</v>
      </c>
      <c r="K563" s="9">
        <f>O563-(1-O563)/N563</f>
        <v>-3.3152529830885125E-2</v>
      </c>
      <c r="L563" s="10">
        <f>AVERAGEIF($H$3:$H563,"&gt;0")</f>
        <v>2.2804411764705872</v>
      </c>
      <c r="M563" s="10">
        <f>AVERAGEIF($H$3:$H563,"&lt;0")</f>
        <v>-4.3251533742331292</v>
      </c>
      <c r="N563" s="11">
        <f>L563/-M563</f>
        <v>0.52725093867334138</v>
      </c>
      <c r="O563" s="11">
        <f>COUNTIF($G$3:$G563,"&gt;0")/COUNTIF($B$3:$B563,"&gt;0")</f>
        <v>0.64332603938730848</v>
      </c>
    </row>
    <row r="564" spans="2:15" x14ac:dyDescent="0.15">
      <c r="B564" s="2">
        <v>43744</v>
      </c>
      <c r="C564" s="2" t="s">
        <v>175</v>
      </c>
      <c r="D564" s="3" t="s">
        <v>71</v>
      </c>
      <c r="E564" s="4">
        <v>2</v>
      </c>
      <c r="F564" s="5">
        <v>1.85</v>
      </c>
      <c r="G564" s="6">
        <v>0</v>
      </c>
      <c r="H564" s="7">
        <f>G564-E564</f>
        <v>-2</v>
      </c>
      <c r="I564" s="7">
        <f>SUM($H$2:H564)</f>
        <v>-86.719999999999985</v>
      </c>
      <c r="J564" s="8">
        <f>SUM(H$3:H564)/SUM(E$3:E564)</f>
        <v>-4.5096203848153917E-2</v>
      </c>
      <c r="K564" s="9">
        <f>O564-(1-O564)/N564</f>
        <v>-3.4995042385422281E-2</v>
      </c>
      <c r="L564" s="10">
        <f>AVERAGEIF($H$3:$H564,"&gt;0")</f>
        <v>2.2804411764705872</v>
      </c>
      <c r="M564" s="10">
        <f>AVERAGEIF($H$3:$H564,"&lt;0")</f>
        <v>-4.3109756097560972</v>
      </c>
      <c r="N564" s="11">
        <f>L564/-M564</f>
        <v>0.52898494051085765</v>
      </c>
      <c r="O564" s="11">
        <f>COUNTIF($G$3:$G564,"&gt;0")/COUNTIF($B$3:$B564,"&gt;0")</f>
        <v>0.64192139737991272</v>
      </c>
    </row>
    <row r="566" spans="2:15" x14ac:dyDescent="0.15">
      <c r="I566" s="16">
        <f>SUM(H567:H571)</f>
        <v>2.8600000000000003</v>
      </c>
    </row>
    <row r="567" spans="2:15" x14ac:dyDescent="0.15">
      <c r="B567" s="2">
        <v>43745</v>
      </c>
      <c r="C567" s="2" t="s">
        <v>181</v>
      </c>
      <c r="D567" s="3" t="s">
        <v>27</v>
      </c>
      <c r="E567" s="4">
        <v>4</v>
      </c>
      <c r="F567" s="5">
        <v>1.85</v>
      </c>
      <c r="G567" s="6">
        <v>7.4</v>
      </c>
      <c r="H567" s="7">
        <f>G567-E567</f>
        <v>3.4000000000000004</v>
      </c>
      <c r="I567" s="7">
        <f>SUM($H$2:H567)</f>
        <v>-83.319999999999979</v>
      </c>
      <c r="J567" s="8">
        <f>SUM(H$3:H567)/SUM(E$3:E567)</f>
        <v>-4.3238194084068489E-2</v>
      </c>
      <c r="K567" s="9">
        <f>O567-(1-O567)/N567</f>
        <v>-3.1527675775857689E-2</v>
      </c>
      <c r="L567" s="10">
        <f>AVERAGEIF($H$3:$H567,"&gt;0")</f>
        <v>2.2845421245421234</v>
      </c>
      <c r="M567" s="10">
        <f>AVERAGEIF($H$3:$H567,"&lt;0")</f>
        <v>-4.3109756097560972</v>
      </c>
      <c r="N567" s="11">
        <f>L567/-M567</f>
        <v>0.52993622125163831</v>
      </c>
      <c r="O567" s="11">
        <f>COUNTIF($G$3:$G567,"&gt;0")/COUNTIF($B$3:$B567,"&gt;0")</f>
        <v>0.64270152505446621</v>
      </c>
    </row>
    <row r="568" spans="2:15" x14ac:dyDescent="0.15">
      <c r="B568" s="2">
        <v>43745</v>
      </c>
      <c r="C568" s="2" t="s">
        <v>181</v>
      </c>
      <c r="D568" s="3" t="s">
        <v>81</v>
      </c>
      <c r="E568" s="4">
        <v>1</v>
      </c>
      <c r="F568" s="5">
        <v>1.38</v>
      </c>
      <c r="G568" s="6">
        <v>0</v>
      </c>
      <c r="H568" s="7">
        <f>G568-E568</f>
        <v>-1</v>
      </c>
      <c r="I568" s="7">
        <f>SUM($H$2:H568)</f>
        <v>-84.319999999999979</v>
      </c>
      <c r="J568" s="8">
        <f>SUM(H$3:H568)/SUM(E$3:E568)</f>
        <v>-4.3734439834024884E-2</v>
      </c>
      <c r="K568" s="9">
        <f>O568-(1-O568)/N568</f>
        <v>-3.2410712293930444E-2</v>
      </c>
      <c r="L568" s="10">
        <f>AVERAGEIF($H$3:$H568,"&gt;0")</f>
        <v>2.2845421245421234</v>
      </c>
      <c r="M568" s="10">
        <f>AVERAGEIF($H$3:$H568,"&lt;0")</f>
        <v>-4.290909090909091</v>
      </c>
      <c r="N568" s="11">
        <f>L568/-M568</f>
        <v>0.53241447817718979</v>
      </c>
      <c r="O568" s="11">
        <f>COUNTIF($G$3:$G568,"&gt;0")/COUNTIF($B$3:$B568,"&gt;0")</f>
        <v>0.64130434782608692</v>
      </c>
    </row>
    <row r="569" spans="2:15" x14ac:dyDescent="0.15">
      <c r="B569" s="2">
        <v>43745</v>
      </c>
      <c r="C569" s="2" t="s">
        <v>181</v>
      </c>
      <c r="D569" s="3" t="s">
        <v>77</v>
      </c>
      <c r="E569" s="4">
        <v>1</v>
      </c>
      <c r="F569" s="5">
        <v>1.75</v>
      </c>
      <c r="G569" s="6">
        <v>0</v>
      </c>
      <c r="H569" s="7">
        <f>G569-E569</f>
        <v>-1</v>
      </c>
      <c r="I569" s="7">
        <f>SUM($H$2:H569)</f>
        <v>-85.319999999999979</v>
      </c>
      <c r="J569" s="8">
        <f>SUM(H$3:H569)/SUM(E$3:E569)</f>
        <v>-4.4230171073094855E-2</v>
      </c>
      <c r="K569" s="9">
        <f>O569-(1-O569)/N569</f>
        <v>-3.328991785097013E-2</v>
      </c>
      <c r="L569" s="10">
        <f>AVERAGEIF($H$3:$H569,"&gt;0")</f>
        <v>2.2845421245421234</v>
      </c>
      <c r="M569" s="10">
        <f>AVERAGEIF($H$3:$H569,"&lt;0")</f>
        <v>-4.2710843373493974</v>
      </c>
      <c r="N569" s="11">
        <f>L569/-M569</f>
        <v>0.53488574425104729</v>
      </c>
      <c r="O569" s="11">
        <f>COUNTIF($G$3:$G569,"&gt;0")/COUNTIF($B$3:$B569,"&gt;0")</f>
        <v>0.63991323210412143</v>
      </c>
    </row>
    <row r="570" spans="2:15" x14ac:dyDescent="0.15">
      <c r="B570" s="2">
        <v>43745</v>
      </c>
      <c r="C570" s="2" t="s">
        <v>181</v>
      </c>
      <c r="D570" s="3" t="s">
        <v>91</v>
      </c>
      <c r="E570" s="4">
        <v>2</v>
      </c>
      <c r="F570" s="5">
        <v>1.28</v>
      </c>
      <c r="G570" s="6">
        <v>2.56</v>
      </c>
      <c r="H570" s="7">
        <f>G570-E570</f>
        <v>0.56000000000000005</v>
      </c>
      <c r="I570" s="7">
        <f>SUM($H$2:H570)</f>
        <v>-84.759999999999977</v>
      </c>
      <c r="J570" s="8">
        <f>SUM(H$3:H570)/SUM(E$3:E570)</f>
        <v>-4.3894355256343852E-2</v>
      </c>
      <c r="K570" s="9">
        <f>O570-(1-O570)/N570</f>
        <v>-3.2909143059085877E-2</v>
      </c>
      <c r="L570" s="10">
        <f>AVERAGEIF($H$3:$H570,"&gt;0")</f>
        <v>2.2782481751824806</v>
      </c>
      <c r="M570" s="10">
        <f>AVERAGEIF($H$3:$H570,"&lt;0")</f>
        <v>-4.2710843373493974</v>
      </c>
      <c r="N570" s="11">
        <f>L570/-M570</f>
        <v>0.53341212564216045</v>
      </c>
      <c r="O570" s="11">
        <f>COUNTIF($G$3:$G570,"&gt;0")/COUNTIF($B$3:$B570,"&gt;0")</f>
        <v>0.64069264069264065</v>
      </c>
    </row>
    <row r="571" spans="2:15" x14ac:dyDescent="0.15">
      <c r="B571" s="2">
        <v>43745</v>
      </c>
      <c r="C571" s="2" t="s">
        <v>181</v>
      </c>
      <c r="D571" s="3" t="s">
        <v>182</v>
      </c>
      <c r="E571" s="4">
        <v>3</v>
      </c>
      <c r="F571" s="5">
        <v>1.3</v>
      </c>
      <c r="G571" s="6">
        <v>3.9</v>
      </c>
      <c r="H571" s="7">
        <f>G571-E571</f>
        <v>0.89999999999999991</v>
      </c>
      <c r="I571" s="7">
        <f>SUM($H$2:H571)</f>
        <v>-83.859999999999971</v>
      </c>
      <c r="J571" s="8">
        <f>SUM(H$3:H571)/SUM(E$3:E571)</f>
        <v>-4.3360910031023769E-2</v>
      </c>
      <c r="K571" s="9">
        <f>O571-(1-O571)/N571</f>
        <v>-3.2160122266521984E-2</v>
      </c>
      <c r="L571" s="10">
        <f>AVERAGEIF($H$3:$H571,"&gt;0")</f>
        <v>2.2732363636363622</v>
      </c>
      <c r="M571" s="10">
        <f>AVERAGEIF($H$3:$H571,"&lt;0")</f>
        <v>-4.2710843373493974</v>
      </c>
      <c r="N571" s="11">
        <f>L571/-M571</f>
        <v>0.53223869726888029</v>
      </c>
      <c r="O571" s="11">
        <f>COUNTIF($G$3:$G571,"&gt;0")/COUNTIF($B$3:$B571,"&gt;0")</f>
        <v>0.64146868250539957</v>
      </c>
    </row>
    <row r="573" spans="2:15" x14ac:dyDescent="0.15">
      <c r="I573" s="16">
        <f>SUM(H574:H581)</f>
        <v>2.33</v>
      </c>
    </row>
    <row r="574" spans="2:15" x14ac:dyDescent="0.15">
      <c r="B574" s="2">
        <v>43746</v>
      </c>
      <c r="C574" s="2" t="s">
        <v>181</v>
      </c>
      <c r="D574" s="3" t="s">
        <v>31</v>
      </c>
      <c r="E574" s="4">
        <v>2</v>
      </c>
      <c r="F574" s="5">
        <v>1.68</v>
      </c>
      <c r="G574" s="6">
        <v>0</v>
      </c>
      <c r="H574" s="7">
        <f t="shared" ref="H574:H581" si="87">G574-E574</f>
        <v>-2</v>
      </c>
      <c r="I574" s="7">
        <f>SUM($H$2:H574)</f>
        <v>-85.859999999999971</v>
      </c>
      <c r="J574" s="8">
        <f>SUM(H$3:H574)/SUM(E$3:E574)</f>
        <v>-4.4349173553718993E-2</v>
      </c>
      <c r="K574" s="9">
        <f t="shared" ref="K574:K581" si="88">O574-(1-O574)/N574</f>
        <v>-3.3986938649880893E-2</v>
      </c>
      <c r="L574" s="10">
        <f>AVERAGEIF($H$3:$H574,"&gt;0")</f>
        <v>2.2732363636363622</v>
      </c>
      <c r="M574" s="10">
        <f>AVERAGEIF($H$3:$H574,"&lt;0")</f>
        <v>-4.2574850299401197</v>
      </c>
      <c r="N574" s="11">
        <f t="shared" ref="N574:N581" si="89">L574/-M574</f>
        <v>0.53393878020713426</v>
      </c>
      <c r="O574" s="11">
        <f>COUNTIF($G$3:$G574,"&gt;0")/COUNTIF($B$3:$B574,"&gt;0")</f>
        <v>0.64008620689655171</v>
      </c>
    </row>
    <row r="575" spans="2:15" x14ac:dyDescent="0.15">
      <c r="B575" s="2">
        <v>43746</v>
      </c>
      <c r="C575" s="2" t="s">
        <v>181</v>
      </c>
      <c r="D575" s="3" t="s">
        <v>60</v>
      </c>
      <c r="E575" s="4">
        <v>2</v>
      </c>
      <c r="F575" s="5">
        <v>1.42</v>
      </c>
      <c r="G575" s="6">
        <v>2.84</v>
      </c>
      <c r="H575" s="7">
        <f t="shared" si="87"/>
        <v>0.83999999999999986</v>
      </c>
      <c r="I575" s="7">
        <f>SUM($H$2:H575)</f>
        <v>-85.019999999999968</v>
      </c>
      <c r="J575" s="8">
        <f>SUM(H$3:H575)/SUM(E$3:E575)</f>
        <v>-4.3869969040247661E-2</v>
      </c>
      <c r="K575" s="9">
        <f t="shared" si="88"/>
        <v>-3.3303341650614771E-2</v>
      </c>
      <c r="L575" s="10">
        <f>AVERAGEIF($H$3:$H575,"&gt;0")</f>
        <v>2.2680434782608683</v>
      </c>
      <c r="M575" s="10">
        <f>AVERAGEIF($H$3:$H575,"&lt;0")</f>
        <v>-4.2574850299401197</v>
      </c>
      <c r="N575" s="11">
        <f t="shared" si="89"/>
        <v>0.53271907295297471</v>
      </c>
      <c r="O575" s="11">
        <f>COUNTIF($G$3:$G575,"&gt;0")/COUNTIF($B$3:$B575,"&gt;0")</f>
        <v>0.64086021505376345</v>
      </c>
    </row>
    <row r="576" spans="2:15" x14ac:dyDescent="0.15">
      <c r="B576" s="2">
        <v>43746</v>
      </c>
      <c r="C576" s="2" t="s">
        <v>181</v>
      </c>
      <c r="D576" s="3" t="s">
        <v>44</v>
      </c>
      <c r="E576" s="4">
        <v>2</v>
      </c>
      <c r="F576" s="5">
        <v>1.58</v>
      </c>
      <c r="G576" s="6">
        <v>3.16</v>
      </c>
      <c r="H576" s="7">
        <f t="shared" si="87"/>
        <v>1.1600000000000001</v>
      </c>
      <c r="I576" s="7">
        <f>SUM($H$2:H576)</f>
        <v>-83.859999999999971</v>
      </c>
      <c r="J576" s="8">
        <f>SUM(H$3:H576)/SUM(E$3:E576)</f>
        <v>-4.3226804123711327E-2</v>
      </c>
      <c r="K576" s="9">
        <f t="shared" si="88"/>
        <v>-3.2274522079319357E-2</v>
      </c>
      <c r="L576" s="10">
        <f>AVERAGEIF($H$3:$H576,"&gt;0")</f>
        <v>2.2640433212996376</v>
      </c>
      <c r="M576" s="10">
        <f>AVERAGEIF($H$3:$H576,"&lt;0")</f>
        <v>-4.2574850299401197</v>
      </c>
      <c r="N576" s="11">
        <f t="shared" si="89"/>
        <v>0.53177951428556891</v>
      </c>
      <c r="O576" s="11">
        <f>COUNTIF($G$3:$G576,"&gt;0")/COUNTIF($B$3:$B576,"&gt;0")</f>
        <v>0.64163090128755362</v>
      </c>
    </row>
    <row r="577" spans="2:15" x14ac:dyDescent="0.15">
      <c r="B577" s="2">
        <v>43746</v>
      </c>
      <c r="C577" s="2" t="s">
        <v>181</v>
      </c>
      <c r="D577" s="3" t="s">
        <v>110</v>
      </c>
      <c r="E577" s="4">
        <v>2</v>
      </c>
      <c r="F577" s="5">
        <v>1.8</v>
      </c>
      <c r="G577" s="6">
        <v>3.6</v>
      </c>
      <c r="H577" s="7">
        <f t="shared" si="87"/>
        <v>1.6</v>
      </c>
      <c r="I577" s="7">
        <f>SUM($H$2:H577)</f>
        <v>-82.259999999999977</v>
      </c>
      <c r="J577" s="8">
        <f>SUM(H$3:H577)/SUM(E$3:E577)</f>
        <v>-4.2358393408856838E-2</v>
      </c>
      <c r="K577" s="9">
        <f t="shared" si="88"/>
        <v>-3.0774304804163655E-2</v>
      </c>
      <c r="L577" s="10">
        <f>AVERAGEIF($H$3:$H577,"&gt;0")</f>
        <v>2.2616546762589915</v>
      </c>
      <c r="M577" s="10">
        <f>AVERAGEIF($H$3:$H577,"&lt;0")</f>
        <v>-4.2574850299401197</v>
      </c>
      <c r="N577" s="11">
        <f t="shared" si="89"/>
        <v>0.53121846826336372</v>
      </c>
      <c r="O577" s="11">
        <f>COUNTIF($G$3:$G577,"&gt;0")/COUNTIF($B$3:$B577,"&gt;0")</f>
        <v>0.64239828693790146</v>
      </c>
    </row>
    <row r="578" spans="2:15" x14ac:dyDescent="0.15">
      <c r="B578" s="2">
        <v>43746</v>
      </c>
      <c r="C578" s="2" t="s">
        <v>181</v>
      </c>
      <c r="D578" s="3" t="s">
        <v>67</v>
      </c>
      <c r="E578" s="4">
        <v>2</v>
      </c>
      <c r="F578" s="5">
        <v>1.8</v>
      </c>
      <c r="G578" s="6">
        <v>2</v>
      </c>
      <c r="H578" s="7">
        <f t="shared" si="87"/>
        <v>0</v>
      </c>
      <c r="I578" s="7">
        <f>SUM($H$2:H578)</f>
        <v>-82.259999999999977</v>
      </c>
      <c r="J578" s="8">
        <f>SUM(H$3:H578)/SUM(E$3:E578)</f>
        <v>-4.2314814814814805E-2</v>
      </c>
      <c r="K578" s="9">
        <f t="shared" si="88"/>
        <v>-2.8571795605863981E-2</v>
      </c>
      <c r="L578" s="10">
        <f>AVERAGEIF($H$3:$H578,"&gt;0")</f>
        <v>2.2616546762589915</v>
      </c>
      <c r="M578" s="10">
        <f>AVERAGEIF($H$3:$H578,"&lt;0")</f>
        <v>-4.2574850299401197</v>
      </c>
      <c r="N578" s="11">
        <f t="shared" si="89"/>
        <v>0.53121846826336372</v>
      </c>
      <c r="O578" s="11">
        <f>COUNTIF($G$3:$G578,"&gt;0")/COUNTIF($B$3:$B578,"&gt;0")</f>
        <v>0.64316239316239321</v>
      </c>
    </row>
    <row r="579" spans="2:15" x14ac:dyDescent="0.15">
      <c r="B579" s="2">
        <v>43746</v>
      </c>
      <c r="C579" s="2" t="s">
        <v>181</v>
      </c>
      <c r="D579" s="3" t="s">
        <v>19</v>
      </c>
      <c r="E579" s="4">
        <v>3</v>
      </c>
      <c r="F579" s="5">
        <v>1.75</v>
      </c>
      <c r="G579" s="6">
        <v>5.25</v>
      </c>
      <c r="H579" s="7">
        <f t="shared" si="87"/>
        <v>2.25</v>
      </c>
      <c r="I579" s="7">
        <f>SUM($H$2:H579)</f>
        <v>-80.009999999999977</v>
      </c>
      <c r="J579" s="8">
        <f>SUM(H$3:H579)/SUM(E$3:E579)</f>
        <v>-4.1093990755007692E-2</v>
      </c>
      <c r="K579" s="9">
        <f t="shared" si="88"/>
        <v>-2.6391059556426844E-2</v>
      </c>
      <c r="L579" s="10">
        <f>AVERAGEIF($H$3:$H579,"&gt;0")</f>
        <v>2.2616129032258052</v>
      </c>
      <c r="M579" s="10">
        <f>AVERAGEIF($H$3:$H579,"&lt;0")</f>
        <v>-4.2574850299401197</v>
      </c>
      <c r="N579" s="11">
        <f t="shared" si="89"/>
        <v>0.53120865659452809</v>
      </c>
      <c r="O579" s="11">
        <f>COUNTIF($G$3:$G579,"&gt;0")/COUNTIF($B$3:$B579,"&gt;0")</f>
        <v>0.64392324093816633</v>
      </c>
    </row>
    <row r="580" spans="2:15" x14ac:dyDescent="0.15">
      <c r="B580" s="2">
        <v>43746</v>
      </c>
      <c r="C580" s="2" t="s">
        <v>181</v>
      </c>
      <c r="D580" s="3" t="s">
        <v>95</v>
      </c>
      <c r="E580" s="4">
        <v>1</v>
      </c>
      <c r="F580" s="5">
        <v>1.48</v>
      </c>
      <c r="G580" s="6">
        <v>1.48</v>
      </c>
      <c r="H580" s="7">
        <f t="shared" si="87"/>
        <v>0.48</v>
      </c>
      <c r="I580" s="7">
        <f>SUM($H$2:H580)</f>
        <v>-79.529999999999973</v>
      </c>
      <c r="J580" s="8">
        <f>SUM(H$3:H580)/SUM(E$3:E580)</f>
        <v>-4.0826488706365488E-2</v>
      </c>
      <c r="K580" s="9">
        <f t="shared" si="88"/>
        <v>-2.609443214060847E-2</v>
      </c>
      <c r="L580" s="10">
        <f>AVERAGEIF($H$3:$H580,"&gt;0")</f>
        <v>2.2552499999999989</v>
      </c>
      <c r="M580" s="10">
        <f>AVERAGEIF($H$3:$H580,"&lt;0")</f>
        <v>-4.2574850299401197</v>
      </c>
      <c r="N580" s="11">
        <f t="shared" si="89"/>
        <v>0.52971413502109677</v>
      </c>
      <c r="O580" s="11">
        <f>COUNTIF($G$3:$G580,"&gt;0")/COUNTIF($B$3:$B580,"&gt;0")</f>
        <v>0.64468085106382977</v>
      </c>
    </row>
    <row r="581" spans="2:15" x14ac:dyDescent="0.15">
      <c r="B581" s="2">
        <v>43746</v>
      </c>
      <c r="C581" s="2" t="s">
        <v>181</v>
      </c>
      <c r="D581" s="3" t="s">
        <v>91</v>
      </c>
      <c r="E581" s="4">
        <v>2</v>
      </c>
      <c r="F581" s="5">
        <v>1.45</v>
      </c>
      <c r="G581" s="6">
        <v>0</v>
      </c>
      <c r="H581" s="7">
        <f t="shared" si="87"/>
        <v>-2</v>
      </c>
      <c r="I581" s="7">
        <f>SUM($H$2:H581)</f>
        <v>-81.529999999999973</v>
      </c>
      <c r="J581" s="8">
        <f>SUM(H$3:H581)/SUM(E$3:E581)</f>
        <v>-4.1810256410256395E-2</v>
      </c>
      <c r="K581" s="9">
        <f t="shared" si="88"/>
        <v>-2.7921874201997987E-2</v>
      </c>
      <c r="L581" s="10">
        <f>AVERAGEIF($H$3:$H581,"&gt;0")</f>
        <v>2.2552499999999989</v>
      </c>
      <c r="M581" s="10">
        <f>AVERAGEIF($H$3:$H581,"&lt;0")</f>
        <v>-4.2440476190476186</v>
      </c>
      <c r="N581" s="11">
        <f t="shared" si="89"/>
        <v>0.53139130434782589</v>
      </c>
      <c r="O581" s="11">
        <f>COUNTIF($G$3:$G581,"&gt;0")/COUNTIF($B$3:$B581,"&gt;0")</f>
        <v>0.64331210191082799</v>
      </c>
    </row>
    <row r="583" spans="2:15" x14ac:dyDescent="0.15">
      <c r="I583" s="16">
        <f>SUM(H584:H588)</f>
        <v>3.7700000000000005</v>
      </c>
    </row>
    <row r="584" spans="2:15" x14ac:dyDescent="0.15">
      <c r="B584" s="2">
        <v>43747</v>
      </c>
      <c r="C584" s="2" t="s">
        <v>181</v>
      </c>
      <c r="D584" s="3" t="s">
        <v>29</v>
      </c>
      <c r="E584" s="4">
        <v>1</v>
      </c>
      <c r="F584" s="5">
        <v>1.52</v>
      </c>
      <c r="G584" s="6">
        <v>1.52</v>
      </c>
      <c r="H584" s="7">
        <f>G584-E584</f>
        <v>0.52</v>
      </c>
      <c r="I584" s="7">
        <f>SUM($H$2:H584)</f>
        <v>-81.009999999999977</v>
      </c>
      <c r="J584" s="8">
        <f>SUM(H$3:H584)/SUM(E$3:E584)</f>
        <v>-4.1522296258329053E-2</v>
      </c>
      <c r="K584" s="9">
        <f>O584-(1-O584)/N584</f>
        <v>-2.7583170834338366E-2</v>
      </c>
      <c r="L584" s="10">
        <f>AVERAGEIF($H$3:$H584,"&gt;0")</f>
        <v>2.2490747330960841</v>
      </c>
      <c r="M584" s="10">
        <f>AVERAGEIF($H$3:$H584,"&lt;0")</f>
        <v>-4.2440476190476186</v>
      </c>
      <c r="N584" s="11">
        <f>L584/-M584</f>
        <v>0.52993626249669312</v>
      </c>
      <c r="O584" s="11">
        <f>COUNTIF($G$3:$G584,"&gt;0")/COUNTIF($B$3:$B584,"&gt;0")</f>
        <v>0.64406779661016944</v>
      </c>
    </row>
    <row r="585" spans="2:15" x14ac:dyDescent="0.15">
      <c r="B585" s="2">
        <v>43747</v>
      </c>
      <c r="C585" s="2" t="s">
        <v>181</v>
      </c>
      <c r="D585" s="3" t="s">
        <v>37</v>
      </c>
      <c r="E585" s="4">
        <v>3</v>
      </c>
      <c r="F585" s="5">
        <v>1.65</v>
      </c>
      <c r="G585" s="6">
        <v>4.95</v>
      </c>
      <c r="H585" s="7">
        <f>G585-E585</f>
        <v>1.9500000000000002</v>
      </c>
      <c r="I585" s="7">
        <f>SUM($H$2:H585)</f>
        <v>-79.059999999999974</v>
      </c>
      <c r="J585" s="8">
        <f>SUM(H$3:H585)/SUM(E$3:E585)</f>
        <v>-4.0460593654042976E-2</v>
      </c>
      <c r="K585" s="9">
        <f>O585-(1-O585)/N585</f>
        <v>-2.5726886338741317E-2</v>
      </c>
      <c r="L585" s="10">
        <f>AVERAGEIF($H$3:$H585,"&gt;0")</f>
        <v>2.2480141843971619</v>
      </c>
      <c r="M585" s="10">
        <f>AVERAGEIF($H$3:$H585,"&lt;0")</f>
        <v>-4.2440476190476186</v>
      </c>
      <c r="N585" s="11">
        <f>L585/-M585</f>
        <v>0.52968637163916299</v>
      </c>
      <c r="O585" s="11">
        <f>COUNTIF($G$3:$G585,"&gt;0")/COUNTIF($B$3:$B585,"&gt;0")</f>
        <v>0.64482029598308666</v>
      </c>
    </row>
    <row r="586" spans="2:15" x14ac:dyDescent="0.15">
      <c r="B586" s="2">
        <v>43747</v>
      </c>
      <c r="C586" s="2" t="s">
        <v>181</v>
      </c>
      <c r="D586" s="3" t="s">
        <v>163</v>
      </c>
      <c r="E586" s="4">
        <v>3</v>
      </c>
      <c r="F586" s="5">
        <v>1.3</v>
      </c>
      <c r="G586" s="6">
        <v>3.9</v>
      </c>
      <c r="H586" s="7">
        <f>G586-E586</f>
        <v>0.89999999999999991</v>
      </c>
      <c r="I586" s="7">
        <f>SUM($H$2:H586)</f>
        <v>-78.159999999999968</v>
      </c>
      <c r="J586" s="8">
        <f>SUM(H$3:H586)/SUM(E$3:E586)</f>
        <v>-3.9938681655595283E-2</v>
      </c>
      <c r="K586" s="9">
        <f>O586-(1-O586)/N586</f>
        <v>-2.4983736225640207E-2</v>
      </c>
      <c r="L586" s="10">
        <f>AVERAGEIF($H$3:$H586,"&gt;0")</f>
        <v>2.2432508833922249</v>
      </c>
      <c r="M586" s="10">
        <f>AVERAGEIF($H$3:$H586,"&lt;0")</f>
        <v>-4.2440476190476186</v>
      </c>
      <c r="N586" s="11">
        <f>L586/-M586</f>
        <v>0.52856402301527883</v>
      </c>
      <c r="O586" s="11">
        <f>COUNTIF($G$3:$G586,"&gt;0")/COUNTIF($B$3:$B586,"&gt;0")</f>
        <v>0.64556962025316456</v>
      </c>
    </row>
    <row r="587" spans="2:15" x14ac:dyDescent="0.15">
      <c r="B587" s="2">
        <v>43747</v>
      </c>
      <c r="C587" s="2" t="s">
        <v>181</v>
      </c>
      <c r="D587" s="3" t="s">
        <v>99</v>
      </c>
      <c r="E587" s="4">
        <v>4</v>
      </c>
      <c r="F587" s="5">
        <v>1.1000000000000001</v>
      </c>
      <c r="G587" s="6">
        <v>4.4000000000000004</v>
      </c>
      <c r="H587" s="7">
        <f>G587-E587</f>
        <v>0.40000000000000036</v>
      </c>
      <c r="I587" s="7">
        <f>SUM($H$2:H587)</f>
        <v>-77.759999999999962</v>
      </c>
      <c r="J587" s="8">
        <f>SUM(H$3:H587)/SUM(E$3:E587)</f>
        <v>-3.9653238143804163E-2</v>
      </c>
      <c r="K587" s="9">
        <f>O587-(1-O587)/N587</f>
        <v>-2.4767497738111821E-2</v>
      </c>
      <c r="L587" s="10">
        <f>AVERAGEIF($H$3:$H587,"&gt;0")</f>
        <v>2.2367605633802805</v>
      </c>
      <c r="M587" s="10">
        <f>AVERAGEIF($H$3:$H587,"&lt;0")</f>
        <v>-4.2440476190476186</v>
      </c>
      <c r="N587" s="11">
        <f>L587/-M587</f>
        <v>0.52703474705173514</v>
      </c>
      <c r="O587" s="11">
        <f>COUNTIF($G$3:$G587,"&gt;0")/COUNTIF($B$3:$B587,"&gt;0")</f>
        <v>0.64631578947368418</v>
      </c>
    </row>
    <row r="588" spans="2:15" x14ac:dyDescent="0.15">
      <c r="B588" s="2">
        <v>43747</v>
      </c>
      <c r="C588" s="2" t="s">
        <v>181</v>
      </c>
      <c r="D588" s="3" t="s">
        <v>70</v>
      </c>
      <c r="E588" s="4">
        <v>2</v>
      </c>
      <c r="F588" s="5">
        <v>1.24</v>
      </c>
      <c r="G588" s="6">
        <v>2</v>
      </c>
      <c r="H588" s="7">
        <f>G588-E588</f>
        <v>0</v>
      </c>
      <c r="I588" s="7">
        <f>SUM($H$2:H588)</f>
        <v>-77.759999999999962</v>
      </c>
      <c r="J588" s="8">
        <f>SUM(H$3:H588)/SUM(E$3:E588)</f>
        <v>-3.9612837493632175E-2</v>
      </c>
      <c r="K588" s="9">
        <f>O588-(1-O588)/N588</f>
        <v>-2.2614624843703801E-2</v>
      </c>
      <c r="L588" s="10">
        <f>AVERAGEIF($H$3:$H588,"&gt;0")</f>
        <v>2.2367605633802805</v>
      </c>
      <c r="M588" s="10">
        <f>AVERAGEIF($H$3:$H588,"&lt;0")</f>
        <v>-4.2440476190476186</v>
      </c>
      <c r="N588" s="11">
        <f>L588/-M588</f>
        <v>0.52703474705173514</v>
      </c>
      <c r="O588" s="11">
        <f>COUNTIF($G$3:$G588,"&gt;0")/COUNTIF($B$3:$B588,"&gt;0")</f>
        <v>0.6470588235294118</v>
      </c>
    </row>
    <row r="590" spans="2:15" x14ac:dyDescent="0.15">
      <c r="I590" s="16">
        <f>SUM(H591:H598)</f>
        <v>4.2900000000000009</v>
      </c>
    </row>
    <row r="591" spans="2:15" x14ac:dyDescent="0.15">
      <c r="B591" s="2">
        <v>43748</v>
      </c>
      <c r="C591" s="2" t="s">
        <v>181</v>
      </c>
      <c r="D591" s="3" t="s">
        <v>94</v>
      </c>
      <c r="E591" s="4">
        <v>2</v>
      </c>
      <c r="F591" s="5">
        <v>1.45</v>
      </c>
      <c r="G591" s="6">
        <v>0</v>
      </c>
      <c r="H591" s="7">
        <f t="shared" ref="H591:H598" si="90">G591-E591</f>
        <v>-2</v>
      </c>
      <c r="I591" s="7">
        <f>SUM($H$2:H591)</f>
        <v>-79.759999999999962</v>
      </c>
      <c r="J591" s="8">
        <f>SUM(H$3:H591)/SUM(E$3:E591)</f>
        <v>-4.0590330788804051E-2</v>
      </c>
      <c r="K591" s="9">
        <f t="shared" ref="K591:K598" si="91">O591-(1-O591)/N591</f>
        <v>-2.4441743538849203E-2</v>
      </c>
      <c r="L591" s="10">
        <f>AVERAGEIF($H$3:$H591,"&gt;0")</f>
        <v>2.2367605633802805</v>
      </c>
      <c r="M591" s="10">
        <f>AVERAGEIF($H$3:$H591,"&lt;0")</f>
        <v>-4.2307692307692308</v>
      </c>
      <c r="N591" s="11">
        <f t="shared" ref="N591:N598" si="92">L591/-M591</f>
        <v>0.52868886043533903</v>
      </c>
      <c r="O591" s="11">
        <f>COUNTIF($G$3:$G591,"&gt;0")/COUNTIF($B$3:$B591,"&gt;0")</f>
        <v>0.64570230607966461</v>
      </c>
    </row>
    <row r="592" spans="2:15" x14ac:dyDescent="0.15">
      <c r="B592" s="2">
        <v>43748</v>
      </c>
      <c r="C592" s="2" t="s">
        <v>181</v>
      </c>
      <c r="D592" s="3" t="s">
        <v>58</v>
      </c>
      <c r="E592" s="4">
        <v>3</v>
      </c>
      <c r="F592" s="5">
        <v>1.07</v>
      </c>
      <c r="G592" s="6">
        <v>3.21</v>
      </c>
      <c r="H592" s="7">
        <f t="shared" si="90"/>
        <v>0.20999999999999996</v>
      </c>
      <c r="I592" s="7">
        <f>SUM($H$2:H592)</f>
        <v>-79.549999999999969</v>
      </c>
      <c r="J592" s="8">
        <f>SUM(H$3:H592)/SUM(E$3:E592)</f>
        <v>-4.042174796747966E-2</v>
      </c>
      <c r="K592" s="9">
        <f t="shared" si="91"/>
        <v>-2.4431505232512807E-2</v>
      </c>
      <c r="L592" s="10">
        <f>AVERAGEIF($H$3:$H592,"&gt;0")</f>
        <v>2.2296491228070163</v>
      </c>
      <c r="M592" s="10">
        <f>AVERAGEIF($H$3:$H592,"&lt;0")</f>
        <v>-4.2307692307692308</v>
      </c>
      <c r="N592" s="11">
        <f t="shared" si="92"/>
        <v>0.52700797448165837</v>
      </c>
      <c r="O592" s="11">
        <f>COUNTIF($G$3:$G592,"&gt;0")/COUNTIF($B$3:$B592,"&gt;0")</f>
        <v>0.64644351464435146</v>
      </c>
    </row>
    <row r="593" spans="2:15" x14ac:dyDescent="0.15">
      <c r="B593" s="2">
        <v>43748</v>
      </c>
      <c r="C593" s="2" t="s">
        <v>181</v>
      </c>
      <c r="D593" s="3" t="s">
        <v>95</v>
      </c>
      <c r="E593" s="4">
        <v>3</v>
      </c>
      <c r="F593" s="5">
        <v>1.68</v>
      </c>
      <c r="G593" s="6">
        <v>5.04</v>
      </c>
      <c r="H593" s="7">
        <f t="shared" si="90"/>
        <v>2.04</v>
      </c>
      <c r="I593" s="7">
        <f>SUM($H$2:H593)</f>
        <v>-77.509999999999962</v>
      </c>
      <c r="J593" s="8">
        <f>SUM(H$3:H593)/SUM(E$3:E593)</f>
        <v>-3.9325215626585468E-2</v>
      </c>
      <c r="K593" s="9">
        <f t="shared" si="91"/>
        <v>-2.2491981617232093E-2</v>
      </c>
      <c r="L593" s="10">
        <f>AVERAGEIF($H$3:$H593,"&gt;0")</f>
        <v>2.2289860139860127</v>
      </c>
      <c r="M593" s="10">
        <f>AVERAGEIF($H$3:$H593,"&lt;0")</f>
        <v>-4.2307692307692308</v>
      </c>
      <c r="N593" s="11">
        <f t="shared" si="92"/>
        <v>0.52685123966942116</v>
      </c>
      <c r="O593" s="11">
        <f>COUNTIF($G$3:$G593,"&gt;0")/COUNTIF($B$3:$B593,"&gt;0")</f>
        <v>0.64718162839248439</v>
      </c>
    </row>
    <row r="594" spans="2:15" x14ac:dyDescent="0.15">
      <c r="B594" s="2">
        <v>43748</v>
      </c>
      <c r="C594" s="2" t="s">
        <v>181</v>
      </c>
      <c r="D594" s="23" t="s">
        <v>99</v>
      </c>
      <c r="E594" s="4">
        <v>8</v>
      </c>
      <c r="F594" s="5">
        <v>1.1200000000000001</v>
      </c>
      <c r="G594" s="6">
        <v>8.9600000000000009</v>
      </c>
      <c r="H594" s="7">
        <f t="shared" si="90"/>
        <v>0.96000000000000085</v>
      </c>
      <c r="I594" s="7">
        <f>SUM($H$2:H594)</f>
        <v>-76.549999999999955</v>
      </c>
      <c r="J594" s="8">
        <f>SUM(H$3:H594)/SUM(E$3:E594)</f>
        <v>-3.8681152097018674E-2</v>
      </c>
      <c r="K594" s="9">
        <f t="shared" si="91"/>
        <v>-2.1690063173832708E-2</v>
      </c>
      <c r="L594" s="10">
        <f>AVERAGEIF($H$3:$H594,"&gt;0")</f>
        <v>2.2245644599303125</v>
      </c>
      <c r="M594" s="10">
        <f>AVERAGEIF($H$3:$H594,"&lt;0")</f>
        <v>-4.2307692307692308</v>
      </c>
      <c r="N594" s="11">
        <f t="shared" si="92"/>
        <v>0.52580614507443746</v>
      </c>
      <c r="O594" s="11">
        <f>COUNTIF($G$3:$G594,"&gt;0")/COUNTIF($B$3:$B594,"&gt;0")</f>
        <v>0.6479166666666667</v>
      </c>
    </row>
    <row r="595" spans="2:15" x14ac:dyDescent="0.15">
      <c r="B595" s="2">
        <v>43748</v>
      </c>
      <c r="C595" s="2" t="s">
        <v>181</v>
      </c>
      <c r="D595" s="3" t="s">
        <v>71</v>
      </c>
      <c r="E595" s="4">
        <v>2</v>
      </c>
      <c r="F595" s="5">
        <v>1.34</v>
      </c>
      <c r="G595" s="6">
        <v>2.68</v>
      </c>
      <c r="H595" s="7">
        <f t="shared" si="90"/>
        <v>0.68000000000000016</v>
      </c>
      <c r="I595" s="7">
        <f>SUM($H$2:H595)</f>
        <v>-75.869999999999948</v>
      </c>
      <c r="J595" s="8">
        <f>SUM(H$3:H595)/SUM(E$3:E595)</f>
        <v>-3.8298838970217033E-2</v>
      </c>
      <c r="K595" s="9">
        <f t="shared" si="91"/>
        <v>-2.1180819703812137E-2</v>
      </c>
      <c r="L595" s="10">
        <f>AVERAGEIF($H$3:$H595,"&gt;0")</f>
        <v>2.2192013888888877</v>
      </c>
      <c r="M595" s="10">
        <f>AVERAGEIF($H$3:$H595,"&lt;0")</f>
        <v>-4.2307692307692308</v>
      </c>
      <c r="N595" s="11">
        <f t="shared" si="92"/>
        <v>0.52453851010100982</v>
      </c>
      <c r="O595" s="11">
        <f>COUNTIF($G$3:$G595,"&gt;0")/COUNTIF($B$3:$B595,"&gt;0")</f>
        <v>0.64864864864864868</v>
      </c>
    </row>
    <row r="596" spans="2:15" x14ac:dyDescent="0.15">
      <c r="B596" s="2">
        <v>43748</v>
      </c>
      <c r="C596" s="2" t="s">
        <v>181</v>
      </c>
      <c r="D596" s="3" t="s">
        <v>100</v>
      </c>
      <c r="E596" s="4">
        <v>2</v>
      </c>
      <c r="F596" s="5">
        <v>1.24</v>
      </c>
      <c r="G596" s="6">
        <v>2.48</v>
      </c>
      <c r="H596" s="7">
        <f t="shared" si="90"/>
        <v>0.48</v>
      </c>
      <c r="I596" s="7">
        <f>SUM($H$2:H596)</f>
        <v>-75.389999999999944</v>
      </c>
      <c r="J596" s="8">
        <f>SUM(H$3:H596)/SUM(E$3:E596)</f>
        <v>-3.801815431164899E-2</v>
      </c>
      <c r="K596" s="9">
        <f t="shared" si="91"/>
        <v>-2.0879781448770673E-2</v>
      </c>
      <c r="L596" s="10">
        <f>AVERAGEIF($H$3:$H596,"&gt;0")</f>
        <v>2.2131833910034593</v>
      </c>
      <c r="M596" s="10">
        <f>AVERAGEIF($H$3:$H596,"&lt;0")</f>
        <v>-4.2307692307692308</v>
      </c>
      <c r="N596" s="11">
        <f t="shared" si="92"/>
        <v>0.52311607423718132</v>
      </c>
      <c r="O596" s="11">
        <f>COUNTIF($G$3:$G596,"&gt;0")/COUNTIF($B$3:$B596,"&gt;0")</f>
        <v>0.64937759336099588</v>
      </c>
    </row>
    <row r="597" spans="2:15" x14ac:dyDescent="0.15">
      <c r="B597" s="2">
        <v>43748</v>
      </c>
      <c r="C597" s="2" t="s">
        <v>181</v>
      </c>
      <c r="D597" s="3" t="s">
        <v>18</v>
      </c>
      <c r="E597" s="4">
        <v>3</v>
      </c>
      <c r="F597" s="5">
        <v>1.24</v>
      </c>
      <c r="G597" s="6">
        <v>3.72</v>
      </c>
      <c r="H597" s="7">
        <f t="shared" si="90"/>
        <v>0.7200000000000002</v>
      </c>
      <c r="I597" s="7">
        <f>SUM($H$2:H597)</f>
        <v>-74.669999999999945</v>
      </c>
      <c r="J597" s="8">
        <f>SUM(H$3:H597)/SUM(E$3:E597)</f>
        <v>-3.759818731117822E-2</v>
      </c>
      <c r="K597" s="9">
        <f t="shared" si="91"/>
        <v>-2.0325893684671748E-2</v>
      </c>
      <c r="L597" s="10">
        <f>AVERAGEIF($H$3:$H597,"&gt;0")</f>
        <v>2.2080344827586198</v>
      </c>
      <c r="M597" s="10">
        <f>AVERAGEIF($H$3:$H597,"&lt;0")</f>
        <v>-4.2307692307692308</v>
      </c>
      <c r="N597" s="11">
        <f t="shared" si="92"/>
        <v>0.52189905956112825</v>
      </c>
      <c r="O597" s="11">
        <f>COUNTIF($G$3:$G597,"&gt;0")/COUNTIF($B$3:$B597,"&gt;0")</f>
        <v>0.65010351966873703</v>
      </c>
    </row>
    <row r="598" spans="2:15" x14ac:dyDescent="0.15">
      <c r="B598" s="2">
        <v>43748</v>
      </c>
      <c r="C598" s="2" t="s">
        <v>181</v>
      </c>
      <c r="D598" s="3" t="s">
        <v>163</v>
      </c>
      <c r="E598" s="4">
        <v>2</v>
      </c>
      <c r="F598" s="5">
        <v>1.6</v>
      </c>
      <c r="G598" s="6">
        <v>3.2</v>
      </c>
      <c r="H598" s="7">
        <f t="shared" si="90"/>
        <v>1.2000000000000002</v>
      </c>
      <c r="I598" s="7">
        <f>SUM($H$2:H598)</f>
        <v>-73.469999999999942</v>
      </c>
      <c r="J598" s="8">
        <f>SUM(H$3:H598)/SUM(E$3:E598)</f>
        <v>-3.6956740442655907E-2</v>
      </c>
      <c r="K598" s="9">
        <f t="shared" si="91"/>
        <v>-1.9269049855375697E-2</v>
      </c>
      <c r="L598" s="10">
        <f>AVERAGEIF($H$3:$H598,"&gt;0")</f>
        <v>2.2045704467353944</v>
      </c>
      <c r="M598" s="10">
        <f>AVERAGEIF($H$3:$H598,"&lt;0")</f>
        <v>-4.2307692307692308</v>
      </c>
      <c r="N598" s="11">
        <f t="shared" si="92"/>
        <v>0.52108028741018408</v>
      </c>
      <c r="O598" s="11">
        <f>COUNTIF($G$3:$G598,"&gt;0")/COUNTIF($B$3:$B598,"&gt;0")</f>
        <v>0.65082644628099173</v>
      </c>
    </row>
    <row r="600" spans="2:15" x14ac:dyDescent="0.15">
      <c r="I600" s="16">
        <f>SUM(H601:H604)</f>
        <v>-8.1999999999999993</v>
      </c>
    </row>
    <row r="601" spans="2:15" x14ac:dyDescent="0.15">
      <c r="B601" s="2">
        <v>43749</v>
      </c>
      <c r="C601" s="2" t="s">
        <v>181</v>
      </c>
      <c r="D601" s="3" t="s">
        <v>58</v>
      </c>
      <c r="E601" s="4">
        <v>4</v>
      </c>
      <c r="F601" s="5">
        <v>1.2</v>
      </c>
      <c r="G601" s="6">
        <v>4.8</v>
      </c>
      <c r="H601" s="7">
        <f>G601-E601</f>
        <v>0.79999999999999982</v>
      </c>
      <c r="I601" s="7">
        <f>SUM($H$2:H601)</f>
        <v>-72.669999999999945</v>
      </c>
      <c r="J601" s="8">
        <f>SUM(H$3:H601)/SUM(E$3:E601)</f>
        <v>-3.6480923694779087E-2</v>
      </c>
      <c r="K601" s="9">
        <f>O601-(1-O601)/N601</f>
        <v>-1.862972769400606E-2</v>
      </c>
      <c r="L601" s="10">
        <f>AVERAGEIF($H$3:$H601,"&gt;0")</f>
        <v>2.1997602739726019</v>
      </c>
      <c r="M601" s="10">
        <f>AVERAGEIF($H$3:$H601,"&lt;0")</f>
        <v>-4.2307692307692308</v>
      </c>
      <c r="N601" s="11">
        <f>L601/-M601</f>
        <v>0.51994333748443311</v>
      </c>
      <c r="O601" s="11">
        <f>COUNTIF($G$3:$G601,"&gt;0")/COUNTIF($B$3:$B601,"&gt;0")</f>
        <v>0.65154639175257734</v>
      </c>
    </row>
    <row r="602" spans="2:15" x14ac:dyDescent="0.15">
      <c r="B602" s="2">
        <v>43749</v>
      </c>
      <c r="C602" s="2" t="s">
        <v>181</v>
      </c>
      <c r="D602" s="3" t="s">
        <v>99</v>
      </c>
      <c r="E602" s="4">
        <v>5</v>
      </c>
      <c r="F602" s="5">
        <v>1.1200000000000001</v>
      </c>
      <c r="G602" s="6">
        <v>0</v>
      </c>
      <c r="H602" s="7">
        <f>G602-E602</f>
        <v>-5</v>
      </c>
      <c r="I602" s="7">
        <f>SUM($H$2:H602)</f>
        <v>-77.669999999999945</v>
      </c>
      <c r="J602" s="8">
        <f>SUM(H$3:H602)/SUM(E$3:E602)</f>
        <v>-3.8893340010014994E-2</v>
      </c>
      <c r="K602" s="9">
        <f>O602-(1-O602)/N602</f>
        <v>-2.3268298111447483E-2</v>
      </c>
      <c r="L602" s="10">
        <f>AVERAGEIF($H$3:$H602,"&gt;0")</f>
        <v>2.1997602739726019</v>
      </c>
      <c r="M602" s="10">
        <f>AVERAGEIF($H$3:$H602,"&lt;0")</f>
        <v>-4.2352941176470589</v>
      </c>
      <c r="N602" s="11">
        <f>L602/-M602</f>
        <v>0.5193878424657532</v>
      </c>
      <c r="O602" s="11">
        <f>COUNTIF($G$3:$G602,"&gt;0")/COUNTIF($B$3:$B602,"&gt;0")</f>
        <v>0.65020576131687247</v>
      </c>
    </row>
    <row r="603" spans="2:15" x14ac:dyDescent="0.15">
      <c r="B603" s="2">
        <v>43749</v>
      </c>
      <c r="C603" s="2" t="s">
        <v>181</v>
      </c>
      <c r="D603" s="3" t="s">
        <v>100</v>
      </c>
      <c r="E603" s="4">
        <v>2</v>
      </c>
      <c r="F603" s="5">
        <v>1.45</v>
      </c>
      <c r="G603" s="6">
        <v>0</v>
      </c>
      <c r="H603" s="7">
        <f>G603-E603</f>
        <v>-2</v>
      </c>
      <c r="I603" s="7">
        <f>SUM($H$2:H603)</f>
        <v>-79.669999999999945</v>
      </c>
      <c r="J603" s="8">
        <f>SUM(H$3:H603)/SUM(E$3:E603)</f>
        <v>-3.9854927463731836E-2</v>
      </c>
      <c r="K603" s="9">
        <f>O603-(1-O603)/N603</f>
        <v>-2.5087439142488344E-2</v>
      </c>
      <c r="L603" s="10">
        <f>AVERAGEIF($H$3:$H603,"&gt;0")</f>
        <v>2.1997602739726019</v>
      </c>
      <c r="M603" s="10">
        <f>AVERAGEIF($H$3:$H603,"&lt;0")</f>
        <v>-4.2222222222222223</v>
      </c>
      <c r="N603" s="11">
        <f>L603/-M603</f>
        <v>0.52099585436193196</v>
      </c>
      <c r="O603" s="11">
        <f>COUNTIF($G$3:$G603,"&gt;0")/COUNTIF($B$3:$B603,"&gt;0")</f>
        <v>0.64887063655030797</v>
      </c>
    </row>
    <row r="604" spans="2:15" x14ac:dyDescent="0.15">
      <c r="B604" s="2">
        <v>43749</v>
      </c>
      <c r="C604" s="2" t="s">
        <v>181</v>
      </c>
      <c r="D604" s="3" t="s">
        <v>18</v>
      </c>
      <c r="E604" s="4">
        <v>2</v>
      </c>
      <c r="F604" s="5">
        <v>1.52</v>
      </c>
      <c r="G604" s="6">
        <v>0</v>
      </c>
      <c r="H604" s="7">
        <f>G604-E604</f>
        <v>-2</v>
      </c>
      <c r="I604" s="7">
        <f>SUM($H$2:H604)</f>
        <v>-81.669999999999945</v>
      </c>
      <c r="J604" s="8">
        <f>SUM(H$3:H604)/SUM(E$3:E604)</f>
        <v>-4.081459270364815E-2</v>
      </c>
      <c r="K604" s="9">
        <f>O604-(1-O604)/N604</f>
        <v>-2.6899124677499775E-2</v>
      </c>
      <c r="L604" s="10">
        <f>AVERAGEIF($H$3:$H604,"&gt;0")</f>
        <v>2.1997602739726019</v>
      </c>
      <c r="M604" s="10">
        <f>AVERAGEIF($H$3:$H604,"&lt;0")</f>
        <v>-4.2093023255813957</v>
      </c>
      <c r="N604" s="11">
        <f>L604/-M604</f>
        <v>0.52259498221448553</v>
      </c>
      <c r="O604" s="11">
        <f>COUNTIF($G$3:$G604,"&gt;0")/COUNTIF($B$3:$B604,"&gt;0")</f>
        <v>0.64754098360655743</v>
      </c>
    </row>
    <row r="606" spans="2:15" x14ac:dyDescent="0.15">
      <c r="I606" s="16">
        <f>SUM(H607:H608)</f>
        <v>2.8000000000000003</v>
      </c>
    </row>
    <row r="607" spans="2:15" x14ac:dyDescent="0.15">
      <c r="B607" s="2">
        <v>43750</v>
      </c>
      <c r="C607" s="2" t="s">
        <v>181</v>
      </c>
      <c r="D607" s="3" t="s">
        <v>58</v>
      </c>
      <c r="E607" s="4">
        <v>1</v>
      </c>
      <c r="F607" s="5">
        <v>1.4</v>
      </c>
      <c r="G607" s="6">
        <v>1.4</v>
      </c>
      <c r="H607" s="7">
        <f>G607-E607</f>
        <v>0.39999999999999991</v>
      </c>
      <c r="I607" s="7">
        <f>SUM($H$2:H607)</f>
        <v>-81.269999999999939</v>
      </c>
      <c r="J607" s="8">
        <f>SUM(H$3:H607)/SUM(E$3:E607)</f>
        <v>-4.0594405594405567E-2</v>
      </c>
      <c r="K607" s="9">
        <f>O607-(1-O607)/N607</f>
        <v>-2.66838187069941E-2</v>
      </c>
      <c r="L607" s="10">
        <f>AVERAGEIF($H$3:$H607,"&gt;0")</f>
        <v>2.193617747440272</v>
      </c>
      <c r="M607" s="10">
        <f>AVERAGEIF($H$3:$H607,"&lt;0")</f>
        <v>-4.2093023255813957</v>
      </c>
      <c r="N607" s="11">
        <f>L607/-M607</f>
        <v>0.52113570795542374</v>
      </c>
      <c r="O607" s="11">
        <f>COUNTIF($G$3:$G607,"&gt;0")/COUNTIF($B$3:$B607,"&gt;0")</f>
        <v>0.6482617586912065</v>
      </c>
    </row>
    <row r="608" spans="2:15" x14ac:dyDescent="0.15">
      <c r="B608" s="2">
        <v>43750</v>
      </c>
      <c r="C608" s="2" t="s">
        <v>181</v>
      </c>
      <c r="D608" s="3" t="s">
        <v>163</v>
      </c>
      <c r="E608" s="4">
        <v>4</v>
      </c>
      <c r="F608" s="5">
        <v>1.6</v>
      </c>
      <c r="G608" s="6">
        <v>6.4</v>
      </c>
      <c r="H608" s="7">
        <f>G608-E608</f>
        <v>2.4000000000000004</v>
      </c>
      <c r="I608" s="7">
        <f>SUM($H$2:H608)</f>
        <v>-78.869999999999933</v>
      </c>
      <c r="J608" s="8">
        <f>SUM(H$3:H608)/SUM(E$3:E608)</f>
        <v>-3.9317048853439646E-2</v>
      </c>
      <c r="K608" s="9">
        <f>O608-(1-O608)/N608</f>
        <v>-2.4373065767159474E-2</v>
      </c>
      <c r="L608" s="10">
        <f>AVERAGEIF($H$3:$H608,"&gt;0")</f>
        <v>2.1943197278911555</v>
      </c>
      <c r="M608" s="10">
        <f>AVERAGEIF($H$3:$H608,"&lt;0")</f>
        <v>-4.2093023255813957</v>
      </c>
      <c r="N608" s="11">
        <f>L608/-M608</f>
        <v>0.5213024767918214</v>
      </c>
      <c r="O608" s="11">
        <f>COUNTIF($G$3:$G608,"&gt;0")/COUNTIF($B$3:$B608,"&gt;0")</f>
        <v>0.6489795918367347</v>
      </c>
    </row>
    <row r="610" spans="2:15" x14ac:dyDescent="0.15">
      <c r="I610" s="16">
        <f>SUM(H611:H630)</f>
        <v>11.19</v>
      </c>
    </row>
    <row r="611" spans="2:15" x14ac:dyDescent="0.15">
      <c r="B611" s="2">
        <v>43751</v>
      </c>
      <c r="C611" s="2" t="s">
        <v>181</v>
      </c>
      <c r="D611" s="3" t="s">
        <v>58</v>
      </c>
      <c r="E611" s="4">
        <v>6</v>
      </c>
      <c r="F611" s="5">
        <v>1.52</v>
      </c>
      <c r="G611" s="6">
        <v>9.1199999999999992</v>
      </c>
      <c r="H611" s="7">
        <f t="shared" ref="H611:H630" si="93">G611-E611</f>
        <v>3.1199999999999992</v>
      </c>
      <c r="I611" s="7">
        <f>SUM($H$2:H611)</f>
        <v>-75.749999999999929</v>
      </c>
      <c r="J611" s="8">
        <f>SUM(H$3:H611)/SUM(E$3:E611)</f>
        <v>-3.7649105367793208E-2</v>
      </c>
      <c r="K611" s="9">
        <f t="shared" ref="K611:K630" si="94">O611-(1-O611)/N611</f>
        <v>-2.1327198481263299E-2</v>
      </c>
      <c r="L611" s="10">
        <f>AVERAGEIF($H$3:$H611,"&gt;0")</f>
        <v>2.1974576271186428</v>
      </c>
      <c r="M611" s="10">
        <f>AVERAGEIF($H$3:$H611,"&lt;0")</f>
        <v>-4.2093023255813957</v>
      </c>
      <c r="N611" s="11">
        <f t="shared" ref="N611:N630" si="95">L611/-M611</f>
        <v>0.52204794456409742</v>
      </c>
      <c r="O611" s="11">
        <f>COUNTIF($G$3:$G611,"&gt;0")/COUNTIF($B$3:$B611,"&gt;0")</f>
        <v>0.64969450101832993</v>
      </c>
    </row>
    <row r="612" spans="2:15" x14ac:dyDescent="0.15">
      <c r="B612" s="2">
        <v>43751</v>
      </c>
      <c r="C612" s="2" t="s">
        <v>183</v>
      </c>
      <c r="D612" s="3" t="s">
        <v>53</v>
      </c>
      <c r="E612" s="4">
        <v>4</v>
      </c>
      <c r="F612" s="5">
        <v>1.1399999999999999</v>
      </c>
      <c r="G612" s="6">
        <v>4.5599999999999996</v>
      </c>
      <c r="H612" s="7">
        <f t="shared" si="93"/>
        <v>0.55999999999999961</v>
      </c>
      <c r="I612" s="7">
        <f>SUM($H$2:H612)</f>
        <v>-75.189999999999927</v>
      </c>
      <c r="J612" s="8">
        <f>SUM(H$3:H612)/SUM(E$3:E612)</f>
        <v>-3.7296626984126946E-2</v>
      </c>
      <c r="K612" s="9">
        <f t="shared" si="94"/>
        <v>-2.0941403292056182E-2</v>
      </c>
      <c r="L612" s="10">
        <f>AVERAGEIF($H$3:$H612,"&gt;0")</f>
        <v>2.1919256756756744</v>
      </c>
      <c r="M612" s="10">
        <f>AVERAGEIF($H$3:$H612,"&lt;0")</f>
        <v>-4.2093023255813957</v>
      </c>
      <c r="N612" s="11">
        <f t="shared" si="95"/>
        <v>0.52073372405554696</v>
      </c>
      <c r="O612" s="11">
        <f>COUNTIF($G$3:$G612,"&gt;0")/COUNTIF($B$3:$B612,"&gt;0")</f>
        <v>0.65040650406504064</v>
      </c>
    </row>
    <row r="613" spans="2:15" x14ac:dyDescent="0.15">
      <c r="B613" s="2">
        <v>43751</v>
      </c>
      <c r="C613" s="2" t="s">
        <v>183</v>
      </c>
      <c r="D613" s="3" t="s">
        <v>184</v>
      </c>
      <c r="E613" s="4">
        <v>1</v>
      </c>
      <c r="F613" s="5">
        <v>1.42</v>
      </c>
      <c r="G613" s="6">
        <v>0</v>
      </c>
      <c r="H613" s="7">
        <f t="shared" si="93"/>
        <v>-1</v>
      </c>
      <c r="I613" s="7">
        <f>SUM($H$2:H613)</f>
        <v>-76.189999999999927</v>
      </c>
      <c r="J613" s="8">
        <f>SUM(H$3:H613)/SUM(E$3:E613)</f>
        <v>-3.7773921665840322E-2</v>
      </c>
      <c r="K613" s="9">
        <f t="shared" si="94"/>
        <v>-2.1824321031110872E-2</v>
      </c>
      <c r="L613" s="10">
        <f>AVERAGEIF($H$3:$H613,"&gt;0")</f>
        <v>2.1919256756756744</v>
      </c>
      <c r="M613" s="10">
        <f>AVERAGEIF($H$3:$H613,"&lt;0")</f>
        <v>-4.1907514450867049</v>
      </c>
      <c r="N613" s="11">
        <f t="shared" si="95"/>
        <v>0.52303881640260919</v>
      </c>
      <c r="O613" s="11">
        <f>COUNTIF($G$3:$G613,"&gt;0")/COUNTIF($B$3:$B613,"&gt;0")</f>
        <v>0.64908722109533468</v>
      </c>
    </row>
    <row r="614" spans="2:15" x14ac:dyDescent="0.15">
      <c r="B614" s="2">
        <v>43751</v>
      </c>
      <c r="C614" s="2" t="s">
        <v>183</v>
      </c>
      <c r="D614" s="3" t="s">
        <v>108</v>
      </c>
      <c r="E614" s="4">
        <v>2</v>
      </c>
      <c r="F614" s="5">
        <v>1.28</v>
      </c>
      <c r="G614" s="6">
        <v>2.56</v>
      </c>
      <c r="H614" s="7">
        <f t="shared" si="93"/>
        <v>0.56000000000000005</v>
      </c>
      <c r="I614" s="7">
        <f>SUM($H$2:H614)</f>
        <v>-75.629999999999924</v>
      </c>
      <c r="J614" s="8">
        <f>SUM(H$3:H614)/SUM(E$3:E614)</f>
        <v>-3.7459138187221359E-2</v>
      </c>
      <c r="K614" s="9">
        <f t="shared" si="94"/>
        <v>-2.143849918940488E-2</v>
      </c>
      <c r="L614" s="10">
        <f>AVERAGEIF($H$3:$H614,"&gt;0")</f>
        <v>2.1864309764309748</v>
      </c>
      <c r="M614" s="10">
        <f>AVERAGEIF($H$3:$H614,"&lt;0")</f>
        <v>-4.1907514450867049</v>
      </c>
      <c r="N614" s="11">
        <f t="shared" si="95"/>
        <v>0.52172766747939125</v>
      </c>
      <c r="O614" s="11">
        <f>COUNTIF($G$3:$G614,"&gt;0")/COUNTIF($B$3:$B614,"&gt;0")</f>
        <v>0.6497975708502024</v>
      </c>
    </row>
    <row r="615" spans="2:15" x14ac:dyDescent="0.15">
      <c r="B615" s="2">
        <v>43751</v>
      </c>
      <c r="C615" s="2" t="s">
        <v>183</v>
      </c>
      <c r="D615" s="3" t="s">
        <v>117</v>
      </c>
      <c r="E615" s="4">
        <v>4</v>
      </c>
      <c r="F615" s="5">
        <v>1.58</v>
      </c>
      <c r="G615" s="6">
        <v>6.32</v>
      </c>
      <c r="H615" s="7">
        <f t="shared" si="93"/>
        <v>2.3200000000000003</v>
      </c>
      <c r="I615" s="7">
        <f>SUM($H$2:H615)</f>
        <v>-73.309999999999917</v>
      </c>
      <c r="J615" s="8">
        <f>SUM(H$3:H615)/SUM(E$3:E615)</f>
        <v>-3.6238260009886267E-2</v>
      </c>
      <c r="K615" s="9">
        <f t="shared" si="94"/>
        <v>-1.9237689854087692E-2</v>
      </c>
      <c r="L615" s="10">
        <f>AVERAGEIF($H$3:$H615,"&gt;0")</f>
        <v>2.1868791946308712</v>
      </c>
      <c r="M615" s="10">
        <f>AVERAGEIF($H$3:$H615,"&lt;0")</f>
        <v>-4.1907514450867049</v>
      </c>
      <c r="N615" s="11">
        <f t="shared" si="95"/>
        <v>0.52183462161536653</v>
      </c>
      <c r="O615" s="11">
        <f>COUNTIF($G$3:$G615,"&gt;0")/COUNTIF($B$3:$B615,"&gt;0")</f>
        <v>0.65050505050505047</v>
      </c>
    </row>
    <row r="616" spans="2:15" x14ac:dyDescent="0.15">
      <c r="B616" s="2">
        <v>43751</v>
      </c>
      <c r="C616" s="2" t="s">
        <v>185</v>
      </c>
      <c r="D616" s="3" t="s">
        <v>26</v>
      </c>
      <c r="E616" s="4">
        <v>4</v>
      </c>
      <c r="F616" s="5">
        <v>1.34</v>
      </c>
      <c r="G616" s="6">
        <v>5.36</v>
      </c>
      <c r="H616" s="7">
        <f t="shared" si="93"/>
        <v>1.3600000000000003</v>
      </c>
      <c r="I616" s="7">
        <f>SUM($H$2:H616)</f>
        <v>-71.949999999999918</v>
      </c>
      <c r="J616" s="8">
        <f>SUM(H$3:H616)/SUM(E$3:E616)</f>
        <v>-3.5495806610754771E-2</v>
      </c>
      <c r="K616" s="9">
        <f t="shared" si="94"/>
        <v>-1.802908066615494E-2</v>
      </c>
      <c r="L616" s="10">
        <f>AVERAGEIF($H$3:$H616,"&gt;0")</f>
        <v>2.1841137123745806</v>
      </c>
      <c r="M616" s="10">
        <f>AVERAGEIF($H$3:$H616,"&lt;0")</f>
        <v>-4.1907514450867049</v>
      </c>
      <c r="N616" s="11">
        <f t="shared" si="95"/>
        <v>0.52117472033214129</v>
      </c>
      <c r="O616" s="11">
        <f>COUNTIF($G$3:$G616,"&gt;0")/COUNTIF($B$3:$B616,"&gt;0")</f>
        <v>0.65120967741935487</v>
      </c>
    </row>
    <row r="617" spans="2:15" x14ac:dyDescent="0.15">
      <c r="B617" s="2">
        <v>43751</v>
      </c>
      <c r="C617" s="2" t="s">
        <v>185</v>
      </c>
      <c r="D617" s="3" t="s">
        <v>186</v>
      </c>
      <c r="E617" s="4">
        <v>1</v>
      </c>
      <c r="F617" s="5">
        <v>1.85</v>
      </c>
      <c r="G617" s="6">
        <v>1.85</v>
      </c>
      <c r="H617" s="7">
        <f t="shared" si="93"/>
        <v>0.85000000000000009</v>
      </c>
      <c r="I617" s="7">
        <f>SUM($H$2:H617)</f>
        <v>-71.099999999999923</v>
      </c>
      <c r="J617" s="8">
        <f>SUM(H$3:H617)/SUM(E$3:E617)</f>
        <v>-3.5059171597633096E-2</v>
      </c>
      <c r="K617" s="9">
        <f t="shared" si="94"/>
        <v>-1.7343393592938794E-2</v>
      </c>
      <c r="L617" s="10">
        <f>AVERAGEIF($H$3:$H617,"&gt;0")</f>
        <v>2.1796666666666655</v>
      </c>
      <c r="M617" s="10">
        <f>AVERAGEIF($H$3:$H617,"&lt;0")</f>
        <v>-4.1907514450867049</v>
      </c>
      <c r="N617" s="11">
        <f t="shared" si="95"/>
        <v>0.52011356321839053</v>
      </c>
      <c r="O617" s="11">
        <f>COUNTIF($G$3:$G617,"&gt;0")/COUNTIF($B$3:$B617,"&gt;0")</f>
        <v>0.65191146881287731</v>
      </c>
    </row>
    <row r="618" spans="2:15" x14ac:dyDescent="0.15">
      <c r="B618" s="2">
        <v>43751</v>
      </c>
      <c r="C618" s="2" t="s">
        <v>185</v>
      </c>
      <c r="D618" s="3" t="s">
        <v>93</v>
      </c>
      <c r="E618" s="4">
        <v>4</v>
      </c>
      <c r="F618" s="5">
        <v>1.2</v>
      </c>
      <c r="G618" s="6">
        <v>4.8</v>
      </c>
      <c r="H618" s="7">
        <f t="shared" si="93"/>
        <v>0.79999999999999982</v>
      </c>
      <c r="I618" s="7">
        <f>SUM($H$2:H618)</f>
        <v>-70.299999999999926</v>
      </c>
      <c r="J618" s="8">
        <f>SUM(H$3:H618)/SUM(E$3:E618)</f>
        <v>-3.4596456692913349E-2</v>
      </c>
      <c r="K618" s="9">
        <f t="shared" si="94"/>
        <v>-1.6708041881900892E-2</v>
      </c>
      <c r="L618" s="10">
        <f>AVERAGEIF($H$3:$H618,"&gt;0")</f>
        <v>2.1750830564784041</v>
      </c>
      <c r="M618" s="10">
        <f>AVERAGEIF($H$3:$H618,"&lt;0")</f>
        <v>-4.1907514450867049</v>
      </c>
      <c r="N618" s="11">
        <f t="shared" si="95"/>
        <v>0.51901981899415717</v>
      </c>
      <c r="O618" s="11">
        <f>COUNTIF($G$3:$G618,"&gt;0")/COUNTIF($B$3:$B618,"&gt;0")</f>
        <v>0.65261044176706828</v>
      </c>
    </row>
    <row r="619" spans="2:15" x14ac:dyDescent="0.15">
      <c r="B619" s="2">
        <v>43751</v>
      </c>
      <c r="C619" s="2" t="s">
        <v>185</v>
      </c>
      <c r="D619" s="3" t="s">
        <v>187</v>
      </c>
      <c r="E619" s="4">
        <v>1</v>
      </c>
      <c r="F619" s="5">
        <v>1.38</v>
      </c>
      <c r="G619" s="6">
        <v>1.38</v>
      </c>
      <c r="H619" s="7">
        <f t="shared" si="93"/>
        <v>0.37999999999999989</v>
      </c>
      <c r="I619" s="7">
        <f>SUM($H$2:H619)</f>
        <v>-69.919999999999931</v>
      </c>
      <c r="J619" s="8">
        <f>SUM(H$3:H619)/SUM(E$3:E619)</f>
        <v>-3.439252336448595E-2</v>
      </c>
      <c r="K619" s="9">
        <f t="shared" si="94"/>
        <v>-1.6500975327953693E-2</v>
      </c>
      <c r="L619" s="10">
        <f>AVERAGEIF($H$3:$H619,"&gt;0")</f>
        <v>2.1691390728476807</v>
      </c>
      <c r="M619" s="10">
        <f>AVERAGEIF($H$3:$H619,"&lt;0")</f>
        <v>-4.1907514450867049</v>
      </c>
      <c r="N619" s="11">
        <f t="shared" si="95"/>
        <v>0.51760146152089492</v>
      </c>
      <c r="O619" s="11">
        <f>COUNTIF($G$3:$G619,"&gt;0")/COUNTIF($B$3:$B619,"&gt;0")</f>
        <v>0.65330661322645289</v>
      </c>
    </row>
    <row r="620" spans="2:15" x14ac:dyDescent="0.15">
      <c r="B620" s="2">
        <v>43751</v>
      </c>
      <c r="C620" s="2" t="s">
        <v>185</v>
      </c>
      <c r="D620" s="3" t="s">
        <v>134</v>
      </c>
      <c r="E620" s="4">
        <v>4</v>
      </c>
      <c r="F620" s="5">
        <v>1.28</v>
      </c>
      <c r="G620" s="6">
        <v>0</v>
      </c>
      <c r="H620" s="7">
        <f t="shared" si="93"/>
        <v>-4</v>
      </c>
      <c r="I620" s="7">
        <f>SUM($H$2:H620)</f>
        <v>-73.919999999999931</v>
      </c>
      <c r="J620" s="8">
        <f>SUM(H$3:H620)/SUM(E$3:E620)</f>
        <v>-3.6288659793814397E-2</v>
      </c>
      <c r="K620" s="9">
        <f t="shared" si="94"/>
        <v>-2.0156072540758574E-2</v>
      </c>
      <c r="L620" s="10">
        <f>AVERAGEIF($H$3:$H620,"&gt;0")</f>
        <v>2.1691390728476807</v>
      </c>
      <c r="M620" s="10">
        <f>AVERAGEIF($H$3:$H620,"&lt;0")</f>
        <v>-4.1896551724137927</v>
      </c>
      <c r="N620" s="11">
        <f t="shared" si="95"/>
        <v>0.51773689804594858</v>
      </c>
      <c r="O620" s="11">
        <f>COUNTIF($G$3:$G620,"&gt;0")/COUNTIF($B$3:$B620,"&gt;0")</f>
        <v>0.65200000000000002</v>
      </c>
    </row>
    <row r="621" spans="2:15" x14ac:dyDescent="0.15">
      <c r="B621" s="2">
        <v>43751</v>
      </c>
      <c r="C621" s="2" t="s">
        <v>185</v>
      </c>
      <c r="D621" s="3" t="s">
        <v>188</v>
      </c>
      <c r="E621" s="4">
        <v>1</v>
      </c>
      <c r="F621" s="5">
        <v>1.6</v>
      </c>
      <c r="G621" s="6">
        <v>1.6</v>
      </c>
      <c r="H621" s="7">
        <f t="shared" si="93"/>
        <v>0.60000000000000009</v>
      </c>
      <c r="I621" s="7">
        <f>SUM($H$2:H621)</f>
        <v>-73.319999999999936</v>
      </c>
      <c r="J621" s="8">
        <f>SUM(H$3:H621)/SUM(E$3:E621)</f>
        <v>-3.5976447497546582E-2</v>
      </c>
      <c r="K621" s="9">
        <f t="shared" si="94"/>
        <v>-1.9725190906620282E-2</v>
      </c>
      <c r="L621" s="10">
        <f>AVERAGEIF($H$3:$H621,"&gt;0")</f>
        <v>2.1639603960396028</v>
      </c>
      <c r="M621" s="10">
        <f>AVERAGEIF($H$3:$H621,"&lt;0")</f>
        <v>-4.1896551724137927</v>
      </c>
      <c r="N621" s="11">
        <f t="shared" si="95"/>
        <v>0.51650083526871182</v>
      </c>
      <c r="O621" s="11">
        <f>COUNTIF($G$3:$G621,"&gt;0")/COUNTIF($B$3:$B621,"&gt;0")</f>
        <v>0.65269461077844315</v>
      </c>
    </row>
    <row r="622" spans="2:15" x14ac:dyDescent="0.15">
      <c r="B622" s="2">
        <v>43751</v>
      </c>
      <c r="C622" s="2" t="s">
        <v>185</v>
      </c>
      <c r="D622" s="3" t="s">
        <v>189</v>
      </c>
      <c r="E622" s="4">
        <v>4</v>
      </c>
      <c r="F622" s="5">
        <v>1.05</v>
      </c>
      <c r="G622" s="6">
        <v>4.2</v>
      </c>
      <c r="H622" s="7">
        <f t="shared" si="93"/>
        <v>0.20000000000000018</v>
      </c>
      <c r="I622" s="7">
        <f>SUM($H$2:H622)</f>
        <v>-73.119999999999933</v>
      </c>
      <c r="J622" s="8">
        <f>SUM(H$3:H622)/SUM(E$3:E622)</f>
        <v>-3.5808031341821714E-2</v>
      </c>
      <c r="K622" s="9">
        <f t="shared" si="94"/>
        <v>-1.9703341904687588E-2</v>
      </c>
      <c r="L622" s="10">
        <f>AVERAGEIF($H$3:$H622,"&gt;0")</f>
        <v>2.1574999999999989</v>
      </c>
      <c r="M622" s="10">
        <f>AVERAGEIF($H$3:$H622,"&lt;0")</f>
        <v>-4.1896551724137927</v>
      </c>
      <c r="N622" s="11">
        <f t="shared" si="95"/>
        <v>0.51495884773662526</v>
      </c>
      <c r="O622" s="11">
        <f>COUNTIF($G$3:$G622,"&gt;0")/COUNTIF($B$3:$B622,"&gt;0")</f>
        <v>0.65338645418326691</v>
      </c>
    </row>
    <row r="623" spans="2:15" x14ac:dyDescent="0.15">
      <c r="B623" s="2">
        <v>43751</v>
      </c>
      <c r="C623" s="2" t="s">
        <v>190</v>
      </c>
      <c r="D623" s="3" t="s">
        <v>147</v>
      </c>
      <c r="E623" s="4">
        <v>4</v>
      </c>
      <c r="F623" s="5">
        <v>1.65</v>
      </c>
      <c r="G623" s="6">
        <v>6.6</v>
      </c>
      <c r="H623" s="7">
        <f t="shared" si="93"/>
        <v>2.5999999999999996</v>
      </c>
      <c r="I623" s="7">
        <f>SUM($H$2:H623)</f>
        <v>-70.519999999999939</v>
      </c>
      <c r="J623" s="8">
        <f>SUM(H$3:H623)/SUM(E$3:E623)</f>
        <v>-3.4467253176930564E-2</v>
      </c>
      <c r="K623" s="9">
        <f t="shared" si="94"/>
        <v>-1.7224680105492829E-2</v>
      </c>
      <c r="L623" s="10">
        <f>AVERAGEIF($H$3:$H623,"&gt;0")</f>
        <v>2.1589508196721301</v>
      </c>
      <c r="M623" s="10">
        <f>AVERAGEIF($H$3:$H623,"&lt;0")</f>
        <v>-4.1896551724137927</v>
      </c>
      <c r="N623" s="11">
        <f t="shared" si="95"/>
        <v>0.51530513391351263</v>
      </c>
      <c r="O623" s="11">
        <f>COUNTIF($G$3:$G623,"&gt;0")/COUNTIF($B$3:$B623,"&gt;0")</f>
        <v>0.65407554671968193</v>
      </c>
    </row>
    <row r="624" spans="2:15" x14ac:dyDescent="0.15">
      <c r="B624" s="2">
        <v>43751</v>
      </c>
      <c r="C624" s="2" t="s">
        <v>190</v>
      </c>
      <c r="D624" s="3" t="s">
        <v>78</v>
      </c>
      <c r="E624" s="4">
        <v>1</v>
      </c>
      <c r="F624" s="5">
        <v>1.48</v>
      </c>
      <c r="G624" s="6">
        <v>1.48</v>
      </c>
      <c r="H624" s="7">
        <f t="shared" si="93"/>
        <v>0.48</v>
      </c>
      <c r="I624" s="7">
        <f>SUM($H$2:H624)</f>
        <v>-70.039999999999935</v>
      </c>
      <c r="J624" s="8">
        <f>SUM(H$3:H624)/SUM(E$3:E624)</f>
        <v>-3.4215925744992638E-2</v>
      </c>
      <c r="K624" s="9">
        <f t="shared" si="94"/>
        <v>-1.6913375766720695E-2</v>
      </c>
      <c r="L624" s="10">
        <f>AVERAGEIF($H$3:$H624,"&gt;0")</f>
        <v>2.1534640522875805</v>
      </c>
      <c r="M624" s="10">
        <f>AVERAGEIF($H$3:$H624,"&lt;0")</f>
        <v>-4.1896551724137927</v>
      </c>
      <c r="N624" s="11">
        <f t="shared" si="95"/>
        <v>0.51399553511390816</v>
      </c>
      <c r="O624" s="11">
        <f>COUNTIF($G$3:$G624,"&gt;0")/COUNTIF($B$3:$B624,"&gt;0")</f>
        <v>0.65476190476190477</v>
      </c>
    </row>
    <row r="625" spans="2:15" x14ac:dyDescent="0.15">
      <c r="B625" s="2">
        <v>43751</v>
      </c>
      <c r="C625" s="2" t="s">
        <v>190</v>
      </c>
      <c r="D625" s="3" t="s">
        <v>80</v>
      </c>
      <c r="E625" s="4">
        <v>4</v>
      </c>
      <c r="F625" s="5">
        <v>1.28</v>
      </c>
      <c r="G625" s="6">
        <v>0</v>
      </c>
      <c r="H625" s="7">
        <f t="shared" si="93"/>
        <v>-4</v>
      </c>
      <c r="I625" s="7">
        <f>SUM($H$2:H625)</f>
        <v>-74.039999999999935</v>
      </c>
      <c r="J625" s="8">
        <f>SUM(H$3:H625)/SUM(E$3:E625)</f>
        <v>-3.6099463676255453E-2</v>
      </c>
      <c r="K625" s="9">
        <f t="shared" si="94"/>
        <v>-2.0558047063660156E-2</v>
      </c>
      <c r="L625" s="10">
        <f>AVERAGEIF($H$3:$H625,"&gt;0")</f>
        <v>2.1534640522875805</v>
      </c>
      <c r="M625" s="10">
        <f>AVERAGEIF($H$3:$H625,"&lt;0")</f>
        <v>-4.1885714285714286</v>
      </c>
      <c r="N625" s="11">
        <f t="shared" si="95"/>
        <v>0.51412852544382892</v>
      </c>
      <c r="O625" s="11">
        <f>COUNTIF($G$3:$G625,"&gt;0")/COUNTIF($B$3:$B625,"&gt;0")</f>
        <v>0.65346534653465349</v>
      </c>
    </row>
    <row r="626" spans="2:15" x14ac:dyDescent="0.15">
      <c r="B626" s="2">
        <v>43751</v>
      </c>
      <c r="C626" s="2" t="s">
        <v>190</v>
      </c>
      <c r="D626" s="3" t="s">
        <v>191</v>
      </c>
      <c r="E626" s="4">
        <v>4</v>
      </c>
      <c r="F626" s="5">
        <v>1.6</v>
      </c>
      <c r="G626" s="6">
        <v>6.4</v>
      </c>
      <c r="H626" s="7">
        <f t="shared" si="93"/>
        <v>2.4000000000000004</v>
      </c>
      <c r="I626" s="7">
        <f>SUM($H$2:H626)</f>
        <v>-71.63999999999993</v>
      </c>
      <c r="J626" s="8">
        <f>SUM(H$3:H626)/SUM(E$3:E626)</f>
        <v>-3.4861313868613103E-2</v>
      </c>
      <c r="K626" s="9">
        <f t="shared" si="94"/>
        <v>-1.8290373985621611E-2</v>
      </c>
      <c r="L626" s="10">
        <f>AVERAGEIF($H$3:$H626,"&gt;0")</f>
        <v>2.1542671009771976</v>
      </c>
      <c r="M626" s="10">
        <f>AVERAGEIF($H$3:$H626,"&lt;0")</f>
        <v>-4.1885714285714286</v>
      </c>
      <c r="N626" s="11">
        <f t="shared" si="95"/>
        <v>0.51432024921010855</v>
      </c>
      <c r="O626" s="11">
        <f>COUNTIF($G$3:$G626,"&gt;0")/COUNTIF($B$3:$B626,"&gt;0")</f>
        <v>0.6541501976284585</v>
      </c>
    </row>
    <row r="627" spans="2:15" x14ac:dyDescent="0.15">
      <c r="B627" s="2">
        <v>43751</v>
      </c>
      <c r="C627" s="2" t="s">
        <v>190</v>
      </c>
      <c r="D627" s="3" t="s">
        <v>192</v>
      </c>
      <c r="E627" s="4">
        <v>4</v>
      </c>
      <c r="F627" s="5">
        <v>1.85</v>
      </c>
      <c r="G627" s="6">
        <v>7.4</v>
      </c>
      <c r="H627" s="7">
        <f t="shared" si="93"/>
        <v>3.4000000000000004</v>
      </c>
      <c r="I627" s="7">
        <f>SUM($H$2:H627)</f>
        <v>-68.239999999999924</v>
      </c>
      <c r="J627" s="8">
        <f>SUM(H$3:H627)/SUM(E$3:E627)</f>
        <v>-3.3142302088392389E-2</v>
      </c>
      <c r="K627" s="9">
        <f t="shared" si="94"/>
        <v>-1.5024271190753891E-2</v>
      </c>
      <c r="L627" s="10">
        <f>AVERAGEIF($H$3:$H627,"&gt;0")</f>
        <v>2.1583116883116871</v>
      </c>
      <c r="M627" s="10">
        <f>AVERAGEIF($H$3:$H627,"&lt;0")</f>
        <v>-4.1885714285714286</v>
      </c>
      <c r="N627" s="11">
        <f t="shared" si="95"/>
        <v>0.5152858737442636</v>
      </c>
      <c r="O627" s="11">
        <f>COUNTIF($G$3:$G627,"&gt;0")/COUNTIF($B$3:$B627,"&gt;0")</f>
        <v>0.65483234714003946</v>
      </c>
    </row>
    <row r="628" spans="2:15" x14ac:dyDescent="0.15">
      <c r="B628" s="2">
        <v>43751</v>
      </c>
      <c r="C628" s="2" t="s">
        <v>190</v>
      </c>
      <c r="D628" s="3" t="s">
        <v>166</v>
      </c>
      <c r="E628" s="4">
        <v>1</v>
      </c>
      <c r="F628" s="5">
        <v>1.34</v>
      </c>
      <c r="G628" s="6">
        <v>1.34</v>
      </c>
      <c r="H628" s="7">
        <f t="shared" si="93"/>
        <v>0.34000000000000008</v>
      </c>
      <c r="I628" s="7">
        <f>SUM($H$2:H628)</f>
        <v>-67.89999999999992</v>
      </c>
      <c r="J628" s="8">
        <f>SUM(H$3:H628)/SUM(E$3:E628)</f>
        <v>-3.2961165048543649E-2</v>
      </c>
      <c r="K628" s="9">
        <f t="shared" si="94"/>
        <v>-1.4853902734418445E-2</v>
      </c>
      <c r="L628" s="10">
        <f>AVERAGEIF($H$3:$H628,"&gt;0")</f>
        <v>2.1524271844660183</v>
      </c>
      <c r="M628" s="10">
        <f>AVERAGEIF($H$3:$H628,"&lt;0")</f>
        <v>-4.1885714285714286</v>
      </c>
      <c r="N628" s="11">
        <f t="shared" si="95"/>
        <v>0.51388097855600712</v>
      </c>
      <c r="O628" s="11">
        <f>COUNTIF($G$3:$G628,"&gt;0")/COUNTIF($B$3:$B628,"&gt;0")</f>
        <v>0.65551181102362199</v>
      </c>
    </row>
    <row r="629" spans="2:15" x14ac:dyDescent="0.15">
      <c r="B629" s="2">
        <v>43751</v>
      </c>
      <c r="C629" s="2" t="s">
        <v>190</v>
      </c>
      <c r="D629" s="3" t="s">
        <v>119</v>
      </c>
      <c r="E629" s="4">
        <v>1</v>
      </c>
      <c r="F629" s="5">
        <v>1.06</v>
      </c>
      <c r="G629" s="6">
        <v>1.06</v>
      </c>
      <c r="H629" s="7">
        <f t="shared" si="93"/>
        <v>6.0000000000000053E-2</v>
      </c>
      <c r="I629" s="7">
        <f>SUM($H$2:H629)</f>
        <v>-67.839999999999918</v>
      </c>
      <c r="J629" s="8">
        <f>SUM(H$3:H629)/SUM(E$3:E629)</f>
        <v>-3.2916060164968425E-2</v>
      </c>
      <c r="K629" s="9">
        <f t="shared" si="94"/>
        <v>-1.4964743699937166E-2</v>
      </c>
      <c r="L629" s="10">
        <f>AVERAGEIF($H$3:$H629,"&gt;0")</f>
        <v>2.1456774193548376</v>
      </c>
      <c r="M629" s="10">
        <f>AVERAGEIF($H$3:$H629,"&lt;0")</f>
        <v>-4.1885714285714286</v>
      </c>
      <c r="N629" s="11">
        <f t="shared" si="95"/>
        <v>0.51226950666725313</v>
      </c>
      <c r="O629" s="11">
        <f>COUNTIF($G$3:$G629,"&gt;0")/COUNTIF($B$3:$B629,"&gt;0")</f>
        <v>0.65618860510805499</v>
      </c>
    </row>
    <row r="630" spans="2:15" x14ac:dyDescent="0.15">
      <c r="B630" s="2">
        <v>43751</v>
      </c>
      <c r="C630" s="2" t="s">
        <v>190</v>
      </c>
      <c r="D630" s="3" t="s">
        <v>167</v>
      </c>
      <c r="E630" s="4">
        <v>1</v>
      </c>
      <c r="F630" s="5">
        <v>1.1599999999999999</v>
      </c>
      <c r="G630" s="6">
        <v>1.1599999999999999</v>
      </c>
      <c r="H630" s="7">
        <f t="shared" si="93"/>
        <v>0.15999999999999992</v>
      </c>
      <c r="I630" s="7">
        <f>SUM($H$2:H630)</f>
        <v>-67.679999999999922</v>
      </c>
      <c r="J630" s="8">
        <f>SUM(H$3:H630)/SUM(E$3:E630)</f>
        <v>-3.2822502424830223E-2</v>
      </c>
      <c r="K630" s="9">
        <f t="shared" si="94"/>
        <v>-1.497377644017428E-2</v>
      </c>
      <c r="L630" s="10">
        <f>AVERAGEIF($H$3:$H630,"&gt;0")</f>
        <v>2.1392926045016063</v>
      </c>
      <c r="M630" s="10">
        <f>AVERAGEIF($H$3:$H630,"&lt;0")</f>
        <v>-4.1885714285714286</v>
      </c>
      <c r="N630" s="11">
        <f t="shared" si="95"/>
        <v>0.51074516478551313</v>
      </c>
      <c r="O630" s="11">
        <f>COUNTIF($G$3:$G630,"&gt;0")/COUNTIF($B$3:$B630,"&gt;0")</f>
        <v>0.65686274509803921</v>
      </c>
    </row>
    <row r="632" spans="2:15" x14ac:dyDescent="0.15">
      <c r="I632" s="16">
        <f>SUM(H633:H639)</f>
        <v>4.2699999999999996</v>
      </c>
    </row>
    <row r="633" spans="2:15" x14ac:dyDescent="0.15">
      <c r="B633" s="2">
        <v>43752</v>
      </c>
      <c r="C633" s="2" t="s">
        <v>185</v>
      </c>
      <c r="D633" s="3" t="s">
        <v>26</v>
      </c>
      <c r="E633" s="4">
        <v>1</v>
      </c>
      <c r="F633" s="5">
        <v>1.34</v>
      </c>
      <c r="G633" s="6">
        <v>1.34</v>
      </c>
      <c r="H633" s="7">
        <f t="shared" ref="H633:H639" si="96">G633-E633</f>
        <v>0.34000000000000008</v>
      </c>
      <c r="I633" s="7">
        <f>SUM($H$2:H633)</f>
        <v>-67.339999999999918</v>
      </c>
      <c r="J633" s="8">
        <f>SUM(H$3:H633)/SUM(E$3:E633)</f>
        <v>-3.264178380998542E-2</v>
      </c>
      <c r="K633" s="9">
        <f t="shared" ref="K633:K639" si="97">O633-(1-O633)/N633</f>
        <v>-1.4799960464764172E-2</v>
      </c>
      <c r="L633" s="10">
        <f>AVERAGEIF($H$3:$H633,"&gt;0")</f>
        <v>2.1335256410256398</v>
      </c>
      <c r="M633" s="10">
        <f>AVERAGEIF($H$3:$H633,"&lt;0")</f>
        <v>-4.1885714285714286</v>
      </c>
      <c r="N633" s="11">
        <f t="shared" ref="N633:N639" si="98">L633/-M633</f>
        <v>0.50936833175919094</v>
      </c>
      <c r="O633" s="11">
        <f>COUNTIF($G$3:$G633,"&gt;0")/COUNTIF($B$3:$B633,"&gt;0")</f>
        <v>0.65753424657534243</v>
      </c>
    </row>
    <row r="634" spans="2:15" x14ac:dyDescent="0.15">
      <c r="B634" s="2">
        <v>43752</v>
      </c>
      <c r="C634" s="2" t="s">
        <v>185</v>
      </c>
      <c r="D634" s="3" t="s">
        <v>24</v>
      </c>
      <c r="E634" s="4">
        <v>1</v>
      </c>
      <c r="F634" s="5">
        <v>1.75</v>
      </c>
      <c r="G634" s="6">
        <v>1.75</v>
      </c>
      <c r="H634" s="7">
        <f t="shared" si="96"/>
        <v>0.75</v>
      </c>
      <c r="I634" s="7">
        <f>SUM($H$2:H634)</f>
        <v>-66.589999999999918</v>
      </c>
      <c r="J634" s="8">
        <f>SUM(H$3:H634)/SUM(E$3:E634)</f>
        <v>-3.2262596899224769E-2</v>
      </c>
      <c r="K634" s="9">
        <f t="shared" si="97"/>
        <v>-1.4211027886361638E-2</v>
      </c>
      <c r="L634" s="10">
        <f>AVERAGEIF($H$3:$H634,"&gt;0")</f>
        <v>2.1291054313099029</v>
      </c>
      <c r="M634" s="10">
        <f>AVERAGEIF($H$3:$H634,"&lt;0")</f>
        <v>-4.1885714285714286</v>
      </c>
      <c r="N634" s="11">
        <f t="shared" si="98"/>
        <v>0.50831302930318278</v>
      </c>
      <c r="O634" s="11">
        <f>COUNTIF($G$3:$G634,"&gt;0")/COUNTIF($B$3:$B634,"&gt;0")</f>
        <v>0.658203125</v>
      </c>
    </row>
    <row r="635" spans="2:15" x14ac:dyDescent="0.15">
      <c r="B635" s="2">
        <v>43752</v>
      </c>
      <c r="C635" s="2" t="s">
        <v>185</v>
      </c>
      <c r="D635" s="3" t="s">
        <v>28</v>
      </c>
      <c r="E635" s="4">
        <v>1</v>
      </c>
      <c r="F635" s="5">
        <v>1.26</v>
      </c>
      <c r="G635" s="6">
        <v>1.26</v>
      </c>
      <c r="H635" s="7">
        <f t="shared" si="96"/>
        <v>0.26</v>
      </c>
      <c r="I635" s="7">
        <f>SUM($H$2:H635)</f>
        <v>-66.329999999999913</v>
      </c>
      <c r="J635" s="8">
        <f>SUM(H$3:H635)/SUM(E$3:E635)</f>
        <v>-3.212106537530262E-2</v>
      </c>
      <c r="K635" s="9">
        <f t="shared" si="97"/>
        <v>-1.4115543457370983E-2</v>
      </c>
      <c r="L635" s="10">
        <f>AVERAGEIF($H$3:$H635,"&gt;0")</f>
        <v>2.1231528662420369</v>
      </c>
      <c r="M635" s="10">
        <f>AVERAGEIF($H$3:$H635,"&lt;0")</f>
        <v>-4.1885714285714286</v>
      </c>
      <c r="N635" s="11">
        <f t="shared" si="98"/>
        <v>0.5068918848463253</v>
      </c>
      <c r="O635" s="11">
        <f>COUNTIF($G$3:$G635,"&gt;0")/COUNTIF($B$3:$B635,"&gt;0")</f>
        <v>0.65886939571150094</v>
      </c>
    </row>
    <row r="636" spans="2:15" x14ac:dyDescent="0.15">
      <c r="B636" s="2">
        <v>43752</v>
      </c>
      <c r="C636" s="2" t="s">
        <v>190</v>
      </c>
      <c r="D636" s="3" t="s">
        <v>147</v>
      </c>
      <c r="E636" s="4">
        <v>4</v>
      </c>
      <c r="F636" s="5">
        <v>1.52</v>
      </c>
      <c r="G636" s="6">
        <v>6.08</v>
      </c>
      <c r="H636" s="7">
        <f t="shared" si="96"/>
        <v>2.08</v>
      </c>
      <c r="I636" s="7">
        <f>SUM($H$2:H636)</f>
        <v>-64.249999999999915</v>
      </c>
      <c r="J636" s="8">
        <f>SUM(H$3:H636)/SUM(E$3:E636)</f>
        <v>-3.1053649105848194E-2</v>
      </c>
      <c r="K636" s="9">
        <f t="shared" si="97"/>
        <v>-1.2185897669006462E-2</v>
      </c>
      <c r="L636" s="10">
        <f>AVERAGEIF($H$3:$H636,"&gt;0")</f>
        <v>2.1230158730158721</v>
      </c>
      <c r="M636" s="10">
        <f>AVERAGEIF($H$3:$H636,"&lt;0")</f>
        <v>-4.1885714285714286</v>
      </c>
      <c r="N636" s="11">
        <f t="shared" si="98"/>
        <v>0.50685917841443062</v>
      </c>
      <c r="O636" s="11">
        <f>COUNTIF($G$3:$G636,"&gt;0")/COUNTIF($B$3:$B636,"&gt;0")</f>
        <v>0.65953307392996108</v>
      </c>
    </row>
    <row r="637" spans="2:15" x14ac:dyDescent="0.15">
      <c r="B637" s="2">
        <v>43752</v>
      </c>
      <c r="C637" s="2" t="s">
        <v>190</v>
      </c>
      <c r="D637" s="3" t="s">
        <v>166</v>
      </c>
      <c r="E637" s="4">
        <v>1</v>
      </c>
      <c r="F637" s="5">
        <v>1.7</v>
      </c>
      <c r="G637" s="6">
        <v>0</v>
      </c>
      <c r="H637" s="7">
        <f t="shared" si="96"/>
        <v>-1</v>
      </c>
      <c r="I637" s="7">
        <f>SUM($H$2:H637)</f>
        <v>-65.249999999999915</v>
      </c>
      <c r="J637" s="8">
        <f>SUM(H$3:H637)/SUM(E$3:E637)</f>
        <v>-3.1521739130434739E-2</v>
      </c>
      <c r="K637" s="9">
        <f t="shared" si="97"/>
        <v>-1.3076853280101997E-2</v>
      </c>
      <c r="L637" s="10">
        <f>AVERAGEIF($H$3:$H637,"&gt;0")</f>
        <v>2.1230158730158721</v>
      </c>
      <c r="M637" s="10">
        <f>AVERAGEIF($H$3:$H637,"&lt;0")</f>
        <v>-4.1704545454545459</v>
      </c>
      <c r="N637" s="11">
        <f t="shared" si="98"/>
        <v>0.50906102677219822</v>
      </c>
      <c r="O637" s="11">
        <f>COUNTIF($G$3:$G637,"&gt;0")/COUNTIF($B$3:$B637,"&gt;0")</f>
        <v>0.65825242718446597</v>
      </c>
    </row>
    <row r="638" spans="2:15" x14ac:dyDescent="0.15">
      <c r="B638" s="2">
        <v>43752</v>
      </c>
      <c r="C638" s="2" t="s">
        <v>190</v>
      </c>
      <c r="D638" s="3" t="s">
        <v>86</v>
      </c>
      <c r="E638" s="4">
        <v>3</v>
      </c>
      <c r="F638" s="5">
        <v>1.52</v>
      </c>
      <c r="G638" s="6">
        <v>4.5599999999999996</v>
      </c>
      <c r="H638" s="7">
        <f t="shared" si="96"/>
        <v>1.5599999999999996</v>
      </c>
      <c r="I638" s="7">
        <f>SUM($H$2:H638)</f>
        <v>-63.689999999999912</v>
      </c>
      <c r="J638" s="8">
        <f>SUM(H$3:H638)/SUM(E$3:E638)</f>
        <v>-3.0723589001447137E-2</v>
      </c>
      <c r="K638" s="9">
        <f t="shared" si="97"/>
        <v>-1.1676305270765686E-2</v>
      </c>
      <c r="L638" s="10">
        <f>AVERAGEIF($H$3:$H638,"&gt;0")</f>
        <v>2.1212341772151886</v>
      </c>
      <c r="M638" s="10">
        <f>AVERAGEIF($H$3:$H638,"&lt;0")</f>
        <v>-4.1704545454545459</v>
      </c>
      <c r="N638" s="11">
        <f t="shared" si="98"/>
        <v>0.50863380816059012</v>
      </c>
      <c r="O638" s="11">
        <f>COUNTIF($G$3:$G638,"&gt;0")/COUNTIF($B$3:$B638,"&gt;0")</f>
        <v>0.65891472868217049</v>
      </c>
    </row>
    <row r="639" spans="2:15" x14ac:dyDescent="0.15">
      <c r="B639" s="2">
        <v>43752</v>
      </c>
      <c r="C639" s="2" t="s">
        <v>190</v>
      </c>
      <c r="D639" s="3" t="s">
        <v>79</v>
      </c>
      <c r="E639" s="4">
        <v>1</v>
      </c>
      <c r="F639" s="5">
        <v>1.28</v>
      </c>
      <c r="G639" s="6">
        <v>1.28</v>
      </c>
      <c r="H639" s="7">
        <f t="shared" si="96"/>
        <v>0.28000000000000003</v>
      </c>
      <c r="I639" s="7">
        <f>SUM($H$2:H639)</f>
        <v>-63.409999999999911</v>
      </c>
      <c r="J639" s="8">
        <f>SUM(H$3:H639)/SUM(E$3:E639)</f>
        <v>-3.0573770491803237E-2</v>
      </c>
      <c r="K639" s="9">
        <f t="shared" si="97"/>
        <v>-1.1557160193499727E-2</v>
      </c>
      <c r="L639" s="10">
        <f>AVERAGEIF($H$3:$H639,"&gt;0")</f>
        <v>2.1154258675078852</v>
      </c>
      <c r="M639" s="10">
        <f>AVERAGEIF($H$3:$H639,"&lt;0")</f>
        <v>-4.1704545454545459</v>
      </c>
      <c r="N639" s="11">
        <f t="shared" si="98"/>
        <v>0.50724107994739476</v>
      </c>
      <c r="O639" s="11">
        <f>COUNTIF($G$3:$G639,"&gt;0")/COUNTIF($B$3:$B639,"&gt;0")</f>
        <v>0.65957446808510634</v>
      </c>
    </row>
    <row r="641" spans="2:17" x14ac:dyDescent="0.15">
      <c r="I641" s="16">
        <f>SUM(H642:H657)</f>
        <v>5.6899999999999995</v>
      </c>
    </row>
    <row r="642" spans="2:17" x14ac:dyDescent="0.15">
      <c r="B642" s="2">
        <v>43753</v>
      </c>
      <c r="C642" s="2" t="s">
        <v>183</v>
      </c>
      <c r="D642" s="3" t="s">
        <v>146</v>
      </c>
      <c r="E642" s="4">
        <v>2</v>
      </c>
      <c r="F642" s="5">
        <v>1.3</v>
      </c>
      <c r="G642" s="6">
        <v>0</v>
      </c>
      <c r="H642" s="7">
        <f t="shared" ref="H642:H657" si="99">G642-E642</f>
        <v>-2</v>
      </c>
      <c r="I642" s="7">
        <f>SUM($H$2:H642)</f>
        <v>-65.409999999999911</v>
      </c>
      <c r="J642" s="8">
        <f>SUM(H$3:H642)/SUM(E$3:E642)</f>
        <v>-3.150770712909437E-2</v>
      </c>
      <c r="K642" s="9">
        <f t="shared" ref="K642:K657" si="100">O642-(1-O642)/N642</f>
        <v>-1.3360015306063122E-2</v>
      </c>
      <c r="L642" s="10">
        <f>AVERAGEIF($H$3:$H642,"&gt;0")</f>
        <v>2.1154258675078852</v>
      </c>
      <c r="M642" s="10">
        <f>AVERAGEIF($H$3:$H642,"&lt;0")</f>
        <v>-4.1581920903954801</v>
      </c>
      <c r="N642" s="11">
        <f t="shared" ref="N642:N657" si="101">L642/-M642</f>
        <v>0.50873692737621701</v>
      </c>
      <c r="O642" s="11">
        <f>COUNTIF($G$3:$G642,"&gt;0")/COUNTIF($B$3:$B642,"&gt;0")</f>
        <v>0.65830115830115832</v>
      </c>
      <c r="Q642" s="29"/>
    </row>
    <row r="643" spans="2:17" x14ac:dyDescent="0.15">
      <c r="B643" s="2">
        <v>43753</v>
      </c>
      <c r="C643" s="2" t="s">
        <v>183</v>
      </c>
      <c r="D643" s="3" t="s">
        <v>168</v>
      </c>
      <c r="E643" s="4">
        <v>1</v>
      </c>
      <c r="F643" s="5">
        <v>1.52</v>
      </c>
      <c r="G643" s="6">
        <v>1.52</v>
      </c>
      <c r="H643" s="7">
        <f t="shared" si="99"/>
        <v>0.52</v>
      </c>
      <c r="I643" s="7">
        <f>SUM($H$2:H643)</f>
        <v>-64.889999999999915</v>
      </c>
      <c r="J643" s="8">
        <f>SUM(H$3:H643)/SUM(E$3:E643)</f>
        <v>-3.1242176215695673E-2</v>
      </c>
      <c r="K643" s="9">
        <f t="shared" si="100"/>
        <v>-1.3001150798138905E-2</v>
      </c>
      <c r="L643" s="10">
        <f>AVERAGEIF($H$3:$H643,"&gt;0")</f>
        <v>2.1104088050314451</v>
      </c>
      <c r="M643" s="10">
        <f>AVERAGEIF($H$3:$H643,"&lt;0")</f>
        <v>-4.1581920903954801</v>
      </c>
      <c r="N643" s="11">
        <f t="shared" si="101"/>
        <v>0.5075303783839209</v>
      </c>
      <c r="O643" s="11">
        <f>COUNTIF($G$3:$G643,"&gt;0")/COUNTIF($B$3:$B643,"&gt;0")</f>
        <v>0.65895953757225434</v>
      </c>
    </row>
    <row r="644" spans="2:17" x14ac:dyDescent="0.15">
      <c r="B644" s="2">
        <v>43753</v>
      </c>
      <c r="C644" s="2" t="s">
        <v>183</v>
      </c>
      <c r="D644" s="3" t="s">
        <v>193</v>
      </c>
      <c r="E644" s="4">
        <v>1</v>
      </c>
      <c r="F644" s="5">
        <v>1.62</v>
      </c>
      <c r="G644" s="6">
        <v>1.62</v>
      </c>
      <c r="H644" s="7">
        <f t="shared" si="99"/>
        <v>0.62000000000000011</v>
      </c>
      <c r="I644" s="7">
        <f>SUM($H$2:H644)</f>
        <v>-64.269999999999911</v>
      </c>
      <c r="J644" s="8">
        <f>SUM(H$3:H644)/SUM(E$3:E644)</f>
        <v>-3.09287776708373E-2</v>
      </c>
      <c r="K644" s="9">
        <f t="shared" si="100"/>
        <v>-1.2541125154452271E-2</v>
      </c>
      <c r="L644" s="10">
        <f>AVERAGEIF($H$3:$H644,"&gt;0")</f>
        <v>2.1057366771159862</v>
      </c>
      <c r="M644" s="10">
        <f>AVERAGEIF($H$3:$H644,"&lt;0")</f>
        <v>-4.1581920903954801</v>
      </c>
      <c r="N644" s="11">
        <f t="shared" si="101"/>
        <v>0.50640678240425219</v>
      </c>
      <c r="O644" s="11">
        <f>COUNTIF($G$3:$G644,"&gt;0")/COUNTIF($B$3:$B644,"&gt;0")</f>
        <v>0.6596153846153846</v>
      </c>
    </row>
    <row r="645" spans="2:17" x14ac:dyDescent="0.15">
      <c r="B645" s="2">
        <v>43753</v>
      </c>
      <c r="C645" s="2" t="s">
        <v>185</v>
      </c>
      <c r="D645" s="3" t="s">
        <v>179</v>
      </c>
      <c r="E645" s="4">
        <v>1</v>
      </c>
      <c r="F645" s="5">
        <v>1.7</v>
      </c>
      <c r="G645" s="6">
        <v>0</v>
      </c>
      <c r="H645" s="7">
        <f t="shared" si="99"/>
        <v>-1</v>
      </c>
      <c r="I645" s="7">
        <f>SUM($H$2:H645)</f>
        <v>-65.269999999999911</v>
      </c>
      <c r="J645" s="8">
        <f>SUM(H$3:H645)/SUM(E$3:E645)</f>
        <v>-3.1394901394901351E-2</v>
      </c>
      <c r="K645" s="9">
        <f t="shared" si="100"/>
        <v>-1.3428557133523533E-2</v>
      </c>
      <c r="L645" s="10">
        <f>AVERAGEIF($H$3:$H645,"&gt;0")</f>
        <v>2.1057366771159862</v>
      </c>
      <c r="M645" s="10">
        <f>AVERAGEIF($H$3:$H645,"&lt;0")</f>
        <v>-4.1404494382022472</v>
      </c>
      <c r="N645" s="11">
        <f t="shared" si="101"/>
        <v>0.50857683653547558</v>
      </c>
      <c r="O645" s="11">
        <f>COUNTIF($G$3:$G645,"&gt;0")/COUNTIF($B$3:$B645,"&gt;0")</f>
        <v>0.65834932821497116</v>
      </c>
    </row>
    <row r="646" spans="2:17" x14ac:dyDescent="0.15">
      <c r="B646" s="2">
        <v>43753</v>
      </c>
      <c r="C646" s="2" t="s">
        <v>185</v>
      </c>
      <c r="D646" s="3" t="s">
        <v>93</v>
      </c>
      <c r="E646" s="4">
        <v>1</v>
      </c>
      <c r="F646" s="5">
        <v>1.45</v>
      </c>
      <c r="G646" s="6">
        <v>1</v>
      </c>
      <c r="H646" s="7">
        <f t="shared" si="99"/>
        <v>0</v>
      </c>
      <c r="I646" s="7">
        <f>SUM($H$2:H646)</f>
        <v>-65.269999999999911</v>
      </c>
      <c r="J646" s="8">
        <f>SUM(H$3:H646)/SUM(E$3:E646)</f>
        <v>-3.1379807692307651E-2</v>
      </c>
      <c r="K646" s="9">
        <f t="shared" si="100"/>
        <v>-1.1487123116026177E-2</v>
      </c>
      <c r="L646" s="10">
        <f>AVERAGEIF($H$3:$H646,"&gt;0")</f>
        <v>2.1057366771159862</v>
      </c>
      <c r="M646" s="10">
        <f>AVERAGEIF($H$3:$H646,"&lt;0")</f>
        <v>-4.1404494382022472</v>
      </c>
      <c r="N646" s="11">
        <f t="shared" si="101"/>
        <v>0.50857683653547558</v>
      </c>
      <c r="O646" s="11">
        <f>COUNTIF($G$3:$G646,"&gt;0")/COUNTIF($B$3:$B646,"&gt;0")</f>
        <v>0.65900383141762453</v>
      </c>
    </row>
    <row r="647" spans="2:17" x14ac:dyDescent="0.15">
      <c r="B647" s="2">
        <v>43753</v>
      </c>
      <c r="C647" s="2" t="s">
        <v>185</v>
      </c>
      <c r="D647" s="3" t="s">
        <v>98</v>
      </c>
      <c r="E647" s="4">
        <v>4</v>
      </c>
      <c r="F647" s="5">
        <v>1.58</v>
      </c>
      <c r="G647" s="6">
        <v>6.32</v>
      </c>
      <c r="H647" s="7">
        <f t="shared" si="99"/>
        <v>2.3200000000000003</v>
      </c>
      <c r="I647" s="7">
        <f>SUM($H$2:H647)</f>
        <v>-62.94999999999991</v>
      </c>
      <c r="J647" s="8">
        <f>SUM(H$3:H647)/SUM(E$3:E647)</f>
        <v>-3.0206333973128555E-2</v>
      </c>
      <c r="K647" s="9">
        <f t="shared" si="100"/>
        <v>-9.3403888455435569E-3</v>
      </c>
      <c r="L647" s="10">
        <f>AVERAGEIF($H$3:$H647,"&gt;0")</f>
        <v>2.1064062499999987</v>
      </c>
      <c r="M647" s="10">
        <f>AVERAGEIF($H$3:$H647,"&lt;0")</f>
        <v>-4.1404494382022472</v>
      </c>
      <c r="N647" s="11">
        <f t="shared" si="101"/>
        <v>0.50873855156037961</v>
      </c>
      <c r="O647" s="11">
        <f>COUNTIF($G$3:$G647,"&gt;0")/COUNTIF($B$3:$B647,"&gt;0")</f>
        <v>0.65965583173996178</v>
      </c>
    </row>
    <row r="648" spans="2:17" x14ac:dyDescent="0.15">
      <c r="B648" s="2">
        <v>43753</v>
      </c>
      <c r="C648" s="2" t="s">
        <v>185</v>
      </c>
      <c r="D648" s="3" t="s">
        <v>24</v>
      </c>
      <c r="E648" s="4">
        <v>1</v>
      </c>
      <c r="F648" s="5">
        <v>1.28</v>
      </c>
      <c r="G648" s="6">
        <v>1.28</v>
      </c>
      <c r="H648" s="7">
        <f t="shared" si="99"/>
        <v>0.28000000000000003</v>
      </c>
      <c r="I648" s="7">
        <f>SUM($H$2:H648)</f>
        <v>-62.669999999999909</v>
      </c>
      <c r="J648" s="8">
        <f>SUM(H$3:H648)/SUM(E$3:E648)</f>
        <v>-3.0057553956834487E-2</v>
      </c>
      <c r="K648" s="9">
        <f t="shared" si="100"/>
        <v>-9.2226686302029348E-3</v>
      </c>
      <c r="L648" s="10">
        <f>AVERAGEIF($H$3:$H648,"&gt;0")</f>
        <v>2.1007165109034256</v>
      </c>
      <c r="M648" s="10">
        <f>AVERAGEIF($H$3:$H648,"&lt;0")</f>
        <v>-4.1404494382022472</v>
      </c>
      <c r="N648" s="11">
        <f t="shared" si="101"/>
        <v>0.50736436762660753</v>
      </c>
      <c r="O648" s="11">
        <f>COUNTIF($G$3:$G648,"&gt;0")/COUNTIF($B$3:$B648,"&gt;0")</f>
        <v>0.66030534351145043</v>
      </c>
    </row>
    <row r="649" spans="2:17" x14ac:dyDescent="0.15">
      <c r="B649" s="2">
        <v>43753</v>
      </c>
      <c r="C649" s="2" t="s">
        <v>185</v>
      </c>
      <c r="D649" s="3" t="s">
        <v>186</v>
      </c>
      <c r="E649" s="4">
        <v>1</v>
      </c>
      <c r="F649" s="5">
        <v>1.75</v>
      </c>
      <c r="G649" s="6">
        <v>1.75</v>
      </c>
      <c r="H649" s="7">
        <f t="shared" si="99"/>
        <v>0.75</v>
      </c>
      <c r="I649" s="7">
        <f>SUM($H$2:H649)</f>
        <v>-61.919999999999909</v>
      </c>
      <c r="J649" s="8">
        <f>SUM(H$3:H649)/SUM(E$3:E649)</f>
        <v>-2.9683604985618364E-2</v>
      </c>
      <c r="K649" s="9">
        <f t="shared" si="100"/>
        <v>-8.6373960617017742E-3</v>
      </c>
      <c r="L649" s="10">
        <f>AVERAGEIF($H$3:$H649,"&gt;0")</f>
        <v>2.0965217391304334</v>
      </c>
      <c r="M649" s="10">
        <f>AVERAGEIF($H$3:$H649,"&lt;0")</f>
        <v>-4.1404494382022472</v>
      </c>
      <c r="N649" s="11">
        <f t="shared" si="101"/>
        <v>0.50635124771399886</v>
      </c>
      <c r="O649" s="11">
        <f>COUNTIF($G$3:$G649,"&gt;0")/COUNTIF($B$3:$B649,"&gt;0")</f>
        <v>0.66095238095238096</v>
      </c>
    </row>
    <row r="650" spans="2:17" x14ac:dyDescent="0.15">
      <c r="B650" s="2">
        <v>43753</v>
      </c>
      <c r="C650" s="2" t="s">
        <v>185</v>
      </c>
      <c r="D650" s="3" t="s">
        <v>38</v>
      </c>
      <c r="E650" s="4">
        <v>5</v>
      </c>
      <c r="F650" s="5">
        <v>1.4</v>
      </c>
      <c r="G650" s="6">
        <v>7</v>
      </c>
      <c r="H650" s="7">
        <f t="shared" si="99"/>
        <v>2</v>
      </c>
      <c r="I650" s="7">
        <f>SUM($H$2:H650)</f>
        <v>-59.919999999999909</v>
      </c>
      <c r="J650" s="8">
        <f>SUM(H$3:H650)/SUM(E$3:E650)</f>
        <v>-2.865614538498322E-2</v>
      </c>
      <c r="K650" s="9">
        <f t="shared" si="100"/>
        <v>-6.8151069645748796E-3</v>
      </c>
      <c r="L650" s="10">
        <f>AVERAGEIF($H$3:$H650,"&gt;0")</f>
        <v>2.0962229102167171</v>
      </c>
      <c r="M650" s="10">
        <f>AVERAGEIF($H$3:$H650,"&lt;0")</f>
        <v>-4.1404494382022472</v>
      </c>
      <c r="N650" s="11">
        <f t="shared" si="101"/>
        <v>0.50627907465207012</v>
      </c>
      <c r="O650" s="11">
        <f>COUNTIF($G$3:$G650,"&gt;0")/COUNTIF($B$3:$B650,"&gt;0")</f>
        <v>0.66159695817490494</v>
      </c>
    </row>
    <row r="651" spans="2:17" x14ac:dyDescent="0.15">
      <c r="B651" s="2">
        <v>43753</v>
      </c>
      <c r="C651" s="2" t="s">
        <v>190</v>
      </c>
      <c r="D651" s="3" t="s">
        <v>72</v>
      </c>
      <c r="E651" s="4">
        <v>1</v>
      </c>
      <c r="F651" s="5">
        <v>1.62</v>
      </c>
      <c r="G651" s="6">
        <v>1.62</v>
      </c>
      <c r="H651" s="7">
        <f t="shared" si="99"/>
        <v>0.62000000000000011</v>
      </c>
      <c r="I651" s="7">
        <f>SUM($H$2:H651)</f>
        <v>-59.299999999999912</v>
      </c>
      <c r="J651" s="8">
        <f>SUM(H$3:H651)/SUM(E$3:E651)</f>
        <v>-2.83460803059273E-2</v>
      </c>
      <c r="K651" s="9">
        <f t="shared" si="100"/>
        <v>-6.3578702268728415E-3</v>
      </c>
      <c r="L651" s="10">
        <f>AVERAGEIF($H$3:$H651,"&gt;0")</f>
        <v>2.0916666666666655</v>
      </c>
      <c r="M651" s="10">
        <f>AVERAGEIF($H$3:$H651,"&lt;0")</f>
        <v>-4.1404494382022472</v>
      </c>
      <c r="N651" s="11">
        <f t="shared" si="101"/>
        <v>0.50517865219357727</v>
      </c>
      <c r="O651" s="11">
        <f>COUNTIF($G$3:$G651,"&gt;0")/COUNTIF($B$3:$B651,"&gt;0")</f>
        <v>0.66223908918406071</v>
      </c>
    </row>
    <row r="652" spans="2:17" x14ac:dyDescent="0.15">
      <c r="B652" s="2">
        <v>43753</v>
      </c>
      <c r="C652" s="2" t="s">
        <v>190</v>
      </c>
      <c r="D652" s="3" t="s">
        <v>192</v>
      </c>
      <c r="E652" s="4">
        <v>1</v>
      </c>
      <c r="F652" s="5">
        <v>1.34</v>
      </c>
      <c r="G652" s="6">
        <v>1.34</v>
      </c>
      <c r="H652" s="7">
        <f t="shared" si="99"/>
        <v>0.34000000000000008</v>
      </c>
      <c r="I652" s="7">
        <f>SUM($H$2:H652)</f>
        <v>-58.959999999999908</v>
      </c>
      <c r="J652" s="8">
        <f>SUM(H$3:H652)/SUM(E$3:E652)</f>
        <v>-2.8170090778786388E-2</v>
      </c>
      <c r="K652" s="9">
        <f t="shared" si="100"/>
        <v>-6.1758893280637883E-3</v>
      </c>
      <c r="L652" s="10">
        <f>AVERAGEIF($H$3:$H652,"&gt;0")</f>
        <v>2.0862769230769218</v>
      </c>
      <c r="M652" s="10">
        <f>AVERAGEIF($H$3:$H652,"&lt;0")</f>
        <v>-4.1404494382022472</v>
      </c>
      <c r="N652" s="11">
        <f t="shared" si="101"/>
        <v>0.50387692307692278</v>
      </c>
      <c r="O652" s="11">
        <f>COUNTIF($G$3:$G652,"&gt;0")/COUNTIF($B$3:$B652,"&gt;0")</f>
        <v>0.66287878787878785</v>
      </c>
    </row>
    <row r="653" spans="2:17" x14ac:dyDescent="0.15">
      <c r="B653" s="2">
        <v>43753</v>
      </c>
      <c r="C653" s="2" t="s">
        <v>190</v>
      </c>
      <c r="D653" s="3" t="s">
        <v>97</v>
      </c>
      <c r="E653" s="4">
        <v>1</v>
      </c>
      <c r="F653" s="5">
        <v>1.55</v>
      </c>
      <c r="G653" s="6">
        <v>0</v>
      </c>
      <c r="H653" s="7">
        <f t="shared" si="99"/>
        <v>-1</v>
      </c>
      <c r="I653" s="7">
        <f>SUM($H$2:H653)</f>
        <v>-59.959999999999908</v>
      </c>
      <c r="J653" s="8">
        <f>SUM(H$3:H653)/SUM(E$3:E653)</f>
        <v>-2.8634192932187157E-2</v>
      </c>
      <c r="K653" s="9">
        <f t="shared" si="100"/>
        <v>-7.0703068412807379E-3</v>
      </c>
      <c r="L653" s="10">
        <f>AVERAGEIF($H$3:$H653,"&gt;0")</f>
        <v>2.0862769230769218</v>
      </c>
      <c r="M653" s="10">
        <f>AVERAGEIF($H$3:$H653,"&lt;0")</f>
        <v>-4.1229050279329611</v>
      </c>
      <c r="N653" s="11">
        <f t="shared" si="101"/>
        <v>0.50602109651865712</v>
      </c>
      <c r="O653" s="11">
        <f>COUNTIF($G$3:$G653,"&gt;0")/COUNTIF($B$3:$B653,"&gt;0")</f>
        <v>0.66162570888468808</v>
      </c>
    </row>
    <row r="654" spans="2:17" x14ac:dyDescent="0.15">
      <c r="B654" s="2">
        <v>43753</v>
      </c>
      <c r="C654" s="2" t="s">
        <v>190</v>
      </c>
      <c r="D654" s="3" t="s">
        <v>194</v>
      </c>
      <c r="E654" s="4">
        <v>1</v>
      </c>
      <c r="F654" s="5">
        <v>1.8</v>
      </c>
      <c r="G654" s="6">
        <v>1.8</v>
      </c>
      <c r="H654" s="7">
        <f t="shared" si="99"/>
        <v>0.8</v>
      </c>
      <c r="I654" s="7">
        <f>SUM($H$2:H654)</f>
        <v>-59.159999999999911</v>
      </c>
      <c r="J654" s="8">
        <f>SUM(H$3:H654)/SUM(E$3:E654)</f>
        <v>-2.823866348448683E-2</v>
      </c>
      <c r="K654" s="9">
        <f t="shared" si="100"/>
        <v>-6.4348394542081966E-3</v>
      </c>
      <c r="L654" s="10">
        <f>AVERAGEIF($H$3:$H654,"&gt;0")</f>
        <v>2.082331288343557</v>
      </c>
      <c r="M654" s="10">
        <f>AVERAGEIF($H$3:$H654,"&lt;0")</f>
        <v>-4.1229050279329611</v>
      </c>
      <c r="N654" s="11">
        <f t="shared" si="101"/>
        <v>0.50506409297221777</v>
      </c>
      <c r="O654" s="11">
        <f>COUNTIF($G$3:$G654,"&gt;0")/COUNTIF($B$3:$B654,"&gt;0")</f>
        <v>0.66226415094339619</v>
      </c>
    </row>
    <row r="655" spans="2:17" x14ac:dyDescent="0.15">
      <c r="B655" s="2">
        <v>43753</v>
      </c>
      <c r="C655" s="2" t="s">
        <v>190</v>
      </c>
      <c r="D655" s="3" t="s">
        <v>151</v>
      </c>
      <c r="E655" s="4">
        <v>2</v>
      </c>
      <c r="F655" s="5">
        <v>1.26</v>
      </c>
      <c r="G655" s="6">
        <v>2.52</v>
      </c>
      <c r="H655" s="7">
        <f t="shared" si="99"/>
        <v>0.52</v>
      </c>
      <c r="I655" s="7">
        <f>SUM($H$2:H655)</f>
        <v>-58.639999999999908</v>
      </c>
      <c r="J655" s="8">
        <f>SUM(H$3:H655)/SUM(E$3:E655)</f>
        <v>-2.796375774916543E-2</v>
      </c>
      <c r="K655" s="9">
        <f t="shared" si="100"/>
        <v>-6.0743999226482437E-3</v>
      </c>
      <c r="L655" s="10">
        <f>AVERAGEIF($H$3:$H655,"&gt;0")</f>
        <v>2.0775535168195707</v>
      </c>
      <c r="M655" s="10">
        <f>AVERAGEIF($H$3:$H655,"&lt;0")</f>
        <v>-4.1229050279329611</v>
      </c>
      <c r="N655" s="11">
        <f t="shared" si="101"/>
        <v>0.50390525678957065</v>
      </c>
      <c r="O655" s="11">
        <f>COUNTIF($G$3:$G655,"&gt;0")/COUNTIF($B$3:$B655,"&gt;0")</f>
        <v>0.66290018832391717</v>
      </c>
    </row>
    <row r="656" spans="2:17" x14ac:dyDescent="0.15">
      <c r="B656" s="2">
        <v>43753</v>
      </c>
      <c r="C656" s="2" t="s">
        <v>190</v>
      </c>
      <c r="D656" s="3" t="s">
        <v>113</v>
      </c>
      <c r="E656" s="4">
        <v>3</v>
      </c>
      <c r="F656" s="5">
        <v>1.26</v>
      </c>
      <c r="G656" s="6">
        <v>3.78</v>
      </c>
      <c r="H656" s="7">
        <f t="shared" si="99"/>
        <v>0.7799999999999998</v>
      </c>
      <c r="I656" s="7">
        <f>SUM($H$2:H656)</f>
        <v>-57.859999999999907</v>
      </c>
      <c r="J656" s="8">
        <f>SUM(H$3:H656)/SUM(E$3:E656)</f>
        <v>-2.7552380952380908E-2</v>
      </c>
      <c r="K656" s="9">
        <f t="shared" si="100"/>
        <v>-5.4571360916187972E-3</v>
      </c>
      <c r="L656" s="10">
        <f>AVERAGEIF($H$3:$H656,"&gt;0")</f>
        <v>2.0735975609756085</v>
      </c>
      <c r="M656" s="10">
        <f>AVERAGEIF($H$3:$H656,"&lt;0")</f>
        <v>-4.1229050279329611</v>
      </c>
      <c r="N656" s="11">
        <f t="shared" si="101"/>
        <v>0.50294574988432783</v>
      </c>
      <c r="O656" s="11">
        <f>COUNTIF($G$3:$G656,"&gt;0")/COUNTIF($B$3:$B656,"&gt;0")</f>
        <v>0.6635338345864662</v>
      </c>
    </row>
    <row r="657" spans="2:15" x14ac:dyDescent="0.15">
      <c r="B657" s="2">
        <v>43753</v>
      </c>
      <c r="C657" s="2" t="s">
        <v>190</v>
      </c>
      <c r="D657" s="3" t="s">
        <v>182</v>
      </c>
      <c r="E657" s="4">
        <v>2</v>
      </c>
      <c r="F657" s="5">
        <v>1.07</v>
      </c>
      <c r="G657" s="6">
        <v>2.14</v>
      </c>
      <c r="H657" s="7">
        <f t="shared" si="99"/>
        <v>0.14000000000000012</v>
      </c>
      <c r="I657" s="7">
        <f>SUM($H$2:H657)</f>
        <v>-57.719999999999906</v>
      </c>
      <c r="J657" s="8">
        <f>SUM(H$3:H657)/SUM(E$3:E657)</f>
        <v>-2.7459562321598432E-2</v>
      </c>
      <c r="K657" s="9">
        <f t="shared" si="100"/>
        <v>-5.4686675203053925E-3</v>
      </c>
      <c r="L657" s="10">
        <f>AVERAGEIF($H$3:$H657,"&gt;0")</f>
        <v>2.06772036474164</v>
      </c>
      <c r="M657" s="10">
        <f>AVERAGEIF($H$3:$H657,"&lt;0")</f>
        <v>-4.1229050279329611</v>
      </c>
      <c r="N657" s="11">
        <f t="shared" si="101"/>
        <v>0.50152025106877174</v>
      </c>
      <c r="O657" s="11">
        <f>COUNTIF($G$3:$G657,"&gt;0")/COUNTIF($B$3:$B657,"&gt;0")</f>
        <v>0.6641651031894934</v>
      </c>
    </row>
    <row r="659" spans="2:15" x14ac:dyDescent="0.15">
      <c r="I659" s="16"/>
    </row>
    <row r="660" spans="2:15" x14ac:dyDescent="0.15">
      <c r="B660" s="2">
        <v>43754</v>
      </c>
      <c r="C660" s="2" t="s">
        <v>183</v>
      </c>
      <c r="D660" s="3" t="s">
        <v>53</v>
      </c>
      <c r="E660" s="4">
        <v>9</v>
      </c>
      <c r="F660" s="5">
        <v>1.26</v>
      </c>
      <c r="G660" s="6">
        <v>11.34</v>
      </c>
      <c r="H660" s="7">
        <f t="shared" ref="H660:H669" si="102">G660-E660</f>
        <v>2.34</v>
      </c>
      <c r="I660" s="7">
        <f>SUM($H$2:H660)</f>
        <v>-55.37999999999991</v>
      </c>
      <c r="J660" s="8">
        <f>SUM(H$3:H660)/SUM(E$3:E660)</f>
        <v>-2.6234012316437665E-2</v>
      </c>
      <c r="K660" s="9">
        <f t="shared" ref="K660:K669" si="103">O660-(1-O660)/N660</f>
        <v>-3.319167819693325E-3</v>
      </c>
      <c r="L660" s="10">
        <f>AVERAGEIF($H$3:$H660,"&gt;0")</f>
        <v>2.0685454545454531</v>
      </c>
      <c r="M660" s="10">
        <f>AVERAGEIF($H$3:$H660,"&lt;0")</f>
        <v>-4.1229050279329611</v>
      </c>
      <c r="N660" s="11">
        <f t="shared" ref="N660:N669" si="104">L660/-M660</f>
        <v>0.50172037447647166</v>
      </c>
      <c r="O660" s="11">
        <f>COUNTIF($G$3:$G660,"&gt;0")/COUNTIF($B$3:$B660,"&gt;0")</f>
        <v>0.66479400749063666</v>
      </c>
    </row>
    <row r="661" spans="2:15" x14ac:dyDescent="0.15">
      <c r="B661" s="2">
        <v>43754</v>
      </c>
      <c r="C661" s="2" t="s">
        <v>183</v>
      </c>
      <c r="D661" s="3" t="s">
        <v>172</v>
      </c>
      <c r="E661" s="4">
        <v>3</v>
      </c>
      <c r="F661" s="5">
        <v>1.36</v>
      </c>
      <c r="G661" s="6">
        <v>4.08</v>
      </c>
      <c r="H661" s="7">
        <f t="shared" si="102"/>
        <v>1.08</v>
      </c>
      <c r="I661" s="7">
        <f>SUM($H$2:H661)</f>
        <v>-54.299999999999912</v>
      </c>
      <c r="J661" s="8">
        <f>SUM(H$3:H661)/SUM(E$3:E661)</f>
        <v>-2.5685903500472996E-2</v>
      </c>
      <c r="K661" s="9">
        <f t="shared" si="103"/>
        <v>-2.4080081032431533E-3</v>
      </c>
      <c r="L661" s="10">
        <f>AVERAGEIF($H$3:$H661,"&gt;0")</f>
        <v>2.0655589123867055</v>
      </c>
      <c r="M661" s="10">
        <f>AVERAGEIF($H$3:$H661,"&lt;0")</f>
        <v>-4.1229050279329611</v>
      </c>
      <c r="N661" s="11">
        <f t="shared" si="104"/>
        <v>0.50099599636479708</v>
      </c>
      <c r="O661" s="11">
        <f>COUNTIF($G$3:$G661,"&gt;0")/COUNTIF($B$3:$B661,"&gt;0")</f>
        <v>0.66542056074766354</v>
      </c>
    </row>
    <row r="662" spans="2:15" x14ac:dyDescent="0.15">
      <c r="B662" s="2">
        <v>43754</v>
      </c>
      <c r="C662" s="2" t="s">
        <v>183</v>
      </c>
      <c r="D662" s="3" t="s">
        <v>96</v>
      </c>
      <c r="E662" s="4">
        <v>2</v>
      </c>
      <c r="F662" s="5">
        <v>1.52</v>
      </c>
      <c r="G662" s="6">
        <v>3.04</v>
      </c>
      <c r="H662" s="7">
        <f t="shared" si="102"/>
        <v>1.04</v>
      </c>
      <c r="I662" s="7">
        <f>SUM($H$2:H662)</f>
        <v>-53.259999999999913</v>
      </c>
      <c r="J662" s="8">
        <f>SUM(H$3:H662)/SUM(E$3:E662)</f>
        <v>-2.5170132325141734E-2</v>
      </c>
      <c r="K662" s="9">
        <f t="shared" si="103"/>
        <v>-1.5362078819334268E-3</v>
      </c>
      <c r="L662" s="10">
        <f>AVERAGEIF($H$3:$H662,"&gt;0")</f>
        <v>2.0624698795180709</v>
      </c>
      <c r="M662" s="10">
        <f>AVERAGEIF($H$3:$H662,"&lt;0")</f>
        <v>-4.1229050279329611</v>
      </c>
      <c r="N662" s="11">
        <f t="shared" si="104"/>
        <v>0.50024675939530439</v>
      </c>
      <c r="O662" s="11">
        <f>COUNTIF($G$3:$G662,"&gt;0")/COUNTIF($B$3:$B662,"&gt;0")</f>
        <v>0.66604477611940294</v>
      </c>
    </row>
    <row r="663" spans="2:15" x14ac:dyDescent="0.15">
      <c r="B663" s="2">
        <v>43754</v>
      </c>
      <c r="C663" s="2" t="s">
        <v>183</v>
      </c>
      <c r="D663" s="3" t="s">
        <v>35</v>
      </c>
      <c r="E663" s="4">
        <v>1</v>
      </c>
      <c r="F663" s="5">
        <v>1.68</v>
      </c>
      <c r="G663" s="6">
        <v>1.68</v>
      </c>
      <c r="H663" s="7">
        <f t="shared" si="102"/>
        <v>0.67999999999999994</v>
      </c>
      <c r="I663" s="7">
        <f>SUM($H$2:H663)</f>
        <v>-52.579999999999913</v>
      </c>
      <c r="J663" s="8">
        <f>SUM(H$3:H663)/SUM(E$3:E663)</f>
        <v>-2.4837033538025466E-2</v>
      </c>
      <c r="K663" s="9">
        <f t="shared" si="103"/>
        <v>-1.015131501695965E-3</v>
      </c>
      <c r="L663" s="10">
        <f>AVERAGEIF($H$3:$H663,"&gt;0")</f>
        <v>2.0583183183183169</v>
      </c>
      <c r="M663" s="10">
        <f>AVERAGEIF($H$3:$H663,"&lt;0")</f>
        <v>-4.1229050279329611</v>
      </c>
      <c r="N663" s="11">
        <f t="shared" si="104"/>
        <v>0.49923980891460529</v>
      </c>
      <c r="O663" s="11">
        <f>COUNTIF($G$3:$G663,"&gt;0")/COUNTIF($B$3:$B663,"&gt;0")</f>
        <v>0.66666666666666663</v>
      </c>
    </row>
    <row r="664" spans="2:15" x14ac:dyDescent="0.15">
      <c r="B664" s="2">
        <v>43754</v>
      </c>
      <c r="C664" s="2" t="s">
        <v>185</v>
      </c>
      <c r="D664" s="3" t="s">
        <v>195</v>
      </c>
      <c r="E664" s="4">
        <v>7</v>
      </c>
      <c r="F664" s="5">
        <v>1.62</v>
      </c>
      <c r="G664" s="6">
        <v>11.34</v>
      </c>
      <c r="H664" s="7">
        <f t="shared" si="102"/>
        <v>4.34</v>
      </c>
      <c r="I664" s="7">
        <f>SUM($H$2:H664)</f>
        <v>-48.23999999999991</v>
      </c>
      <c r="J664" s="8">
        <f>SUM(H$3:H664)/SUM(E$3:E664)</f>
        <v>-2.2711864406779619E-2</v>
      </c>
      <c r="K664" s="9">
        <f t="shared" si="103"/>
        <v>3.0500345360140457E-3</v>
      </c>
      <c r="L664" s="10">
        <f>AVERAGEIF($H$3:$H664,"&gt;0")</f>
        <v>2.0651497005988011</v>
      </c>
      <c r="M664" s="10">
        <f>AVERAGEIF($H$3:$H664,"&lt;0")</f>
        <v>-4.1229050279329611</v>
      </c>
      <c r="N664" s="11">
        <f t="shared" si="104"/>
        <v>0.50089674309916721</v>
      </c>
      <c r="O664" s="11">
        <f>COUNTIF($G$3:$G664,"&gt;0")/COUNTIF($B$3:$B664,"&gt;0")</f>
        <v>0.66728624535315983</v>
      </c>
    </row>
    <row r="665" spans="2:15" x14ac:dyDescent="0.15">
      <c r="B665" s="2">
        <v>43754</v>
      </c>
      <c r="C665" s="2" t="s">
        <v>185</v>
      </c>
      <c r="D665" s="3" t="s">
        <v>38</v>
      </c>
      <c r="E665" s="4">
        <v>1</v>
      </c>
      <c r="F665" s="5">
        <v>1.75</v>
      </c>
      <c r="G665" s="6">
        <v>1.75</v>
      </c>
      <c r="H665" s="7">
        <f t="shared" si="102"/>
        <v>0.75</v>
      </c>
      <c r="I665" s="7">
        <f>SUM($H$2:H665)</f>
        <v>-47.48999999999991</v>
      </c>
      <c r="J665" s="8">
        <f>SUM(H$3:H665)/SUM(E$3:E665)</f>
        <v>-2.2348235294117603E-2</v>
      </c>
      <c r="K665" s="9">
        <f t="shared" si="103"/>
        <v>3.6369020784261519E-3</v>
      </c>
      <c r="L665" s="10">
        <f>AVERAGEIF($H$3:$H665,"&gt;0")</f>
        <v>2.0612238805970136</v>
      </c>
      <c r="M665" s="10">
        <f>AVERAGEIF($H$3:$H665,"&lt;0")</f>
        <v>-4.1229050279329611</v>
      </c>
      <c r="N665" s="11">
        <f t="shared" si="104"/>
        <v>0.49994454556485829</v>
      </c>
      <c r="O665" s="11">
        <f>COUNTIF($G$3:$G665,"&gt;0")/COUNTIF($B$3:$B665,"&gt;0")</f>
        <v>0.66790352504638217</v>
      </c>
    </row>
    <row r="666" spans="2:15" x14ac:dyDescent="0.15">
      <c r="B666" s="2">
        <v>43754</v>
      </c>
      <c r="C666" s="2" t="s">
        <v>190</v>
      </c>
      <c r="D666" s="3" t="s">
        <v>114</v>
      </c>
      <c r="E666" s="4">
        <v>3</v>
      </c>
      <c r="F666" s="5">
        <v>1.55</v>
      </c>
      <c r="G666" s="6">
        <v>4.6500000000000004</v>
      </c>
      <c r="H666" s="7">
        <f t="shared" si="102"/>
        <v>1.6500000000000004</v>
      </c>
      <c r="I666" s="7">
        <f>SUM($H$2:H666)</f>
        <v>-45.839999999999911</v>
      </c>
      <c r="J666" s="8">
        <f>SUM(H$3:H666)/SUM(E$3:E666)</f>
        <v>-2.1541353383458604E-2</v>
      </c>
      <c r="K666" s="9">
        <f t="shared" si="103"/>
        <v>5.0880978065439564E-3</v>
      </c>
      <c r="L666" s="10">
        <f>AVERAGEIF($H$3:$H666,"&gt;0")</f>
        <v>2.0599999999999987</v>
      </c>
      <c r="M666" s="10">
        <f>AVERAGEIF($H$3:$H666,"&lt;0")</f>
        <v>-4.1229050279329611</v>
      </c>
      <c r="N666" s="11">
        <f t="shared" si="104"/>
        <v>0.49964769647696444</v>
      </c>
      <c r="O666" s="11">
        <f>COUNTIF($G$3:$G666,"&gt;0")/COUNTIF($B$3:$B666,"&gt;0")</f>
        <v>0.66851851851851851</v>
      </c>
    </row>
    <row r="667" spans="2:15" x14ac:dyDescent="0.15">
      <c r="B667" s="2">
        <v>43754</v>
      </c>
      <c r="C667" s="2" t="s">
        <v>190</v>
      </c>
      <c r="D667" s="3" t="s">
        <v>77</v>
      </c>
      <c r="E667" s="4">
        <v>5</v>
      </c>
      <c r="F667" s="5">
        <v>1.26</v>
      </c>
      <c r="G667" s="6">
        <v>6.3</v>
      </c>
      <c r="H667" s="7">
        <f t="shared" si="102"/>
        <v>1.2999999999999998</v>
      </c>
      <c r="I667" s="7">
        <f>SUM($H$2:H667)</f>
        <v>-44.539999999999914</v>
      </c>
      <c r="J667" s="8">
        <f>SUM(H$3:H667)/SUM(E$3:E667)</f>
        <v>-2.0881387716830714E-2</v>
      </c>
      <c r="K667" s="9">
        <f t="shared" si="103"/>
        <v>6.2013766537990511E-3</v>
      </c>
      <c r="L667" s="10">
        <f>AVERAGEIF($H$3:$H667,"&gt;0")</f>
        <v>2.0577448071216602</v>
      </c>
      <c r="M667" s="10">
        <f>AVERAGEIF($H$3:$H667,"&lt;0")</f>
        <v>-4.1229050279329611</v>
      </c>
      <c r="N667" s="11">
        <f t="shared" si="104"/>
        <v>0.49910070525037553</v>
      </c>
      <c r="O667" s="11">
        <f>COUNTIF($G$3:$G667,"&gt;0")/COUNTIF($B$3:$B667,"&gt;0")</f>
        <v>0.66913123844731981</v>
      </c>
    </row>
    <row r="668" spans="2:15" x14ac:dyDescent="0.15">
      <c r="B668" s="2">
        <v>43754</v>
      </c>
      <c r="C668" s="2" t="s">
        <v>190</v>
      </c>
      <c r="D668" s="3" t="s">
        <v>79</v>
      </c>
      <c r="E668" s="4">
        <v>1</v>
      </c>
      <c r="F668" s="5">
        <v>1.3</v>
      </c>
      <c r="G668" s="6">
        <v>0</v>
      </c>
      <c r="H668" s="7">
        <f t="shared" si="102"/>
        <v>-1</v>
      </c>
      <c r="I668" s="7">
        <f>SUM($H$2:H668)</f>
        <v>-45.539999999999914</v>
      </c>
      <c r="J668" s="8">
        <f>SUM(H$3:H668)/SUM(E$3:E668)</f>
        <v>-2.1340206185566968E-2</v>
      </c>
      <c r="K668" s="9">
        <f t="shared" si="103"/>
        <v>5.2933133951642564E-3</v>
      </c>
      <c r="L668" s="10">
        <f>AVERAGEIF($H$3:$H668,"&gt;0")</f>
        <v>2.0577448071216602</v>
      </c>
      <c r="M668" s="10">
        <f>AVERAGEIF($H$3:$H668,"&lt;0")</f>
        <v>-4.1055555555555552</v>
      </c>
      <c r="N668" s="11">
        <f t="shared" si="104"/>
        <v>0.50120983123396323</v>
      </c>
      <c r="O668" s="11">
        <f>COUNTIF($G$3:$G668,"&gt;0")/COUNTIF($B$3:$B668,"&gt;0")</f>
        <v>0.66789667896678961</v>
      </c>
    </row>
    <row r="669" spans="2:15" x14ac:dyDescent="0.15">
      <c r="B669" s="2">
        <v>43754</v>
      </c>
      <c r="C669" s="2" t="s">
        <v>190</v>
      </c>
      <c r="D669" s="3" t="s">
        <v>92</v>
      </c>
      <c r="E669" s="4">
        <v>3</v>
      </c>
      <c r="F669" s="5">
        <v>1.42</v>
      </c>
      <c r="G669" s="6">
        <v>4.26</v>
      </c>
      <c r="H669" s="7">
        <f t="shared" si="102"/>
        <v>1.2599999999999998</v>
      </c>
      <c r="I669" s="7">
        <f>SUM($H$2:H669)</f>
        <v>-44.279999999999916</v>
      </c>
      <c r="J669" s="8">
        <f>SUM(H$3:H669)/SUM(E$3:E669)</f>
        <v>-2.0720636406176843E-2</v>
      </c>
      <c r="K669" s="9">
        <f t="shared" si="103"/>
        <v>6.365721595482432E-3</v>
      </c>
      <c r="L669" s="10">
        <f>AVERAGEIF($H$3:$H669,"&gt;0")</f>
        <v>2.0553846153846136</v>
      </c>
      <c r="M669" s="10">
        <f>AVERAGEIF($H$3:$H669,"&lt;0")</f>
        <v>-4.1055555555555552</v>
      </c>
      <c r="N669" s="11">
        <f t="shared" si="104"/>
        <v>0.5006349536796082</v>
      </c>
      <c r="O669" s="11">
        <f>COUNTIF($G$3:$G669,"&gt;0")/COUNTIF($B$3:$B669,"&gt;0")</f>
        <v>0.66850828729281764</v>
      </c>
    </row>
    <row r="671" spans="2:15" x14ac:dyDescent="0.15">
      <c r="I671" s="16"/>
    </row>
    <row r="672" spans="2:15" x14ac:dyDescent="0.15">
      <c r="B672" s="2">
        <v>43755</v>
      </c>
      <c r="C672" s="2" t="s">
        <v>183</v>
      </c>
      <c r="D672" s="3" t="s">
        <v>196</v>
      </c>
      <c r="E672" s="4">
        <v>1</v>
      </c>
      <c r="F672" s="5">
        <v>1.24</v>
      </c>
      <c r="G672" s="6">
        <v>1.24</v>
      </c>
      <c r="H672" s="7">
        <f t="shared" ref="H672:H683" si="105">G672-E672</f>
        <v>0.24</v>
      </c>
      <c r="I672" s="7">
        <f>SUM($H$2:H672)</f>
        <v>-44.039999999999914</v>
      </c>
      <c r="J672" s="8">
        <f>SUM(H$3:H672)/SUM(E$3:E672)</f>
        <v>-2.0598690364826901E-2</v>
      </c>
      <c r="K672" s="9">
        <f t="shared" ref="K672:K683" si="106">O672-(1-O672)/N672</f>
        <v>6.465776278278601E-3</v>
      </c>
      <c r="L672" s="10">
        <f>AVERAGEIF($H$3:$H672,"&gt;0")</f>
        <v>2.0500294985250722</v>
      </c>
      <c r="M672" s="10">
        <f>AVERAGEIF($H$3:$H672,"&lt;0")</f>
        <v>-4.1055555555555552</v>
      </c>
      <c r="N672" s="11">
        <f t="shared" ref="N672:N683" si="107">L672/-M672</f>
        <v>0.49933059503993643</v>
      </c>
      <c r="O672" s="11">
        <f>COUNTIF($G$3:$G672,"&gt;0")/COUNTIF($B$3:$B672,"&gt;0")</f>
        <v>0.66911764705882348</v>
      </c>
    </row>
    <row r="673" spans="2:15" x14ac:dyDescent="0.15">
      <c r="B673" s="2">
        <v>43755</v>
      </c>
      <c r="C673" s="2" t="s">
        <v>183</v>
      </c>
      <c r="D673" s="3" t="s">
        <v>17</v>
      </c>
      <c r="E673" s="4">
        <v>5</v>
      </c>
      <c r="F673" s="5">
        <v>1.62</v>
      </c>
      <c r="G673" s="6">
        <v>8.1</v>
      </c>
      <c r="H673" s="7">
        <f t="shared" si="105"/>
        <v>3.0999999999999996</v>
      </c>
      <c r="I673" s="7">
        <f>SUM($H$2:H673)</f>
        <v>-40.939999999999912</v>
      </c>
      <c r="J673" s="8">
        <f>SUM(H$3:H673)/SUM(E$3:E673)</f>
        <v>-1.9104059729351336E-2</v>
      </c>
      <c r="K673" s="9">
        <f t="shared" si="106"/>
        <v>9.2836582223808639E-3</v>
      </c>
      <c r="L673" s="10">
        <f>AVERAGEIF($H$3:$H673,"&gt;0")</f>
        <v>2.0531176470588219</v>
      </c>
      <c r="M673" s="10">
        <f>AVERAGEIF($H$3:$H673,"&lt;0")</f>
        <v>-4.1055555555555552</v>
      </c>
      <c r="N673" s="11">
        <f t="shared" si="107"/>
        <v>0.50008278277481455</v>
      </c>
      <c r="O673" s="11">
        <f>COUNTIF($G$3:$G673,"&gt;0")/COUNTIF($B$3:$B673,"&gt;0")</f>
        <v>0.66972477064220182</v>
      </c>
    </row>
    <row r="674" spans="2:15" x14ac:dyDescent="0.15">
      <c r="B674" s="2">
        <v>43755</v>
      </c>
      <c r="C674" s="2" t="s">
        <v>183</v>
      </c>
      <c r="D674" s="3" t="s">
        <v>81</v>
      </c>
      <c r="E674" s="4">
        <v>1</v>
      </c>
      <c r="F674" s="5">
        <v>1.3</v>
      </c>
      <c r="G674" s="6">
        <v>1.3</v>
      </c>
      <c r="H674" s="7">
        <f t="shared" si="105"/>
        <v>0.30000000000000004</v>
      </c>
      <c r="I674" s="7">
        <f>SUM($H$2:H674)</f>
        <v>-40.639999999999915</v>
      </c>
      <c r="J674" s="8">
        <f>SUM(H$3:H674)/SUM(E$3:E674)</f>
        <v>-1.8955223880596974E-2</v>
      </c>
      <c r="K674" s="9">
        <f t="shared" si="106"/>
        <v>9.4432649848189554E-3</v>
      </c>
      <c r="L674" s="10">
        <f>AVERAGEIF($H$3:$H674,"&gt;0")</f>
        <v>2.0479765395894414</v>
      </c>
      <c r="M674" s="10">
        <f>AVERAGEIF($H$3:$H674,"&lt;0")</f>
        <v>-4.1055555555555552</v>
      </c>
      <c r="N674" s="11">
        <f t="shared" si="107"/>
        <v>0.49883055091488426</v>
      </c>
      <c r="O674" s="11">
        <f>COUNTIF($G$3:$G674,"&gt;0")/COUNTIF($B$3:$B674,"&gt;0")</f>
        <v>0.67032967032967028</v>
      </c>
    </row>
    <row r="675" spans="2:15" x14ac:dyDescent="0.15">
      <c r="B675" s="2">
        <v>43755</v>
      </c>
      <c r="C675" s="2" t="s">
        <v>185</v>
      </c>
      <c r="D675" s="3" t="s">
        <v>39</v>
      </c>
      <c r="E675" s="4">
        <v>4</v>
      </c>
      <c r="F675" s="5">
        <v>1.0900000000000001</v>
      </c>
      <c r="G675" s="6">
        <v>4.3600000000000003</v>
      </c>
      <c r="H675" s="7">
        <f t="shared" si="105"/>
        <v>0.36000000000000032</v>
      </c>
      <c r="I675" s="7">
        <f>SUM($H$2:H675)</f>
        <v>-40.279999999999916</v>
      </c>
      <c r="J675" s="8">
        <f>SUM(H$3:H675)/SUM(E$3:E675)</f>
        <v>-1.8752327746741116E-2</v>
      </c>
      <c r="K675" s="9">
        <f t="shared" si="106"/>
        <v>9.6604959332265983E-3</v>
      </c>
      <c r="L675" s="10">
        <f>AVERAGEIF($H$3:$H675,"&gt;0")</f>
        <v>2.0430409356725132</v>
      </c>
      <c r="M675" s="10">
        <f>AVERAGEIF($H$3:$H675,"&lt;0")</f>
        <v>-4.1055555555555552</v>
      </c>
      <c r="N675" s="11">
        <f t="shared" si="107"/>
        <v>0.49762837404743221</v>
      </c>
      <c r="O675" s="11">
        <f>COUNTIF($G$3:$G675,"&gt;0")/COUNTIF($B$3:$B675,"&gt;0")</f>
        <v>0.67093235831809872</v>
      </c>
    </row>
    <row r="676" spans="2:15" x14ac:dyDescent="0.15">
      <c r="B676" s="2">
        <v>43755</v>
      </c>
      <c r="C676" s="2" t="s">
        <v>185</v>
      </c>
      <c r="D676" s="3" t="s">
        <v>197</v>
      </c>
      <c r="E676" s="4">
        <v>2</v>
      </c>
      <c r="F676" s="5">
        <v>1.75</v>
      </c>
      <c r="G676" s="6">
        <v>0</v>
      </c>
      <c r="H676" s="7">
        <f t="shared" si="105"/>
        <v>-2</v>
      </c>
      <c r="I676" s="7">
        <f>SUM($H$2:H676)</f>
        <v>-42.279999999999916</v>
      </c>
      <c r="J676" s="8">
        <f>SUM(H$3:H676)/SUM(E$3:E676)</f>
        <v>-1.9665116279069729E-2</v>
      </c>
      <c r="K676" s="9">
        <f t="shared" si="106"/>
        <v>7.8564933751639199E-3</v>
      </c>
      <c r="L676" s="10">
        <f>AVERAGEIF($H$3:$H676,"&gt;0")</f>
        <v>2.0430409356725132</v>
      </c>
      <c r="M676" s="10">
        <f>AVERAGEIF($H$3:$H676,"&lt;0")</f>
        <v>-4.0939226519337018</v>
      </c>
      <c r="N676" s="11">
        <f t="shared" si="107"/>
        <v>0.49904238779585003</v>
      </c>
      <c r="O676" s="11">
        <f>COUNTIF($G$3:$G676,"&gt;0")/COUNTIF($B$3:$B676,"&gt;0")</f>
        <v>0.66970802919708028</v>
      </c>
    </row>
    <row r="677" spans="2:15" x14ac:dyDescent="0.15">
      <c r="B677" s="2">
        <v>43755</v>
      </c>
      <c r="C677" s="2" t="s">
        <v>185</v>
      </c>
      <c r="D677" s="3" t="s">
        <v>41</v>
      </c>
      <c r="E677" s="4">
        <v>1</v>
      </c>
      <c r="F677" s="5">
        <v>1.24</v>
      </c>
      <c r="G677" s="6">
        <v>0</v>
      </c>
      <c r="H677" s="7">
        <f t="shared" si="105"/>
        <v>-1</v>
      </c>
      <c r="I677" s="7">
        <f>SUM($H$2:H677)</f>
        <v>-43.279999999999916</v>
      </c>
      <c r="J677" s="8">
        <f>SUM(H$3:H677)/SUM(E$3:E677)</f>
        <v>-2.0120874012087363E-2</v>
      </c>
      <c r="K677" s="9">
        <f t="shared" si="106"/>
        <v>6.9506227989933889E-3</v>
      </c>
      <c r="L677" s="10">
        <f>AVERAGEIF($H$3:$H677,"&gt;0")</f>
        <v>2.0430409356725132</v>
      </c>
      <c r="M677" s="10">
        <f>AVERAGEIF($H$3:$H677,"&lt;0")</f>
        <v>-4.0769230769230766</v>
      </c>
      <c r="N677" s="11">
        <f t="shared" si="107"/>
        <v>0.50112324837250333</v>
      </c>
      <c r="O677" s="11">
        <f>COUNTIF($G$3:$G677,"&gt;0")/COUNTIF($B$3:$B677,"&gt;0")</f>
        <v>0.66848816029143898</v>
      </c>
    </row>
    <row r="678" spans="2:15" x14ac:dyDescent="0.15">
      <c r="B678" s="2">
        <v>43755</v>
      </c>
      <c r="C678" s="2" t="s">
        <v>185</v>
      </c>
      <c r="D678" s="3" t="s">
        <v>90</v>
      </c>
      <c r="E678" s="4">
        <v>6</v>
      </c>
      <c r="F678" s="5">
        <v>1.36</v>
      </c>
      <c r="G678" s="6">
        <v>8.16</v>
      </c>
      <c r="H678" s="7">
        <f t="shared" si="105"/>
        <v>2.16</v>
      </c>
      <c r="I678" s="7">
        <f>SUM($H$2:H678)</f>
        <v>-41.119999999999919</v>
      </c>
      <c r="J678" s="8">
        <f>SUM(H$3:H678)/SUM(E$3:E678)</f>
        <v>-1.9063514140009234E-2</v>
      </c>
      <c r="K678" s="9">
        <f t="shared" si="106"/>
        <v>8.8663602120964136E-3</v>
      </c>
      <c r="L678" s="10">
        <f>AVERAGEIF($H$3:$H678,"&gt;0")</f>
        <v>2.0433819241982492</v>
      </c>
      <c r="M678" s="10">
        <f>AVERAGEIF($H$3:$H678,"&lt;0")</f>
        <v>-4.0769230769230766</v>
      </c>
      <c r="N678" s="11">
        <f t="shared" si="107"/>
        <v>0.50120688706749505</v>
      </c>
      <c r="O678" s="11">
        <f>COUNTIF($G$3:$G678,"&gt;0")/COUNTIF($B$3:$B678,"&gt;0")</f>
        <v>0.66909090909090907</v>
      </c>
    </row>
    <row r="679" spans="2:15" x14ac:dyDescent="0.15">
      <c r="B679" s="2">
        <v>43755</v>
      </c>
      <c r="C679" s="2" t="s">
        <v>185</v>
      </c>
      <c r="D679" s="3" t="s">
        <v>195</v>
      </c>
      <c r="E679" s="4">
        <v>3</v>
      </c>
      <c r="F679" s="5">
        <v>1.26</v>
      </c>
      <c r="G679" s="6">
        <v>0</v>
      </c>
      <c r="H679" s="7">
        <f t="shared" si="105"/>
        <v>-3</v>
      </c>
      <c r="I679" s="7">
        <f>SUM($H$2:H679)</f>
        <v>-44.119999999999919</v>
      </c>
      <c r="J679" s="8">
        <f>SUM(H$3:H679)/SUM(E$3:E679)</f>
        <v>-2.0425925925925889E-2</v>
      </c>
      <c r="K679" s="9">
        <f t="shared" si="106"/>
        <v>6.1857419171870154E-3</v>
      </c>
      <c r="L679" s="10">
        <f>AVERAGEIF($H$3:$H679,"&gt;0")</f>
        <v>2.0433819241982492</v>
      </c>
      <c r="M679" s="10">
        <f>AVERAGEIF($H$3:$H679,"&lt;0")</f>
        <v>-4.0710382513661205</v>
      </c>
      <c r="N679" s="11">
        <f t="shared" si="107"/>
        <v>0.50193139882990545</v>
      </c>
      <c r="O679" s="11">
        <f>COUNTIF($G$3:$G679,"&gt;0")/COUNTIF($B$3:$B679,"&gt;0")</f>
        <v>0.66787658802177863</v>
      </c>
    </row>
    <row r="680" spans="2:15" x14ac:dyDescent="0.15">
      <c r="B680" s="2">
        <v>43755</v>
      </c>
      <c r="C680" s="2" t="s">
        <v>190</v>
      </c>
      <c r="D680" s="3" t="s">
        <v>72</v>
      </c>
      <c r="E680" s="4">
        <v>1</v>
      </c>
      <c r="F680" s="5">
        <v>1.58</v>
      </c>
      <c r="G680" s="6">
        <v>0</v>
      </c>
      <c r="H680" s="7">
        <f t="shared" si="105"/>
        <v>-1</v>
      </c>
      <c r="I680" s="7">
        <f>SUM($H$2:H680)</f>
        <v>-45.119999999999919</v>
      </c>
      <c r="J680" s="8">
        <f>SUM(H$3:H680)/SUM(E$3:E680)</f>
        <v>-2.0879222582137862E-2</v>
      </c>
      <c r="K680" s="9">
        <f t="shared" si="106"/>
        <v>5.2879692444607329E-3</v>
      </c>
      <c r="L680" s="10">
        <f>AVERAGEIF($H$3:$H680,"&gt;0")</f>
        <v>2.0433819241982492</v>
      </c>
      <c r="M680" s="10">
        <f>AVERAGEIF($H$3:$H680,"&lt;0")</f>
        <v>-4.0543478260869561</v>
      </c>
      <c r="N680" s="11">
        <f t="shared" si="107"/>
        <v>0.50399768639742348</v>
      </c>
      <c r="O680" s="11">
        <f>COUNTIF($G$3:$G680,"&gt;0")/COUNTIF($B$3:$B680,"&gt;0")</f>
        <v>0.66666666666666663</v>
      </c>
    </row>
    <row r="681" spans="2:15" x14ac:dyDescent="0.15">
      <c r="B681" s="2">
        <v>43755</v>
      </c>
      <c r="C681" s="2" t="s">
        <v>190</v>
      </c>
      <c r="D681" s="3" t="s">
        <v>74</v>
      </c>
      <c r="E681" s="4">
        <v>1</v>
      </c>
      <c r="F681" s="5">
        <v>1.32</v>
      </c>
      <c r="G681" s="6">
        <v>0</v>
      </c>
      <c r="H681" s="7">
        <f t="shared" si="105"/>
        <v>-1</v>
      </c>
      <c r="I681" s="7">
        <f>SUM($H$2:H681)</f>
        <v>-46.119999999999919</v>
      </c>
      <c r="J681" s="8">
        <f>SUM(H$3:H681)/SUM(E$3:E681)</f>
        <v>-2.1332099907493025E-2</v>
      </c>
      <c r="K681" s="9">
        <f t="shared" si="106"/>
        <v>4.393443489176474E-3</v>
      </c>
      <c r="L681" s="10">
        <f>AVERAGEIF($H$3:$H681,"&gt;0")</f>
        <v>2.0433819241982492</v>
      </c>
      <c r="M681" s="10">
        <f>AVERAGEIF($H$3:$H681,"&lt;0")</f>
        <v>-4.0378378378378379</v>
      </c>
      <c r="N681" s="11">
        <f t="shared" si="107"/>
        <v>0.5060584417358448</v>
      </c>
      <c r="O681" s="11">
        <f>COUNTIF($G$3:$G681,"&gt;0")/COUNTIF($B$3:$B681,"&gt;0")</f>
        <v>0.6654611211573237</v>
      </c>
    </row>
    <row r="682" spans="2:15" x14ac:dyDescent="0.15">
      <c r="B682" s="2">
        <v>43755</v>
      </c>
      <c r="C682" s="2" t="s">
        <v>190</v>
      </c>
      <c r="D682" s="3" t="s">
        <v>91</v>
      </c>
      <c r="E682" s="4">
        <v>4</v>
      </c>
      <c r="F682" s="5">
        <v>1.3</v>
      </c>
      <c r="G682" s="6">
        <v>0</v>
      </c>
      <c r="H682" s="7">
        <f t="shared" si="105"/>
        <v>-4</v>
      </c>
      <c r="I682" s="7">
        <f>SUM($H$2:H682)</f>
        <v>-50.119999999999919</v>
      </c>
      <c r="J682" s="8">
        <f>SUM(H$3:H682)/SUM(E$3:E682)</f>
        <v>-2.313942751615878E-2</v>
      </c>
      <c r="K682" s="9">
        <f t="shared" si="106"/>
        <v>8.5204901769642127E-4</v>
      </c>
      <c r="L682" s="10">
        <f>AVERAGEIF($H$3:$H682,"&gt;0")</f>
        <v>2.0433819241982492</v>
      </c>
      <c r="M682" s="10">
        <f>AVERAGEIF($H$3:$H682,"&lt;0")</f>
        <v>-4.0376344086021509</v>
      </c>
      <c r="N682" s="11">
        <f t="shared" si="107"/>
        <v>0.50608393861634393</v>
      </c>
      <c r="O682" s="11">
        <f>COUNTIF($G$3:$G682,"&gt;0")/COUNTIF($B$3:$B682,"&gt;0")</f>
        <v>0.66425992779783394</v>
      </c>
    </row>
    <row r="683" spans="2:15" x14ac:dyDescent="0.15">
      <c r="B683" s="2">
        <v>43755</v>
      </c>
      <c r="C683" s="2" t="s">
        <v>190</v>
      </c>
      <c r="D683" s="3" t="s">
        <v>182</v>
      </c>
      <c r="E683" s="4">
        <v>2</v>
      </c>
      <c r="F683" s="5">
        <v>1.26</v>
      </c>
      <c r="G683" s="6">
        <v>2.52</v>
      </c>
      <c r="H683" s="7">
        <f t="shared" si="105"/>
        <v>0.52</v>
      </c>
      <c r="I683" s="7">
        <f>SUM($H$2:H683)</f>
        <v>-49.599999999999916</v>
      </c>
      <c r="J683" s="8">
        <f>SUM(H$3:H683)/SUM(E$3:E683)</f>
        <v>-2.2878228782287784E-2</v>
      </c>
      <c r="K683" s="9">
        <f t="shared" si="106"/>
        <v>1.2140455254221472E-3</v>
      </c>
      <c r="L683" s="10">
        <f>AVERAGEIF($H$3:$H683,"&gt;0")</f>
        <v>2.0389534883720914</v>
      </c>
      <c r="M683" s="10">
        <f>AVERAGEIF($H$3:$H683,"&lt;0")</f>
        <v>-4.0376344086021509</v>
      </c>
      <c r="N683" s="11">
        <f t="shared" si="107"/>
        <v>0.50498714891772167</v>
      </c>
      <c r="O683" s="11">
        <f>COUNTIF($G$3:$G683,"&gt;0")/COUNTIF($B$3:$B683,"&gt;0")</f>
        <v>0.66486486486486485</v>
      </c>
    </row>
    <row r="686" spans="2:15" x14ac:dyDescent="0.15">
      <c r="B686" s="2">
        <v>43756</v>
      </c>
      <c r="C686" s="2" t="s">
        <v>183</v>
      </c>
      <c r="D686" s="3" t="s">
        <v>96</v>
      </c>
      <c r="E686" s="4">
        <v>1</v>
      </c>
      <c r="F686" s="5">
        <v>1.55</v>
      </c>
      <c r="G686" s="6">
        <v>1.55</v>
      </c>
      <c r="H686" s="7">
        <f t="shared" ref="H686:H694" si="108">G686-E686</f>
        <v>0.55000000000000004</v>
      </c>
      <c r="I686" s="7">
        <f>SUM($H$2:H686)</f>
        <v>-49.049999999999919</v>
      </c>
      <c r="J686" s="8">
        <f>SUM(H$3:H686)/SUM(E$3:E686)</f>
        <v>-2.2614107883817389E-2</v>
      </c>
      <c r="K686" s="9">
        <f t="shared" ref="K686:K694" si="109">O686-(1-O686)/N686</f>
        <v>1.6052404888532434E-3</v>
      </c>
      <c r="L686" s="10">
        <f>AVERAGEIF($H$3:$H686,"&gt;0")</f>
        <v>2.0346376811594182</v>
      </c>
      <c r="M686" s="10">
        <f>AVERAGEIF($H$3:$H686,"&lt;0")</f>
        <v>-4.0376344086021509</v>
      </c>
      <c r="N686" s="11">
        <f t="shared" ref="N686:N694" si="110">L686/-M686</f>
        <v>0.50391825392230594</v>
      </c>
      <c r="O686" s="11">
        <f>COUNTIF($G$3:$G686,"&gt;0")/COUNTIF($B$3:$B686,"&gt;0")</f>
        <v>0.66546762589928055</v>
      </c>
    </row>
    <row r="687" spans="2:15" x14ac:dyDescent="0.15">
      <c r="B687" s="2">
        <v>43756</v>
      </c>
      <c r="C687" s="2" t="s">
        <v>183</v>
      </c>
      <c r="D687" s="3" t="s">
        <v>94</v>
      </c>
      <c r="E687" s="4">
        <v>1</v>
      </c>
      <c r="F687" s="5">
        <v>1.26</v>
      </c>
      <c r="G687" s="6">
        <v>0</v>
      </c>
      <c r="H687" s="7">
        <f t="shared" si="108"/>
        <v>-1</v>
      </c>
      <c r="I687" s="7">
        <f>SUM($H$2:H687)</f>
        <v>-50.049999999999919</v>
      </c>
      <c r="J687" s="8">
        <f>SUM(H$3:H687)/SUM(E$3:E687)</f>
        <v>-2.3064516129032219E-2</v>
      </c>
      <c r="K687" s="9">
        <f t="shared" si="109"/>
        <v>7.1997435203197124E-4</v>
      </c>
      <c r="L687" s="10">
        <f>AVERAGEIF($H$3:$H687,"&gt;0")</f>
        <v>2.0346376811594182</v>
      </c>
      <c r="M687" s="10">
        <f>AVERAGEIF($H$3:$H687,"&lt;0")</f>
        <v>-4.0213903743315509</v>
      </c>
      <c r="N687" s="11">
        <f t="shared" si="110"/>
        <v>0.50595378507554678</v>
      </c>
      <c r="O687" s="11">
        <f>COUNTIF($G$3:$G687,"&gt;0")/COUNTIF($B$3:$B687,"&gt;0")</f>
        <v>0.6642728904847397</v>
      </c>
    </row>
    <row r="688" spans="2:15" x14ac:dyDescent="0.15">
      <c r="B688" s="2">
        <v>43756</v>
      </c>
      <c r="C688" s="2" t="s">
        <v>183</v>
      </c>
      <c r="D688" s="3" t="s">
        <v>81</v>
      </c>
      <c r="E688" s="4">
        <v>2</v>
      </c>
      <c r="F688" s="5">
        <v>1.65</v>
      </c>
      <c r="G688" s="6">
        <v>3.3</v>
      </c>
      <c r="H688" s="7">
        <f t="shared" si="108"/>
        <v>1.2999999999999998</v>
      </c>
      <c r="I688" s="7">
        <f>SUM($H$2:H688)</f>
        <v>-48.749999999999922</v>
      </c>
      <c r="J688" s="8">
        <f>SUM(H$3:H688)/SUM(E$3:E688)</f>
        <v>-2.2444751381215433E-2</v>
      </c>
      <c r="K688" s="9">
        <f t="shared" si="109"/>
        <v>1.8188721845698863E-3</v>
      </c>
      <c r="L688" s="10">
        <f>AVERAGEIF($H$3:$H688,"&gt;0")</f>
        <v>2.0325144508670498</v>
      </c>
      <c r="M688" s="10">
        <f>AVERAGEIF($H$3:$H688,"&lt;0")</f>
        <v>-4.0213903743315509</v>
      </c>
      <c r="N688" s="11">
        <f t="shared" si="110"/>
        <v>0.50542580094699241</v>
      </c>
      <c r="O688" s="11">
        <f>COUNTIF($G$3:$G688,"&gt;0")/COUNTIF($B$3:$B688,"&gt;0")</f>
        <v>0.66487455197132617</v>
      </c>
    </row>
    <row r="689" spans="2:15" x14ac:dyDescent="0.15">
      <c r="B689" s="2">
        <v>43756</v>
      </c>
      <c r="C689" s="2" t="s">
        <v>185</v>
      </c>
      <c r="D689" s="3" t="s">
        <v>38</v>
      </c>
      <c r="E689" s="4">
        <v>11</v>
      </c>
      <c r="F689" s="5">
        <v>1.65</v>
      </c>
      <c r="G689" s="6">
        <v>18.149999999999999</v>
      </c>
      <c r="H689" s="7">
        <f t="shared" si="108"/>
        <v>7.1499999999999986</v>
      </c>
      <c r="I689" s="7">
        <f>SUM($H$2:H689)</f>
        <v>-41.599999999999923</v>
      </c>
      <c r="J689" s="8">
        <f>SUM(H$3:H689)/SUM(E$3:E689)</f>
        <v>-1.9056344480073258E-2</v>
      </c>
      <c r="K689" s="9">
        <f t="shared" si="109"/>
        <v>8.3724153491590014E-3</v>
      </c>
      <c r="L689" s="10">
        <f>AVERAGEIF($H$3:$H689,"&gt;0")</f>
        <v>2.0472622478386149</v>
      </c>
      <c r="M689" s="10">
        <f>AVERAGEIF($H$3:$H689,"&lt;0")</f>
        <v>-4.0213903743315509</v>
      </c>
      <c r="N689" s="11">
        <f t="shared" si="110"/>
        <v>0.50909313875774065</v>
      </c>
      <c r="O689" s="11">
        <f>COUNTIF($G$3:$G689,"&gt;0")/COUNTIF($B$3:$B689,"&gt;0")</f>
        <v>0.66547406082289806</v>
      </c>
    </row>
    <row r="690" spans="2:15" x14ac:dyDescent="0.15">
      <c r="B690" s="2">
        <v>43756</v>
      </c>
      <c r="C690" s="2" t="s">
        <v>185</v>
      </c>
      <c r="D690" s="3" t="s">
        <v>39</v>
      </c>
      <c r="E690" s="4">
        <v>1</v>
      </c>
      <c r="F690" s="5">
        <v>1.7</v>
      </c>
      <c r="G690" s="6">
        <v>1.7</v>
      </c>
      <c r="H690" s="7">
        <f t="shared" si="108"/>
        <v>0.7</v>
      </c>
      <c r="I690" s="7">
        <f>SUM($H$2:H690)</f>
        <v>-40.89999999999992</v>
      </c>
      <c r="J690" s="8">
        <f>SUM(H$3:H690)/SUM(E$3:E690)</f>
        <v>-1.8727106227106192E-2</v>
      </c>
      <c r="K690" s="9">
        <f t="shared" si="109"/>
        <v>8.9004459891106613E-3</v>
      </c>
      <c r="L690" s="10">
        <f>AVERAGEIF($H$3:$H690,"&gt;0")</f>
        <v>2.0433908045976992</v>
      </c>
      <c r="M690" s="10">
        <f>AVERAGEIF($H$3:$H690,"&lt;0")</f>
        <v>-4.0213903743315509</v>
      </c>
      <c r="N690" s="11">
        <f t="shared" si="110"/>
        <v>0.50813042614331083</v>
      </c>
      <c r="O690" s="11">
        <f>COUNTIF($G$3:$G690,"&gt;0")/COUNTIF($B$3:$B690,"&gt;0")</f>
        <v>0.66607142857142854</v>
      </c>
    </row>
    <row r="691" spans="2:15" x14ac:dyDescent="0.15">
      <c r="B691" s="2">
        <v>43756</v>
      </c>
      <c r="C691" s="2" t="s">
        <v>185</v>
      </c>
      <c r="D691" s="3" t="s">
        <v>62</v>
      </c>
      <c r="E691" s="4">
        <v>4</v>
      </c>
      <c r="F691" s="5">
        <v>1.85</v>
      </c>
      <c r="G691" s="6">
        <v>0</v>
      </c>
      <c r="H691" s="7">
        <f t="shared" si="108"/>
        <v>-4</v>
      </c>
      <c r="I691" s="7">
        <f>SUM($H$2:H691)</f>
        <v>-44.89999999999992</v>
      </c>
      <c r="J691" s="8">
        <f>SUM(H$3:H691)/SUM(E$3:E691)</f>
        <v>-2.0521023765996307E-2</v>
      </c>
      <c r="K691" s="9">
        <f t="shared" si="109"/>
        <v>5.3952213324183207E-3</v>
      </c>
      <c r="L691" s="10">
        <f>AVERAGEIF($H$3:$H691,"&gt;0")</f>
        <v>2.0433908045976992</v>
      </c>
      <c r="M691" s="10">
        <f>AVERAGEIF($H$3:$H691,"&lt;0")</f>
        <v>-4.0212765957446805</v>
      </c>
      <c r="N691" s="11">
        <f t="shared" si="110"/>
        <v>0.50814480325974531</v>
      </c>
      <c r="O691" s="11">
        <f>COUNTIF($G$3:$G691,"&gt;0")/COUNTIF($B$3:$B691,"&gt;0")</f>
        <v>0.6648841354723708</v>
      </c>
    </row>
    <row r="692" spans="2:15" x14ac:dyDescent="0.15">
      <c r="B692" s="2">
        <v>43756</v>
      </c>
      <c r="C692" s="2" t="s">
        <v>190</v>
      </c>
      <c r="D692" s="3" t="s">
        <v>198</v>
      </c>
      <c r="E692" s="4">
        <v>2</v>
      </c>
      <c r="F692" s="5">
        <v>1.48</v>
      </c>
      <c r="G692" s="6">
        <v>2.96</v>
      </c>
      <c r="H692" s="7">
        <f t="shared" si="108"/>
        <v>0.96</v>
      </c>
      <c r="I692" s="7">
        <f>SUM($H$2:H692)</f>
        <v>-43.93999999999992</v>
      </c>
      <c r="J692" s="8">
        <f>SUM(H$3:H692)/SUM(E$3:E692)</f>
        <v>-2.0063926940639232E-2</v>
      </c>
      <c r="K692" s="9">
        <f t="shared" si="109"/>
        <v>6.1633616184322282E-3</v>
      </c>
      <c r="L692" s="10">
        <f>AVERAGEIF($H$3:$H692,"&gt;0")</f>
        <v>2.0402865329512876</v>
      </c>
      <c r="M692" s="10">
        <f>AVERAGEIF($H$3:$H692,"&lt;0")</f>
        <v>-4.0212765957446805</v>
      </c>
      <c r="N692" s="11">
        <f t="shared" si="110"/>
        <v>0.5073728415275689</v>
      </c>
      <c r="O692" s="11">
        <f>COUNTIF($G$3:$G692,"&gt;0")/COUNTIF($B$3:$B692,"&gt;0")</f>
        <v>0.66548042704626331</v>
      </c>
    </row>
    <row r="693" spans="2:15" x14ac:dyDescent="0.15">
      <c r="B693" s="2">
        <v>43756</v>
      </c>
      <c r="C693" s="2" t="s">
        <v>190</v>
      </c>
      <c r="D693" s="3" t="s">
        <v>182</v>
      </c>
      <c r="E693" s="4">
        <v>8</v>
      </c>
      <c r="F693" s="5">
        <v>1.24</v>
      </c>
      <c r="G693" s="6">
        <v>9.92</v>
      </c>
      <c r="H693" s="7">
        <f t="shared" si="108"/>
        <v>1.92</v>
      </c>
      <c r="I693" s="7">
        <f>SUM($H$2:H693)</f>
        <v>-42.019999999999918</v>
      </c>
      <c r="J693" s="8">
        <f>SUM(H$3:H693)/SUM(E$3:E693)</f>
        <v>-1.9117379435850738E-2</v>
      </c>
      <c r="K693" s="9">
        <f t="shared" si="109"/>
        <v>7.8177332011772904E-3</v>
      </c>
      <c r="L693" s="10">
        <f>AVERAGEIF($H$3:$H693,"&gt;0")</f>
        <v>2.0399428571428553</v>
      </c>
      <c r="M693" s="10">
        <f>AVERAGEIF($H$3:$H693,"&lt;0")</f>
        <v>-4.0212765957446805</v>
      </c>
      <c r="N693" s="11">
        <f t="shared" si="110"/>
        <v>0.50728737717309103</v>
      </c>
      <c r="O693" s="11">
        <f>COUNTIF($G$3:$G693,"&gt;0")/COUNTIF($B$3:$B693,"&gt;0")</f>
        <v>0.6660746003552398</v>
      </c>
    </row>
    <row r="694" spans="2:15" x14ac:dyDescent="0.15">
      <c r="B694" s="2">
        <v>43756</v>
      </c>
      <c r="C694" s="2" t="s">
        <v>190</v>
      </c>
      <c r="D694" s="3" t="s">
        <v>113</v>
      </c>
      <c r="E694" s="4">
        <v>3</v>
      </c>
      <c r="F694" s="5">
        <v>1.62</v>
      </c>
      <c r="G694" s="6">
        <v>4.8600000000000003</v>
      </c>
      <c r="H694" s="7">
        <f t="shared" si="108"/>
        <v>1.8600000000000003</v>
      </c>
      <c r="I694" s="7">
        <f>SUM($H$2:H694)</f>
        <v>-40.159999999999918</v>
      </c>
      <c r="J694" s="8">
        <f>SUM(H$3:H694)/SUM(E$3:E694)</f>
        <v>-1.8246251703770977E-2</v>
      </c>
      <c r="K694" s="9">
        <f t="shared" si="109"/>
        <v>9.4117469889061223E-3</v>
      </c>
      <c r="L694" s="10">
        <f>AVERAGEIF($H$3:$H694,"&gt;0")</f>
        <v>2.0394301994301975</v>
      </c>
      <c r="M694" s="10">
        <f>AVERAGEIF($H$3:$H694,"&lt;0")</f>
        <v>-4.0212765957446805</v>
      </c>
      <c r="N694" s="11">
        <f t="shared" si="110"/>
        <v>0.50715989086359414</v>
      </c>
      <c r="O694" s="11">
        <f>COUNTIF($G$3:$G694,"&gt;0")/COUNTIF($B$3:$B694,"&gt;0")</f>
        <v>0.66666666666666663</v>
      </c>
    </row>
    <row r="697" spans="2:15" x14ac:dyDescent="0.15">
      <c r="B697" s="2">
        <v>43757</v>
      </c>
      <c r="C697" s="2" t="s">
        <v>183</v>
      </c>
      <c r="D697" s="3" t="s">
        <v>96</v>
      </c>
      <c r="E697" s="4">
        <v>1</v>
      </c>
      <c r="F697" s="5">
        <v>1.6</v>
      </c>
      <c r="G697" s="6">
        <v>1.6</v>
      </c>
      <c r="H697" s="7">
        <f t="shared" ref="H697:H711" si="111">G697-E697</f>
        <v>0.60000000000000009</v>
      </c>
      <c r="I697" s="7">
        <f>SUM($H$2:H697)</f>
        <v>-39.559999999999917</v>
      </c>
      <c r="J697" s="8">
        <f>SUM(H$3:H697)/SUM(E$3:E697)</f>
        <v>-1.7965485921889155E-2</v>
      </c>
      <c r="K697" s="9">
        <f t="shared" ref="K697:K711" si="112">O697-(1-O697)/N697</f>
        <v>9.8468188086318076E-3</v>
      </c>
      <c r="L697" s="10">
        <f>AVERAGEIF($H$3:$H697,"&gt;0")</f>
        <v>2.0353409090909071</v>
      </c>
      <c r="M697" s="10">
        <f>AVERAGEIF($H$3:$H697,"&lt;0")</f>
        <v>-4.0212765957446805</v>
      </c>
      <c r="N697" s="11">
        <f t="shared" ref="N697:N711" si="113">L697/-M697</f>
        <v>0.50614297739297698</v>
      </c>
      <c r="O697" s="11">
        <f>COUNTIF($G$3:$G697,"&gt;0")/COUNTIF($B$3:$B697,"&gt;0")</f>
        <v>0.66725663716814154</v>
      </c>
    </row>
    <row r="698" spans="2:15" x14ac:dyDescent="0.15">
      <c r="B698" s="2">
        <v>43757</v>
      </c>
      <c r="C698" s="2" t="s">
        <v>183</v>
      </c>
      <c r="D698" s="3" t="s">
        <v>44</v>
      </c>
      <c r="E698" s="4">
        <v>7</v>
      </c>
      <c r="F698" s="5">
        <v>1.6</v>
      </c>
      <c r="G698" s="6">
        <v>11.2</v>
      </c>
      <c r="H698" s="7">
        <f t="shared" si="111"/>
        <v>4.1999999999999993</v>
      </c>
      <c r="I698" s="7">
        <f>SUM($H$2:H698)</f>
        <v>-35.359999999999914</v>
      </c>
      <c r="J698" s="8">
        <f>SUM(H$3:H698)/SUM(E$3:E698)</f>
        <v>-1.6007243096423682E-2</v>
      </c>
      <c r="K698" s="9">
        <f t="shared" si="112"/>
        <v>1.3567445348931617E-2</v>
      </c>
      <c r="L698" s="10">
        <f>AVERAGEIF($H$3:$H698,"&gt;0")</f>
        <v>2.0414730878186953</v>
      </c>
      <c r="M698" s="10">
        <f>AVERAGEIF($H$3:$H698,"&lt;0")</f>
        <v>-4.0212765957446805</v>
      </c>
      <c r="N698" s="11">
        <f t="shared" si="113"/>
        <v>0.50766791072740047</v>
      </c>
      <c r="O698" s="11">
        <f>COUNTIF($G$3:$G698,"&gt;0")/COUNTIF($B$3:$B698,"&gt;0")</f>
        <v>0.66784452296819785</v>
      </c>
    </row>
    <row r="699" spans="2:15" x14ac:dyDescent="0.15">
      <c r="B699" s="2">
        <v>43757</v>
      </c>
      <c r="C699" s="2" t="s">
        <v>185</v>
      </c>
      <c r="D699" s="3" t="s">
        <v>90</v>
      </c>
      <c r="E699" s="4">
        <v>1</v>
      </c>
      <c r="F699" s="5">
        <v>1.1399999999999999</v>
      </c>
      <c r="G699" s="6">
        <v>1.1399999999999999</v>
      </c>
      <c r="H699" s="7">
        <f t="shared" si="111"/>
        <v>0.1399999999999999</v>
      </c>
      <c r="I699" s="7">
        <f>SUM($H$2:H699)</f>
        <v>-35.219999999999914</v>
      </c>
      <c r="J699" s="8">
        <f>SUM(H$3:H699)/SUM(E$3:E699)</f>
        <v>-1.5936651583710368E-2</v>
      </c>
      <c r="K699" s="9">
        <f t="shared" si="112"/>
        <v>1.358419619192619E-2</v>
      </c>
      <c r="L699" s="10">
        <f>AVERAGEIF($H$3:$H699,"&gt;0")</f>
        <v>2.0361016949152524</v>
      </c>
      <c r="M699" s="10">
        <f>AVERAGEIF($H$3:$H699,"&lt;0")</f>
        <v>-4.0212765957446805</v>
      </c>
      <c r="N699" s="11">
        <f t="shared" si="113"/>
        <v>0.50633216751860777</v>
      </c>
      <c r="O699" s="11">
        <f>COUNTIF($G$3:$G699,"&gt;0")/COUNTIF($B$3:$B699,"&gt;0")</f>
        <v>0.66843033509700178</v>
      </c>
    </row>
    <row r="700" spans="2:15" x14ac:dyDescent="0.15">
      <c r="B700" s="2">
        <v>43757</v>
      </c>
      <c r="C700" s="2" t="s">
        <v>190</v>
      </c>
      <c r="D700" s="3" t="s">
        <v>182</v>
      </c>
      <c r="E700" s="4">
        <v>3</v>
      </c>
      <c r="F700" s="5">
        <v>1.4</v>
      </c>
      <c r="G700" s="6">
        <v>4.2</v>
      </c>
      <c r="H700" s="7">
        <f t="shared" si="111"/>
        <v>1.2000000000000002</v>
      </c>
      <c r="I700" s="7">
        <f>SUM($H$2:H700)</f>
        <v>-34.019999999999911</v>
      </c>
      <c r="J700" s="8">
        <f>SUM(H$3:H700)/SUM(E$3:E700)</f>
        <v>-1.5372797107998153E-2</v>
      </c>
      <c r="K700" s="9">
        <f t="shared" si="112"/>
        <v>1.4563822726937126E-2</v>
      </c>
      <c r="L700" s="10">
        <f>AVERAGEIF($H$3:$H700,"&gt;0")</f>
        <v>2.0337464788732378</v>
      </c>
      <c r="M700" s="10">
        <f>AVERAGEIF($H$3:$H700,"&lt;0")</f>
        <v>-4.0212765957446805</v>
      </c>
      <c r="N700" s="11">
        <f t="shared" si="113"/>
        <v>0.50574647887323909</v>
      </c>
      <c r="O700" s="11">
        <f>COUNTIF($G$3:$G700,"&gt;0")/COUNTIF($B$3:$B700,"&gt;0")</f>
        <v>0.66901408450704225</v>
      </c>
    </row>
    <row r="701" spans="2:15" x14ac:dyDescent="0.15">
      <c r="B701" s="2">
        <v>43757</v>
      </c>
      <c r="C701" s="2" t="s">
        <v>199</v>
      </c>
      <c r="D701" s="3" t="s">
        <v>102</v>
      </c>
      <c r="E701" s="4">
        <v>3</v>
      </c>
      <c r="F701" s="5">
        <v>1.55</v>
      </c>
      <c r="G701" s="6">
        <v>4.6500000000000004</v>
      </c>
      <c r="H701" s="7">
        <f t="shared" si="111"/>
        <v>1.6500000000000004</v>
      </c>
      <c r="I701" s="7">
        <f>SUM($H$2:H701)</f>
        <v>-32.369999999999912</v>
      </c>
      <c r="J701" s="8">
        <f>SUM(H$3:H701)/SUM(E$3:E701)</f>
        <v>-1.4607400722021621E-2</v>
      </c>
      <c r="K701" s="9">
        <f t="shared" si="112"/>
        <v>1.5949246509014192E-2</v>
      </c>
      <c r="L701" s="10">
        <f>AVERAGEIF($H$3:$H701,"&gt;0")</f>
        <v>2.032668539325841</v>
      </c>
      <c r="M701" s="10">
        <f>AVERAGEIF($H$3:$H701,"&lt;0")</f>
        <v>-4.0212765957446805</v>
      </c>
      <c r="N701" s="11">
        <f t="shared" si="113"/>
        <v>0.50547841983235209</v>
      </c>
      <c r="O701" s="11">
        <f>COUNTIF($G$3:$G701,"&gt;0")/COUNTIF($B$3:$B701,"&gt;0")</f>
        <v>0.66959578207381376</v>
      </c>
    </row>
    <row r="702" spans="2:15" x14ac:dyDescent="0.15">
      <c r="B702" s="2">
        <v>43757</v>
      </c>
      <c r="C702" s="2" t="s">
        <v>199</v>
      </c>
      <c r="D702" s="3" t="s">
        <v>27</v>
      </c>
      <c r="E702" s="4">
        <v>1</v>
      </c>
      <c r="F702" s="5">
        <v>1.1100000000000001</v>
      </c>
      <c r="G702" s="6">
        <v>1.1100000000000001</v>
      </c>
      <c r="H702" s="7">
        <f t="shared" si="111"/>
        <v>0.1100000000000001</v>
      </c>
      <c r="I702" s="7">
        <f>SUM($H$2:H702)</f>
        <v>-32.259999999999913</v>
      </c>
      <c r="J702" s="8">
        <f>SUM(H$3:H702)/SUM(E$3:E702)</f>
        <v>-1.4551195308976054E-2</v>
      </c>
      <c r="K702" s="9">
        <f t="shared" si="112"/>
        <v>1.5942237665071524E-2</v>
      </c>
      <c r="L702" s="10">
        <f>AVERAGEIF($H$3:$H702,"&gt;0")</f>
        <v>2.0272829131652643</v>
      </c>
      <c r="M702" s="10">
        <f>AVERAGEIF($H$3:$H702,"&lt;0")</f>
        <v>-4.0212765957446805</v>
      </c>
      <c r="N702" s="11">
        <f t="shared" si="113"/>
        <v>0.50413913713633562</v>
      </c>
      <c r="O702" s="11">
        <f>COUNTIF($G$3:$G702,"&gt;0")/COUNTIF($B$3:$B702,"&gt;0")</f>
        <v>0.6701754385964912</v>
      </c>
    </row>
    <row r="703" spans="2:15" x14ac:dyDescent="0.15">
      <c r="B703" s="2">
        <v>43757</v>
      </c>
      <c r="C703" s="2" t="s">
        <v>199</v>
      </c>
      <c r="D703" s="3" t="s">
        <v>108</v>
      </c>
      <c r="E703" s="4">
        <v>6</v>
      </c>
      <c r="F703" s="5">
        <v>1.4</v>
      </c>
      <c r="G703" s="6">
        <v>8.4</v>
      </c>
      <c r="H703" s="7">
        <f t="shared" si="111"/>
        <v>2.4000000000000004</v>
      </c>
      <c r="I703" s="7">
        <f>SUM($H$2:H703)</f>
        <v>-29.859999999999914</v>
      </c>
      <c r="J703" s="8">
        <f>SUM(H$3:H703)/SUM(E$3:E703)</f>
        <v>-1.3432298695456552E-2</v>
      </c>
      <c r="K703" s="9">
        <f t="shared" si="112"/>
        <v>1.8000851562735898E-2</v>
      </c>
      <c r="L703" s="10">
        <f>AVERAGEIF($H$3:$H703,"&gt;0")</f>
        <v>2.028324022346367</v>
      </c>
      <c r="M703" s="10">
        <f>AVERAGEIF($H$3:$H703,"&lt;0")</f>
        <v>-4.0212765957446805</v>
      </c>
      <c r="N703" s="11">
        <f t="shared" si="113"/>
        <v>0.50439803730306487</v>
      </c>
      <c r="O703" s="11">
        <f>COUNTIF($G$3:$G703,"&gt;0")/COUNTIF($B$3:$B703,"&gt;0")</f>
        <v>0.67075306479859897</v>
      </c>
    </row>
    <row r="704" spans="2:15" x14ac:dyDescent="0.15">
      <c r="B704" s="2">
        <v>43757</v>
      </c>
      <c r="C704" s="2" t="s">
        <v>199</v>
      </c>
      <c r="D704" s="3" t="s">
        <v>193</v>
      </c>
      <c r="E704" s="4">
        <v>1</v>
      </c>
      <c r="F704" s="5">
        <v>1.22</v>
      </c>
      <c r="G704" s="6">
        <v>1.22</v>
      </c>
      <c r="H704" s="7">
        <f t="shared" si="111"/>
        <v>0.21999999999999997</v>
      </c>
      <c r="I704" s="7">
        <f>SUM($H$2:H704)</f>
        <v>-29.639999999999915</v>
      </c>
      <c r="J704" s="8">
        <f>SUM(H$3:H704)/SUM(E$3:E704)</f>
        <v>-1.3327338129496364E-2</v>
      </c>
      <c r="K704" s="9">
        <f t="shared" si="112"/>
        <v>1.8095402037248687E-2</v>
      </c>
      <c r="L704" s="10">
        <f>AVERAGEIF($H$3:$H704,"&gt;0")</f>
        <v>2.0232869080779929</v>
      </c>
      <c r="M704" s="10">
        <f>AVERAGEIF($H$3:$H704,"&lt;0")</f>
        <v>-4.0212765957446805</v>
      </c>
      <c r="N704" s="11">
        <f t="shared" si="113"/>
        <v>0.50314542158553266</v>
      </c>
      <c r="O704" s="11">
        <f>COUNTIF($G$3:$G704,"&gt;0")/COUNTIF($B$3:$B704,"&gt;0")</f>
        <v>0.67132867132867136</v>
      </c>
    </row>
    <row r="705" spans="2:15" x14ac:dyDescent="0.15">
      <c r="B705" s="2">
        <v>43757</v>
      </c>
      <c r="C705" s="2" t="s">
        <v>199</v>
      </c>
      <c r="D705" s="3" t="s">
        <v>47</v>
      </c>
      <c r="E705" s="4">
        <v>7</v>
      </c>
      <c r="F705" s="5">
        <v>1.52</v>
      </c>
      <c r="G705" s="6">
        <v>0</v>
      </c>
      <c r="H705" s="7">
        <f t="shared" si="111"/>
        <v>-7</v>
      </c>
      <c r="I705" s="7">
        <f>SUM($H$2:H705)</f>
        <v>-36.639999999999915</v>
      </c>
      <c r="J705" s="8">
        <f>SUM(H$3:H705)/SUM(E$3:E705)</f>
        <v>-1.6423128641864598E-2</v>
      </c>
      <c r="K705" s="9">
        <f t="shared" si="112"/>
        <v>1.2025921501816028E-2</v>
      </c>
      <c r="L705" s="10">
        <f>AVERAGEIF($H$3:$H705,"&gt;0")</f>
        <v>2.0232869080779929</v>
      </c>
      <c r="M705" s="10">
        <f>AVERAGEIF($H$3:$H705,"&lt;0")</f>
        <v>-4.0370370370370372</v>
      </c>
      <c r="N705" s="11">
        <f t="shared" si="113"/>
        <v>0.50118116071656704</v>
      </c>
      <c r="O705" s="11">
        <f>COUNTIF($G$3:$G705,"&gt;0")/COUNTIF($B$3:$B705,"&gt;0")</f>
        <v>0.67015706806282727</v>
      </c>
    </row>
    <row r="706" spans="2:15" x14ac:dyDescent="0.15">
      <c r="B706" s="2">
        <v>43757</v>
      </c>
      <c r="C706" s="2" t="s">
        <v>199</v>
      </c>
      <c r="D706" s="3" t="s">
        <v>200</v>
      </c>
      <c r="E706" s="4">
        <v>4</v>
      </c>
      <c r="F706" s="5">
        <v>1.52</v>
      </c>
      <c r="G706" s="6">
        <v>0</v>
      </c>
      <c r="H706" s="7">
        <f t="shared" si="111"/>
        <v>-4</v>
      </c>
      <c r="I706" s="7">
        <f>SUM($H$2:H706)</f>
        <v>-40.639999999999915</v>
      </c>
      <c r="J706" s="8">
        <f>SUM(H$3:H706)/SUM(E$3:E706)</f>
        <v>-1.818344519015656E-2</v>
      </c>
      <c r="K706" s="9">
        <f t="shared" si="112"/>
        <v>8.5607524551322145E-3</v>
      </c>
      <c r="L706" s="10">
        <f>AVERAGEIF($H$3:$H706,"&gt;0")</f>
        <v>2.0232869080779929</v>
      </c>
      <c r="M706" s="10">
        <f>AVERAGEIF($H$3:$H706,"&lt;0")</f>
        <v>-4.0368421052631582</v>
      </c>
      <c r="N706" s="11">
        <f t="shared" si="113"/>
        <v>0.50120536184461362</v>
      </c>
      <c r="O706" s="11">
        <f>COUNTIF($G$3:$G706,"&gt;0")/COUNTIF($B$3:$B706,"&gt;0")</f>
        <v>0.66898954703832758</v>
      </c>
    </row>
    <row r="707" spans="2:15" x14ac:dyDescent="0.15">
      <c r="B707" s="2">
        <v>43757</v>
      </c>
      <c r="C707" s="2" t="s">
        <v>201</v>
      </c>
      <c r="D707" s="3" t="s">
        <v>146</v>
      </c>
      <c r="E707" s="4">
        <v>1</v>
      </c>
      <c r="F707" s="5">
        <v>1.22</v>
      </c>
      <c r="G707" s="6">
        <v>1.22</v>
      </c>
      <c r="H707" s="7">
        <f t="shared" si="111"/>
        <v>0.21999999999999997</v>
      </c>
      <c r="I707" s="7">
        <f>SUM($H$2:H707)</f>
        <v>-40.419999999999916</v>
      </c>
      <c r="J707" s="8">
        <f>SUM(H$3:H707)/SUM(E$3:E707)</f>
        <v>-1.8076923076923039E-2</v>
      </c>
      <c r="K707" s="9">
        <f t="shared" si="112"/>
        <v>8.6487379228711303E-3</v>
      </c>
      <c r="L707" s="10">
        <f>AVERAGEIF($H$3:$H707,"&gt;0")</f>
        <v>2.0182777777777763</v>
      </c>
      <c r="M707" s="10">
        <f>AVERAGEIF($H$3:$H707,"&lt;0")</f>
        <v>-4.0368421052631582</v>
      </c>
      <c r="N707" s="11">
        <f t="shared" si="113"/>
        <v>0.49996450818484678</v>
      </c>
      <c r="O707" s="11">
        <f>COUNTIF($G$3:$G707,"&gt;0")/COUNTIF($B$3:$B707,"&gt;0")</f>
        <v>0.66956521739130437</v>
      </c>
    </row>
    <row r="708" spans="2:15" x14ac:dyDescent="0.15">
      <c r="B708" s="2">
        <v>43757</v>
      </c>
      <c r="C708" s="2" t="s">
        <v>201</v>
      </c>
      <c r="D708" s="3" t="s">
        <v>46</v>
      </c>
      <c r="E708" s="4">
        <v>9</v>
      </c>
      <c r="F708" s="5">
        <v>1.68</v>
      </c>
      <c r="G708" s="6">
        <v>15.12</v>
      </c>
      <c r="H708" s="7">
        <f t="shared" si="111"/>
        <v>6.1199999999999992</v>
      </c>
      <c r="I708" s="7">
        <f>SUM($H$2:H708)</f>
        <v>-34.299999999999919</v>
      </c>
      <c r="J708" s="8">
        <f>SUM(H$3:H708)/SUM(E$3:E708)</f>
        <v>-1.5278396436525576E-2</v>
      </c>
      <c r="K708" s="9">
        <f t="shared" si="112"/>
        <v>1.4063281925298488E-2</v>
      </c>
      <c r="L708" s="10">
        <f>AVERAGEIF($H$3:$H708,"&gt;0")</f>
        <v>2.0296398891966745</v>
      </c>
      <c r="M708" s="10">
        <f>AVERAGEIF($H$3:$H708,"&lt;0")</f>
        <v>-4.0368421052631582</v>
      </c>
      <c r="N708" s="11">
        <f t="shared" si="113"/>
        <v>0.50277911205654258</v>
      </c>
      <c r="O708" s="11">
        <f>COUNTIF($G$3:$G708,"&gt;0")/COUNTIF($B$3:$B708,"&gt;0")</f>
        <v>0.67013888888888884</v>
      </c>
    </row>
    <row r="709" spans="2:15" x14ac:dyDescent="0.15">
      <c r="B709" s="2">
        <v>43757</v>
      </c>
      <c r="C709" s="2" t="s">
        <v>201</v>
      </c>
      <c r="D709" s="3" t="s">
        <v>36</v>
      </c>
      <c r="E709" s="4">
        <v>3</v>
      </c>
      <c r="F709" s="5">
        <v>1.62</v>
      </c>
      <c r="G709" s="6">
        <v>0</v>
      </c>
      <c r="H709" s="7">
        <f t="shared" si="111"/>
        <v>-3</v>
      </c>
      <c r="I709" s="7">
        <f>SUM($H$2:H709)</f>
        <v>-37.299999999999919</v>
      </c>
      <c r="J709" s="8">
        <f>SUM(H$3:H709)/SUM(E$3:E709)</f>
        <v>-1.6592526690391424E-2</v>
      </c>
      <c r="K709" s="9">
        <f t="shared" si="112"/>
        <v>1.1477219533459926E-2</v>
      </c>
      <c r="L709" s="10">
        <f>AVERAGEIF($H$3:$H709,"&gt;0")</f>
        <v>2.0296398891966745</v>
      </c>
      <c r="M709" s="10">
        <f>AVERAGEIF($H$3:$H709,"&lt;0")</f>
        <v>-4.0314136125654452</v>
      </c>
      <c r="N709" s="11">
        <f t="shared" si="113"/>
        <v>0.50345612835917508</v>
      </c>
      <c r="O709" s="11">
        <f>COUNTIF($G$3:$G709,"&gt;0")/COUNTIF($B$3:$B709,"&gt;0")</f>
        <v>0.66897746967071059</v>
      </c>
    </row>
    <row r="710" spans="2:15" x14ac:dyDescent="0.15">
      <c r="B710" s="2">
        <v>43757</v>
      </c>
      <c r="C710" s="2" t="s">
        <v>201</v>
      </c>
      <c r="D710" s="3" t="s">
        <v>159</v>
      </c>
      <c r="E710" s="4">
        <v>1</v>
      </c>
      <c r="F710" s="5">
        <v>1.55</v>
      </c>
      <c r="G710" s="6">
        <v>1.55</v>
      </c>
      <c r="H710" s="7">
        <f t="shared" si="111"/>
        <v>0.55000000000000004</v>
      </c>
      <c r="I710" s="7">
        <f>SUM($H$2:H710)</f>
        <v>-36.749999999999922</v>
      </c>
      <c r="J710" s="8">
        <f>SUM(H$3:H710)/SUM(E$3:E710)</f>
        <v>-1.6340595820364571E-2</v>
      </c>
      <c r="K710" s="9">
        <f t="shared" si="112"/>
        <v>1.186297908184708E-2</v>
      </c>
      <c r="L710" s="10">
        <f>AVERAGEIF($H$3:$H710,"&gt;0")</f>
        <v>2.0255524861878436</v>
      </c>
      <c r="M710" s="10">
        <f>AVERAGEIF($H$3:$H710,"&lt;0")</f>
        <v>-4.0314136125654452</v>
      </c>
      <c r="N710" s="11">
        <f t="shared" si="113"/>
        <v>0.5024422400803612</v>
      </c>
      <c r="O710" s="11">
        <f>COUNTIF($G$3:$G710,"&gt;0")/COUNTIF($B$3:$B710,"&gt;0")</f>
        <v>0.66955017301038067</v>
      </c>
    </row>
    <row r="711" spans="2:15" x14ac:dyDescent="0.15">
      <c r="B711" s="2">
        <v>43757</v>
      </c>
      <c r="C711" s="2" t="s">
        <v>201</v>
      </c>
      <c r="D711" s="3" t="s">
        <v>148</v>
      </c>
      <c r="E711" s="4">
        <v>4</v>
      </c>
      <c r="F711" s="5">
        <v>1.1599999999999999</v>
      </c>
      <c r="G711" s="6">
        <v>4.6399999999999997</v>
      </c>
      <c r="H711" s="7">
        <f t="shared" si="111"/>
        <v>0.63999999999999968</v>
      </c>
      <c r="I711" s="7">
        <f>SUM($H$2:H711)</f>
        <v>-36.109999999999921</v>
      </c>
      <c r="J711" s="8">
        <f>SUM(H$3:H711)/SUM(E$3:E711)</f>
        <v>-1.6027518863737204E-2</v>
      </c>
      <c r="K711" s="9">
        <f t="shared" si="112"/>
        <v>1.2330065700715376E-2</v>
      </c>
      <c r="L711" s="10">
        <f>AVERAGEIF($H$3:$H711,"&gt;0")</f>
        <v>2.0217355371900809</v>
      </c>
      <c r="M711" s="10">
        <f>AVERAGEIF($H$3:$H711,"&lt;0")</f>
        <v>-4.0314136125654452</v>
      </c>
      <c r="N711" s="11">
        <f t="shared" si="113"/>
        <v>0.5014954384458512</v>
      </c>
      <c r="O711" s="11">
        <f>COUNTIF($G$3:$G711,"&gt;0")/COUNTIF($B$3:$B711,"&gt;0")</f>
        <v>0.67012089810017272</v>
      </c>
    </row>
    <row r="713" spans="2:15" x14ac:dyDescent="0.15">
      <c r="B713" s="2">
        <v>43758</v>
      </c>
      <c r="C713" s="2" t="s">
        <v>183</v>
      </c>
      <c r="D713" s="3" t="s">
        <v>44</v>
      </c>
      <c r="E713" s="4">
        <v>6</v>
      </c>
      <c r="F713" s="5">
        <v>1.28</v>
      </c>
      <c r="G713" s="6">
        <v>7.68</v>
      </c>
      <c r="H713" s="7">
        <f t="shared" ref="H713:H722" si="114">G713-E713</f>
        <v>1.6799999999999997</v>
      </c>
      <c r="I713" s="7">
        <f>SUM($H$2:H713)</f>
        <v>-34.429999999999922</v>
      </c>
      <c r="J713" s="8">
        <f>SUM(H$3:H713)/SUM(E$3:E713)</f>
        <v>-1.5241257193448394E-2</v>
      </c>
      <c r="K713" s="9">
        <f t="shared" ref="K713:K722" si="115">O713-(1-O713)/N713</f>
        <v>1.3727871371626121E-2</v>
      </c>
      <c r="L713" s="10">
        <f>AVERAGEIF($H$3:$H713,"&gt;0")</f>
        <v>2.0207967032967016</v>
      </c>
      <c r="M713" s="10">
        <f>AVERAGEIF($H$3:$H713,"&lt;0")</f>
        <v>-4.0314136125654452</v>
      </c>
      <c r="N713" s="11">
        <f t="shared" ref="N713:N722" si="116">L713/-M713</f>
        <v>0.50126255886970128</v>
      </c>
      <c r="O713" s="11">
        <f>COUNTIF($G$3:$G713,"&gt;0")/COUNTIF($B$3:$B713,"&gt;0")</f>
        <v>0.67068965517241375</v>
      </c>
    </row>
    <row r="714" spans="2:15" x14ac:dyDescent="0.15">
      <c r="B714" s="2">
        <v>43758</v>
      </c>
      <c r="C714" s="2" t="s">
        <v>185</v>
      </c>
      <c r="D714" s="3" t="s">
        <v>90</v>
      </c>
      <c r="E714" s="4">
        <v>1</v>
      </c>
      <c r="F714" s="5">
        <v>1.42</v>
      </c>
      <c r="G714" s="6">
        <v>1.42</v>
      </c>
      <c r="H714" s="7">
        <f t="shared" si="114"/>
        <v>0.41999999999999993</v>
      </c>
      <c r="I714" s="7">
        <f>SUM($H$2:H714)</f>
        <v>-34.00999999999992</v>
      </c>
      <c r="J714" s="8">
        <f>SUM(H$3:H714)/SUM(E$3:E714)</f>
        <v>-1.5048672566371647E-2</v>
      </c>
      <c r="K714" s="9">
        <f t="shared" si="115"/>
        <v>1.39989648048372E-2</v>
      </c>
      <c r="L714" s="10">
        <f>AVERAGEIF($H$3:$H714,"&gt;0")</f>
        <v>2.0164109589041077</v>
      </c>
      <c r="M714" s="10">
        <f>AVERAGEIF($H$3:$H714,"&lt;0")</f>
        <v>-4.0314136125654452</v>
      </c>
      <c r="N714" s="11">
        <f t="shared" si="116"/>
        <v>0.50017466642946051</v>
      </c>
      <c r="O714" s="11">
        <f>COUNTIF($G$3:$G714,"&gt;0")/COUNTIF($B$3:$B714,"&gt;0")</f>
        <v>0.67125645438898451</v>
      </c>
    </row>
    <row r="715" spans="2:15" x14ac:dyDescent="0.15">
      <c r="B715" s="2">
        <v>43758</v>
      </c>
      <c r="C715" s="2" t="s">
        <v>202</v>
      </c>
      <c r="D715" s="3" t="s">
        <v>92</v>
      </c>
      <c r="E715" s="4">
        <v>3</v>
      </c>
      <c r="F715" s="5">
        <v>1.58</v>
      </c>
      <c r="G715" s="6">
        <v>0</v>
      </c>
      <c r="H715" s="7">
        <f t="shared" si="114"/>
        <v>-3</v>
      </c>
      <c r="I715" s="7">
        <f>SUM($H$2:H715)</f>
        <v>-37.00999999999992</v>
      </c>
      <c r="J715" s="8">
        <f>SUM(H$3:H715)/SUM(E$3:E715)</f>
        <v>-1.6354396818382643E-2</v>
      </c>
      <c r="K715" s="9">
        <f t="shared" si="115"/>
        <v>1.1418568037655175E-2</v>
      </c>
      <c r="L715" s="10">
        <f>AVERAGEIF($H$3:$H715,"&gt;0")</f>
        <v>2.0164109589041077</v>
      </c>
      <c r="M715" s="10">
        <f>AVERAGEIF($H$3:$H715,"&lt;0")</f>
        <v>-4.026041666666667</v>
      </c>
      <c r="N715" s="11">
        <f t="shared" si="116"/>
        <v>0.50084204930089093</v>
      </c>
      <c r="O715" s="11">
        <f>COUNTIF($G$3:$G715,"&gt;0")/COUNTIF($B$3:$B715,"&gt;0")</f>
        <v>0.67010309278350511</v>
      </c>
    </row>
    <row r="716" spans="2:15" x14ac:dyDescent="0.15">
      <c r="B716" s="2">
        <v>43758</v>
      </c>
      <c r="C716" s="2" t="s">
        <v>199</v>
      </c>
      <c r="D716" s="3" t="s">
        <v>102</v>
      </c>
      <c r="E716" s="4">
        <v>2</v>
      </c>
      <c r="F716" s="5">
        <v>1.72</v>
      </c>
      <c r="G716" s="6">
        <v>0</v>
      </c>
      <c r="H716" s="7">
        <f t="shared" si="114"/>
        <v>-2</v>
      </c>
      <c r="I716" s="7">
        <f>SUM($H$2:H716)</f>
        <v>-39.00999999999992</v>
      </c>
      <c r="J716" s="8">
        <f>SUM(H$3:H716)/SUM(E$3:E716)</f>
        <v>-1.722295805739511E-2</v>
      </c>
      <c r="K716" s="9">
        <f t="shared" si="115"/>
        <v>9.6976763215299577E-3</v>
      </c>
      <c r="L716" s="10">
        <f>AVERAGEIF($H$3:$H716,"&gt;0")</f>
        <v>2.0164109589041077</v>
      </c>
      <c r="M716" s="10">
        <f>AVERAGEIF($H$3:$H716,"&lt;0")</f>
        <v>-4.0155440414507773</v>
      </c>
      <c r="N716" s="11">
        <f t="shared" si="116"/>
        <v>0.50215137428192613</v>
      </c>
      <c r="O716" s="11">
        <f>COUNTIF($G$3:$G716,"&gt;0")/COUNTIF($B$3:$B716,"&gt;0")</f>
        <v>0.66895368782161235</v>
      </c>
    </row>
    <row r="717" spans="2:15" x14ac:dyDescent="0.15">
      <c r="B717" s="2">
        <v>43758</v>
      </c>
      <c r="C717" s="2" t="s">
        <v>199</v>
      </c>
      <c r="D717" s="3" t="s">
        <v>193</v>
      </c>
      <c r="E717" s="4">
        <v>6</v>
      </c>
      <c r="F717" s="5">
        <v>1.62</v>
      </c>
      <c r="G717" s="6">
        <v>9.7200000000000006</v>
      </c>
      <c r="H717" s="7">
        <f t="shared" si="114"/>
        <v>3.7200000000000006</v>
      </c>
      <c r="I717" s="7">
        <f>SUM($H$2:H717)</f>
        <v>-35.289999999999921</v>
      </c>
      <c r="J717" s="8">
        <f>SUM(H$3:H717)/SUM(E$3:E717)</f>
        <v>-1.5539409951563153E-2</v>
      </c>
      <c r="K717" s="9">
        <f t="shared" si="115"/>
        <v>1.2909099141591773E-2</v>
      </c>
      <c r="L717" s="10">
        <f>AVERAGEIF($H$3:$H717,"&gt;0")</f>
        <v>2.0210655737704899</v>
      </c>
      <c r="M717" s="10">
        <f>AVERAGEIF($H$3:$H717,"&lt;0")</f>
        <v>-4.0155440414507773</v>
      </c>
      <c r="N717" s="11">
        <f t="shared" si="116"/>
        <v>0.50331052353252204</v>
      </c>
      <c r="O717" s="11">
        <f>COUNTIF($G$3:$G717,"&gt;0")/COUNTIF($B$3:$B717,"&gt;0")</f>
        <v>0.66952054794520544</v>
      </c>
    </row>
    <row r="718" spans="2:15" x14ac:dyDescent="0.15">
      <c r="B718" s="2">
        <v>43758</v>
      </c>
      <c r="C718" s="2" t="s">
        <v>199</v>
      </c>
      <c r="D718" s="3" t="s">
        <v>169</v>
      </c>
      <c r="E718" s="4">
        <v>1</v>
      </c>
      <c r="F718" s="5">
        <v>1.26</v>
      </c>
      <c r="G718" s="6">
        <v>1.26</v>
      </c>
      <c r="H718" s="7">
        <f t="shared" si="114"/>
        <v>0.26</v>
      </c>
      <c r="I718" s="7">
        <f>SUM($H$2:H718)</f>
        <v>-35.029999999999923</v>
      </c>
      <c r="J718" s="8">
        <f>SUM(H$3:H718)/SUM(E$3:E718)</f>
        <v>-1.5418133802816867E-2</v>
      </c>
      <c r="K718" s="9">
        <f t="shared" si="115"/>
        <v>1.3036425939651042E-2</v>
      </c>
      <c r="L718" s="10">
        <f>AVERAGEIF($H$3:$H718,"&gt;0")</f>
        <v>2.0162670299727501</v>
      </c>
      <c r="M718" s="10">
        <f>AVERAGEIF($H$3:$H718,"&lt;0")</f>
        <v>-4.0155440414507773</v>
      </c>
      <c r="N718" s="11">
        <f t="shared" si="116"/>
        <v>0.50211553133514941</v>
      </c>
      <c r="O718" s="11">
        <f>COUNTIF($G$3:$G718,"&gt;0")/COUNTIF($B$3:$B718,"&gt;0")</f>
        <v>0.67008547008547004</v>
      </c>
    </row>
    <row r="719" spans="2:15" x14ac:dyDescent="0.15">
      <c r="B719" s="2">
        <v>43758</v>
      </c>
      <c r="C719" s="2" t="s">
        <v>199</v>
      </c>
      <c r="D719" s="3" t="s">
        <v>140</v>
      </c>
      <c r="E719" s="4">
        <v>8</v>
      </c>
      <c r="F719" s="5">
        <v>1.34</v>
      </c>
      <c r="G719" s="6">
        <v>10.72</v>
      </c>
      <c r="H719" s="7">
        <f t="shared" si="114"/>
        <v>2.7200000000000006</v>
      </c>
      <c r="I719" s="7">
        <f>SUM($H$2:H719)</f>
        <v>-32.309999999999924</v>
      </c>
      <c r="J719" s="8">
        <f>SUM(H$3:H719)/SUM(E$3:E719)</f>
        <v>-1.4171052631578914E-2</v>
      </c>
      <c r="K719" s="9">
        <f t="shared" si="115"/>
        <v>1.53421859114935E-2</v>
      </c>
      <c r="L719" s="10">
        <f>AVERAGEIF($H$3:$H719,"&gt;0")</f>
        <v>2.0181793478260852</v>
      </c>
      <c r="M719" s="10">
        <f>AVERAGEIF($H$3:$H719,"&lt;0")</f>
        <v>-4.0155440414507773</v>
      </c>
      <c r="N719" s="11">
        <f t="shared" si="116"/>
        <v>0.50259176016830254</v>
      </c>
      <c r="O719" s="11">
        <f>COUNTIF($G$3:$G719,"&gt;0")/COUNTIF($B$3:$B719,"&gt;0")</f>
        <v>0.67064846416382251</v>
      </c>
    </row>
    <row r="720" spans="2:15" x14ac:dyDescent="0.15">
      <c r="B720" s="2">
        <v>43758</v>
      </c>
      <c r="C720" s="2" t="s">
        <v>201</v>
      </c>
      <c r="D720" s="3" t="s">
        <v>167</v>
      </c>
      <c r="E720" s="4">
        <v>3</v>
      </c>
      <c r="F720" s="5">
        <v>1.72</v>
      </c>
      <c r="G720" s="6">
        <v>3</v>
      </c>
      <c r="H720" s="7">
        <f t="shared" si="114"/>
        <v>0</v>
      </c>
      <c r="I720" s="7">
        <f>SUM($H$2:H720)</f>
        <v>-32.309999999999924</v>
      </c>
      <c r="J720" s="8">
        <f>SUM(H$3:H720)/SUM(E$3:E720)</f>
        <v>-1.415243101182651E-2</v>
      </c>
      <c r="K720" s="9">
        <f t="shared" si="115"/>
        <v>1.7019626821354605E-2</v>
      </c>
      <c r="L720" s="10">
        <f>AVERAGEIF($H$3:$H720,"&gt;0")</f>
        <v>2.0181793478260852</v>
      </c>
      <c r="M720" s="10">
        <f>AVERAGEIF($H$3:$H720,"&lt;0")</f>
        <v>-4.0155440414507773</v>
      </c>
      <c r="N720" s="11">
        <f t="shared" si="116"/>
        <v>0.50259176016830254</v>
      </c>
      <c r="O720" s="11">
        <f>COUNTIF($G$3:$G720,"&gt;0")/COUNTIF($B$3:$B720,"&gt;0")</f>
        <v>0.67120954003407152</v>
      </c>
    </row>
    <row r="721" spans="2:15" x14ac:dyDescent="0.15">
      <c r="B721" s="2">
        <v>43758</v>
      </c>
      <c r="C721" s="2" t="s">
        <v>201</v>
      </c>
      <c r="D721" s="3" t="s">
        <v>26</v>
      </c>
      <c r="E721" s="4">
        <v>5</v>
      </c>
      <c r="F721" s="5">
        <v>1.5</v>
      </c>
      <c r="G721" s="6">
        <v>7.5</v>
      </c>
      <c r="H721" s="7">
        <f t="shared" si="114"/>
        <v>2.5</v>
      </c>
      <c r="I721" s="7">
        <f>SUM($H$2:H721)</f>
        <v>-29.809999999999924</v>
      </c>
      <c r="J721" s="8">
        <f>SUM(H$3:H721)/SUM(E$3:E721)</f>
        <v>-1.302884615384612E-2</v>
      </c>
      <c r="K721" s="9">
        <f t="shared" si="115"/>
        <v>1.9113625133086454E-2</v>
      </c>
      <c r="L721" s="10">
        <f>AVERAGEIF($H$3:$H721,"&gt;0")</f>
        <v>2.0194850948509466</v>
      </c>
      <c r="M721" s="10">
        <f>AVERAGEIF($H$3:$H721,"&lt;0")</f>
        <v>-4.0155440414507773</v>
      </c>
      <c r="N721" s="11">
        <f t="shared" si="116"/>
        <v>0.50291693329836473</v>
      </c>
      <c r="O721" s="11">
        <f>COUNTIF($G$3:$G721,"&gt;0")/COUNTIF($B$3:$B721,"&gt;0")</f>
        <v>0.67176870748299322</v>
      </c>
    </row>
    <row r="722" spans="2:15" x14ac:dyDescent="0.15">
      <c r="B722" s="2">
        <v>43758</v>
      </c>
      <c r="C722" s="2" t="s">
        <v>201</v>
      </c>
      <c r="D722" s="3" t="s">
        <v>148</v>
      </c>
      <c r="E722" s="4">
        <v>8</v>
      </c>
      <c r="F722" s="5">
        <v>1.1299999999999999</v>
      </c>
      <c r="G722" s="6">
        <v>0</v>
      </c>
      <c r="H722" s="7">
        <f t="shared" si="114"/>
        <v>-8</v>
      </c>
      <c r="I722" s="7">
        <f>SUM($H$2:H722)</f>
        <v>-37.809999999999924</v>
      </c>
      <c r="J722" s="8">
        <f>SUM(H$3:H722)/SUM(E$3:E722)</f>
        <v>-1.6467770034843173E-2</v>
      </c>
      <c r="K722" s="9">
        <f t="shared" si="115"/>
        <v>1.2355527609997363E-2</v>
      </c>
      <c r="L722" s="10">
        <f>AVERAGEIF($H$3:$H722,"&gt;0")</f>
        <v>2.0194850948509466</v>
      </c>
      <c r="M722" s="10">
        <f>AVERAGEIF($H$3:$H722,"&lt;0")</f>
        <v>-4.036082474226804</v>
      </c>
      <c r="N722" s="11">
        <f t="shared" si="116"/>
        <v>0.50035773742156275</v>
      </c>
      <c r="O722" s="11">
        <f>COUNTIF($G$3:$G722,"&gt;0")/COUNTIF($B$3:$B722,"&gt;0")</f>
        <v>0.67062818336162988</v>
      </c>
    </row>
    <row r="724" spans="2:15" x14ac:dyDescent="0.15">
      <c r="B724" s="2">
        <v>43759</v>
      </c>
      <c r="C724" s="2" t="s">
        <v>199</v>
      </c>
      <c r="D724" s="3" t="s">
        <v>74</v>
      </c>
      <c r="E724" s="4">
        <v>6</v>
      </c>
      <c r="F724" s="5">
        <v>1.38</v>
      </c>
      <c r="G724" s="6">
        <v>8.2799999999999994</v>
      </c>
      <c r="H724" s="7">
        <f t="shared" ref="H724:H732" si="117">G724-E724</f>
        <v>2.2799999999999994</v>
      </c>
      <c r="I724" s="7">
        <f>SUM($H$2:H724)</f>
        <v>-35.529999999999923</v>
      </c>
      <c r="J724" s="8">
        <f>SUM(H$3:H724)/SUM(E$3:E724)</f>
        <v>-1.5434404865334459E-2</v>
      </c>
      <c r="K724" s="9">
        <f t="shared" ref="K724:K732" si="118">O724-(1-O724)/N724</f>
        <v>1.4258539484493071E-2</v>
      </c>
      <c r="L724" s="10">
        <f>AVERAGEIF($H$3:$H724,"&gt;0")</f>
        <v>2.0201891891891872</v>
      </c>
      <c r="M724" s="10">
        <f>AVERAGEIF($H$3:$H724,"&lt;0")</f>
        <v>-4.036082474226804</v>
      </c>
      <c r="N724" s="11">
        <f t="shared" ref="N724:N732" si="119">L724/-M724</f>
        <v>0.50053218735977312</v>
      </c>
      <c r="O724" s="11">
        <f>COUNTIF($G$3:$G724,"&gt;0")/COUNTIF($B$3:$B724,"&gt;0")</f>
        <v>0.67118644067796607</v>
      </c>
    </row>
    <row r="725" spans="2:15" x14ac:dyDescent="0.15">
      <c r="B725" s="2">
        <v>43759</v>
      </c>
      <c r="C725" s="2" t="s">
        <v>199</v>
      </c>
      <c r="D725" s="3" t="s">
        <v>140</v>
      </c>
      <c r="E725" s="4">
        <v>1</v>
      </c>
      <c r="F725" s="5">
        <v>1.62</v>
      </c>
      <c r="G725" s="6">
        <v>1.62</v>
      </c>
      <c r="H725" s="7">
        <f t="shared" si="117"/>
        <v>0.62000000000000011</v>
      </c>
      <c r="I725" s="7">
        <f>SUM($H$2:H725)</f>
        <v>-34.909999999999926</v>
      </c>
      <c r="J725" s="8">
        <f>SUM(H$3:H725)/SUM(E$3:E725)</f>
        <v>-1.5158488927485855E-2</v>
      </c>
      <c r="K725" s="9">
        <f t="shared" si="118"/>
        <v>1.4698978802621387E-2</v>
      </c>
      <c r="L725" s="10">
        <f>AVERAGEIF($H$3:$H725,"&gt;0")</f>
        <v>2.0164150943396209</v>
      </c>
      <c r="M725" s="10">
        <f>AVERAGEIF($H$3:$H725,"&lt;0")</f>
        <v>-4.036082474226804</v>
      </c>
      <c r="N725" s="11">
        <f t="shared" si="119"/>
        <v>0.49959709872527008</v>
      </c>
      <c r="O725" s="11">
        <f>COUNTIF($G$3:$G725,"&gt;0")/COUNTIF($B$3:$B725,"&gt;0")</f>
        <v>0.67174280879864634</v>
      </c>
    </row>
    <row r="726" spans="2:15" x14ac:dyDescent="0.15">
      <c r="B726" s="2">
        <v>43759</v>
      </c>
      <c r="C726" s="2" t="s">
        <v>199</v>
      </c>
      <c r="D726" s="3" t="s">
        <v>95</v>
      </c>
      <c r="E726" s="4">
        <v>3</v>
      </c>
      <c r="F726" s="5">
        <v>1.26</v>
      </c>
      <c r="G726" s="6">
        <v>3.78</v>
      </c>
      <c r="H726" s="7">
        <f t="shared" si="117"/>
        <v>0.7799999999999998</v>
      </c>
      <c r="I726" s="7">
        <f>SUM($H$2:H726)</f>
        <v>-34.129999999999924</v>
      </c>
      <c r="J726" s="8">
        <f>SUM(H$3:H726)/SUM(E$3:E726)</f>
        <v>-1.480052038161315E-2</v>
      </c>
      <c r="K726" s="9">
        <f t="shared" si="118"/>
        <v>1.5280364758577969E-2</v>
      </c>
      <c r="L726" s="10">
        <f>AVERAGEIF($H$3:$H726,"&gt;0")</f>
        <v>2.0130913978494607</v>
      </c>
      <c r="M726" s="10">
        <f>AVERAGEIF($H$3:$H726,"&lt;0")</f>
        <v>-4.036082474226804</v>
      </c>
      <c r="N726" s="11">
        <f t="shared" si="119"/>
        <v>0.49877360304316143</v>
      </c>
      <c r="O726" s="11">
        <f>COUNTIF($G$3:$G726,"&gt;0")/COUNTIF($B$3:$B726,"&gt;0")</f>
        <v>0.67229729729729726</v>
      </c>
    </row>
    <row r="727" spans="2:15" x14ac:dyDescent="0.15">
      <c r="B727" s="2">
        <v>43759</v>
      </c>
      <c r="C727" s="2" t="s">
        <v>199</v>
      </c>
      <c r="D727" s="3" t="s">
        <v>61</v>
      </c>
      <c r="E727" s="4">
        <v>4</v>
      </c>
      <c r="F727" s="5">
        <v>1.32</v>
      </c>
      <c r="G727" s="6">
        <v>5.28</v>
      </c>
      <c r="H727" s="7">
        <f t="shared" si="117"/>
        <v>1.2800000000000002</v>
      </c>
      <c r="I727" s="7">
        <f>SUM($H$2:H727)</f>
        <v>-32.849999999999923</v>
      </c>
      <c r="J727" s="8">
        <f>SUM(H$3:H727)/SUM(E$3:E727)</f>
        <v>-1.4220779220779188E-2</v>
      </c>
      <c r="K727" s="9">
        <f t="shared" si="118"/>
        <v>1.6299944058405069E-2</v>
      </c>
      <c r="L727" s="10">
        <f>AVERAGEIF($H$3:$H727,"&gt;0")</f>
        <v>2.0111260053619282</v>
      </c>
      <c r="M727" s="10">
        <f>AVERAGEIF($H$3:$H727,"&lt;0")</f>
        <v>-4.036082474226804</v>
      </c>
      <c r="N727" s="11">
        <f t="shared" si="119"/>
        <v>0.49828664756093755</v>
      </c>
      <c r="O727" s="11">
        <f>COUNTIF($G$3:$G727,"&gt;0")/COUNTIF($B$3:$B727,"&gt;0")</f>
        <v>0.67284991568296793</v>
      </c>
    </row>
    <row r="728" spans="2:15" x14ac:dyDescent="0.15">
      <c r="B728" s="2">
        <v>43759</v>
      </c>
      <c r="C728" s="2" t="s">
        <v>199</v>
      </c>
      <c r="D728" s="3" t="s">
        <v>94</v>
      </c>
      <c r="E728" s="4">
        <v>1</v>
      </c>
      <c r="F728" s="5">
        <v>1.62</v>
      </c>
      <c r="G728" s="6">
        <v>1.62</v>
      </c>
      <c r="H728" s="7">
        <f t="shared" si="117"/>
        <v>0.62000000000000011</v>
      </c>
      <c r="I728" s="7">
        <f>SUM($H$2:H728)</f>
        <v>-32.229999999999926</v>
      </c>
      <c r="J728" s="8">
        <f>SUM(H$3:H728)/SUM(E$3:E728)</f>
        <v>-1.3946343574210266E-2</v>
      </c>
      <c r="K728" s="9">
        <f t="shared" si="118"/>
        <v>1.6741510141618954E-2</v>
      </c>
      <c r="L728" s="10">
        <f>AVERAGEIF($H$3:$H728,"&gt;0")</f>
        <v>2.0074064171122976</v>
      </c>
      <c r="M728" s="10">
        <f>AVERAGEIF($H$3:$H728,"&lt;0")</f>
        <v>-4.036082474226804</v>
      </c>
      <c r="N728" s="11">
        <f t="shared" si="119"/>
        <v>0.49736506375451567</v>
      </c>
      <c r="O728" s="11">
        <f>COUNTIF($G$3:$G728,"&gt;0")/COUNTIF($B$3:$B728,"&gt;0")</f>
        <v>0.67340067340067344</v>
      </c>
    </row>
    <row r="729" spans="2:15" x14ac:dyDescent="0.15">
      <c r="B729" s="2">
        <v>43759</v>
      </c>
      <c r="C729" s="2" t="s">
        <v>201</v>
      </c>
      <c r="D729" s="3" t="s">
        <v>100</v>
      </c>
      <c r="E729" s="4">
        <v>3</v>
      </c>
      <c r="F729" s="5">
        <v>1.04</v>
      </c>
      <c r="G729" s="6">
        <v>3.12</v>
      </c>
      <c r="H729" s="7">
        <f t="shared" si="117"/>
        <v>0.12000000000000011</v>
      </c>
      <c r="I729" s="7">
        <f>SUM($H$2:H729)</f>
        <v>-32.109999999999928</v>
      </c>
      <c r="J729" s="8">
        <f>SUM(H$3:H729)/SUM(E$3:E729)</f>
        <v>-1.3876404494381992E-2</v>
      </c>
      <c r="K729" s="9">
        <f t="shared" si="118"/>
        <v>1.6746267818211091E-2</v>
      </c>
      <c r="L729" s="10">
        <f>AVERAGEIF($H$3:$H729,"&gt;0")</f>
        <v>2.0023733333333316</v>
      </c>
      <c r="M729" s="10">
        <f>AVERAGEIF($H$3:$H729,"&lt;0")</f>
        <v>-4.036082474226804</v>
      </c>
      <c r="N729" s="11">
        <f t="shared" si="119"/>
        <v>0.49611804171988039</v>
      </c>
      <c r="O729" s="11">
        <f>COUNTIF($G$3:$G729,"&gt;0")/COUNTIF($B$3:$B729,"&gt;0")</f>
        <v>0.67394957983193282</v>
      </c>
    </row>
    <row r="730" spans="2:15" x14ac:dyDescent="0.15">
      <c r="B730" s="2">
        <v>43759</v>
      </c>
      <c r="C730" s="2" t="s">
        <v>201</v>
      </c>
      <c r="D730" s="3" t="s">
        <v>72</v>
      </c>
      <c r="E730" s="4">
        <v>2</v>
      </c>
      <c r="F730" s="5">
        <v>1.62</v>
      </c>
      <c r="G730" s="6">
        <v>3.24</v>
      </c>
      <c r="H730" s="7">
        <f t="shared" si="117"/>
        <v>1.2400000000000002</v>
      </c>
      <c r="I730" s="7">
        <f>SUM($H$2:H730)</f>
        <v>-30.869999999999926</v>
      </c>
      <c r="J730" s="8">
        <f>SUM(H$3:H730)/SUM(E$3:E730)</f>
        <v>-1.3329015544041419E-2</v>
      </c>
      <c r="K730" s="9">
        <f t="shared" si="118"/>
        <v>1.773098628084091E-2</v>
      </c>
      <c r="L730" s="10">
        <f>AVERAGEIF($H$3:$H730,"&gt;0")</f>
        <v>2.0003457446808492</v>
      </c>
      <c r="M730" s="10">
        <f>AVERAGEIF($H$3:$H730,"&lt;0")</f>
        <v>-4.036082474226804</v>
      </c>
      <c r="N730" s="11">
        <f t="shared" si="119"/>
        <v>0.49561567620445052</v>
      </c>
      <c r="O730" s="11">
        <f>COUNTIF($G$3:$G730,"&gt;0")/COUNTIF($B$3:$B730,"&gt;0")</f>
        <v>0.67449664429530198</v>
      </c>
    </row>
    <row r="731" spans="2:15" x14ac:dyDescent="0.15">
      <c r="B731" s="2">
        <v>43759</v>
      </c>
      <c r="C731" s="2" t="s">
        <v>201</v>
      </c>
      <c r="D731" s="3" t="s">
        <v>31</v>
      </c>
      <c r="E731" s="4">
        <v>7</v>
      </c>
      <c r="F731" s="5">
        <v>1.07</v>
      </c>
      <c r="G731" s="6">
        <v>7.49</v>
      </c>
      <c r="H731" s="7">
        <f t="shared" si="117"/>
        <v>0.49000000000000021</v>
      </c>
      <c r="I731" s="7">
        <f>SUM($H$2:H731)</f>
        <v>-30.379999999999924</v>
      </c>
      <c r="J731" s="8">
        <f>SUM(H$3:H731)/SUM(E$3:E731)</f>
        <v>-1.3077916487300872E-2</v>
      </c>
      <c r="K731" s="9">
        <f t="shared" si="118"/>
        <v>1.8060548906828733E-2</v>
      </c>
      <c r="L731" s="10">
        <f>AVERAGEIF($H$3:$H731,"&gt;0")</f>
        <v>1.9963395225464173</v>
      </c>
      <c r="M731" s="10">
        <f>AVERAGEIF($H$3:$H731,"&lt;0")</f>
        <v>-4.036082474226804</v>
      </c>
      <c r="N731" s="11">
        <f t="shared" si="119"/>
        <v>0.49462307455173049</v>
      </c>
      <c r="O731" s="11">
        <f>COUNTIF($G$3:$G731,"&gt;0")/COUNTIF($B$3:$B731,"&gt;0")</f>
        <v>0.67504187604690113</v>
      </c>
    </row>
    <row r="732" spans="2:15" x14ac:dyDescent="0.15">
      <c r="B732" s="2">
        <v>43759</v>
      </c>
      <c r="C732" s="2" t="s">
        <v>201</v>
      </c>
      <c r="D732" s="3" t="s">
        <v>68</v>
      </c>
      <c r="E732" s="4">
        <v>1</v>
      </c>
      <c r="F732" s="5">
        <v>1.48</v>
      </c>
      <c r="G732" s="6">
        <v>0</v>
      </c>
      <c r="H732" s="7">
        <f t="shared" si="117"/>
        <v>-1</v>
      </c>
      <c r="I732" s="7">
        <f>SUM($H$2:H732)</f>
        <v>-31.379999999999924</v>
      </c>
      <c r="J732" s="8">
        <f>SUM(H$3:H732)/SUM(E$3:E732)</f>
        <v>-1.3502581755593771E-2</v>
      </c>
      <c r="K732" s="9">
        <f t="shared" si="118"/>
        <v>1.7192693812801751E-2</v>
      </c>
      <c r="L732" s="10">
        <f>AVERAGEIF($H$3:$H732,"&gt;0")</f>
        <v>1.9963395225464173</v>
      </c>
      <c r="M732" s="10">
        <f>AVERAGEIF($H$3:$H732,"&lt;0")</f>
        <v>-4.0205128205128204</v>
      </c>
      <c r="N732" s="11">
        <f t="shared" si="119"/>
        <v>0.49653852920478492</v>
      </c>
      <c r="O732" s="11">
        <f>COUNTIF($G$3:$G732,"&gt;0")/COUNTIF($B$3:$B732,"&gt;0")</f>
        <v>0.67391304347826086</v>
      </c>
    </row>
    <row r="734" spans="2:15" x14ac:dyDescent="0.15">
      <c r="B734" s="2">
        <v>43760</v>
      </c>
      <c r="C734" s="2" t="s">
        <v>199</v>
      </c>
      <c r="D734" s="3" t="s">
        <v>169</v>
      </c>
      <c r="E734" s="4">
        <v>4</v>
      </c>
      <c r="F734" s="5">
        <v>1.65</v>
      </c>
      <c r="G734" s="6">
        <v>6.6</v>
      </c>
      <c r="H734" s="7">
        <f t="shared" ref="H734:H742" si="120">G734-E734</f>
        <v>2.5999999999999996</v>
      </c>
      <c r="I734" s="7">
        <f>SUM($H$2:H734)</f>
        <v>-28.779999999999923</v>
      </c>
      <c r="J734" s="8">
        <f>SUM(H$3:H734)/SUM(E$3:E734)</f>
        <v>-1.2362542955326428E-2</v>
      </c>
      <c r="K734" s="9">
        <f t="shared" ref="K734:K742" si="121">O734-(1-O734)/N734</f>
        <v>1.9357492221417028E-2</v>
      </c>
      <c r="L734" s="10">
        <f>AVERAGEIF($H$3:$H734,"&gt;0")</f>
        <v>1.9979365079365061</v>
      </c>
      <c r="M734" s="10">
        <f>AVERAGEIF($H$3:$H734,"&lt;0")</f>
        <v>-4.0205128205128204</v>
      </c>
      <c r="N734" s="11">
        <f t="shared" ref="N734:N742" si="122">L734/-M734</f>
        <v>0.49693573858114631</v>
      </c>
      <c r="O734" s="11">
        <f>COUNTIF($G$3:$G734,"&gt;0")/COUNTIF($B$3:$B734,"&gt;0")</f>
        <v>0.67445742904841399</v>
      </c>
    </row>
    <row r="735" spans="2:15" x14ac:dyDescent="0.15">
      <c r="B735" s="2">
        <v>43760</v>
      </c>
      <c r="C735" s="2" t="s">
        <v>199</v>
      </c>
      <c r="D735" s="3" t="s">
        <v>69</v>
      </c>
      <c r="E735" s="4">
        <v>1</v>
      </c>
      <c r="F735" s="5">
        <v>1.55</v>
      </c>
      <c r="G735" s="6">
        <v>0</v>
      </c>
      <c r="H735" s="7">
        <f t="shared" si="120"/>
        <v>-1</v>
      </c>
      <c r="I735" s="7">
        <f>SUM($H$2:H735)</f>
        <v>-29.779999999999923</v>
      </c>
      <c r="J735" s="8">
        <f>SUM(H$3:H735)/SUM(E$3:E735)</f>
        <v>-1.2786603692571886E-2</v>
      </c>
      <c r="K735" s="9">
        <f t="shared" si="121"/>
        <v>1.8491035724688909E-2</v>
      </c>
      <c r="L735" s="10">
        <f>AVERAGEIF($H$3:$H735,"&gt;0")</f>
        <v>1.9979365079365061</v>
      </c>
      <c r="M735" s="10">
        <f>AVERAGEIF($H$3:$H735,"&lt;0")</f>
        <v>-4.0051020408163263</v>
      </c>
      <c r="N735" s="11">
        <f t="shared" si="122"/>
        <v>0.49884784147204486</v>
      </c>
      <c r="O735" s="11">
        <f>COUNTIF($G$3:$G735,"&gt;0")/COUNTIF($B$3:$B735,"&gt;0")</f>
        <v>0.67333333333333334</v>
      </c>
    </row>
    <row r="736" spans="2:15" x14ac:dyDescent="0.15">
      <c r="B736" s="2">
        <v>43760</v>
      </c>
      <c r="C736" s="2" t="s">
        <v>199</v>
      </c>
      <c r="D736" s="3" t="s">
        <v>19</v>
      </c>
      <c r="E736" s="4">
        <v>8</v>
      </c>
      <c r="F736" s="5">
        <v>1.55</v>
      </c>
      <c r="G736" s="6">
        <v>0</v>
      </c>
      <c r="H736" s="7">
        <f t="shared" si="120"/>
        <v>-8</v>
      </c>
      <c r="I736" s="7">
        <f>SUM($H$2:H736)</f>
        <v>-37.779999999999923</v>
      </c>
      <c r="J736" s="8">
        <f>SUM(H$3:H736)/SUM(E$3:E736)</f>
        <v>-1.6166024818142884E-2</v>
      </c>
      <c r="K736" s="9">
        <f t="shared" si="121"/>
        <v>1.1797820612793775E-2</v>
      </c>
      <c r="L736" s="10">
        <f>AVERAGEIF($H$3:$H736,"&gt;0")</f>
        <v>1.9979365079365061</v>
      </c>
      <c r="M736" s="10">
        <f>AVERAGEIF($H$3:$H736,"&lt;0")</f>
        <v>-4.0253807106598982</v>
      </c>
      <c r="N736" s="11">
        <f t="shared" si="122"/>
        <v>0.49633479453151541</v>
      </c>
      <c r="O736" s="11">
        <f>COUNTIF($G$3:$G736,"&gt;0")/COUNTIF($B$3:$B736,"&gt;0")</f>
        <v>0.67221297836938432</v>
      </c>
    </row>
    <row r="737" spans="2:15" x14ac:dyDescent="0.15">
      <c r="B737" s="2">
        <v>43760</v>
      </c>
      <c r="C737" s="2" t="s">
        <v>199</v>
      </c>
      <c r="D737" s="3" t="s">
        <v>193</v>
      </c>
      <c r="E737" s="4">
        <v>1</v>
      </c>
      <c r="F737" s="5">
        <v>1.7</v>
      </c>
      <c r="G737" s="6">
        <v>0</v>
      </c>
      <c r="H737" s="7">
        <f t="shared" si="120"/>
        <v>-1</v>
      </c>
      <c r="I737" s="7">
        <f>SUM($H$2:H737)</f>
        <v>-38.779999999999923</v>
      </c>
      <c r="J737" s="8">
        <f>SUM(H$3:H737)/SUM(E$3:E737)</f>
        <v>-1.6586826347305357E-2</v>
      </c>
      <c r="K737" s="9">
        <f t="shared" si="121"/>
        <v>1.0946800303112125E-2</v>
      </c>
      <c r="L737" s="10">
        <f>AVERAGEIF($H$3:$H737,"&gt;0")</f>
        <v>1.9979365079365061</v>
      </c>
      <c r="M737" s="10">
        <f>AVERAGEIF($H$3:$H737,"&lt;0")</f>
        <v>-4.0101010101010104</v>
      </c>
      <c r="N737" s="11">
        <f t="shared" si="122"/>
        <v>0.49822598056854933</v>
      </c>
      <c r="O737" s="11">
        <f>COUNTIF($G$3:$G737,"&gt;0")/COUNTIF($B$3:$B737,"&gt;0")</f>
        <v>0.67109634551495012</v>
      </c>
    </row>
    <row r="738" spans="2:15" x14ac:dyDescent="0.15">
      <c r="B738" s="2">
        <v>43760</v>
      </c>
      <c r="C738" s="2" t="s">
        <v>201</v>
      </c>
      <c r="D738" s="3" t="s">
        <v>179</v>
      </c>
      <c r="E738" s="4">
        <v>10</v>
      </c>
      <c r="F738" s="5">
        <v>1.65</v>
      </c>
      <c r="G738" s="6">
        <v>16.5</v>
      </c>
      <c r="H738" s="7">
        <f t="shared" si="120"/>
        <v>6.5</v>
      </c>
      <c r="I738" s="7">
        <f>SUM($H$2:H738)</f>
        <v>-32.279999999999923</v>
      </c>
      <c r="J738" s="8">
        <f>SUM(H$3:H738)/SUM(E$3:E738)</f>
        <v>-1.3747870528108996E-2</v>
      </c>
      <c r="K738" s="9">
        <f t="shared" si="121"/>
        <v>1.6482292975946722E-2</v>
      </c>
      <c r="L738" s="10">
        <f>AVERAGEIF($H$3:$H738,"&gt;0")</f>
        <v>2.0098153034300776</v>
      </c>
      <c r="M738" s="10">
        <f>AVERAGEIF($H$3:$H738,"&lt;0")</f>
        <v>-4.0101010101010104</v>
      </c>
      <c r="N738" s="11">
        <f t="shared" si="122"/>
        <v>0.50118819909213519</v>
      </c>
      <c r="O738" s="11">
        <f>COUNTIF($G$3:$G738,"&gt;0")/COUNTIF($B$3:$B738,"&gt;0")</f>
        <v>0.67164179104477617</v>
      </c>
    </row>
    <row r="739" spans="2:15" x14ac:dyDescent="0.15">
      <c r="B739" s="2">
        <v>43760</v>
      </c>
      <c r="C739" s="2" t="s">
        <v>201</v>
      </c>
      <c r="D739" s="3" t="s">
        <v>180</v>
      </c>
      <c r="E739" s="4">
        <v>1</v>
      </c>
      <c r="F739" s="5">
        <v>1.22</v>
      </c>
      <c r="G739" s="6">
        <v>0</v>
      </c>
      <c r="H739" s="7">
        <f t="shared" si="120"/>
        <v>-1</v>
      </c>
      <c r="I739" s="7">
        <f>SUM($H$2:H739)</f>
        <v>-33.279999999999923</v>
      </c>
      <c r="J739" s="8">
        <f>SUM(H$3:H739)/SUM(E$3:E739)</f>
        <v>-1.4167730949340112E-2</v>
      </c>
      <c r="K739" s="9">
        <f t="shared" si="121"/>
        <v>1.56312326268917E-2</v>
      </c>
      <c r="L739" s="10">
        <f>AVERAGEIF($H$3:$H739,"&gt;0")</f>
        <v>2.0098153034300776</v>
      </c>
      <c r="M739" s="10">
        <f>AVERAGEIF($H$3:$H739,"&lt;0")</f>
        <v>-3.9949748743718594</v>
      </c>
      <c r="N739" s="11">
        <f t="shared" si="122"/>
        <v>0.50308584324853511</v>
      </c>
      <c r="O739" s="11">
        <f>COUNTIF($G$3:$G739,"&gt;0")/COUNTIF($B$3:$B739,"&gt;0")</f>
        <v>0.67052980132450335</v>
      </c>
    </row>
    <row r="740" spans="2:15" x14ac:dyDescent="0.15">
      <c r="B740" s="2">
        <v>43760</v>
      </c>
      <c r="C740" s="2" t="s">
        <v>201</v>
      </c>
      <c r="D740" s="3" t="s">
        <v>97</v>
      </c>
      <c r="E740" s="4">
        <v>1</v>
      </c>
      <c r="F740" s="5">
        <v>1.48</v>
      </c>
      <c r="G740" s="6">
        <v>1.48</v>
      </c>
      <c r="H740" s="7">
        <f t="shared" si="120"/>
        <v>0.48</v>
      </c>
      <c r="I740" s="7">
        <f>SUM($H$2:H740)</f>
        <v>-32.799999999999926</v>
      </c>
      <c r="J740" s="8">
        <f>SUM(H$3:H740)/SUM(E$3:E740)</f>
        <v>-1.3957446808510608E-2</v>
      </c>
      <c r="K740" s="9">
        <f t="shared" si="121"/>
        <v>1.5946011003380334E-2</v>
      </c>
      <c r="L740" s="10">
        <f>AVERAGEIF($H$3:$H740,"&gt;0")</f>
        <v>2.0057894736842088</v>
      </c>
      <c r="M740" s="10">
        <f>AVERAGEIF($H$3:$H740,"&lt;0")</f>
        <v>-3.9949748743718594</v>
      </c>
      <c r="N740" s="11">
        <f t="shared" si="122"/>
        <v>0.50207811982787109</v>
      </c>
      <c r="O740" s="11">
        <f>COUNTIF($G$3:$G740,"&gt;0")/COUNTIF($B$3:$B740,"&gt;0")</f>
        <v>0.67107438016528931</v>
      </c>
    </row>
    <row r="741" spans="2:15" x14ac:dyDescent="0.15">
      <c r="B741" s="2">
        <v>43760</v>
      </c>
      <c r="C741" s="2" t="s">
        <v>201</v>
      </c>
      <c r="D741" s="3" t="s">
        <v>71</v>
      </c>
      <c r="E741" s="4">
        <v>6</v>
      </c>
      <c r="F741" s="5">
        <v>1.1599999999999999</v>
      </c>
      <c r="G741" s="6">
        <v>6.96</v>
      </c>
      <c r="H741" s="7">
        <f t="shared" si="120"/>
        <v>0.96</v>
      </c>
      <c r="I741" s="7">
        <f>SUM($H$2:H741)</f>
        <v>-31.839999999999925</v>
      </c>
      <c r="J741" s="8">
        <f>SUM(H$3:H741)/SUM(E$3:E741)</f>
        <v>-1.3514431239388763E-2</v>
      </c>
      <c r="K741" s="9">
        <f t="shared" si="121"/>
        <v>1.6673594609316167E-2</v>
      </c>
      <c r="L741" s="10">
        <f>AVERAGEIF($H$3:$H741,"&gt;0")</f>
        <v>2.0030446194225706</v>
      </c>
      <c r="M741" s="10">
        <f>AVERAGEIF($H$3:$H741,"&lt;0")</f>
        <v>-3.9949748743718594</v>
      </c>
      <c r="N741" s="11">
        <f t="shared" si="122"/>
        <v>0.50139104310074412</v>
      </c>
      <c r="O741" s="11">
        <f>COUNTIF($G$3:$G741,"&gt;0")/COUNTIF($B$3:$B741,"&gt;0")</f>
        <v>0.67161716171617158</v>
      </c>
    </row>
    <row r="742" spans="2:15" x14ac:dyDescent="0.15">
      <c r="B742" s="2">
        <v>43760</v>
      </c>
      <c r="C742" s="2" t="s">
        <v>201</v>
      </c>
      <c r="D742" s="3" t="s">
        <v>37</v>
      </c>
      <c r="E742" s="4">
        <v>1</v>
      </c>
      <c r="F742" s="5">
        <v>1.28</v>
      </c>
      <c r="G742" s="6">
        <v>1.28</v>
      </c>
      <c r="H742" s="7">
        <f t="shared" si="120"/>
        <v>0.28000000000000003</v>
      </c>
      <c r="I742" s="7">
        <f>SUM($H$2:H742)</f>
        <v>-31.559999999999924</v>
      </c>
      <c r="J742" s="8">
        <f>SUM(H$3:H742)/SUM(E$3:E742)</f>
        <v>-1.3389902418328352E-2</v>
      </c>
      <c r="K742" s="9">
        <f t="shared" si="121"/>
        <v>1.6817833646749936E-2</v>
      </c>
      <c r="L742" s="10">
        <f>AVERAGEIF($H$3:$H742,"&gt;0")</f>
        <v>1.9985340314136109</v>
      </c>
      <c r="M742" s="10">
        <f>AVERAGEIF($H$3:$H742,"&lt;0")</f>
        <v>-3.9949748743718594</v>
      </c>
      <c r="N742" s="11">
        <f t="shared" si="122"/>
        <v>0.5002619776746019</v>
      </c>
      <c r="O742" s="11">
        <f>COUNTIF($G$3:$G742,"&gt;0")/COUNTIF($B$3:$B742,"&gt;0")</f>
        <v>0.67215815485996711</v>
      </c>
    </row>
    <row r="744" spans="2:15" x14ac:dyDescent="0.15">
      <c r="B744" s="2">
        <v>43760</v>
      </c>
      <c r="C744" s="2" t="s">
        <v>199</v>
      </c>
      <c r="D744" s="3" t="s">
        <v>91</v>
      </c>
      <c r="E744" s="4">
        <v>2</v>
      </c>
      <c r="F744" s="5">
        <v>1.18</v>
      </c>
      <c r="G744" s="6">
        <v>2.36</v>
      </c>
      <c r="H744" s="7">
        <f t="shared" ref="H744:H751" si="123">G744-E744</f>
        <v>0.35999999999999988</v>
      </c>
      <c r="I744" s="7">
        <f>SUM($H$2:H733)</f>
        <v>-31.379999999999924</v>
      </c>
      <c r="J744" s="8">
        <f>SUM(H$3:H744)/SUM(E$3:E744)</f>
        <v>-1.3225943196269574E-2</v>
      </c>
      <c r="K744" s="9">
        <f t="shared" ref="K744:K751" si="124">O744-(1-O744)/N744</f>
        <v>1.7031359821391145E-2</v>
      </c>
      <c r="L744" s="10">
        <f>AVERAGEIF($H$3:$H744,"&gt;0")</f>
        <v>1.9942558746736276</v>
      </c>
      <c r="M744" s="10">
        <f>AVERAGEIF($H$3:$H744,"&lt;0")</f>
        <v>-3.9949748743718594</v>
      </c>
      <c r="N744" s="11">
        <f t="shared" ref="N744:N751" si="125">L744/-M744</f>
        <v>0.49919109315729798</v>
      </c>
      <c r="O744" s="11">
        <f>COUNTIF($G$3:$G744,"&gt;0")/COUNTIF($B$3:$B744,"&gt;0")</f>
        <v>0.67269736842105265</v>
      </c>
    </row>
    <row r="745" spans="2:15" x14ac:dyDescent="0.15">
      <c r="B745" s="2">
        <v>43761</v>
      </c>
      <c r="C745" s="2" t="s">
        <v>199</v>
      </c>
      <c r="D745" s="3" t="s">
        <v>95</v>
      </c>
      <c r="E745" s="4">
        <v>6</v>
      </c>
      <c r="F745" s="5">
        <v>1.55</v>
      </c>
      <c r="G745" s="6">
        <v>9.3000000000000007</v>
      </c>
      <c r="H745" s="7">
        <f t="shared" si="123"/>
        <v>3.3000000000000007</v>
      </c>
      <c r="I745" s="7">
        <f>SUM($H$2:H734)</f>
        <v>-28.779999999999923</v>
      </c>
      <c r="J745" s="8">
        <f>SUM(H$3:H745)/SUM(E$3:E745)</f>
        <v>-1.1797040169133161E-2</v>
      </c>
      <c r="K745" s="9">
        <f t="shared" si="124"/>
        <v>1.9759660367591914E-2</v>
      </c>
      <c r="L745" s="10">
        <f>AVERAGEIF($H$3:$H745,"&gt;0")</f>
        <v>1.9976562499999984</v>
      </c>
      <c r="M745" s="10">
        <f>AVERAGEIF($H$3:$H745,"&lt;0")</f>
        <v>-3.9949748743718594</v>
      </c>
      <c r="N745" s="11">
        <f t="shared" si="125"/>
        <v>0.50004225628930776</v>
      </c>
      <c r="O745" s="11">
        <f>COUNTIF($G$3:$G745,"&gt;0")/COUNTIF($B$3:$B745,"&gt;0")</f>
        <v>0.6732348111658456</v>
      </c>
    </row>
    <row r="746" spans="2:15" x14ac:dyDescent="0.15">
      <c r="B746" s="2">
        <v>43761</v>
      </c>
      <c r="C746" s="2" t="s">
        <v>201</v>
      </c>
      <c r="D746" s="3" t="s">
        <v>146</v>
      </c>
      <c r="E746" s="4">
        <v>1</v>
      </c>
      <c r="F746" s="5">
        <v>1.42</v>
      </c>
      <c r="G746" s="6">
        <v>1.42</v>
      </c>
      <c r="H746" s="7">
        <f t="shared" si="123"/>
        <v>0.41999999999999993</v>
      </c>
      <c r="I746" s="7">
        <f>SUM($H$2:H735)</f>
        <v>-29.779999999999923</v>
      </c>
      <c r="J746" s="8">
        <f>SUM(H$3:H746)/SUM(E$3:E746)</f>
        <v>-1.1614539306846968E-2</v>
      </c>
      <c r="K746" s="9">
        <f t="shared" si="124"/>
        <v>2.0025579511784297E-2</v>
      </c>
      <c r="L746" s="10">
        <f>AVERAGEIF($H$3:$H746,"&gt;0")</f>
        <v>1.9935584415584398</v>
      </c>
      <c r="M746" s="10">
        <f>AVERAGEIF($H$3:$H746,"&lt;0")</f>
        <v>-3.9949748743718594</v>
      </c>
      <c r="N746" s="11">
        <f t="shared" si="125"/>
        <v>0.49901651555991133</v>
      </c>
      <c r="O746" s="11">
        <f>COUNTIF($G$3:$G746,"&gt;0")/COUNTIF($B$3:$B746,"&gt;0")</f>
        <v>0.67377049180327864</v>
      </c>
    </row>
    <row r="747" spans="2:15" x14ac:dyDescent="0.15">
      <c r="B747" s="2">
        <v>43761</v>
      </c>
      <c r="C747" s="2" t="s">
        <v>201</v>
      </c>
      <c r="D747" s="3" t="s">
        <v>38</v>
      </c>
      <c r="E747" s="4">
        <v>2</v>
      </c>
      <c r="F747" s="5">
        <v>1.18</v>
      </c>
      <c r="G747" s="6">
        <v>2.36</v>
      </c>
      <c r="H747" s="7">
        <f t="shared" si="123"/>
        <v>0.35999999999999988</v>
      </c>
      <c r="I747" s="7">
        <f>SUM($H$2:H736)</f>
        <v>-37.779999999999923</v>
      </c>
      <c r="J747" s="8">
        <f>SUM(H$3:H747)/SUM(E$3:E747)</f>
        <v>-1.1452702702702672E-2</v>
      </c>
      <c r="K747" s="9">
        <f t="shared" si="124"/>
        <v>2.0240989986927027E-2</v>
      </c>
      <c r="L747" s="10">
        <f>AVERAGEIF($H$3:$H747,"&gt;0")</f>
        <v>1.9893264248704645</v>
      </c>
      <c r="M747" s="10">
        <f>AVERAGEIF($H$3:$H747,"&lt;0")</f>
        <v>-3.9949748743718594</v>
      </c>
      <c r="N747" s="11">
        <f t="shared" si="125"/>
        <v>0.49795718056505966</v>
      </c>
      <c r="O747" s="11">
        <f>COUNTIF($G$3:$G747,"&gt;0")/COUNTIF($B$3:$B747,"&gt;0")</f>
        <v>0.67430441898527005</v>
      </c>
    </row>
    <row r="748" spans="2:15" x14ac:dyDescent="0.15">
      <c r="B748" s="2">
        <v>43761</v>
      </c>
      <c r="C748" s="2" t="s">
        <v>201</v>
      </c>
      <c r="D748" s="3" t="s">
        <v>70</v>
      </c>
      <c r="E748" s="4">
        <v>5</v>
      </c>
      <c r="F748" s="5">
        <v>1.52</v>
      </c>
      <c r="G748" s="6">
        <v>7.6</v>
      </c>
      <c r="H748" s="7">
        <f t="shared" si="123"/>
        <v>2.5999999999999996</v>
      </c>
      <c r="I748" s="7">
        <f>SUM($H$2:H737)</f>
        <v>-38.779999999999923</v>
      </c>
      <c r="J748" s="8">
        <f>SUM(H$3:H748)/SUM(E$3:E748)</f>
        <v>-1.0332911925832248E-2</v>
      </c>
      <c r="K748" s="9">
        <f t="shared" si="124"/>
        <v>2.2359459479634691E-2</v>
      </c>
      <c r="L748" s="10">
        <f>AVERAGEIF($H$3:$H748,"&gt;0")</f>
        <v>1.9909043927648562</v>
      </c>
      <c r="M748" s="10">
        <f>AVERAGEIF($H$3:$H748,"&lt;0")</f>
        <v>-3.9949748743718594</v>
      </c>
      <c r="N748" s="11">
        <f t="shared" si="125"/>
        <v>0.49835216875497657</v>
      </c>
      <c r="O748" s="11">
        <f>COUNTIF($G$3:$G748,"&gt;0")/COUNTIF($B$3:$B748,"&gt;0")</f>
        <v>0.67483660130718959</v>
      </c>
    </row>
    <row r="749" spans="2:15" x14ac:dyDescent="0.15">
      <c r="B749" s="2">
        <v>43761</v>
      </c>
      <c r="C749" s="2" t="s">
        <v>201</v>
      </c>
      <c r="D749" s="3" t="s">
        <v>100</v>
      </c>
      <c r="E749" s="4">
        <v>4</v>
      </c>
      <c r="F749" s="5">
        <v>1.01</v>
      </c>
      <c r="G749" s="6">
        <v>4.04</v>
      </c>
      <c r="H749" s="7">
        <f t="shared" si="123"/>
        <v>4.0000000000000036E-2</v>
      </c>
      <c r="I749" s="7">
        <f>SUM($H$2:H738)</f>
        <v>-32.279999999999923</v>
      </c>
      <c r="J749" s="8">
        <f>SUM(H$3:H749)/SUM(E$3:E749)</f>
        <v>-1.0298695835086212E-2</v>
      </c>
      <c r="K749" s="9">
        <f t="shared" si="124"/>
        <v>2.2304972494157971E-2</v>
      </c>
      <c r="L749" s="10">
        <f>AVERAGEIF($H$3:$H749,"&gt;0")</f>
        <v>1.985876288659792</v>
      </c>
      <c r="M749" s="10">
        <f>AVERAGEIF($H$3:$H749,"&lt;0")</f>
        <v>-3.9949748743718594</v>
      </c>
      <c r="N749" s="11">
        <f t="shared" si="125"/>
        <v>0.49709356156389761</v>
      </c>
      <c r="O749" s="11">
        <f>COUNTIF($G$3:$G749,"&gt;0")/COUNTIF($B$3:$B749,"&gt;0")</f>
        <v>0.67536704730831976</v>
      </c>
    </row>
    <row r="750" spans="2:15" x14ac:dyDescent="0.15">
      <c r="B750" s="2">
        <v>43761</v>
      </c>
      <c r="C750" s="2" t="s">
        <v>201</v>
      </c>
      <c r="D750" s="3" t="s">
        <v>28</v>
      </c>
      <c r="E750" s="4">
        <v>3</v>
      </c>
      <c r="F750" s="5">
        <v>1.7</v>
      </c>
      <c r="G750" s="6">
        <v>0</v>
      </c>
      <c r="H750" s="7">
        <f t="shared" si="123"/>
        <v>-3</v>
      </c>
      <c r="I750" s="7">
        <f>SUM($H$2:H739)</f>
        <v>-33.279999999999923</v>
      </c>
      <c r="J750" s="8">
        <f>SUM(H$3:H750)/SUM(E$3:E750)</f>
        <v>-1.1546218487394927E-2</v>
      </c>
      <c r="K750" s="9">
        <f t="shared" si="124"/>
        <v>1.9808273646072072E-2</v>
      </c>
      <c r="L750" s="10">
        <f>AVERAGEIF($H$3:$H750,"&gt;0")</f>
        <v>1.985876288659792</v>
      </c>
      <c r="M750" s="10">
        <f>AVERAGEIF($H$3:$H750,"&lt;0")</f>
        <v>-3.99</v>
      </c>
      <c r="N750" s="11">
        <f t="shared" si="125"/>
        <v>0.49771335555383256</v>
      </c>
      <c r="O750" s="11">
        <f>COUNTIF($G$3:$G750,"&gt;0")/COUNTIF($B$3:$B750,"&gt;0")</f>
        <v>0.67426710097719866</v>
      </c>
    </row>
    <row r="751" spans="2:15" x14ac:dyDescent="0.15">
      <c r="B751" s="2">
        <v>43761</v>
      </c>
      <c r="C751" s="2" t="s">
        <v>201</v>
      </c>
      <c r="D751" s="3" t="s">
        <v>31</v>
      </c>
      <c r="E751" s="4">
        <v>4</v>
      </c>
      <c r="F751" s="5">
        <v>1.58</v>
      </c>
      <c r="G751" s="6">
        <v>6.32</v>
      </c>
      <c r="H751" s="7">
        <f t="shared" si="123"/>
        <v>2.3200000000000003</v>
      </c>
      <c r="I751" s="7">
        <f>SUM($H$2:H740)</f>
        <v>-32.799999999999926</v>
      </c>
      <c r="J751" s="8">
        <f>SUM(H$3:H751)/SUM(E$3:E751)</f>
        <v>-1.0553691275167754E-2</v>
      </c>
      <c r="K751" s="9">
        <f t="shared" si="124"/>
        <v>2.1684564964276398E-2</v>
      </c>
      <c r="L751" s="10">
        <f>AVERAGEIF($H$3:$H751,"&gt;0")</f>
        <v>1.9867352185089957</v>
      </c>
      <c r="M751" s="10">
        <f>AVERAGEIF($H$3:$H751,"&lt;0")</f>
        <v>-3.99</v>
      </c>
      <c r="N751" s="11">
        <f t="shared" si="125"/>
        <v>0.49792862619273071</v>
      </c>
      <c r="O751" s="11">
        <f>COUNTIF($G$3:$G751,"&gt;0")/COUNTIF($B$3:$B751,"&gt;0")</f>
        <v>0.67479674796747968</v>
      </c>
    </row>
    <row r="753" spans="2:15" x14ac:dyDescent="0.15">
      <c r="B753" s="2">
        <v>43762</v>
      </c>
      <c r="C753" s="2" t="s">
        <v>199</v>
      </c>
      <c r="D753" s="3" t="s">
        <v>74</v>
      </c>
      <c r="E753" s="4">
        <v>1</v>
      </c>
      <c r="F753" s="5">
        <v>1.8</v>
      </c>
      <c r="G753" s="6">
        <v>1.8</v>
      </c>
      <c r="H753" s="7">
        <f t="shared" ref="H753:H759" si="126">G753-E753</f>
        <v>0.8</v>
      </c>
      <c r="I753" s="7">
        <f>SUM($H$2:H742)</f>
        <v>-31.559999999999924</v>
      </c>
      <c r="J753" s="8">
        <f>SUM(H$3:H753)/SUM(E$3:E753)</f>
        <v>-1.021383647798739E-2</v>
      </c>
      <c r="K753" s="9">
        <f t="shared" ref="K753:K759" si="127">O753-(1-O753)/N753</f>
        <v>2.2272515757857159E-2</v>
      </c>
      <c r="L753" s="10">
        <f>AVERAGEIF($H$3:$H753,"&gt;0")</f>
        <v>1.9836923076923059</v>
      </c>
      <c r="M753" s="10">
        <f>AVERAGEIF($H$3:$H753,"&lt;0")</f>
        <v>-3.99</v>
      </c>
      <c r="N753" s="11">
        <f t="shared" ref="N753:N759" si="128">L753/-M753</f>
        <v>0.4971659919028335</v>
      </c>
      <c r="O753" s="11">
        <f>COUNTIF($G$3:$G753,"&gt;0")/COUNTIF($B$3:$B753,"&gt;0")</f>
        <v>0.67532467532467533</v>
      </c>
    </row>
    <row r="754" spans="2:15" x14ac:dyDescent="0.15">
      <c r="B754" s="2">
        <v>43762</v>
      </c>
      <c r="C754" s="2" t="s">
        <v>199</v>
      </c>
      <c r="D754" s="3" t="s">
        <v>39</v>
      </c>
      <c r="E754" s="4">
        <v>7</v>
      </c>
      <c r="F754" s="5">
        <v>1.34</v>
      </c>
      <c r="G754" s="6">
        <v>9.3800000000000008</v>
      </c>
      <c r="H754" s="7">
        <f t="shared" si="126"/>
        <v>2.3800000000000008</v>
      </c>
      <c r="I754" s="7">
        <f>SUM($H$2:H743)</f>
        <v>-31.559999999999924</v>
      </c>
      <c r="J754" s="8">
        <f>SUM(H$3:H754)/SUM(E$3:E754)</f>
        <v>-9.1889632107023094E-3</v>
      </c>
      <c r="K754" s="9">
        <f t="shared" si="127"/>
        <v>2.4190131609917453E-2</v>
      </c>
      <c r="L754" s="10">
        <f>AVERAGEIF($H$3:$H754,"&gt;0")</f>
        <v>1.9847058823529393</v>
      </c>
      <c r="M754" s="10">
        <f>AVERAGEIF($H$3:$H754,"&lt;0")</f>
        <v>-3.99</v>
      </c>
      <c r="N754" s="11">
        <f t="shared" si="128"/>
        <v>0.49742002063983437</v>
      </c>
      <c r="O754" s="11">
        <f>COUNTIF($G$3:$G754,"&gt;0")/COUNTIF($B$3:$B754,"&gt;0")</f>
        <v>0.67585089141004862</v>
      </c>
    </row>
    <row r="755" spans="2:15" x14ac:dyDescent="0.15">
      <c r="B755" s="2">
        <v>43762</v>
      </c>
      <c r="C755" s="2" t="s">
        <v>199</v>
      </c>
      <c r="D755" s="3" t="s">
        <v>169</v>
      </c>
      <c r="E755" s="4">
        <v>13</v>
      </c>
      <c r="F755" s="5">
        <v>1.7</v>
      </c>
      <c r="G755" s="6">
        <v>22.1</v>
      </c>
      <c r="H755" s="7">
        <f t="shared" si="126"/>
        <v>9.1000000000000014</v>
      </c>
      <c r="I755" s="7">
        <f>SUM($H$2:H744)</f>
        <v>-31.199999999999925</v>
      </c>
      <c r="J755" s="8">
        <f>SUM(H$3:H755)/SUM(E$3:E755)</f>
        <v>-5.3555093555093239E-3</v>
      </c>
      <c r="K755" s="9">
        <f t="shared" si="127"/>
        <v>3.1665350931862735E-2</v>
      </c>
      <c r="L755" s="10">
        <f>AVERAGEIF($H$3:$H755,"&gt;0")</f>
        <v>2.0028571428571413</v>
      </c>
      <c r="M755" s="10">
        <f>AVERAGEIF($H$3:$H755,"&lt;0")</f>
        <v>-3.99</v>
      </c>
      <c r="N755" s="11">
        <f t="shared" si="128"/>
        <v>0.5019692087361256</v>
      </c>
      <c r="O755" s="11">
        <f>COUNTIF($G$3:$G755,"&gt;0")/COUNTIF($B$3:$B755,"&gt;0")</f>
        <v>0.6763754045307443</v>
      </c>
    </row>
    <row r="756" spans="2:15" x14ac:dyDescent="0.15">
      <c r="B756" s="2">
        <v>43762</v>
      </c>
      <c r="C756" s="2" t="s">
        <v>199</v>
      </c>
      <c r="D756" s="3" t="s">
        <v>18</v>
      </c>
      <c r="E756" s="4">
        <v>5</v>
      </c>
      <c r="F756" s="5">
        <v>1.24</v>
      </c>
      <c r="G756" s="6">
        <v>6.2</v>
      </c>
      <c r="H756" s="7">
        <f t="shared" si="126"/>
        <v>1.2000000000000002</v>
      </c>
      <c r="I756" s="7">
        <f>SUM($H$2:H745)</f>
        <v>-27.899999999999924</v>
      </c>
      <c r="J756" s="8">
        <f>SUM(H$3:H756)/SUM(E$3:E756)</f>
        <v>-4.8464730290456118E-3</v>
      </c>
      <c r="K756" s="9">
        <f t="shared" si="127"/>
        <v>3.2572498611555867E-2</v>
      </c>
      <c r="L756" s="10">
        <f>AVERAGEIF($H$3:$H756,"&gt;0")</f>
        <v>2.0008142493638661</v>
      </c>
      <c r="M756" s="10">
        <f>AVERAGEIF($H$3:$H756,"&lt;0")</f>
        <v>-3.99</v>
      </c>
      <c r="N756" s="11">
        <f t="shared" si="128"/>
        <v>0.50145720535435234</v>
      </c>
      <c r="O756" s="11">
        <f>COUNTIF($G$3:$G756,"&gt;0")/COUNTIF($B$3:$B756,"&gt;0")</f>
        <v>0.67689822294022617</v>
      </c>
    </row>
    <row r="757" spans="2:15" x14ac:dyDescent="0.15">
      <c r="B757" s="2">
        <v>43762</v>
      </c>
      <c r="C757" s="2" t="s">
        <v>201</v>
      </c>
      <c r="D757" s="3" t="s">
        <v>70</v>
      </c>
      <c r="E757" s="4">
        <v>5</v>
      </c>
      <c r="F757" s="5">
        <v>1.36</v>
      </c>
      <c r="G757" s="6">
        <v>0</v>
      </c>
      <c r="H757" s="7">
        <f t="shared" si="126"/>
        <v>-5</v>
      </c>
      <c r="I757" s="7">
        <f>SUM($H$2:H746)</f>
        <v>-27.479999999999926</v>
      </c>
      <c r="J757" s="8">
        <f>SUM(H$3:H757)/SUM(E$3:E757)</f>
        <v>-6.9068322981366151E-3</v>
      </c>
      <c r="K757" s="9">
        <f t="shared" si="127"/>
        <v>2.8489345222661777E-2</v>
      </c>
      <c r="L757" s="10">
        <f>AVERAGEIF($H$3:$H757,"&gt;0")</f>
        <v>2.0008142493638661</v>
      </c>
      <c r="M757" s="10">
        <f>AVERAGEIF($H$3:$H757,"&lt;0")</f>
        <v>-3.9950248756218905</v>
      </c>
      <c r="N757" s="11">
        <f t="shared" si="128"/>
        <v>0.50082648084948578</v>
      </c>
      <c r="O757" s="11">
        <f>COUNTIF($G$3:$G757,"&gt;0")/COUNTIF($B$3:$B757,"&gt;0")</f>
        <v>0.6758064516129032</v>
      </c>
    </row>
    <row r="758" spans="2:15" x14ac:dyDescent="0.15">
      <c r="B758" s="2">
        <v>43762</v>
      </c>
      <c r="C758" s="2" t="s">
        <v>201</v>
      </c>
      <c r="D758" s="3" t="s">
        <v>97</v>
      </c>
      <c r="E758" s="4">
        <v>1</v>
      </c>
      <c r="F758" s="5">
        <v>3.3</v>
      </c>
      <c r="G758" s="6">
        <v>0</v>
      </c>
      <c r="H758" s="7">
        <f t="shared" si="126"/>
        <v>-1</v>
      </c>
      <c r="I758" s="7">
        <f>SUM($H$2:H747)</f>
        <v>-27.119999999999926</v>
      </c>
      <c r="J758" s="8">
        <f>SUM(H$3:H758)/SUM(E$3:E758)</f>
        <v>-7.3178807947019558E-3</v>
      </c>
      <c r="K758" s="9">
        <f t="shared" si="127"/>
        <v>2.763864334549071E-2</v>
      </c>
      <c r="L758" s="10">
        <f>AVERAGEIF($H$3:$H758,"&gt;0")</f>
        <v>2.0008142493638661</v>
      </c>
      <c r="M758" s="10">
        <f>AVERAGEIF($H$3:$H758,"&lt;0")</f>
        <v>-3.9801980198019802</v>
      </c>
      <c r="N758" s="11">
        <f t="shared" si="128"/>
        <v>0.50269213727798623</v>
      </c>
      <c r="O758" s="11">
        <f>COUNTIF($G$3:$G758,"&gt;0")/COUNTIF($B$3:$B758,"&gt;0")</f>
        <v>0.67471819645732689</v>
      </c>
    </row>
    <row r="759" spans="2:15" x14ac:dyDescent="0.15">
      <c r="B759" s="2">
        <v>43762</v>
      </c>
      <c r="C759" s="2" t="s">
        <v>201</v>
      </c>
      <c r="D759" s="3" t="s">
        <v>71</v>
      </c>
      <c r="E759" s="4">
        <v>7</v>
      </c>
      <c r="F759" s="5">
        <v>1.1599999999999999</v>
      </c>
      <c r="G759" s="6">
        <v>8.1199999999999992</v>
      </c>
      <c r="H759" s="7">
        <f t="shared" si="126"/>
        <v>1.1199999999999992</v>
      </c>
      <c r="I759" s="7">
        <f>SUM($H$2:H748)</f>
        <v>-24.519999999999925</v>
      </c>
      <c r="J759" s="8">
        <f>SUM(H$3:H759)/SUM(E$3:E759)</f>
        <v>-6.8345026826248136E-3</v>
      </c>
      <c r="K759" s="9">
        <f t="shared" si="127"/>
        <v>2.8479279021472736E-2</v>
      </c>
      <c r="L759" s="10">
        <f>AVERAGEIF($H$3:$H759,"&gt;0")</f>
        <v>1.9985786802030441</v>
      </c>
      <c r="M759" s="10">
        <f>AVERAGEIF($H$3:$H759,"&lt;0")</f>
        <v>-3.9801980198019802</v>
      </c>
      <c r="N759" s="11">
        <f t="shared" si="128"/>
        <v>0.50213046442912301</v>
      </c>
      <c r="O759" s="11">
        <f>COUNTIF($G$3:$G759,"&gt;0")/COUNTIF($B$3:$B759,"&gt;0")</f>
        <v>0.67524115755627012</v>
      </c>
    </row>
    <row r="761" spans="2:15" x14ac:dyDescent="0.15">
      <c r="B761" s="2">
        <v>43763</v>
      </c>
      <c r="C761" s="2" t="s">
        <v>199</v>
      </c>
      <c r="D761" s="3" t="s">
        <v>95</v>
      </c>
      <c r="E761" s="4">
        <v>6</v>
      </c>
      <c r="F761" s="5">
        <v>1.6</v>
      </c>
      <c r="G761" s="6">
        <v>9.6</v>
      </c>
      <c r="H761" s="7">
        <f t="shared" ref="H761:H764" si="129">G761-E761</f>
        <v>3.5999999999999996</v>
      </c>
      <c r="I761" s="7">
        <f>SUM($H$2:H750)</f>
        <v>-27.479999999999926</v>
      </c>
      <c r="J761" s="8">
        <f>SUM(H$3:H761)/SUM(E$3:E761)</f>
        <v>-5.3355290242898005E-3</v>
      </c>
      <c r="K761" s="9">
        <f t="shared" ref="K761:K764" si="130">O761-(1-O761)/N761</f>
        <v>3.1345938069783919E-2</v>
      </c>
      <c r="L761" s="10">
        <f>AVERAGEIF($H$3:$H761,"&gt;0")</f>
        <v>2.0026329113924035</v>
      </c>
      <c r="M761" s="10">
        <f>AVERAGEIF($H$3:$H761,"&lt;0")</f>
        <v>-3.9801980198019802</v>
      </c>
      <c r="N761" s="11">
        <f t="shared" ref="N761:N763" si="131">L761/-M761</f>
        <v>0.50314906480256905</v>
      </c>
      <c r="O761" s="11">
        <f>COUNTIF($G$3:$G761,"&gt;0")/COUNTIF($B$3:$B761,"&gt;0")</f>
        <v>0.6757624398073836</v>
      </c>
    </row>
    <row r="762" spans="2:15" x14ac:dyDescent="0.15">
      <c r="B762" s="2">
        <v>43763</v>
      </c>
      <c r="C762" s="2" t="s">
        <v>201</v>
      </c>
      <c r="D762" s="3" t="s">
        <v>37</v>
      </c>
      <c r="E762" s="4">
        <v>1</v>
      </c>
      <c r="F762" s="5">
        <v>1.45</v>
      </c>
      <c r="G762" s="6">
        <v>0</v>
      </c>
      <c r="H762" s="7">
        <f t="shared" si="129"/>
        <v>-1</v>
      </c>
      <c r="I762" s="7">
        <f>SUM($H$2:H751)</f>
        <v>-25.159999999999926</v>
      </c>
      <c r="J762" s="8">
        <f>SUM(H$3:H762)/SUM(E$3:E762)</f>
        <v>-5.7448559670781581E-3</v>
      </c>
      <c r="K762" s="9">
        <f t="shared" si="130"/>
        <v>3.0495475608870226E-2</v>
      </c>
      <c r="L762" s="10">
        <f>AVERAGEIF($H$3:$H762,"&gt;0")</f>
        <v>2.0026329113924035</v>
      </c>
      <c r="M762" s="10">
        <f>AVERAGEIF($H$3:$H762,"&lt;0")</f>
        <v>-3.9655172413793105</v>
      </c>
      <c r="N762" s="11">
        <f t="shared" si="131"/>
        <v>0.50501177765547567</v>
      </c>
      <c r="O762" s="11">
        <f>COUNTIF($G$3:$G762,"&gt;0")/COUNTIF($B$3:$B762,"&gt;0")</f>
        <v>0.67467948717948723</v>
      </c>
    </row>
    <row r="763" spans="2:15" x14ac:dyDescent="0.15">
      <c r="B763" s="2">
        <v>43763</v>
      </c>
      <c r="C763" s="2" t="s">
        <v>201</v>
      </c>
      <c r="D763" s="3" t="s">
        <v>31</v>
      </c>
      <c r="E763" s="4">
        <v>2</v>
      </c>
      <c r="F763" s="5">
        <v>1.48</v>
      </c>
      <c r="G763" s="6">
        <v>2.96</v>
      </c>
      <c r="H763" s="7">
        <f t="shared" si="129"/>
        <v>0.96</v>
      </c>
      <c r="I763" s="7">
        <f>SUM($H$2:H752)</f>
        <v>-25.159999999999926</v>
      </c>
      <c r="J763" s="8">
        <f>SUM(H$3:H763)/SUM(E$3:E763)</f>
        <v>-5.3453947368420742E-3</v>
      </c>
      <c r="K763" s="9">
        <f t="shared" si="130"/>
        <v>3.1199999999999561E-2</v>
      </c>
      <c r="L763" s="10">
        <f>AVERAGEIF($H$3:$H763,"&gt;0")</f>
        <v>1.9999999999999987</v>
      </c>
      <c r="M763" s="10">
        <f>AVERAGEIF($H$3:$H763,"&lt;0")</f>
        <v>-3.9655172413793105</v>
      </c>
      <c r="N763" s="11">
        <f t="shared" si="131"/>
        <v>0.50434782608695616</v>
      </c>
      <c r="O763" s="11">
        <f>COUNTIF($G$3:$G763,"&gt;0")/COUNTIF($B$3:$B763,"&gt;0")</f>
        <v>0.67520000000000002</v>
      </c>
    </row>
    <row r="764" spans="2:15" x14ac:dyDescent="0.15">
      <c r="B764" s="2">
        <v>43763</v>
      </c>
      <c r="C764" s="2" t="s">
        <v>201</v>
      </c>
      <c r="D764" s="3" t="s">
        <v>71</v>
      </c>
      <c r="E764" s="4">
        <v>7</v>
      </c>
      <c r="F764" s="5">
        <v>1.38</v>
      </c>
      <c r="G764" s="6">
        <v>9.66</v>
      </c>
      <c r="H764" s="7">
        <f t="shared" si="129"/>
        <v>2.66</v>
      </c>
      <c r="I764" s="7">
        <f>SUM($H$2:H753)</f>
        <v>-24.359999999999925</v>
      </c>
      <c r="J764" s="8">
        <f>SUM(H$3:H764)/SUM(E$3:E764)</f>
        <v>-4.2394423944239132E-3</v>
      </c>
      <c r="K764" s="9">
        <f t="shared" si="130"/>
        <v>3.3281619667509976E-2</v>
      </c>
      <c r="L764" s="10">
        <f>AVERAGEIF($H$3:$H764,"&gt;0")</f>
        <v>2.0016624685138522</v>
      </c>
      <c r="M764" s="10">
        <f>AVERAGEIF($H$3:$H764,"&lt;0")</f>
        <v>-3.9655172413793105</v>
      </c>
      <c r="N764" s="11">
        <f>L764/-M764</f>
        <v>0.50476705727740623</v>
      </c>
      <c r="O764" s="11">
        <f>COUNTIF($G$3:$G764,"&gt;0")/COUNTIF($B$3:$B764,"&gt;0")</f>
        <v>0.67571884984025554</v>
      </c>
    </row>
    <row r="766" spans="2:15" x14ac:dyDescent="0.15">
      <c r="B766" s="2">
        <v>43764</v>
      </c>
      <c r="C766" s="2" t="s">
        <v>201</v>
      </c>
      <c r="D766" s="3" t="s">
        <v>31</v>
      </c>
      <c r="E766" s="4">
        <v>2</v>
      </c>
      <c r="F766" s="5">
        <v>1.45</v>
      </c>
      <c r="G766" s="6">
        <v>2.9</v>
      </c>
      <c r="H766" s="7">
        <f t="shared" ref="H766:H770" si="132">G766-E766</f>
        <v>0.89999999999999991</v>
      </c>
      <c r="I766" s="7">
        <f>SUM($H$2:H755)</f>
        <v>-12.879999999999924</v>
      </c>
      <c r="J766" s="8">
        <f>SUM(H$3:H766)/SUM(E$3:E766)</f>
        <v>-3.8672675133141847E-3</v>
      </c>
      <c r="K766" s="9">
        <f t="shared" ref="K766:K770" si="133">O766-(1-O766)/N766</f>
        <v>3.3935230481323964E-2</v>
      </c>
      <c r="L766" s="10">
        <f>AVERAGEIF($H$3:$H766,"&gt;0")</f>
        <v>1.9988944723618074</v>
      </c>
      <c r="M766" s="10">
        <f>AVERAGEIF($H$3:$H766,"&lt;0")</f>
        <v>-3.9655172413793105</v>
      </c>
      <c r="N766" s="11">
        <f>L766/-M766</f>
        <v>0.50406904085645576</v>
      </c>
      <c r="O766" s="11">
        <f>COUNTIF($G$3:$G766,"&gt;0")/COUNTIF($B$3:$B766,"&gt;0")</f>
        <v>0.6762360446570973</v>
      </c>
    </row>
    <row r="767" spans="2:15" x14ac:dyDescent="0.15">
      <c r="B767" s="2">
        <v>43764</v>
      </c>
      <c r="C767" s="2" t="s">
        <v>201</v>
      </c>
      <c r="D767" s="3" t="s">
        <v>100</v>
      </c>
      <c r="E767" s="4">
        <v>6</v>
      </c>
      <c r="F767" s="5">
        <v>1.24</v>
      </c>
      <c r="G767" s="6">
        <v>7.44</v>
      </c>
      <c r="H767" s="7">
        <f t="shared" si="132"/>
        <v>1.4400000000000004</v>
      </c>
      <c r="I767" s="7">
        <f>SUM($H$2:H756)</f>
        <v>-11.679999999999925</v>
      </c>
      <c r="J767" s="8">
        <f>SUM(H$3:H767)/SUM(E$3:E767)</f>
        <v>-3.2693093583980076E-3</v>
      </c>
      <c r="K767" s="9">
        <f t="shared" si="133"/>
        <v>3.5023855381246083E-2</v>
      </c>
      <c r="L767" s="10">
        <f>AVERAGEIF($H$3:$H767,"&gt;0")</f>
        <v>1.9974937343358381</v>
      </c>
      <c r="M767" s="10">
        <f>AVERAGEIF($H$3:$H767,"&lt;0")</f>
        <v>-3.9655172413793105</v>
      </c>
      <c r="N767" s="11">
        <f>L767/-M767</f>
        <v>0.50371581126729825</v>
      </c>
      <c r="O767" s="11">
        <f>COUNTIF($G$3:$G767,"&gt;0")/COUNTIF($B$3:$B767,"&gt;0")</f>
        <v>0.67675159235668791</v>
      </c>
    </row>
    <row r="768" spans="2:15" x14ac:dyDescent="0.15">
      <c r="B768" s="2">
        <v>43764</v>
      </c>
      <c r="C768" s="2" t="s">
        <v>230</v>
      </c>
      <c r="D768" s="3" t="s">
        <v>231</v>
      </c>
      <c r="E768" s="4">
        <v>6</v>
      </c>
      <c r="F768" s="5">
        <v>1.58</v>
      </c>
      <c r="G768" s="6">
        <v>0</v>
      </c>
      <c r="H768" s="7">
        <f t="shared" si="132"/>
        <v>-6</v>
      </c>
      <c r="I768" s="7">
        <f>SUM($H$2:H757)</f>
        <v>-16.679999999999925</v>
      </c>
      <c r="J768" s="8">
        <f>SUM(H$3:H768)/SUM(E$3:E768)</f>
        <v>-5.7072971871177849E-3</v>
      </c>
      <c r="K768" s="9">
        <f t="shared" si="133"/>
        <v>3.019271393321088E-2</v>
      </c>
      <c r="L768" s="10">
        <f>AVERAGEIF($H$3:$H768,"&gt;0")</f>
        <v>1.9974937343358381</v>
      </c>
      <c r="M768" s="10">
        <f>AVERAGEIF($H$3:$H768,"&lt;0")</f>
        <v>-3.9754901960784315</v>
      </c>
      <c r="N768" s="11">
        <f>L768/-M768</f>
        <v>0.50245218471579656</v>
      </c>
      <c r="O768" s="11">
        <f>COUNTIF($G$3:$G768,"&gt;0")/COUNTIF($B$3:$B768,"&gt;0")</f>
        <v>0.67567567567567566</v>
      </c>
    </row>
    <row r="769" spans="2:15" x14ac:dyDescent="0.15">
      <c r="B769" s="2">
        <v>43764</v>
      </c>
      <c r="C769" s="2" t="s">
        <v>230</v>
      </c>
      <c r="D769" s="3" t="s">
        <v>108</v>
      </c>
      <c r="E769" s="4">
        <v>4</v>
      </c>
      <c r="F769" s="5">
        <v>1.28</v>
      </c>
      <c r="G769" s="6">
        <v>5.12</v>
      </c>
      <c r="H769" s="7">
        <f t="shared" si="132"/>
        <v>1.1200000000000001</v>
      </c>
      <c r="I769" s="7">
        <f>SUM($H$2:H758)</f>
        <v>-17.679999999999925</v>
      </c>
      <c r="J769" s="8">
        <f>SUM(H$3:H769)/SUM(E$3:E769)</f>
        <v>-5.2421652421652115E-3</v>
      </c>
      <c r="K769" s="9">
        <f t="shared" si="133"/>
        <v>3.1023540240199043E-2</v>
      </c>
      <c r="L769" s="10">
        <f>AVERAGEIF($H$3:$H769,"&gt;0")</f>
        <v>1.9952999999999985</v>
      </c>
      <c r="M769" s="10">
        <f>AVERAGEIF($H$3:$H769,"&lt;0")</f>
        <v>-3.9754901960784315</v>
      </c>
      <c r="N769" s="11">
        <f>L769/-M769</f>
        <v>0.50190036991368647</v>
      </c>
      <c r="O769" s="11">
        <f>COUNTIF($G$3:$G769,"&gt;0")/COUNTIF($B$3:$B769,"&gt;0")</f>
        <v>0.67619047619047623</v>
      </c>
    </row>
    <row r="770" spans="2:15" x14ac:dyDescent="0.15">
      <c r="B770" s="2">
        <v>43764</v>
      </c>
      <c r="C770" s="2" t="s">
        <v>230</v>
      </c>
      <c r="D770" s="3" t="s">
        <v>110</v>
      </c>
      <c r="E770" s="4">
        <v>7</v>
      </c>
      <c r="F770" s="5">
        <v>1.52</v>
      </c>
      <c r="G770" s="6">
        <v>0</v>
      </c>
      <c r="H770" s="7">
        <f t="shared" si="132"/>
        <v>-7</v>
      </c>
      <c r="I770" s="7">
        <f>SUM($H$2:H759)</f>
        <v>-16.559999999999924</v>
      </c>
      <c r="J770" s="8">
        <f>SUM(H$3:H770)/SUM(E$3:E770)</f>
        <v>-8.0681818181817869E-3</v>
      </c>
      <c r="K770" s="9">
        <f t="shared" si="133"/>
        <v>2.5414557808313476E-2</v>
      </c>
      <c r="L770" s="10">
        <f>AVERAGEIF($H$3:$H770,"&gt;0")</f>
        <v>1.9952999999999985</v>
      </c>
      <c r="M770" s="10">
        <f>AVERAGEIF($H$3:$H770,"&lt;0")</f>
        <v>-3.9902439024390244</v>
      </c>
      <c r="N770" s="11">
        <f>L770/-M770</f>
        <v>0.50004462102689451</v>
      </c>
      <c r="O770" s="11">
        <f>COUNTIF($G$3:$G770,"&gt;0")/COUNTIF($B$3:$B770,"&gt;0")</f>
        <v>0.67511885895404122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workbookViewId="0">
      <pane ySplit="1" topLeftCell="A58" activePane="bottomLeft" state="frozen"/>
      <selection pane="bottomLeft" activeCell="H75" sqref="H75"/>
    </sheetView>
  </sheetViews>
  <sheetFormatPr baseColWidth="10" defaultColWidth="8.83203125" defaultRowHeight="13" x14ac:dyDescent="0.15"/>
  <cols>
    <col min="1" max="4" width="8.83203125" customWidth="1"/>
    <col min="5" max="5" width="8.83203125" style="30" customWidth="1"/>
    <col min="6" max="6" width="8.83203125" customWidth="1"/>
    <col min="7" max="7" width="6.6640625" customWidth="1"/>
    <col min="8" max="9" width="8.1640625" style="29" customWidth="1"/>
    <col min="10" max="10" width="4.5" style="29" customWidth="1"/>
    <col min="11" max="11" width="8" style="30" customWidth="1"/>
    <col min="12" max="12" width="8.83203125" style="30" customWidth="1"/>
    <col min="13" max="13" width="8" style="29" customWidth="1"/>
    <col min="14" max="14" width="8.83203125" style="29" customWidth="1"/>
    <col min="15" max="15" width="5.5" style="3" customWidth="1"/>
    <col min="16" max="1025" width="8.83203125" customWidth="1"/>
  </cols>
  <sheetData>
    <row r="1" spans="1:18" s="31" customFormat="1" x14ac:dyDescent="0.15">
      <c r="A1" s="31" t="s">
        <v>1</v>
      </c>
      <c r="B1" s="31" t="s">
        <v>203</v>
      </c>
      <c r="C1" s="31" t="s">
        <v>204</v>
      </c>
      <c r="D1" s="31" t="s">
        <v>11</v>
      </c>
      <c r="E1" s="32" t="s">
        <v>205</v>
      </c>
      <c r="F1" s="31" t="s">
        <v>7</v>
      </c>
      <c r="G1" s="31" t="s">
        <v>206</v>
      </c>
      <c r="H1" s="17" t="s">
        <v>207</v>
      </c>
      <c r="I1" s="17" t="s">
        <v>208</v>
      </c>
      <c r="J1" s="17"/>
      <c r="K1" s="32" t="s">
        <v>209</v>
      </c>
      <c r="L1" s="32" t="s">
        <v>210</v>
      </c>
      <c r="M1" s="17" t="s">
        <v>211</v>
      </c>
      <c r="N1" s="17" t="s">
        <v>212</v>
      </c>
      <c r="O1" s="31" t="s">
        <v>213</v>
      </c>
    </row>
    <row r="2" spans="1:18" x14ac:dyDescent="0.15">
      <c r="Q2" s="29"/>
      <c r="R2" s="29"/>
    </row>
    <row r="3" spans="1:18" x14ac:dyDescent="0.15">
      <c r="A3" s="33">
        <v>43670</v>
      </c>
      <c r="B3">
        <f>COUNT(all!B3:B14)</f>
        <v>12</v>
      </c>
      <c r="C3">
        <f>SUM(all!E3:E14)</f>
        <v>135</v>
      </c>
      <c r="D3" s="27">
        <f>SUMIF(all!H3:H14,"&gt;0")</f>
        <v>68.300000000000011</v>
      </c>
      <c r="E3" s="30">
        <f>SUMIF(all!H3:H14,"&lt;0")</f>
        <v>-30</v>
      </c>
      <c r="F3" s="27">
        <f t="shared" ref="F3:F34" si="0">D3+E3</f>
        <v>38.300000000000011</v>
      </c>
      <c r="G3" s="29">
        <f>all!J14</f>
        <v>0.28370370370370374</v>
      </c>
      <c r="H3" s="29">
        <f>all!O14</f>
        <v>0.75</v>
      </c>
      <c r="I3" s="29">
        <f>all!K14</f>
        <v>0.42057101024890198</v>
      </c>
      <c r="K3" s="30">
        <f>C3</f>
        <v>135</v>
      </c>
      <c r="L3" s="30">
        <v>230.3</v>
      </c>
      <c r="M3" s="29">
        <f>K3/200</f>
        <v>0.67500000000000004</v>
      </c>
      <c r="N3" s="29">
        <f t="shared" ref="N3:N34" si="1">M3/I3</f>
        <v>1.6049608355091383</v>
      </c>
      <c r="O3" s="3">
        <v>1</v>
      </c>
    </row>
    <row r="4" spans="1:18" x14ac:dyDescent="0.15">
      <c r="A4" s="33">
        <v>43671</v>
      </c>
      <c r="B4">
        <f>COUNT(all!B17:B28)</f>
        <v>12</v>
      </c>
      <c r="C4">
        <f>SUM(all!E17:E28)</f>
        <v>180</v>
      </c>
      <c r="D4" s="27">
        <f>SUMIF(all!H17:H28,"&gt;0")</f>
        <v>77.75</v>
      </c>
      <c r="E4" s="30">
        <f>SUMIF(all!H17:H28,"&lt;0")</f>
        <v>-40</v>
      </c>
      <c r="F4" s="27">
        <f t="shared" si="0"/>
        <v>37.75</v>
      </c>
      <c r="G4" s="29">
        <f>all!J28</f>
        <v>0.24142857142857146</v>
      </c>
      <c r="H4" s="29">
        <f>all!O28</f>
        <v>0.79166666666666663</v>
      </c>
      <c r="I4" s="29">
        <f>all!K28</f>
        <v>0.41223040054775761</v>
      </c>
      <c r="K4" s="30">
        <f>MEDIAN($C$3:$C4)</f>
        <v>157.5</v>
      </c>
      <c r="L4" s="30">
        <v>268.05</v>
      </c>
      <c r="M4" s="29">
        <f t="shared" ref="M4:M35" si="2">K4/L3</f>
        <v>0.68389057750759874</v>
      </c>
      <c r="N4" s="29">
        <f t="shared" si="1"/>
        <v>1.65900083205622</v>
      </c>
      <c r="O4" s="3">
        <v>1</v>
      </c>
    </row>
    <row r="5" spans="1:18" x14ac:dyDescent="0.15">
      <c r="A5" s="33">
        <v>43672</v>
      </c>
      <c r="B5">
        <f>COUNT(all!B31:B42)</f>
        <v>12</v>
      </c>
      <c r="C5">
        <f>SUM(all!E31:E42)</f>
        <v>130</v>
      </c>
      <c r="D5" s="27">
        <f>SUMIF(all!H31:H42,"&gt;0")</f>
        <v>39.1</v>
      </c>
      <c r="E5" s="30">
        <f>SUMIF(all!H31:H42,"&lt;0")</f>
        <v>-50</v>
      </c>
      <c r="F5" s="27">
        <f t="shared" si="0"/>
        <v>-10.899999999999999</v>
      </c>
      <c r="G5" s="29">
        <f>all!J42</f>
        <v>0.14640449438202249</v>
      </c>
      <c r="H5" s="29">
        <f>all!O42</f>
        <v>0.72222222222222221</v>
      </c>
      <c r="I5" s="29">
        <f>all!K42</f>
        <v>0.27213670597413514</v>
      </c>
      <c r="K5" s="30">
        <f>MEDIAN($C$3:$C5)</f>
        <v>135</v>
      </c>
      <c r="L5" s="30">
        <v>257.14999999999998</v>
      </c>
      <c r="M5" s="29">
        <f t="shared" si="2"/>
        <v>0.50363738108561829</v>
      </c>
      <c r="N5" s="29">
        <f t="shared" si="1"/>
        <v>1.8506778763372178</v>
      </c>
      <c r="O5" s="3">
        <v>1</v>
      </c>
    </row>
    <row r="6" spans="1:18" x14ac:dyDescent="0.15">
      <c r="A6" s="33">
        <v>43674</v>
      </c>
      <c r="B6">
        <f>COUNT(all!B45:B57)</f>
        <v>13</v>
      </c>
      <c r="C6">
        <f>SUM(all!E45:E57)</f>
        <v>195</v>
      </c>
      <c r="D6" s="27">
        <f>SUMIF(all!H45:H57,"&gt;0")</f>
        <v>32.099999999999994</v>
      </c>
      <c r="E6" s="30">
        <f>SUMIF(all!H45:H57,"&lt;0")</f>
        <v>-105</v>
      </c>
      <c r="F6" s="27">
        <f t="shared" si="0"/>
        <v>-72.900000000000006</v>
      </c>
      <c r="G6" s="29">
        <f>all!J57</f>
        <v>-1.2109375E-2</v>
      </c>
      <c r="H6" s="29">
        <f>all!O57</f>
        <v>0.65306122448979587</v>
      </c>
      <c r="I6" s="29">
        <f>all!K57</f>
        <v>-2.1605880557056256E-3</v>
      </c>
      <c r="K6" s="30">
        <f>MEDIAN($C$3:$C6)</f>
        <v>157.5</v>
      </c>
      <c r="L6" s="30">
        <v>154.35</v>
      </c>
      <c r="M6" s="29">
        <f t="shared" si="2"/>
        <v>0.61248298658370603</v>
      </c>
      <c r="N6" s="29">
        <f t="shared" si="1"/>
        <v>-283.47976143174384</v>
      </c>
      <c r="O6" s="3">
        <v>1</v>
      </c>
    </row>
    <row r="7" spans="1:18" x14ac:dyDescent="0.15">
      <c r="A7" s="33">
        <v>43676</v>
      </c>
      <c r="B7">
        <f>COUNT(all!B60:B73)</f>
        <v>14</v>
      </c>
      <c r="C7">
        <f>SUM(all!E60:E73)</f>
        <v>125</v>
      </c>
      <c r="D7" s="27">
        <f>SUMIF(all!H60:H73,"&gt;0")</f>
        <v>40.17</v>
      </c>
      <c r="E7" s="30">
        <f>SUMIF(all!H60:H73,"&lt;0")</f>
        <v>-38</v>
      </c>
      <c r="F7" s="27">
        <f t="shared" si="0"/>
        <v>2.1700000000000017</v>
      </c>
      <c r="G7" s="29">
        <f>all!J73</f>
        <v>-7.2941176470588303E-3</v>
      </c>
      <c r="H7" s="29">
        <f>all!O73</f>
        <v>0.66666666666666663</v>
      </c>
      <c r="I7" s="29">
        <f>all!K73</f>
        <v>1.7983087363865891E-2</v>
      </c>
      <c r="K7" s="30">
        <f>MEDIAN($C$3:$C7)</f>
        <v>135</v>
      </c>
      <c r="L7" s="30">
        <v>148.72</v>
      </c>
      <c r="M7" s="29">
        <f t="shared" si="2"/>
        <v>0.87463556851311952</v>
      </c>
      <c r="N7" s="29">
        <f t="shared" si="1"/>
        <v>48.636563389585618</v>
      </c>
      <c r="O7" s="3">
        <v>1</v>
      </c>
    </row>
    <row r="8" spans="1:18" x14ac:dyDescent="0.15">
      <c r="A8" s="33">
        <v>43677</v>
      </c>
      <c r="B8">
        <f>COUNT(all!B76:B95)</f>
        <v>20</v>
      </c>
      <c r="C8">
        <f>SUM(all!E76:E95)</f>
        <v>73</v>
      </c>
      <c r="D8" s="27">
        <f>SUMIF(all!H76:H95,"&gt;0")</f>
        <v>18.899999999999999</v>
      </c>
      <c r="E8" s="30">
        <f>SUMIF(all!H76:H95,"&lt;0")</f>
        <v>-25</v>
      </c>
      <c r="F8" s="27">
        <f t="shared" si="0"/>
        <v>-6.1000000000000014</v>
      </c>
      <c r="G8" s="29">
        <f>all!J95</f>
        <v>-1.3937947494033421E-2</v>
      </c>
      <c r="H8" s="29">
        <f>all!O95</f>
        <v>0.66265060240963858</v>
      </c>
      <c r="I8" s="29">
        <f>all!K95</f>
        <v>9.6622738783742612E-3</v>
      </c>
      <c r="K8" s="30">
        <f>MEDIAN($C$3:$C8)</f>
        <v>132.5</v>
      </c>
      <c r="L8" s="30">
        <v>143.82</v>
      </c>
      <c r="M8" s="29">
        <f t="shared" si="2"/>
        <v>0.89093598708983324</v>
      </c>
      <c r="N8" s="29">
        <f t="shared" si="1"/>
        <v>92.207693375768699</v>
      </c>
      <c r="O8" s="3">
        <v>1</v>
      </c>
    </row>
    <row r="9" spans="1:18" x14ac:dyDescent="0.15">
      <c r="A9" s="33">
        <v>43678</v>
      </c>
      <c r="B9">
        <f>COUNT(all!B98:B105)</f>
        <v>8</v>
      </c>
      <c r="C9">
        <f>SUM(all!E98:E105)</f>
        <v>26</v>
      </c>
      <c r="D9" s="27">
        <f>SUMIF(all!H98:H105,"&gt;0")</f>
        <v>17.649999999999999</v>
      </c>
      <c r="E9" s="30">
        <f>SUMIF(all!H98:H105,"&lt;0")</f>
        <v>-12</v>
      </c>
      <c r="F9" s="27">
        <f t="shared" si="0"/>
        <v>5.6499999999999986</v>
      </c>
      <c r="G9" s="29">
        <f>all!J105</f>
        <v>-6.979166666666676E-3</v>
      </c>
      <c r="H9" s="29">
        <f>all!O105</f>
        <v>0.64835164835164838</v>
      </c>
      <c r="I9" s="29">
        <f>all!K105</f>
        <v>2.0344080860460467E-2</v>
      </c>
      <c r="K9" s="30">
        <f>MEDIAN($C$3:$C9)</f>
        <v>130</v>
      </c>
      <c r="L9" s="30">
        <v>156.07</v>
      </c>
      <c r="M9" s="29">
        <f t="shared" si="2"/>
        <v>0.90390766235572251</v>
      </c>
      <c r="N9" s="29">
        <f t="shared" si="1"/>
        <v>44.430990446587494</v>
      </c>
      <c r="O9" s="3">
        <v>1</v>
      </c>
    </row>
    <row r="10" spans="1:18" x14ac:dyDescent="0.15">
      <c r="A10" s="33">
        <v>43679</v>
      </c>
      <c r="B10">
        <f>COUNT(all!B108:B114)</f>
        <v>7</v>
      </c>
      <c r="C10">
        <f>SUM(all!E108:E114)</f>
        <v>25</v>
      </c>
      <c r="D10" s="27">
        <f>SUMIF(all!H108:H114,"&gt;0")</f>
        <v>3.8400000000000003</v>
      </c>
      <c r="E10" s="30">
        <f>SUMIF(all!H108:H114,"&lt;0")</f>
        <v>-14</v>
      </c>
      <c r="F10" s="27">
        <f t="shared" si="0"/>
        <v>-10.16</v>
      </c>
      <c r="G10" s="29">
        <f>all!J114</f>
        <v>-1.8211473565804281E-2</v>
      </c>
      <c r="H10" s="29">
        <f>all!O114</f>
        <v>0.63265306122448983</v>
      </c>
      <c r="I10" s="29">
        <f>all!K114</f>
        <v>-2.1168132811697493E-3</v>
      </c>
      <c r="K10" s="30">
        <f>MEDIAN($C$3:$C10)</f>
        <v>127.5</v>
      </c>
      <c r="L10" s="30">
        <v>145.91</v>
      </c>
      <c r="M10" s="29">
        <f t="shared" si="2"/>
        <v>0.8169411161658231</v>
      </c>
      <c r="N10" s="29">
        <f t="shared" si="1"/>
        <v>-385.92970075961642</v>
      </c>
      <c r="O10" s="3">
        <v>1</v>
      </c>
    </row>
    <row r="11" spans="1:18" x14ac:dyDescent="0.15">
      <c r="A11" s="33">
        <v>43680</v>
      </c>
      <c r="B11">
        <f>COUNT(all!B117:B119)</f>
        <v>3</v>
      </c>
      <c r="C11">
        <f>SUM(all!E117:E119)</f>
        <v>11</v>
      </c>
      <c r="D11" s="27">
        <f>SUMIF(all!H117:H119,"&gt;0")</f>
        <v>0.87999999999999989</v>
      </c>
      <c r="E11" s="30">
        <f>SUMIF(all!H117:H119,"&lt;0")</f>
        <v>-7</v>
      </c>
      <c r="F11" s="27">
        <f t="shared" si="0"/>
        <v>-6.12</v>
      </c>
      <c r="G11" s="29">
        <f>all!J119</f>
        <v>-2.4788888888888895E-2</v>
      </c>
      <c r="H11" s="29">
        <f>all!O119</f>
        <v>0.62376237623762376</v>
      </c>
      <c r="I11" s="29">
        <f>all!K119</f>
        <v>-1.466900515087477E-2</v>
      </c>
      <c r="K11" s="30">
        <f>MEDIAN($C$3:$C11)</f>
        <v>125</v>
      </c>
      <c r="L11" s="30">
        <v>141.19</v>
      </c>
      <c r="M11" s="29">
        <f t="shared" si="2"/>
        <v>0.85669248166678091</v>
      </c>
      <c r="N11" s="29">
        <f t="shared" si="1"/>
        <v>-58.401539358358804</v>
      </c>
      <c r="O11" s="3">
        <v>1</v>
      </c>
    </row>
    <row r="12" spans="1:18" x14ac:dyDescent="0.15">
      <c r="A12" s="33">
        <v>43682</v>
      </c>
      <c r="B12">
        <f>COUNT(all!B122:B126)</f>
        <v>5</v>
      </c>
      <c r="C12">
        <f>SUM(all!E122:E126)</f>
        <v>16</v>
      </c>
      <c r="D12" s="27">
        <f>SUMIF(all!H122:H126,"&gt;0")</f>
        <v>3.54</v>
      </c>
      <c r="E12" s="30">
        <f>SUMIF(all!H122:H126,"&lt;0")</f>
        <v>-10</v>
      </c>
      <c r="F12" s="27">
        <f t="shared" si="0"/>
        <v>-6.46</v>
      </c>
      <c r="G12" s="29">
        <f>all!J126</f>
        <v>-3.1408296943231447E-2</v>
      </c>
      <c r="H12" s="29">
        <f>all!O126</f>
        <v>0.6132075471698113</v>
      </c>
      <c r="I12" s="29">
        <f>all!K126</f>
        <v>-2.7376688627116952E-2</v>
      </c>
      <c r="K12" s="30">
        <f>MEDIAN($C$3:$C12)</f>
        <v>99</v>
      </c>
      <c r="L12" s="30">
        <v>134.72999999999999</v>
      </c>
      <c r="M12" s="29">
        <f t="shared" si="2"/>
        <v>0.7011828033146823</v>
      </c>
      <c r="N12" s="29">
        <f t="shared" si="1"/>
        <v>-25.612403781374493</v>
      </c>
      <c r="O12" s="3">
        <v>1</v>
      </c>
    </row>
    <row r="13" spans="1:18" x14ac:dyDescent="0.15">
      <c r="A13" s="33">
        <v>43683</v>
      </c>
      <c r="B13">
        <f>COUNT(all!B129:B139)</f>
        <v>11</v>
      </c>
      <c r="C13">
        <f>SUM(all!E129:E139)</f>
        <v>40</v>
      </c>
      <c r="D13" s="27">
        <f>SUMIF(all!H129:H139,"&gt;0")</f>
        <v>21.47</v>
      </c>
      <c r="E13" s="30">
        <f>SUMIF(all!H129:H139,"&lt;0")</f>
        <v>-11</v>
      </c>
      <c r="F13" s="27">
        <f t="shared" si="0"/>
        <v>10.469999999999999</v>
      </c>
      <c r="G13" s="29">
        <f>all!J139</f>
        <v>-1.9142259414225943E-2</v>
      </c>
      <c r="H13" s="29">
        <f>all!O139</f>
        <v>0.62393162393162394</v>
      </c>
      <c r="I13" s="29">
        <f>all!K139</f>
        <v>-8.1826319083035948E-3</v>
      </c>
      <c r="K13" s="30">
        <f>MEDIAN($C$3:$C13)</f>
        <v>73</v>
      </c>
      <c r="L13" s="30">
        <v>145.19999999999999</v>
      </c>
      <c r="M13" s="29">
        <f t="shared" si="2"/>
        <v>0.54182438951978029</v>
      </c>
      <c r="N13" s="29">
        <f t="shared" si="1"/>
        <v>-66.216395359290956</v>
      </c>
      <c r="O13" s="3">
        <v>1</v>
      </c>
    </row>
    <row r="14" spans="1:18" x14ac:dyDescent="0.15">
      <c r="A14" s="33">
        <v>43684</v>
      </c>
      <c r="B14">
        <f>COUNT(all!B142:B154)</f>
        <v>13</v>
      </c>
      <c r="C14">
        <f>SUM(all!E142:E154)</f>
        <v>46</v>
      </c>
      <c r="D14" s="27">
        <f>SUMIF(all!H142:H154,"&gt;0")</f>
        <v>7.870000000000001</v>
      </c>
      <c r="E14" s="30">
        <f>SUMIF(all!H142:H154,"&lt;0")</f>
        <v>-21</v>
      </c>
      <c r="F14" s="27">
        <f t="shared" si="0"/>
        <v>-13.129999999999999</v>
      </c>
      <c r="G14" s="29">
        <f>all!J154</f>
        <v>-3.1367265469061878E-2</v>
      </c>
      <c r="H14" s="29">
        <f>all!O154</f>
        <v>0.61538461538461542</v>
      </c>
      <c r="I14" s="29">
        <f>all!K154</f>
        <v>-2.4647307332712809E-2</v>
      </c>
      <c r="K14" s="30">
        <f>MEDIAN($C$3:$C14)</f>
        <v>59.5</v>
      </c>
      <c r="L14" s="30">
        <v>132.07</v>
      </c>
      <c r="M14" s="29">
        <f t="shared" si="2"/>
        <v>0.40977961432506887</v>
      </c>
      <c r="N14" s="29">
        <f t="shared" si="1"/>
        <v>-16.625735574011134</v>
      </c>
      <c r="O14" s="3">
        <v>1</v>
      </c>
    </row>
    <row r="15" spans="1:18" x14ac:dyDescent="0.15">
      <c r="A15" s="33">
        <v>43685</v>
      </c>
      <c r="B15">
        <f>COUNT(all!B157:B161)</f>
        <v>5</v>
      </c>
      <c r="C15">
        <f>SUM(all!E157:E161)</f>
        <v>19</v>
      </c>
      <c r="D15" s="27">
        <f>SUMIF(all!H157:H161,"&gt;0")</f>
        <v>3.1399999999999997</v>
      </c>
      <c r="E15" s="30">
        <f>SUMIF(all!H157:H161,"&lt;0")</f>
        <v>-4</v>
      </c>
      <c r="F15" s="27">
        <f t="shared" si="0"/>
        <v>-0.86000000000000032</v>
      </c>
      <c r="G15" s="29">
        <f>all!J161</f>
        <v>-3.1625857002938296E-2</v>
      </c>
      <c r="H15" s="29">
        <f>all!O161</f>
        <v>0.62222222222222223</v>
      </c>
      <c r="I15" s="29">
        <f>all!K161</f>
        <v>-2.753870957390403E-2</v>
      </c>
      <c r="K15" s="30">
        <f>MEDIAN($C$3:$C15)</f>
        <v>46</v>
      </c>
      <c r="L15" s="30">
        <v>131.21</v>
      </c>
      <c r="M15" s="29">
        <f t="shared" si="2"/>
        <v>0.34830014386310293</v>
      </c>
      <c r="N15" s="29">
        <f t="shared" si="1"/>
        <v>-12.647656671362546</v>
      </c>
      <c r="O15" s="3">
        <v>1</v>
      </c>
    </row>
    <row r="16" spans="1:18" x14ac:dyDescent="0.15">
      <c r="A16" s="33">
        <v>43686</v>
      </c>
      <c r="B16">
        <f>COUNT(all!B164:B167)</f>
        <v>4</v>
      </c>
      <c r="C16">
        <f>SUM(all!E164:E167)</f>
        <v>11</v>
      </c>
      <c r="D16" s="27">
        <f>SUMIF(all!H164:H167,"&gt;0")</f>
        <v>7.7099999999999991</v>
      </c>
      <c r="E16" s="30">
        <f>SUMIF(all!H164:H167,"&lt;0")</f>
        <v>0</v>
      </c>
      <c r="F16" s="27">
        <f t="shared" si="0"/>
        <v>7.7099999999999991</v>
      </c>
      <c r="G16" s="29">
        <f>all!J167</f>
        <v>-2.381782945736434E-2</v>
      </c>
      <c r="H16" s="29">
        <f>all!O167</f>
        <v>0.63309352517985606</v>
      </c>
      <c r="I16" s="29">
        <f>all!K167</f>
        <v>-1.4602791220676758E-2</v>
      </c>
      <c r="K16" s="30">
        <f>MEDIAN($C$3:$C16)</f>
        <v>43</v>
      </c>
      <c r="L16" s="30">
        <v>232.32</v>
      </c>
      <c r="M16" s="29">
        <f t="shared" si="2"/>
        <v>0.32771892386251045</v>
      </c>
      <c r="N16" s="29">
        <f t="shared" si="1"/>
        <v>-22.442211143748892</v>
      </c>
      <c r="O16" s="3">
        <v>1</v>
      </c>
    </row>
    <row r="17" spans="1:15" x14ac:dyDescent="0.15">
      <c r="A17" s="33">
        <v>43688</v>
      </c>
      <c r="B17">
        <f>COUNT(all!B170:B192)</f>
        <v>23</v>
      </c>
      <c r="C17">
        <f>SUM(all!E170:E192)</f>
        <v>90</v>
      </c>
      <c r="D17" s="27">
        <f>SUMIF(all!H170:H192,"&gt;0")</f>
        <v>35.520000000000003</v>
      </c>
      <c r="E17" s="30">
        <f>SUMIF(all!H170:H192,"&lt;0")</f>
        <v>-12</v>
      </c>
      <c r="F17" s="27">
        <f t="shared" si="0"/>
        <v>23.520000000000003</v>
      </c>
      <c r="G17" s="29">
        <f>all!J192</f>
        <v>-9.4474153297682752E-4</v>
      </c>
      <c r="H17" s="29">
        <f>all!O192</f>
        <v>0.66049382716049387</v>
      </c>
      <c r="I17" s="29">
        <f>all!K192</f>
        <v>4.1478593832583344E-2</v>
      </c>
      <c r="K17" s="30">
        <f>MEDIAN($C$3:$C17)</f>
        <v>46</v>
      </c>
      <c r="L17" s="30">
        <v>173.54</v>
      </c>
      <c r="M17" s="29">
        <f t="shared" si="2"/>
        <v>0.19800275482093666</v>
      </c>
      <c r="N17" s="29">
        <f t="shared" si="1"/>
        <v>4.7736130019286334</v>
      </c>
      <c r="O17" s="3">
        <v>1</v>
      </c>
    </row>
    <row r="18" spans="1:15" x14ac:dyDescent="0.15">
      <c r="A18" s="33">
        <v>43690</v>
      </c>
      <c r="B18">
        <f>COUNT(all!B195:B199)</f>
        <v>5</v>
      </c>
      <c r="C18">
        <f>SUM(all!E195:E199)</f>
        <v>12</v>
      </c>
      <c r="D18" s="27">
        <f>SUMIF(all!H195:H199,"&gt;0")</f>
        <v>8.2000000000000011</v>
      </c>
      <c r="E18" s="30">
        <f>SUMIF(all!H195:H199,"&lt;0")</f>
        <v>0</v>
      </c>
      <c r="F18" s="27">
        <f t="shared" si="0"/>
        <v>8.2000000000000011</v>
      </c>
      <c r="G18" s="29">
        <f>all!J199</f>
        <v>6.2962962962962972E-3</v>
      </c>
      <c r="H18" s="29">
        <f>all!O199</f>
        <v>0.6706586826347305</v>
      </c>
      <c r="I18" s="29">
        <f>all!K199</f>
        <v>5.3542058680587812E-2</v>
      </c>
      <c r="K18" s="30">
        <f>MEDIAN($C$3:$C18)</f>
        <v>43</v>
      </c>
      <c r="L18" s="30">
        <v>255.84</v>
      </c>
      <c r="M18" s="29">
        <f t="shared" si="2"/>
        <v>0.247781491298836</v>
      </c>
      <c r="N18" s="29">
        <f t="shared" si="1"/>
        <v>4.6277916353013069</v>
      </c>
      <c r="O18" s="3">
        <v>1</v>
      </c>
    </row>
    <row r="19" spans="1:15" x14ac:dyDescent="0.15">
      <c r="A19" s="33">
        <v>43692</v>
      </c>
      <c r="B19">
        <f>COUNT(all!B202:B209)</f>
        <v>8</v>
      </c>
      <c r="C19">
        <f>SUM(all!E202:E209)</f>
        <v>22</v>
      </c>
      <c r="D19" s="27">
        <f>SUMIF(all!H202:H209,"&gt;0")</f>
        <v>2.36</v>
      </c>
      <c r="E19" s="30">
        <f>SUMIF(all!H202:H209,"&lt;0")</f>
        <v>-14</v>
      </c>
      <c r="F19" s="27">
        <f t="shared" si="0"/>
        <v>-11.64</v>
      </c>
      <c r="G19" s="29">
        <f>all!J209</f>
        <v>-3.8927335640138402E-3</v>
      </c>
      <c r="H19" s="29">
        <f>all!O209</f>
        <v>0.66285714285714281</v>
      </c>
      <c r="I19" s="29">
        <f>all!K209</f>
        <v>3.2785438499724262E-2</v>
      </c>
      <c r="K19" s="30">
        <f>MEDIAN($C$3:$C19)</f>
        <v>40</v>
      </c>
      <c r="L19" s="30">
        <v>244.2</v>
      </c>
      <c r="M19" s="29">
        <f t="shared" si="2"/>
        <v>0.15634771732332708</v>
      </c>
      <c r="N19" s="29">
        <f t="shared" si="1"/>
        <v>4.768815805975632</v>
      </c>
      <c r="O19" s="3">
        <v>1</v>
      </c>
    </row>
    <row r="20" spans="1:15" x14ac:dyDescent="0.15">
      <c r="A20" s="33">
        <v>43693</v>
      </c>
      <c r="B20">
        <f>COUNT(all!B212:B215)</f>
        <v>4</v>
      </c>
      <c r="C20">
        <f>SUM(all!E212:E215)</f>
        <v>28</v>
      </c>
      <c r="D20" s="27">
        <f>SUMIF(all!H212:H215,"&gt;0")</f>
        <v>0.12000000000000011</v>
      </c>
      <c r="E20" s="30">
        <f>SUMIF(all!H212:H215,"&lt;0")</f>
        <v>-14</v>
      </c>
      <c r="F20" s="27">
        <f t="shared" si="0"/>
        <v>-13.879999999999999</v>
      </c>
      <c r="G20" s="29">
        <f>all!J215</f>
        <v>-1.5523648648648648E-2</v>
      </c>
      <c r="H20" s="29">
        <f>all!O215</f>
        <v>0.65921787709497204</v>
      </c>
      <c r="I20" s="29">
        <f>all!K215</f>
        <v>1.5628427649304388E-2</v>
      </c>
      <c r="K20" s="30">
        <f>MEDIAN($C$3:$C20)</f>
        <v>34</v>
      </c>
      <c r="L20" s="30">
        <v>230.32</v>
      </c>
      <c r="M20" s="29">
        <f t="shared" si="2"/>
        <v>0.13923013923013924</v>
      </c>
      <c r="N20" s="29">
        <f t="shared" si="1"/>
        <v>8.9087745968057312</v>
      </c>
      <c r="O20" s="3">
        <v>1</v>
      </c>
    </row>
    <row r="21" spans="1:15" x14ac:dyDescent="0.15">
      <c r="A21" s="33">
        <v>43694</v>
      </c>
      <c r="B21">
        <f>COUNT(all!B218:B219)</f>
        <v>2</v>
      </c>
      <c r="C21">
        <f>SUM(all!E218:E219)</f>
        <v>14</v>
      </c>
      <c r="D21" s="27">
        <f>SUMIF(all!H218:H219,"&gt;0")</f>
        <v>4.1999999999999993</v>
      </c>
      <c r="E21" s="30">
        <f>SUMIF(all!H218:H219,"&lt;0")</f>
        <v>-4</v>
      </c>
      <c r="F21" s="27">
        <f t="shared" si="0"/>
        <v>0.19999999999999929</v>
      </c>
      <c r="G21" s="29">
        <f>all!J219</f>
        <v>-1.5175292153589315E-2</v>
      </c>
      <c r="H21" s="29">
        <f>all!O219</f>
        <v>0.65745856353591159</v>
      </c>
      <c r="I21" s="29">
        <f>all!K219</f>
        <v>1.581678420465038E-2</v>
      </c>
      <c r="K21" s="30">
        <f>MEDIAN($C$3:$C21)</f>
        <v>28</v>
      </c>
      <c r="L21" s="30">
        <v>222.94</v>
      </c>
      <c r="M21" s="29">
        <f t="shared" si="2"/>
        <v>0.12156998957971518</v>
      </c>
      <c r="N21" s="29">
        <f t="shared" si="1"/>
        <v>7.6861382191692114</v>
      </c>
      <c r="O21" s="3">
        <v>1</v>
      </c>
    </row>
    <row r="22" spans="1:15" x14ac:dyDescent="0.15">
      <c r="A22" s="33">
        <v>43695</v>
      </c>
      <c r="B22">
        <f>COUNT(all!B222:B222)</f>
        <v>1</v>
      </c>
      <c r="C22">
        <f>SUM(all!E222:E222)</f>
        <v>4</v>
      </c>
      <c r="D22" s="27">
        <f>SUMIF(all!H222:H222,"&gt;0")</f>
        <v>1.5999999999999996</v>
      </c>
      <c r="E22" s="30">
        <f>SUMIF(all!H222:H222,"&lt;0")</f>
        <v>0</v>
      </c>
      <c r="F22" s="27">
        <f t="shared" si="0"/>
        <v>1.5999999999999996</v>
      </c>
      <c r="G22" s="29">
        <f>all!J222</f>
        <v>-1.37936772046589E-2</v>
      </c>
      <c r="H22" s="29">
        <f>all!O222</f>
        <v>0.65934065934065933</v>
      </c>
      <c r="I22" s="29">
        <f>all!K222</f>
        <v>1.8087485254464797E-2</v>
      </c>
      <c r="K22" s="30">
        <f>MEDIAN($C$3:$C22)</f>
        <v>27</v>
      </c>
      <c r="L22" s="30">
        <v>224.54</v>
      </c>
      <c r="M22" s="29">
        <f t="shared" si="2"/>
        <v>0.12110881851619269</v>
      </c>
      <c r="N22" s="29">
        <f t="shared" si="1"/>
        <v>6.6957245195983033</v>
      </c>
      <c r="O22" s="3">
        <v>1</v>
      </c>
    </row>
    <row r="23" spans="1:15" x14ac:dyDescent="0.15">
      <c r="A23" s="33">
        <v>43696</v>
      </c>
      <c r="B23">
        <f>COUNT(all!B225:B237)</f>
        <v>13</v>
      </c>
      <c r="C23">
        <f>SUM(all!E225:E237)</f>
        <v>37</v>
      </c>
      <c r="D23" s="27">
        <f>SUMIF(all!H225:H237,"&gt;0")</f>
        <v>24.47</v>
      </c>
      <c r="E23" s="30">
        <f>SUMIF(all!H225:H237,"&lt;0")</f>
        <v>-3</v>
      </c>
      <c r="F23" s="27">
        <f t="shared" si="0"/>
        <v>21.47</v>
      </c>
      <c r="G23" s="29">
        <f>all!J237</f>
        <v>3.9467312348668293E-3</v>
      </c>
      <c r="H23" s="29">
        <f>all!O237</f>
        <v>0.67692307692307696</v>
      </c>
      <c r="I23" s="29">
        <f>all!K237</f>
        <v>5.8585602609093623E-2</v>
      </c>
      <c r="K23" s="30">
        <f>MEDIAN($C$3:$C23)</f>
        <v>28</v>
      </c>
      <c r="L23" s="30">
        <v>226.65</v>
      </c>
      <c r="M23" s="29">
        <f t="shared" si="2"/>
        <v>0.12469938541017191</v>
      </c>
      <c r="N23" s="29">
        <f t="shared" si="1"/>
        <v>2.1284988095490913</v>
      </c>
      <c r="O23" s="3">
        <v>1</v>
      </c>
    </row>
    <row r="24" spans="1:15" x14ac:dyDescent="0.15">
      <c r="A24" s="33">
        <v>43697</v>
      </c>
      <c r="B24">
        <f>COUNT(all!B240:B250)</f>
        <v>11</v>
      </c>
      <c r="C24">
        <f>SUM(all!E240:E250)</f>
        <v>23</v>
      </c>
      <c r="D24" s="27">
        <f>SUMIF(all!H240:H250,"&gt;0")</f>
        <v>7.7200000000000006</v>
      </c>
      <c r="E24" s="30">
        <f>SUMIF(all!H240:H250,"&lt;0")</f>
        <v>-7</v>
      </c>
      <c r="F24" s="27">
        <f t="shared" si="0"/>
        <v>0.72000000000000064</v>
      </c>
      <c r="G24" s="29">
        <f>all!J250</f>
        <v>4.4453248811410469E-3</v>
      </c>
      <c r="H24" s="29">
        <f>all!O250</f>
        <v>0.67961165048543692</v>
      </c>
      <c r="I24" s="29">
        <f>all!K250</f>
        <v>6.1632882219111784E-2</v>
      </c>
      <c r="K24" s="30">
        <f>MEDIAN($C$3:$C24)</f>
        <v>27</v>
      </c>
      <c r="L24" s="30">
        <v>246.73</v>
      </c>
      <c r="M24" s="29">
        <f t="shared" si="2"/>
        <v>0.11912640635340833</v>
      </c>
      <c r="N24" s="29">
        <f t="shared" si="1"/>
        <v>1.9328384794645923</v>
      </c>
      <c r="O24" s="3">
        <v>1</v>
      </c>
    </row>
    <row r="25" spans="1:15" x14ac:dyDescent="0.15">
      <c r="A25" s="33">
        <v>43698</v>
      </c>
      <c r="B25">
        <f>COUNT(all!B253:B260)</f>
        <v>8</v>
      </c>
      <c r="C25">
        <f>SUM(all!E253:E260)</f>
        <v>22</v>
      </c>
      <c r="D25" s="27">
        <f>SUMIF(all!H253:H260,"&gt;0")</f>
        <v>2.4000000000000004</v>
      </c>
      <c r="E25" s="30">
        <f>SUMIF(all!H253:H260,"&lt;0")</f>
        <v>-10</v>
      </c>
      <c r="F25" s="27">
        <f t="shared" si="0"/>
        <v>-7.6</v>
      </c>
      <c r="G25" s="29">
        <f>all!J260</f>
        <v>-1.5498442367601233E-3</v>
      </c>
      <c r="H25" s="29">
        <f>all!O260</f>
        <v>0.66822429906542058</v>
      </c>
      <c r="I25" s="29">
        <f>all!K260</f>
        <v>5.7929830622862166E-2</v>
      </c>
      <c r="K25" s="30">
        <f>MEDIAN($C$3:$C25)</f>
        <v>26</v>
      </c>
      <c r="L25" s="30">
        <v>239.13</v>
      </c>
      <c r="M25" s="29">
        <f t="shared" si="2"/>
        <v>0.10537834880233454</v>
      </c>
      <c r="N25" s="29">
        <f t="shared" si="1"/>
        <v>1.819068822907048</v>
      </c>
      <c r="O25" s="3">
        <v>1</v>
      </c>
    </row>
    <row r="26" spans="1:15" x14ac:dyDescent="0.15">
      <c r="A26" s="33">
        <v>43699</v>
      </c>
      <c r="B26">
        <f>COUNT(all!B263:B273)</f>
        <v>11</v>
      </c>
      <c r="C26">
        <f>SUM(all!E263:E273)</f>
        <v>51</v>
      </c>
      <c r="D26" s="27">
        <f>SUMIF(all!H263:H273,"&gt;0")</f>
        <v>23.58</v>
      </c>
      <c r="E26" s="30">
        <f>SUMIF(all!H263:H273,"&lt;0")</f>
        <v>-32</v>
      </c>
      <c r="F26" s="27">
        <f t="shared" si="0"/>
        <v>-8.4200000000000017</v>
      </c>
      <c r="G26" s="29">
        <f>all!J273</f>
        <v>-7.7977528089887638E-3</v>
      </c>
      <c r="H26" s="29">
        <f>all!O273</f>
        <v>0.65777777777777779</v>
      </c>
      <c r="I26" s="29">
        <f>all!K273</f>
        <v>4.3977207725412581E-2</v>
      </c>
      <c r="K26" s="30">
        <f>MEDIAN($C$3:$C26)</f>
        <v>27</v>
      </c>
      <c r="L26" s="30">
        <v>227.67</v>
      </c>
      <c r="M26" s="29">
        <f t="shared" si="2"/>
        <v>0.11290929619872037</v>
      </c>
      <c r="N26" s="29">
        <f t="shared" si="1"/>
        <v>2.567450323442769</v>
      </c>
      <c r="O26" s="3">
        <v>1</v>
      </c>
    </row>
    <row r="27" spans="1:15" x14ac:dyDescent="0.15">
      <c r="A27" s="33">
        <v>43700</v>
      </c>
      <c r="B27">
        <f>COUNT(all!B276:B288)</f>
        <v>13</v>
      </c>
      <c r="C27">
        <f>SUM(all!E276:E288)</f>
        <v>18</v>
      </c>
      <c r="D27" s="27">
        <f>SUMIF(all!H276:H288,"&gt;0")</f>
        <v>6.6300000000000008</v>
      </c>
      <c r="E27" s="30">
        <f>SUMIF(all!H276:H288,"&lt;0")</f>
        <v>-9</v>
      </c>
      <c r="F27" s="27">
        <f t="shared" si="0"/>
        <v>-2.3699999999999992</v>
      </c>
      <c r="G27" s="29">
        <f>all!J288</f>
        <v>-9.4456762749445689E-3</v>
      </c>
      <c r="H27" s="29">
        <f>all!O288</f>
        <v>0.65546218487394958</v>
      </c>
      <c r="I27" s="29">
        <f>all!K288</f>
        <v>3.7900583342086569E-2</v>
      </c>
      <c r="K27" s="30">
        <f>MEDIAN($C$3:$C27)</f>
        <v>26</v>
      </c>
      <c r="L27" s="30">
        <v>228.34</v>
      </c>
      <c r="M27" s="29">
        <f t="shared" si="2"/>
        <v>0.11420037773971099</v>
      </c>
      <c r="N27" s="29">
        <f t="shared" si="1"/>
        <v>3.0131562015536999</v>
      </c>
      <c r="O27" s="3">
        <v>1</v>
      </c>
    </row>
    <row r="28" spans="1:15" x14ac:dyDescent="0.15">
      <c r="A28" s="33">
        <v>43703</v>
      </c>
      <c r="B28">
        <f>COUNT(all!B291:B319)</f>
        <v>29</v>
      </c>
      <c r="C28">
        <f>SUM(all!E291:E319)</f>
        <v>51</v>
      </c>
      <c r="D28" s="27">
        <f>SUMIF(all!H291:H319,"&gt;0")</f>
        <v>8.8099999999999987</v>
      </c>
      <c r="E28" s="30">
        <f>SUMIF(all!H291:H319,"&lt;0")</f>
        <v>-26</v>
      </c>
      <c r="F28" s="27">
        <f t="shared" si="0"/>
        <v>-17.190000000000001</v>
      </c>
      <c r="G28" s="29">
        <f>all!J319</f>
        <v>-2.1346153846153852E-2</v>
      </c>
      <c r="H28" s="29">
        <f>all!O319</f>
        <v>0.64794007490636707</v>
      </c>
      <c r="I28" s="29">
        <f>all!K319</f>
        <v>1.8286785131175209E-2</v>
      </c>
      <c r="K28" s="30">
        <f>MEDIAN($C$3:$C28)</f>
        <v>27</v>
      </c>
      <c r="L28" s="30">
        <v>211.15</v>
      </c>
      <c r="M28" s="29">
        <f t="shared" si="2"/>
        <v>0.11824472278181659</v>
      </c>
      <c r="N28" s="29">
        <f t="shared" si="1"/>
        <v>6.4661296085463187</v>
      </c>
      <c r="O28" s="3">
        <v>1</v>
      </c>
    </row>
    <row r="29" spans="1:15" x14ac:dyDescent="0.15">
      <c r="A29" s="33">
        <v>43704</v>
      </c>
      <c r="B29">
        <f>COUNT(all!B322:B353)</f>
        <v>32</v>
      </c>
      <c r="C29">
        <f>SUM(all!E322:E353)</f>
        <v>106</v>
      </c>
      <c r="D29" s="27">
        <f>SUMIF(all!H322:H353,"&gt;0")</f>
        <v>44.159999999999989</v>
      </c>
      <c r="E29" s="30">
        <f>SUMIF(all!H322:H353,"&lt;0")</f>
        <v>-52</v>
      </c>
      <c r="F29" s="27">
        <f t="shared" si="0"/>
        <v>-7.8400000000000105</v>
      </c>
      <c r="G29" s="29">
        <f>all!J353</f>
        <v>-2.5039735099337754E-2</v>
      </c>
      <c r="H29" s="29">
        <f>all!O353</f>
        <v>0.6387959866220736</v>
      </c>
      <c r="I29" s="29">
        <f>all!K353</f>
        <v>1.0305866715300649E-2</v>
      </c>
      <c r="K29" s="30">
        <f>MEDIAN($C$3:$C29)</f>
        <v>28</v>
      </c>
      <c r="L29" s="30">
        <v>203.31</v>
      </c>
      <c r="M29" s="29">
        <f t="shared" si="2"/>
        <v>0.13260715131423159</v>
      </c>
      <c r="N29" s="29">
        <f t="shared" si="1"/>
        <v>12.86715178621084</v>
      </c>
      <c r="O29" s="3">
        <v>1</v>
      </c>
    </row>
    <row r="30" spans="1:15" x14ac:dyDescent="0.15">
      <c r="A30" s="33">
        <v>43706</v>
      </c>
      <c r="B30">
        <f>COUNT(all!B356:B390)</f>
        <v>35</v>
      </c>
      <c r="C30">
        <f>SUM(all!E356:E390)</f>
        <v>111</v>
      </c>
      <c r="D30" s="27">
        <f>SUMIF(all!H356:H390,"&gt;0")</f>
        <v>22.220000000000002</v>
      </c>
      <c r="E30" s="30">
        <f>SUMIF(all!H356:H390,"&lt;0")</f>
        <v>-59</v>
      </c>
      <c r="F30" s="27">
        <f t="shared" si="0"/>
        <v>-36.78</v>
      </c>
      <c r="G30" s="29">
        <f>all!J390</f>
        <v>-4.6014805675508953E-2</v>
      </c>
      <c r="H30" s="29">
        <f>all!O390</f>
        <v>0.62574850299401197</v>
      </c>
      <c r="I30" s="29">
        <f>all!K390</f>
        <v>-2.5924330676608265E-2</v>
      </c>
      <c r="K30" s="30">
        <f>MEDIAN($C$3:$C30)</f>
        <v>32.5</v>
      </c>
      <c r="L30" s="30">
        <v>166.53</v>
      </c>
      <c r="M30" s="29">
        <f t="shared" si="2"/>
        <v>0.15985440952240421</v>
      </c>
      <c r="N30" s="29">
        <f t="shared" si="1"/>
        <v>-6.1661923509810093</v>
      </c>
      <c r="O30" s="3">
        <v>1</v>
      </c>
    </row>
    <row r="31" spans="1:15" x14ac:dyDescent="0.15">
      <c r="A31" s="33">
        <v>43707</v>
      </c>
      <c r="B31">
        <f>COUNT(all!B393:B400)</f>
        <v>8</v>
      </c>
      <c r="C31">
        <f>SUM(all!E393:E400)</f>
        <v>25</v>
      </c>
      <c r="D31" s="27">
        <f>SUMIF(all!H393:H400,"&gt;0")</f>
        <v>13.700000000000003</v>
      </c>
      <c r="E31" s="30">
        <f>SUMIF(all!H393:H400,"&lt;0")</f>
        <v>-10</v>
      </c>
      <c r="F31" s="27">
        <f t="shared" si="0"/>
        <v>3.7000000000000028</v>
      </c>
      <c r="G31" s="29">
        <f>all!J400</f>
        <v>-4.3068043742405838E-2</v>
      </c>
      <c r="H31" s="29">
        <f>all!O400</f>
        <v>0.62865497076023391</v>
      </c>
      <c r="I31" s="29">
        <f>all!K400</f>
        <v>-2.1868609419225971E-2</v>
      </c>
      <c r="K31" s="30">
        <f>MEDIAN($C$3:$C31)</f>
        <v>28</v>
      </c>
      <c r="L31" s="30">
        <v>169.18</v>
      </c>
      <c r="M31" s="29">
        <f t="shared" si="2"/>
        <v>0.16813787305590583</v>
      </c>
      <c r="N31" s="29">
        <f t="shared" si="1"/>
        <v>-7.6885489073706719</v>
      </c>
      <c r="O31" s="3">
        <v>1</v>
      </c>
    </row>
    <row r="32" spans="1:15" x14ac:dyDescent="0.15">
      <c r="A32" s="33">
        <v>43710</v>
      </c>
      <c r="B32">
        <f>COUNT(all!B403:B407)</f>
        <v>5</v>
      </c>
      <c r="C32">
        <f>SUM(all!E403:E407)</f>
        <v>6</v>
      </c>
      <c r="D32" s="27">
        <f>SUMIF(all!H403:H407,"&gt;0")</f>
        <v>0.20000000000000018</v>
      </c>
      <c r="E32" s="30">
        <f>SUMIF(all!H403:H407,"&lt;0")</f>
        <v>-3</v>
      </c>
      <c r="F32" s="27">
        <f t="shared" si="0"/>
        <v>-2.8</v>
      </c>
      <c r="G32" s="29">
        <f>all!J407</f>
        <v>-4.460653753026636E-2</v>
      </c>
      <c r="H32" s="29">
        <f>all!O407</f>
        <v>0.62824207492795392</v>
      </c>
      <c r="I32" s="29">
        <f>all!K407</f>
        <v>-2.2318618325094963E-2</v>
      </c>
      <c r="K32" s="30">
        <f t="shared" ref="K32:K75" si="3">MEDIAN($C3:$C32)</f>
        <v>27</v>
      </c>
      <c r="L32" s="30">
        <v>157.69</v>
      </c>
      <c r="M32" s="29">
        <f t="shared" si="2"/>
        <v>0.1595933325452181</v>
      </c>
      <c r="N32" s="29">
        <f t="shared" si="1"/>
        <v>-7.1506815619393427</v>
      </c>
      <c r="O32" s="3">
        <v>1</v>
      </c>
    </row>
    <row r="33" spans="1:15" x14ac:dyDescent="0.15">
      <c r="A33" s="33">
        <v>43711</v>
      </c>
      <c r="B33">
        <f>COUNT(all!B410:B411)</f>
        <v>2</v>
      </c>
      <c r="C33">
        <f>SUM(all!E410:E411)</f>
        <v>13</v>
      </c>
      <c r="D33" s="27">
        <f>SUMIF(all!H410:H411,"&gt;0")</f>
        <v>0</v>
      </c>
      <c r="E33" s="30">
        <f>SUMIF(all!H410:H411,"&lt;0")</f>
        <v>-13</v>
      </c>
      <c r="F33" s="27">
        <f t="shared" si="0"/>
        <v>-13</v>
      </c>
      <c r="G33" s="29">
        <f>all!J411</f>
        <v>-5.2066066066066084E-2</v>
      </c>
      <c r="H33" s="29">
        <f>all!O411</f>
        <v>0.62464183381088823</v>
      </c>
      <c r="I33" s="29">
        <f>all!K411</f>
        <v>-3.5709726249749441E-2</v>
      </c>
      <c r="K33" s="30">
        <f t="shared" si="3"/>
        <v>25.5</v>
      </c>
      <c r="L33" s="30">
        <v>144.69</v>
      </c>
      <c r="M33" s="29">
        <f t="shared" si="2"/>
        <v>0.16170968355634474</v>
      </c>
      <c r="N33" s="29">
        <f t="shared" si="1"/>
        <v>-4.5284492640847223</v>
      </c>
      <c r="O33" s="3">
        <v>1</v>
      </c>
    </row>
    <row r="34" spans="1:15" x14ac:dyDescent="0.15">
      <c r="A34" s="33">
        <v>43713</v>
      </c>
      <c r="B34">
        <f>COUNT(all!B414:B414)</f>
        <v>1</v>
      </c>
      <c r="C34">
        <f>SUM(all!E414:E414)</f>
        <v>4</v>
      </c>
      <c r="D34" s="27">
        <f>SUMIF(all!H414:H414,"&gt;0")</f>
        <v>2.2000000000000002</v>
      </c>
      <c r="E34" s="30">
        <f>SUMIF(all!H414:H414,"&lt;0")</f>
        <v>0</v>
      </c>
      <c r="F34" s="27">
        <f t="shared" si="0"/>
        <v>2.2000000000000002</v>
      </c>
      <c r="G34" s="29">
        <f>all!J414</f>
        <v>-5.0623127621330151E-2</v>
      </c>
      <c r="H34" s="29">
        <f>all!O414</f>
        <v>0.62571428571428567</v>
      </c>
      <c r="I34" s="29">
        <f>all!K414</f>
        <v>-3.3414781618084199E-2</v>
      </c>
      <c r="K34" s="30">
        <f t="shared" si="3"/>
        <v>25</v>
      </c>
      <c r="L34" s="30">
        <v>140.69</v>
      </c>
      <c r="M34" s="29">
        <f t="shared" si="2"/>
        <v>0.17278319165111619</v>
      </c>
      <c r="N34" s="29">
        <f t="shared" si="1"/>
        <v>-5.1708610167185807</v>
      </c>
      <c r="O34" s="3">
        <v>1</v>
      </c>
    </row>
    <row r="35" spans="1:15" x14ac:dyDescent="0.15">
      <c r="A35" s="33">
        <v>43714</v>
      </c>
      <c r="B35">
        <f>COUNT(all!B417:B417)</f>
        <v>1</v>
      </c>
      <c r="C35">
        <f>SUM(all!E417:E417)</f>
        <v>2</v>
      </c>
      <c r="D35" s="27">
        <f>SUMIF(all!H417:H417,"&gt;0")</f>
        <v>0.12000000000000011</v>
      </c>
      <c r="E35" s="30">
        <f>SUMIF(all!H417:H417,"&lt;0")</f>
        <v>0</v>
      </c>
      <c r="F35" s="27">
        <f t="shared" ref="F35:F66" si="4">D35+E35</f>
        <v>0.12000000000000011</v>
      </c>
      <c r="G35" s="29">
        <f>all!J417</f>
        <v>-5.0490724117295042E-2</v>
      </c>
      <c r="H35" s="29">
        <f>all!O417</f>
        <v>0.62678062678062674</v>
      </c>
      <c r="I35" s="29">
        <f>all!K417</f>
        <v>-3.36128836210563E-2</v>
      </c>
      <c r="K35" s="30">
        <f t="shared" si="3"/>
        <v>24</v>
      </c>
      <c r="L35" s="30">
        <v>138.69</v>
      </c>
      <c r="M35" s="29">
        <f t="shared" si="2"/>
        <v>0.17058781718672258</v>
      </c>
      <c r="N35" s="29">
        <f t="shared" ref="N35:N66" si="5">M35/I35</f>
        <v>-5.0750723773029796</v>
      </c>
      <c r="O35" s="3">
        <v>1</v>
      </c>
    </row>
    <row r="36" spans="1:15" x14ac:dyDescent="0.15">
      <c r="A36" s="33">
        <v>43724</v>
      </c>
      <c r="B36">
        <f>COUNT(all!B420:B422)</f>
        <v>3</v>
      </c>
      <c r="C36">
        <f>SUM(all!E420:E422)</f>
        <v>8</v>
      </c>
      <c r="D36" s="27">
        <f>SUMIF(all!H420:H422,"&gt;0")</f>
        <v>2.52</v>
      </c>
      <c r="E36" s="30">
        <f>SUMIF(all!H420:H422,"&lt;0")</f>
        <v>-3</v>
      </c>
      <c r="F36" s="27">
        <f t="shared" si="4"/>
        <v>-0.48</v>
      </c>
      <c r="G36" s="29">
        <f>all!J422</f>
        <v>-5.0536033353186426E-2</v>
      </c>
      <c r="H36" s="29">
        <f>all!O422</f>
        <v>0.6271186440677966</v>
      </c>
      <c r="I36" s="29">
        <f>all!K422</f>
        <v>-3.4291022500307689E-2</v>
      </c>
      <c r="K36" s="30">
        <f t="shared" si="3"/>
        <v>22.5</v>
      </c>
      <c r="L36" s="30">
        <v>141.49</v>
      </c>
      <c r="M36" s="29">
        <f t="shared" ref="M36:M67" si="6">K36/L35</f>
        <v>0.16223231667748217</v>
      </c>
      <c r="N36" s="29">
        <f t="shared" si="5"/>
        <v>-4.7310434291082011</v>
      </c>
      <c r="O36" s="3">
        <v>1</v>
      </c>
    </row>
    <row r="37" spans="1:15" x14ac:dyDescent="0.15">
      <c r="A37" s="33">
        <v>43725</v>
      </c>
      <c r="B37">
        <f>COUNT(all!B425:B426)</f>
        <v>2</v>
      </c>
      <c r="C37">
        <f>SUM(all!E425:E426)</f>
        <v>7</v>
      </c>
      <c r="D37" s="27">
        <f>SUMIF(all!H425:H426,"&gt;0")</f>
        <v>1.3600000000000003</v>
      </c>
      <c r="E37" s="30">
        <f>SUMIF(all!H425:H426,"&lt;0")</f>
        <v>-3</v>
      </c>
      <c r="F37" s="27">
        <f t="shared" si="4"/>
        <v>-1.6399999999999997</v>
      </c>
      <c r="G37" s="29">
        <f>all!J426</f>
        <v>-5.129893238434164E-2</v>
      </c>
      <c r="H37" s="29">
        <f>all!O426</f>
        <v>0.6264044943820225</v>
      </c>
      <c r="I37" s="29">
        <f>all!K426</f>
        <v>-3.6008458930943843E-2</v>
      </c>
      <c r="K37" s="30">
        <f t="shared" si="3"/>
        <v>22</v>
      </c>
      <c r="L37" s="30">
        <v>139.53</v>
      </c>
      <c r="M37" s="29">
        <f t="shared" si="6"/>
        <v>0.15548802035479539</v>
      </c>
      <c r="N37" s="29">
        <f t="shared" si="5"/>
        <v>-4.3180970519451156</v>
      </c>
      <c r="O37" s="3">
        <v>1</v>
      </c>
    </row>
    <row r="38" spans="1:15" x14ac:dyDescent="0.15">
      <c r="A38" s="33">
        <v>43726</v>
      </c>
      <c r="B38">
        <f>COUNT(all!B429:B438)</f>
        <v>10</v>
      </c>
      <c r="C38">
        <f>SUM(all!E429:E438)</f>
        <v>32</v>
      </c>
      <c r="D38" s="27">
        <f>SUMIF(all!H429:H438,"&gt;0")</f>
        <v>9.0499999999999989</v>
      </c>
      <c r="E38" s="30">
        <f>SUMIF(all!H429:H438,"&lt;0")</f>
        <v>-9</v>
      </c>
      <c r="F38" s="27">
        <f t="shared" si="4"/>
        <v>4.9999999999998934E-2</v>
      </c>
      <c r="G38" s="29">
        <f>all!J438</f>
        <v>-5.0314318975552975E-2</v>
      </c>
      <c r="H38" s="29">
        <f>all!O438</f>
        <v>0.62568306010928965</v>
      </c>
      <c r="I38" s="29">
        <f>all!K438</f>
        <v>-3.6093538073922904E-2</v>
      </c>
      <c r="K38" s="30">
        <f t="shared" si="3"/>
        <v>22</v>
      </c>
      <c r="L38" s="30">
        <v>144.94</v>
      </c>
      <c r="M38" s="29">
        <f t="shared" si="6"/>
        <v>0.15767218519314843</v>
      </c>
      <c r="N38" s="29">
        <f t="shared" si="5"/>
        <v>-4.3684325119421992</v>
      </c>
      <c r="O38" s="3">
        <v>1</v>
      </c>
    </row>
    <row r="39" spans="1:15" x14ac:dyDescent="0.15">
      <c r="A39" s="33">
        <v>43727</v>
      </c>
      <c r="B39">
        <f>COUNT(all!B441:B445)</f>
        <v>5</v>
      </c>
      <c r="C39">
        <f>SUM(all!E441:E445)</f>
        <v>13</v>
      </c>
      <c r="D39" s="27">
        <f>SUMIF(all!H441:H445,"&gt;0")</f>
        <v>2.7300000000000004</v>
      </c>
      <c r="E39" s="30">
        <f>SUMIF(all!H441:H445,"&lt;0")</f>
        <v>-1</v>
      </c>
      <c r="F39" s="27">
        <f t="shared" si="4"/>
        <v>1.7300000000000004</v>
      </c>
      <c r="G39" s="29">
        <f>all!J445</f>
        <v>-4.8937030618139817E-2</v>
      </c>
      <c r="H39" s="29">
        <f>all!O445</f>
        <v>0.62803234501347704</v>
      </c>
      <c r="I39" s="29">
        <f>all!K445</f>
        <v>-3.5072131424857211E-2</v>
      </c>
      <c r="K39" s="30">
        <f t="shared" si="3"/>
        <v>20.5</v>
      </c>
      <c r="L39" s="30">
        <v>146.66999999999999</v>
      </c>
      <c r="M39" s="29">
        <f t="shared" si="6"/>
        <v>0.14143783634607424</v>
      </c>
      <c r="N39" s="29">
        <f t="shared" si="5"/>
        <v>-4.0327699116065361</v>
      </c>
      <c r="O39" s="3">
        <v>1</v>
      </c>
    </row>
    <row r="40" spans="1:15" x14ac:dyDescent="0.15">
      <c r="A40" s="33">
        <v>43728</v>
      </c>
      <c r="B40">
        <f>COUNT(all!B448:B453)</f>
        <v>6</v>
      </c>
      <c r="C40">
        <f>SUM(all!E448:E453)</f>
        <v>10</v>
      </c>
      <c r="D40" s="27">
        <f>SUMIF(all!H448:H453,"&gt;0")</f>
        <v>1.98</v>
      </c>
      <c r="E40" s="30">
        <f>SUMIF(all!H448:H453,"&lt;0")</f>
        <v>-4</v>
      </c>
      <c r="F40" s="27">
        <f t="shared" si="4"/>
        <v>-2.02</v>
      </c>
      <c r="G40" s="29">
        <f>all!J453</f>
        <v>-4.9816197587593349E-2</v>
      </c>
      <c r="H40" s="29">
        <f>all!O453</f>
        <v>0.62864721485411146</v>
      </c>
      <c r="I40" s="29">
        <f>all!K453</f>
        <v>-3.4797829085148946E-2</v>
      </c>
      <c r="K40" s="30">
        <f t="shared" si="3"/>
        <v>18.5</v>
      </c>
      <c r="L40" s="30">
        <v>144.65</v>
      </c>
      <c r="M40" s="29">
        <f t="shared" si="6"/>
        <v>0.12613349696597806</v>
      </c>
      <c r="N40" s="29">
        <f t="shared" si="5"/>
        <v>-3.6247518963707264</v>
      </c>
      <c r="O40" s="3">
        <v>1</v>
      </c>
    </row>
    <row r="41" spans="1:15" x14ac:dyDescent="0.15">
      <c r="A41" s="33">
        <v>43729</v>
      </c>
      <c r="B41">
        <f>COUNT(all!B456:B458)</f>
        <v>3</v>
      </c>
      <c r="C41">
        <f>SUM(all!E456:E458)</f>
        <v>9</v>
      </c>
      <c r="D41" s="27">
        <f>SUMIF(all!H456:H458,"&gt;0")</f>
        <v>5.58</v>
      </c>
      <c r="E41" s="30">
        <f>SUMIF(all!H456:H458,"&lt;0")</f>
        <v>0</v>
      </c>
      <c r="F41" s="27">
        <f t="shared" si="4"/>
        <v>5.58</v>
      </c>
      <c r="G41" s="29">
        <f>all!J458</f>
        <v>-4.6371428571428584E-2</v>
      </c>
      <c r="H41" s="29">
        <f>all!O458</f>
        <v>0.63157894736842102</v>
      </c>
      <c r="I41" s="29">
        <f>all!K458</f>
        <v>-2.9239256545127157E-2</v>
      </c>
      <c r="K41" s="30">
        <f t="shared" si="3"/>
        <v>18.5</v>
      </c>
      <c r="L41" s="30">
        <v>150.22999999999999</v>
      </c>
      <c r="M41" s="29">
        <f t="shared" si="6"/>
        <v>0.12789491876944348</v>
      </c>
      <c r="N41" s="29">
        <f t="shared" si="5"/>
        <v>-4.3740824453608651</v>
      </c>
      <c r="O41" s="3">
        <v>1</v>
      </c>
    </row>
    <row r="42" spans="1:15" x14ac:dyDescent="0.15">
      <c r="A42" s="33">
        <v>43730</v>
      </c>
      <c r="B42">
        <f>COUNT(all!B461:B462)</f>
        <v>2</v>
      </c>
      <c r="C42">
        <f>SUM(all!E461:E462)</f>
        <v>3</v>
      </c>
      <c r="D42" s="27">
        <f>SUMIF(all!H461:H462,"&gt;0")</f>
        <v>0.8</v>
      </c>
      <c r="E42" s="30">
        <f>SUMIF(all!H461:H462,"&lt;0")</f>
        <v>0</v>
      </c>
      <c r="F42" s="27">
        <f t="shared" si="4"/>
        <v>0.8</v>
      </c>
      <c r="G42" s="29">
        <f>all!J462</f>
        <v>-4.5835710211066756E-2</v>
      </c>
      <c r="H42" s="29">
        <f>all!O462</f>
        <v>0.63350785340314131</v>
      </c>
      <c r="I42" s="29">
        <f>all!K462</f>
        <v>-2.8903092845497413E-2</v>
      </c>
      <c r="K42" s="30">
        <f t="shared" si="3"/>
        <v>18.5</v>
      </c>
      <c r="L42" s="30">
        <v>151.03</v>
      </c>
      <c r="M42" s="29">
        <f t="shared" si="6"/>
        <v>0.12314451174865207</v>
      </c>
      <c r="N42" s="29">
        <f t="shared" si="5"/>
        <v>-4.2605998052501084</v>
      </c>
      <c r="O42" s="3">
        <v>1</v>
      </c>
    </row>
    <row r="43" spans="1:15" x14ac:dyDescent="0.15">
      <c r="A43" s="33">
        <v>43731</v>
      </c>
      <c r="B43">
        <f>COUNT(all!B465:B465)</f>
        <v>1</v>
      </c>
      <c r="C43">
        <f>SUM(all!E465:E465)</f>
        <v>1</v>
      </c>
      <c r="D43" s="27">
        <f>SUMIF(all!H465:H465,"&gt;0")</f>
        <v>0.15999999999999992</v>
      </c>
      <c r="E43" s="30">
        <f>SUMIF(all!H465:H465,"&lt;0")</f>
        <v>0</v>
      </c>
      <c r="F43" s="27">
        <f t="shared" si="4"/>
        <v>0.15999999999999992</v>
      </c>
      <c r="G43" s="29">
        <f>all!J465</f>
        <v>-4.5718358038768545E-2</v>
      </c>
      <c r="H43" s="29">
        <f>all!O465</f>
        <v>0.63446475195822449</v>
      </c>
      <c r="I43" s="29">
        <f>all!K465</f>
        <v>-2.9007973255597119E-2</v>
      </c>
      <c r="K43" s="30">
        <f t="shared" si="3"/>
        <v>16</v>
      </c>
      <c r="L43" s="30">
        <v>151.19</v>
      </c>
      <c r="M43" s="29">
        <f t="shared" si="6"/>
        <v>0.10593921737403166</v>
      </c>
      <c r="N43" s="29">
        <f t="shared" si="5"/>
        <v>-3.6520723609530554</v>
      </c>
      <c r="O43" s="3">
        <v>1</v>
      </c>
    </row>
    <row r="44" spans="1:15" x14ac:dyDescent="0.15">
      <c r="A44" s="33">
        <v>43732</v>
      </c>
      <c r="B44">
        <f>COUNT(all!B468:B470)</f>
        <v>3</v>
      </c>
      <c r="C44">
        <f>SUM(all!E468:E470)</f>
        <v>12</v>
      </c>
      <c r="D44" s="27">
        <f>SUMIF(all!H468:H470,"&gt;0")</f>
        <v>3.2</v>
      </c>
      <c r="E44" s="30">
        <f>SUMIF(all!H468:H470,"&lt;0")</f>
        <v>-4</v>
      </c>
      <c r="F44" s="27">
        <f t="shared" si="4"/>
        <v>-0.79999999999999982</v>
      </c>
      <c r="G44" s="29">
        <f>all!J470</f>
        <v>-4.5860702151755389E-2</v>
      </c>
      <c r="H44" s="29">
        <f>all!O470</f>
        <v>0.63471502590673579</v>
      </c>
      <c r="I44" s="29">
        <f>all!K470</f>
        <v>-2.9861926658672489E-2</v>
      </c>
      <c r="K44" s="30">
        <f t="shared" si="3"/>
        <v>13.5</v>
      </c>
      <c r="L44" s="30">
        <v>150.38999999999999</v>
      </c>
      <c r="M44" s="29">
        <f t="shared" si="6"/>
        <v>8.9291619816125406E-2</v>
      </c>
      <c r="N44" s="29">
        <f t="shared" si="5"/>
        <v>-2.990149324145948</v>
      </c>
      <c r="O44" s="3">
        <v>1</v>
      </c>
    </row>
    <row r="45" spans="1:15" x14ac:dyDescent="0.15">
      <c r="A45" s="33">
        <v>43733</v>
      </c>
      <c r="B45">
        <f>COUNT(all!B473:B478)</f>
        <v>6</v>
      </c>
      <c r="C45">
        <f>SUM(all!E473:E478)</f>
        <v>7</v>
      </c>
      <c r="D45" s="27">
        <f>SUMIF(all!H473:H478,"&gt;0")</f>
        <v>1.69</v>
      </c>
      <c r="E45" s="30">
        <f>SUMIF(all!H473:H478,"&lt;0")</f>
        <v>-3</v>
      </c>
      <c r="F45" s="27">
        <f t="shared" si="4"/>
        <v>-1.31</v>
      </c>
      <c r="G45" s="29">
        <f>all!J478</f>
        <v>-4.6418499717992119E-2</v>
      </c>
      <c r="H45" s="29">
        <f>all!O478</f>
        <v>0.63265306122448983</v>
      </c>
      <c r="I45" s="29">
        <f>all!K478</f>
        <v>-3.1553970561831957E-2</v>
      </c>
      <c r="K45" s="30">
        <f t="shared" si="3"/>
        <v>13</v>
      </c>
      <c r="L45" s="30">
        <v>149.08000000000001</v>
      </c>
      <c r="M45" s="29">
        <f t="shared" si="6"/>
        <v>8.6441917680696867E-2</v>
      </c>
      <c r="N45" s="29">
        <f t="shared" si="5"/>
        <v>-2.7394941473786503</v>
      </c>
      <c r="O45" s="3">
        <v>1</v>
      </c>
    </row>
    <row r="46" spans="1:15" x14ac:dyDescent="0.15">
      <c r="A46" s="33">
        <v>43734</v>
      </c>
      <c r="B46">
        <f>COUNT(all!B481:B491)</f>
        <v>11</v>
      </c>
      <c r="C46">
        <f>SUM(all!E481:E491)</f>
        <v>31</v>
      </c>
      <c r="D46" s="27">
        <f>SUMIF(all!H481:H491,"&gt;0")</f>
        <v>4.68</v>
      </c>
      <c r="E46" s="30">
        <f>SUMIF(all!H481:H491,"&lt;0")</f>
        <v>-10</v>
      </c>
      <c r="F46" s="27">
        <f t="shared" si="4"/>
        <v>-5.32</v>
      </c>
      <c r="G46" s="29">
        <f>all!J491</f>
        <v>-4.8569844789357004E-2</v>
      </c>
      <c r="H46" s="29">
        <f>all!O491</f>
        <v>0.63275434243176176</v>
      </c>
      <c r="I46" s="29">
        <f>all!K491</f>
        <v>-3.4950829523296312E-2</v>
      </c>
      <c r="K46" s="30">
        <f t="shared" si="3"/>
        <v>13.5</v>
      </c>
      <c r="L46" s="30">
        <v>143.76</v>
      </c>
      <c r="M46" s="29">
        <f t="shared" si="6"/>
        <v>9.0555406493158033E-2</v>
      </c>
      <c r="N46" s="29">
        <f t="shared" si="5"/>
        <v>-2.5909372603817244</v>
      </c>
      <c r="O46" s="3">
        <v>1</v>
      </c>
    </row>
    <row r="47" spans="1:15" x14ac:dyDescent="0.15">
      <c r="A47" s="33">
        <v>43735</v>
      </c>
      <c r="B47">
        <f>COUNT(all!B494:B496)</f>
        <v>3</v>
      </c>
      <c r="C47">
        <f>SUM(all!E494:E496)</f>
        <v>3</v>
      </c>
      <c r="D47" s="27">
        <f>SUMIF(all!H494:H496,"&gt;0")</f>
        <v>1.7</v>
      </c>
      <c r="E47" s="30">
        <f>SUMIF(all!H494:H496,"&lt;0")</f>
        <v>0</v>
      </c>
      <c r="F47" s="27">
        <f t="shared" si="4"/>
        <v>1.7</v>
      </c>
      <c r="G47" s="29">
        <f>all!J496</f>
        <v>-4.7548422800221375E-2</v>
      </c>
      <c r="H47" s="29">
        <f>all!O496</f>
        <v>0.6354679802955665</v>
      </c>
      <c r="I47" s="29">
        <f>all!K496</f>
        <v>-3.3853378680965163E-2</v>
      </c>
      <c r="K47" s="30">
        <f t="shared" si="3"/>
        <v>13</v>
      </c>
      <c r="L47" s="30">
        <v>145.46</v>
      </c>
      <c r="M47" s="29">
        <f t="shared" si="6"/>
        <v>9.0428491930996113E-2</v>
      </c>
      <c r="N47" s="29">
        <f t="shared" si="5"/>
        <v>-2.6711807049806109</v>
      </c>
      <c r="O47" s="3">
        <v>1</v>
      </c>
    </row>
    <row r="48" spans="1:15" x14ac:dyDescent="0.15">
      <c r="A48" s="33">
        <v>43737</v>
      </c>
      <c r="B48">
        <f>COUNT(all!B499:B506)</f>
        <v>8</v>
      </c>
      <c r="C48">
        <f>SUM(all!E499:E506)</f>
        <v>11</v>
      </c>
      <c r="D48" s="27">
        <f>SUMIF(all!H499:H506,"&gt;0")</f>
        <v>3.74</v>
      </c>
      <c r="E48" s="30">
        <f>SUMIF(all!H499:H506,"&lt;0")</f>
        <v>-4</v>
      </c>
      <c r="F48" s="27">
        <f t="shared" si="4"/>
        <v>-0.25999999999999979</v>
      </c>
      <c r="G48" s="29">
        <f>all!J506</f>
        <v>-4.7403740374037412E-2</v>
      </c>
      <c r="H48" s="29">
        <f>all!O506</f>
        <v>0.6376811594202898</v>
      </c>
      <c r="I48" s="29">
        <f>all!K506</f>
        <v>-3.5036972714348469E-2</v>
      </c>
      <c r="K48" s="30">
        <f t="shared" si="3"/>
        <v>13</v>
      </c>
      <c r="L48" s="30">
        <v>145.19999999999999</v>
      </c>
      <c r="M48" s="29">
        <f t="shared" si="6"/>
        <v>8.9371648563178877E-2</v>
      </c>
      <c r="N48" s="29">
        <f t="shared" si="5"/>
        <v>-2.5507811217542513</v>
      </c>
      <c r="O48" s="3">
        <v>1</v>
      </c>
    </row>
    <row r="49" spans="1:15" x14ac:dyDescent="0.15">
      <c r="A49" s="33">
        <v>43738</v>
      </c>
      <c r="B49">
        <f>COUNT(all!B509:B517)</f>
        <v>9</v>
      </c>
      <c r="C49">
        <f>SUM(all!E509:E517)</f>
        <v>19</v>
      </c>
      <c r="D49" s="27">
        <f>SUMIF(all!H509:H517,"&gt;0")</f>
        <v>6.5600000000000005</v>
      </c>
      <c r="E49" s="30">
        <f>SUMIF(all!H509:H517,"&lt;0")</f>
        <v>-5</v>
      </c>
      <c r="F49" s="27">
        <f t="shared" si="4"/>
        <v>1.5600000000000005</v>
      </c>
      <c r="G49" s="29">
        <f>all!J517</f>
        <v>-4.6064235166031586E-2</v>
      </c>
      <c r="H49" s="29">
        <f>all!O517</f>
        <v>0.63829787234042556</v>
      </c>
      <c r="I49" s="29">
        <f>all!K517</f>
        <v>-3.3878157079628601E-2</v>
      </c>
      <c r="K49" s="30">
        <f t="shared" si="3"/>
        <v>13</v>
      </c>
      <c r="L49" s="30">
        <v>146.76</v>
      </c>
      <c r="M49" s="29">
        <f t="shared" si="6"/>
        <v>8.9531680440771352E-2</v>
      </c>
      <c r="N49" s="29">
        <f t="shared" si="5"/>
        <v>-2.642755337320517</v>
      </c>
      <c r="O49" s="3">
        <v>1</v>
      </c>
    </row>
    <row r="50" spans="1:15" x14ac:dyDescent="0.15">
      <c r="A50" s="33">
        <v>43739</v>
      </c>
      <c r="B50">
        <f>COUNT(all!B520:B533)</f>
        <v>14</v>
      </c>
      <c r="C50">
        <f>SUM(all!E520:E533)</f>
        <v>30</v>
      </c>
      <c r="D50" s="27">
        <f>SUMIF(all!H520:H533,"&gt;0")</f>
        <v>7.7399999999999993</v>
      </c>
      <c r="E50" s="30">
        <f>SUMIF(all!H520:H533,"&lt;0")</f>
        <v>-9</v>
      </c>
      <c r="F50" s="27">
        <f t="shared" si="4"/>
        <v>-1.2600000000000007</v>
      </c>
      <c r="G50" s="29">
        <f>all!J533</f>
        <v>-4.5998928762720957E-2</v>
      </c>
      <c r="H50" s="29">
        <f>all!O533</f>
        <v>0.63844393592677351</v>
      </c>
      <c r="I50" s="29">
        <f>all!K533</f>
        <v>-3.3259490022061855E-2</v>
      </c>
      <c r="K50" s="30">
        <f t="shared" si="3"/>
        <v>13</v>
      </c>
      <c r="L50" s="30">
        <v>145.5</v>
      </c>
      <c r="M50" s="29">
        <f t="shared" si="6"/>
        <v>8.8579994548923416E-2</v>
      </c>
      <c r="N50" s="29">
        <f t="shared" si="5"/>
        <v>-2.6632998428468411</v>
      </c>
      <c r="O50" s="3">
        <v>1</v>
      </c>
    </row>
    <row r="51" spans="1:15" x14ac:dyDescent="0.15">
      <c r="A51" s="33">
        <v>43740</v>
      </c>
      <c r="B51">
        <f>COUNT(all!B536:B544)</f>
        <v>9</v>
      </c>
      <c r="C51">
        <f>SUM(all!E536:E544)</f>
        <v>28</v>
      </c>
      <c r="D51" s="27">
        <f>SUMIF(all!H536:H544,"&gt;0")</f>
        <v>9.25</v>
      </c>
      <c r="E51" s="30">
        <f>SUMIF(all!H536:H544,"&lt;0")</f>
        <v>-9</v>
      </c>
      <c r="F51" s="27">
        <f t="shared" si="4"/>
        <v>0.25</v>
      </c>
      <c r="G51" s="29">
        <f>all!J544</f>
        <v>-4.5187335092348291E-2</v>
      </c>
      <c r="H51" s="29">
        <f>all!O544</f>
        <v>0.63901345291479816</v>
      </c>
      <c r="I51" s="29">
        <f>all!K544</f>
        <v>-3.2996236114077426E-2</v>
      </c>
      <c r="K51" s="30">
        <f t="shared" si="3"/>
        <v>13</v>
      </c>
      <c r="L51" s="30">
        <v>145.75</v>
      </c>
      <c r="M51" s="29">
        <f t="shared" si="6"/>
        <v>8.9347079037800689E-2</v>
      </c>
      <c r="N51" s="29">
        <f t="shared" si="5"/>
        <v>-2.70779608707194</v>
      </c>
      <c r="O51" s="3">
        <v>1</v>
      </c>
    </row>
    <row r="52" spans="1:15" x14ac:dyDescent="0.15">
      <c r="A52" s="33">
        <v>43741</v>
      </c>
      <c r="B52">
        <f>COUNT(all!B547:B548)</f>
        <v>2</v>
      </c>
      <c r="C52">
        <f>SUM(all!E547:E548)</f>
        <v>2</v>
      </c>
      <c r="D52" s="27">
        <f>SUMIF(all!H547:H548,"&gt;0")</f>
        <v>1.28</v>
      </c>
      <c r="E52" s="30">
        <f>SUMIF(all!H547:H548,"&lt;0")</f>
        <v>0</v>
      </c>
      <c r="F52" s="27">
        <f t="shared" si="4"/>
        <v>1.28</v>
      </c>
      <c r="G52" s="29">
        <f>all!J548</f>
        <v>-4.4464944649446496E-2</v>
      </c>
      <c r="H52" s="29">
        <f>all!O548</f>
        <v>0.640625</v>
      </c>
      <c r="I52" s="29">
        <f>all!K548</f>
        <v>-3.2068373696993779E-2</v>
      </c>
      <c r="K52" s="30">
        <f t="shared" si="3"/>
        <v>13</v>
      </c>
      <c r="L52" s="30">
        <v>147.03</v>
      </c>
      <c r="M52" s="29">
        <f t="shared" si="6"/>
        <v>8.9193825042881647E-2</v>
      </c>
      <c r="N52" s="29">
        <f t="shared" si="5"/>
        <v>-2.781364152908167</v>
      </c>
      <c r="O52" s="3">
        <v>1</v>
      </c>
    </row>
    <row r="53" spans="1:15" x14ac:dyDescent="0.15">
      <c r="A53" s="33">
        <v>43742</v>
      </c>
      <c r="B53">
        <f>COUNT(all!B551:B555)</f>
        <v>5</v>
      </c>
      <c r="C53">
        <f>SUM(all!E551:E555)</f>
        <v>11</v>
      </c>
      <c r="D53" s="27">
        <f>SUMIF(all!H551:H555,"&gt;0")</f>
        <v>5.37</v>
      </c>
      <c r="E53" s="30">
        <f>SUMIF(all!H551:H555,"&lt;0")</f>
        <v>0</v>
      </c>
      <c r="F53" s="27">
        <f t="shared" si="4"/>
        <v>5.37</v>
      </c>
      <c r="G53" s="29">
        <f>all!J555</f>
        <v>-4.1394129979035632E-2</v>
      </c>
      <c r="H53" s="29">
        <f>all!O555</f>
        <v>0.64459161147902866</v>
      </c>
      <c r="I53" s="29">
        <f>all!K555</f>
        <v>-2.7358513607729118E-2</v>
      </c>
      <c r="K53" s="30">
        <f t="shared" si="3"/>
        <v>12.5</v>
      </c>
      <c r="L53" s="30">
        <v>152.4</v>
      </c>
      <c r="M53" s="29">
        <f t="shared" si="6"/>
        <v>8.5016663266000131E-2</v>
      </c>
      <c r="N53" s="29">
        <f t="shared" si="5"/>
        <v>-3.107503005645083</v>
      </c>
      <c r="O53" s="3">
        <v>1</v>
      </c>
    </row>
    <row r="54" spans="1:15" x14ac:dyDescent="0.15">
      <c r="A54" s="33">
        <v>43743</v>
      </c>
      <c r="B54">
        <f>COUNT(all!B558:B560)</f>
        <v>3</v>
      </c>
      <c r="C54">
        <f>SUM(all!E558:E560)</f>
        <v>7</v>
      </c>
      <c r="D54" s="27">
        <f>SUMIF(all!H558:H560,"&gt;0")</f>
        <v>0.1399999999999999</v>
      </c>
      <c r="E54" s="30">
        <f>SUMIF(all!H550:H558,"&lt;0")</f>
        <v>-2</v>
      </c>
      <c r="F54" s="27">
        <f t="shared" si="4"/>
        <v>-1.86</v>
      </c>
      <c r="G54" s="29">
        <f>all!J560</f>
        <v>-4.430287206266318E-2</v>
      </c>
      <c r="H54" s="29">
        <f>all!O560</f>
        <v>0.64254385964912286</v>
      </c>
      <c r="I54" s="29">
        <f>all!K560</f>
        <v>-3.3056409890826366E-2</v>
      </c>
      <c r="K54" s="30">
        <f t="shared" si="3"/>
        <v>11.5</v>
      </c>
      <c r="L54" s="30">
        <v>146.54</v>
      </c>
      <c r="M54" s="29">
        <f t="shared" si="6"/>
        <v>7.5459317585301833E-2</v>
      </c>
      <c r="N54" s="29">
        <f t="shared" si="5"/>
        <v>-2.2827438864207359</v>
      </c>
      <c r="O54" s="3">
        <v>1</v>
      </c>
    </row>
    <row r="55" spans="1:15" x14ac:dyDescent="0.15">
      <c r="A55" s="33">
        <v>43744</v>
      </c>
      <c r="B55">
        <f>COUNT(all!B563:B564)</f>
        <v>2</v>
      </c>
      <c r="C55">
        <f>SUM(all!E563:E564)</f>
        <v>8</v>
      </c>
      <c r="D55" s="27">
        <f>SUMIF(all!H563:H564,"&gt;0")</f>
        <v>0.12000000000000011</v>
      </c>
      <c r="E55" s="30">
        <f>SUMIF(all!H563:H564,"&lt;0")</f>
        <v>-2</v>
      </c>
      <c r="F55" s="27">
        <f t="shared" si="4"/>
        <v>-1.88</v>
      </c>
      <c r="G55" s="29">
        <f>all!J564</f>
        <v>-4.5096203848153917E-2</v>
      </c>
      <c r="H55" s="29">
        <f>all!O564</f>
        <v>0.64192139737991272</v>
      </c>
      <c r="I55" s="29">
        <f>all!K564</f>
        <v>-3.4995042385422281E-2</v>
      </c>
      <c r="K55" s="30">
        <f t="shared" si="3"/>
        <v>11</v>
      </c>
      <c r="L55" s="30">
        <v>144.66</v>
      </c>
      <c r="M55" s="29">
        <f t="shared" si="6"/>
        <v>7.506482871570902E-2</v>
      </c>
      <c r="N55" s="29">
        <f t="shared" si="5"/>
        <v>-2.1450132247011773</v>
      </c>
      <c r="O55" s="3">
        <v>1</v>
      </c>
    </row>
    <row r="56" spans="1:15" x14ac:dyDescent="0.15">
      <c r="A56" s="33">
        <v>43745</v>
      </c>
      <c r="B56">
        <f>COUNT(all!B567:B571)</f>
        <v>5</v>
      </c>
      <c r="C56">
        <f>SUM(all!E567:E571)</f>
        <v>11</v>
      </c>
      <c r="D56" s="27">
        <f>SUMIF(all!H567:H571,"&gt;0")</f>
        <v>4.8600000000000003</v>
      </c>
      <c r="E56" s="30">
        <f>SUMIF(all!H567:H571,"&lt;0")</f>
        <v>-2</v>
      </c>
      <c r="F56" s="27">
        <f t="shared" si="4"/>
        <v>2.8600000000000003</v>
      </c>
      <c r="G56" s="29">
        <f>all!J571</f>
        <v>-4.3360910031023769E-2</v>
      </c>
      <c r="H56" s="29">
        <f>all!O571</f>
        <v>0.64146868250539957</v>
      </c>
      <c r="I56" s="29">
        <f>all!K571</f>
        <v>-3.2160122266521984E-2</v>
      </c>
      <c r="K56" s="30">
        <f t="shared" si="3"/>
        <v>11</v>
      </c>
      <c r="L56" s="30">
        <v>147.52000000000001</v>
      </c>
      <c r="M56" s="29">
        <f t="shared" si="6"/>
        <v>7.604037052398728E-2</v>
      </c>
      <c r="N56" s="29">
        <f t="shared" si="5"/>
        <v>-2.3644303928267001</v>
      </c>
      <c r="O56" s="3">
        <v>1</v>
      </c>
    </row>
    <row r="57" spans="1:15" x14ac:dyDescent="0.15">
      <c r="A57" s="33">
        <v>43746</v>
      </c>
      <c r="B57">
        <f>COUNT(all!B574:B581)</f>
        <v>8</v>
      </c>
      <c r="C57">
        <f>SUM(all!E574:E581)</f>
        <v>16</v>
      </c>
      <c r="D57" s="27">
        <f>SUMIF(all!H574:H581,"&gt;0")</f>
        <v>6.33</v>
      </c>
      <c r="E57" s="30">
        <f>SUMIF(all!H574:H581,"&lt;0")</f>
        <v>-4</v>
      </c>
      <c r="F57" s="27">
        <f t="shared" si="4"/>
        <v>2.33</v>
      </c>
      <c r="G57" s="29">
        <f>all!J581</f>
        <v>-4.1810256410256395E-2</v>
      </c>
      <c r="H57" s="29">
        <f>all!O581</f>
        <v>0.64331210191082799</v>
      </c>
      <c r="I57" s="29">
        <f>all!K581</f>
        <v>-2.7921874201997987E-2</v>
      </c>
      <c r="K57" s="30">
        <f t="shared" si="3"/>
        <v>11</v>
      </c>
      <c r="L57" s="30">
        <v>149.85</v>
      </c>
      <c r="M57" s="29">
        <f t="shared" si="6"/>
        <v>7.4566160520607369E-2</v>
      </c>
      <c r="N57" s="29">
        <f t="shared" si="5"/>
        <v>-2.6705284889247043</v>
      </c>
      <c r="O57" s="3">
        <v>1</v>
      </c>
    </row>
    <row r="58" spans="1:15" x14ac:dyDescent="0.15">
      <c r="A58" s="33">
        <v>43747</v>
      </c>
      <c r="B58">
        <f>COUNT(all!B584:B588)</f>
        <v>5</v>
      </c>
      <c r="C58">
        <f>SUM(all!E584:E588)</f>
        <v>13</v>
      </c>
      <c r="D58" s="27">
        <f>SUMIF(all!H584:H588,"&gt;0")</f>
        <v>3.7700000000000005</v>
      </c>
      <c r="E58" s="30">
        <f>SUMIF(all!H584:H588,"&lt;0")</f>
        <v>0</v>
      </c>
      <c r="F58" s="27">
        <f t="shared" si="4"/>
        <v>3.7700000000000005</v>
      </c>
      <c r="G58" s="29">
        <f>all!J588</f>
        <v>-3.9612837493632175E-2</v>
      </c>
      <c r="H58" s="29">
        <f>all!O588</f>
        <v>0.6470588235294118</v>
      </c>
      <c r="I58" s="29">
        <f>all!K588</f>
        <v>-2.2614624843703801E-2</v>
      </c>
      <c r="K58" s="30">
        <f t="shared" si="3"/>
        <v>11</v>
      </c>
      <c r="L58" s="30">
        <v>153.62</v>
      </c>
      <c r="M58" s="29">
        <f t="shared" si="6"/>
        <v>7.3406740073406737E-2</v>
      </c>
      <c r="N58" s="29">
        <f t="shared" si="5"/>
        <v>-3.2459853117503341</v>
      </c>
      <c r="O58" s="3">
        <v>1</v>
      </c>
    </row>
    <row r="59" spans="1:15" x14ac:dyDescent="0.15">
      <c r="A59" s="33">
        <v>43748</v>
      </c>
      <c r="B59">
        <f>COUNT(all!B591:B598)</f>
        <v>8</v>
      </c>
      <c r="C59">
        <f>SUM(all!E591:E598)</f>
        <v>25</v>
      </c>
      <c r="D59" s="27">
        <f>SUMIF(all!H591:H598,"&gt;0")</f>
        <v>6.2900000000000018</v>
      </c>
      <c r="E59" s="30">
        <f>SUMIF(all!H591:H598,"&lt;0")</f>
        <v>-2</v>
      </c>
      <c r="F59" s="27">
        <f t="shared" si="4"/>
        <v>4.2900000000000018</v>
      </c>
      <c r="G59" s="29">
        <f>all!J598</f>
        <v>-3.6956740442655907E-2</v>
      </c>
      <c r="H59" s="29">
        <f>all!O598</f>
        <v>0.65082644628099173</v>
      </c>
      <c r="I59" s="29">
        <f>all!K598</f>
        <v>-1.9269049855375697E-2</v>
      </c>
      <c r="K59" s="30">
        <f t="shared" si="3"/>
        <v>11</v>
      </c>
      <c r="L59" s="30">
        <v>157.91</v>
      </c>
      <c r="M59" s="29">
        <f t="shared" si="6"/>
        <v>7.1605259731805745E-2</v>
      </c>
      <c r="N59" s="29">
        <f t="shared" si="5"/>
        <v>-3.7160763124928677</v>
      </c>
      <c r="O59" s="3">
        <v>1</v>
      </c>
    </row>
    <row r="60" spans="1:15" x14ac:dyDescent="0.15">
      <c r="A60" s="33">
        <v>43749</v>
      </c>
      <c r="B60">
        <f>COUNT(all!B601:B604)</f>
        <v>4</v>
      </c>
      <c r="C60">
        <f>SUM(all!E601:E604)</f>
        <v>13</v>
      </c>
      <c r="D60" s="27">
        <f>SUMIF(all!H601:H604,"&gt;0")</f>
        <v>0.79999999999999982</v>
      </c>
      <c r="E60" s="30">
        <f>SUMIF(all!H601:H604,"&lt;0")</f>
        <v>-9</v>
      </c>
      <c r="F60" s="27">
        <f t="shared" si="4"/>
        <v>-8.1999999999999993</v>
      </c>
      <c r="G60" s="29">
        <f>all!J604</f>
        <v>-4.081459270364815E-2</v>
      </c>
      <c r="H60" s="29">
        <f>all!O604</f>
        <v>0.64754098360655743</v>
      </c>
      <c r="I60" s="29">
        <f>all!K604</f>
        <v>-2.6899124677499775E-2</v>
      </c>
      <c r="K60" s="30">
        <f t="shared" si="3"/>
        <v>11</v>
      </c>
      <c r="L60" s="30">
        <v>149.71</v>
      </c>
      <c r="M60" s="29">
        <f t="shared" si="6"/>
        <v>6.9659932873155597E-2</v>
      </c>
      <c r="N60" s="29">
        <f t="shared" si="5"/>
        <v>-2.5896728502628124</v>
      </c>
      <c r="O60" s="3">
        <v>1</v>
      </c>
    </row>
    <row r="61" spans="1:15" x14ac:dyDescent="0.15">
      <c r="A61" s="33">
        <v>43750</v>
      </c>
      <c r="B61">
        <f>COUNT(all!B607:B608)</f>
        <v>2</v>
      </c>
      <c r="C61">
        <f>SUM(all!E607:E608)</f>
        <v>5</v>
      </c>
      <c r="D61" s="27">
        <f>SUMIF(all!H607:H608,"&gt;0")</f>
        <v>2.8000000000000003</v>
      </c>
      <c r="E61" s="30">
        <f>SUMIF(all!H607:H608,"&lt;0")</f>
        <v>0</v>
      </c>
      <c r="F61" s="27">
        <f t="shared" si="4"/>
        <v>2.8000000000000003</v>
      </c>
      <c r="G61" s="29">
        <f>all!J608</f>
        <v>-3.9317048853439646E-2</v>
      </c>
      <c r="H61" s="29">
        <f>all!O608</f>
        <v>0.6489795918367347</v>
      </c>
      <c r="I61" s="29">
        <f>all!K608</f>
        <v>-2.4373065767159474E-2</v>
      </c>
      <c r="K61" s="30">
        <f t="shared" si="3"/>
        <v>10.5</v>
      </c>
      <c r="L61" s="30">
        <v>152.51</v>
      </c>
      <c r="M61" s="29">
        <f t="shared" si="6"/>
        <v>7.0135595484603561E-2</v>
      </c>
      <c r="N61" s="29">
        <f t="shared" si="5"/>
        <v>-2.8775861089705423</v>
      </c>
      <c r="O61" s="3">
        <v>1</v>
      </c>
    </row>
    <row r="62" spans="1:15" x14ac:dyDescent="0.15">
      <c r="A62" s="33">
        <v>43751</v>
      </c>
      <c r="B62">
        <f>COUNT(all!B611:B630)</f>
        <v>20</v>
      </c>
      <c r="C62">
        <f>SUM(all!E611:E630)</f>
        <v>56</v>
      </c>
      <c r="D62" s="27">
        <f>SUMIF(all!H611:H630,"&gt;0")</f>
        <v>20.190000000000001</v>
      </c>
      <c r="E62" s="30">
        <f>SUMIF(all!H611:H630,"&lt;0")</f>
        <v>-9</v>
      </c>
      <c r="F62" s="27">
        <f t="shared" si="4"/>
        <v>11.190000000000001</v>
      </c>
      <c r="G62" s="29">
        <f>all!J630</f>
        <v>-3.2822502424830223E-2</v>
      </c>
      <c r="H62" s="29">
        <f>all!O630</f>
        <v>0.65686274509803921</v>
      </c>
      <c r="I62" s="29">
        <f>all!K630</f>
        <v>-1.497377644017428E-2</v>
      </c>
      <c r="K62" s="30">
        <f t="shared" si="3"/>
        <v>11</v>
      </c>
      <c r="L62" s="30">
        <v>163.69999999999999</v>
      </c>
      <c r="M62" s="29">
        <f t="shared" si="6"/>
        <v>7.212641793980723E-2</v>
      </c>
      <c r="N62" s="29">
        <f t="shared" si="5"/>
        <v>-4.8168488575997301</v>
      </c>
      <c r="O62" s="3">
        <v>1</v>
      </c>
    </row>
    <row r="63" spans="1:15" x14ac:dyDescent="0.15">
      <c r="A63" s="33">
        <v>43752</v>
      </c>
      <c r="B63">
        <f>COUNT(all!B633:B639)</f>
        <v>7</v>
      </c>
      <c r="C63">
        <f>SUM(all!E633:E639)</f>
        <v>12</v>
      </c>
      <c r="D63" s="27">
        <f>SUMIF(all!H633:H639,"&gt;0")</f>
        <v>5.2700000000000005</v>
      </c>
      <c r="E63" s="30">
        <f>SUMIF(all!H633:H639,"&lt;0")</f>
        <v>-1</v>
      </c>
      <c r="F63" s="27">
        <f t="shared" si="4"/>
        <v>4.2700000000000005</v>
      </c>
      <c r="G63" s="29">
        <f>all!J639</f>
        <v>-3.0573770491803237E-2</v>
      </c>
      <c r="H63" s="29">
        <f>all!O639</f>
        <v>0.65957446808510634</v>
      </c>
      <c r="I63" s="29">
        <f>all!K639</f>
        <v>-1.1557160193499727E-2</v>
      </c>
      <c r="K63" s="30">
        <f t="shared" si="3"/>
        <v>11</v>
      </c>
      <c r="L63" s="30">
        <v>167.97</v>
      </c>
      <c r="M63" s="29">
        <f t="shared" si="6"/>
        <v>6.7196090409285286E-2</v>
      </c>
      <c r="N63" s="29">
        <f t="shared" si="5"/>
        <v>-5.814238903349235</v>
      </c>
      <c r="O63" s="3">
        <v>1</v>
      </c>
    </row>
    <row r="64" spans="1:15" x14ac:dyDescent="0.15">
      <c r="A64" s="33">
        <v>43753</v>
      </c>
      <c r="B64">
        <f>COUNT(all!B642:B657)</f>
        <v>16</v>
      </c>
      <c r="C64">
        <f>SUM(all!E642:E657)</f>
        <v>28</v>
      </c>
      <c r="D64" s="27">
        <f>SUMIF(all!H642:H657,"&gt;0")</f>
        <v>9.69</v>
      </c>
      <c r="E64" s="30">
        <f>SUMIF(all!H642:H657,"&lt;0")</f>
        <v>-4</v>
      </c>
      <c r="F64" s="27">
        <f t="shared" si="4"/>
        <v>5.6899999999999995</v>
      </c>
      <c r="G64" s="29">
        <f>all!J657</f>
        <v>-2.7459562321598432E-2</v>
      </c>
      <c r="H64" s="29">
        <f>all!O657</f>
        <v>0.6641651031894934</v>
      </c>
      <c r="I64" s="29">
        <f>all!K657</f>
        <v>-5.4686675203053925E-3</v>
      </c>
      <c r="K64" s="30">
        <f t="shared" si="3"/>
        <v>11</v>
      </c>
      <c r="L64" s="30">
        <v>173.66</v>
      </c>
      <c r="M64" s="29">
        <f t="shared" si="6"/>
        <v>6.548788474132286E-2</v>
      </c>
      <c r="N64" s="29">
        <f t="shared" si="5"/>
        <v>-11.97510810415217</v>
      </c>
      <c r="O64" s="3">
        <v>1</v>
      </c>
    </row>
    <row r="65" spans="1:15" x14ac:dyDescent="0.15">
      <c r="A65" s="33">
        <v>43754</v>
      </c>
      <c r="B65">
        <f>COUNT(all!B660:B669)</f>
        <v>10</v>
      </c>
      <c r="C65">
        <f>SUM(all!E660:E669)</f>
        <v>35</v>
      </c>
      <c r="D65" s="27">
        <f>SUMIF(all!H660:H669,"&gt;0")</f>
        <v>14.44</v>
      </c>
      <c r="E65" s="30">
        <f>SUMIF(all!H660:H669,"&lt;0")</f>
        <v>-1</v>
      </c>
      <c r="F65" s="27">
        <f t="shared" si="4"/>
        <v>13.44</v>
      </c>
      <c r="G65" s="29">
        <f>all!J669</f>
        <v>-2.0720636406176843E-2</v>
      </c>
      <c r="H65" s="29">
        <f>all!O669</f>
        <v>0.66850828729281764</v>
      </c>
      <c r="I65" s="29">
        <f>all!K669</f>
        <v>6.365721595482432E-3</v>
      </c>
      <c r="K65" s="30">
        <f t="shared" si="3"/>
        <v>11.5</v>
      </c>
      <c r="L65" s="30">
        <v>187.1</v>
      </c>
      <c r="M65" s="29">
        <f t="shared" si="6"/>
        <v>6.6221352067257863E-2</v>
      </c>
      <c r="N65" s="29">
        <f t="shared" si="5"/>
        <v>10.402803684385638</v>
      </c>
      <c r="O65" s="3">
        <v>1</v>
      </c>
    </row>
    <row r="66" spans="1:15" x14ac:dyDescent="0.15">
      <c r="A66" s="33">
        <v>43755</v>
      </c>
      <c r="B66">
        <f>COUNT(all!B672:B683)</f>
        <v>12</v>
      </c>
      <c r="C66">
        <f>SUM(all!E672:E683)</f>
        <v>31</v>
      </c>
      <c r="D66" s="27">
        <f>SUMIF(all!H672:H683,"&gt;0")</f>
        <v>6.68</v>
      </c>
      <c r="E66" s="30">
        <f>SUMIF(all!H672:H683,"&lt;0")</f>
        <v>-12</v>
      </c>
      <c r="F66" s="27">
        <f t="shared" si="4"/>
        <v>-5.32</v>
      </c>
      <c r="G66" s="29">
        <f>all!J683</f>
        <v>-2.2878228782287784E-2</v>
      </c>
      <c r="H66" s="29">
        <f>all!O683</f>
        <v>0.66486486486486485</v>
      </c>
      <c r="I66" s="29">
        <f>all!K683</f>
        <v>1.2140455254221472E-3</v>
      </c>
      <c r="K66" s="30">
        <f t="shared" si="3"/>
        <v>12</v>
      </c>
      <c r="L66" s="30">
        <v>180.48</v>
      </c>
      <c r="M66" s="29">
        <f t="shared" si="6"/>
        <v>6.4136825227151265E-2</v>
      </c>
      <c r="N66" s="29">
        <f t="shared" si="5"/>
        <v>52.829011667292825</v>
      </c>
      <c r="O66" s="3">
        <v>1</v>
      </c>
    </row>
    <row r="67" spans="1:15" x14ac:dyDescent="0.15">
      <c r="A67" s="33">
        <v>43756</v>
      </c>
      <c r="B67">
        <f>COUNT(all!B686:B694)</f>
        <v>9</v>
      </c>
      <c r="C67">
        <f>SUM(all!E686:E694)</f>
        <v>33</v>
      </c>
      <c r="D67" s="27">
        <f>SUMIF(all!H686:H694,"&gt;0")</f>
        <v>14.439999999999998</v>
      </c>
      <c r="E67" s="30">
        <f>SUMIF(all!H686:H694,"&lt;0")</f>
        <v>-5</v>
      </c>
      <c r="F67" s="27">
        <f t="shared" ref="F67:F73" si="7">D67+E67</f>
        <v>9.4399999999999977</v>
      </c>
      <c r="G67" s="29">
        <f>all!J694</f>
        <v>-1.8246251703770977E-2</v>
      </c>
      <c r="H67" s="29">
        <f>all!O694</f>
        <v>0.66666666666666663</v>
      </c>
      <c r="I67" s="29">
        <f>all!K694</f>
        <v>9.4117469889061223E-3</v>
      </c>
      <c r="K67" s="30">
        <f t="shared" si="3"/>
        <v>12.5</v>
      </c>
      <c r="L67" s="30">
        <v>191.22</v>
      </c>
      <c r="M67" s="29">
        <f t="shared" si="6"/>
        <v>6.9259751773049646E-2</v>
      </c>
      <c r="N67" s="29">
        <f t="shared" ref="N67:N73" si="8">M67/I67</f>
        <v>7.358862478420634</v>
      </c>
      <c r="O67" s="3">
        <v>1</v>
      </c>
    </row>
    <row r="68" spans="1:15" x14ac:dyDescent="0.15">
      <c r="A68" s="33">
        <v>43757</v>
      </c>
      <c r="B68">
        <f>COUNT(all!B697:B711)</f>
        <v>15</v>
      </c>
      <c r="C68">
        <f>SUM(all!E697:E711)</f>
        <v>52</v>
      </c>
      <c r="D68" s="27">
        <f>SUMIF(all!H697:H711,"&gt;0")</f>
        <v>18.05</v>
      </c>
      <c r="E68" s="30">
        <f>SUMIF(all!H697:H711,"&lt;0")</f>
        <v>-14</v>
      </c>
      <c r="F68" s="27">
        <f t="shared" si="7"/>
        <v>4.0500000000000007</v>
      </c>
      <c r="G68" s="29">
        <f>all!J711</f>
        <v>-1.6027518863737204E-2</v>
      </c>
      <c r="H68" s="29">
        <f>all!O711</f>
        <v>0.67012089810017272</v>
      </c>
      <c r="I68" s="29">
        <f>all!K711</f>
        <v>1.2330065700715376E-2</v>
      </c>
      <c r="K68" s="30">
        <f t="shared" si="3"/>
        <v>12.5</v>
      </c>
      <c r="L68" s="30">
        <v>195.27</v>
      </c>
      <c r="M68" s="29">
        <f t="shared" ref="M68:M73" si="9">K68/L67</f>
        <v>6.5369731199665312E-2</v>
      </c>
      <c r="N68" s="29">
        <f t="shared" si="8"/>
        <v>5.3016531125112039</v>
      </c>
      <c r="O68" s="3">
        <v>1</v>
      </c>
    </row>
    <row r="69" spans="1:15" x14ac:dyDescent="0.15">
      <c r="A69" s="33">
        <v>43758</v>
      </c>
      <c r="B69">
        <f>COUNT(all!B713:B722)</f>
        <v>10</v>
      </c>
      <c r="C69">
        <f>SUM(all!E713:E722)</f>
        <v>43</v>
      </c>
      <c r="D69" s="27">
        <f>SUMIF(all!H713:H722,"&gt;0")</f>
        <v>11.3</v>
      </c>
      <c r="E69" s="30">
        <f>SUMIF(all!H713:H722,"&lt;0")</f>
        <v>-13</v>
      </c>
      <c r="F69" s="27">
        <f t="shared" si="7"/>
        <v>-1.6999999999999993</v>
      </c>
      <c r="G69" s="29">
        <f>all!J722</f>
        <v>-1.6467770034843173E-2</v>
      </c>
      <c r="H69" s="29">
        <f>all!O722</f>
        <v>0.67062818336162988</v>
      </c>
      <c r="I69" s="29">
        <f>all!K722</f>
        <v>1.2355527609997363E-2</v>
      </c>
      <c r="K69" s="30">
        <f t="shared" si="3"/>
        <v>12.5</v>
      </c>
      <c r="L69" s="30">
        <v>193.57</v>
      </c>
      <c r="M69" s="29">
        <f t="shared" si="9"/>
        <v>6.4013929431044198E-2</v>
      </c>
      <c r="N69" s="29">
        <f t="shared" si="8"/>
        <v>5.1809952153923327</v>
      </c>
      <c r="O69" s="3">
        <v>1</v>
      </c>
    </row>
    <row r="70" spans="1:15" x14ac:dyDescent="0.15">
      <c r="A70" s="33">
        <v>43759</v>
      </c>
      <c r="B70">
        <f>COUNT(all!B724:B732)</f>
        <v>9</v>
      </c>
      <c r="C70">
        <f>SUM(all!E724:E732)</f>
        <v>28</v>
      </c>
      <c r="D70" s="27">
        <f>SUMIF(all!H724:H732,"&gt;0")</f>
        <v>7.43</v>
      </c>
      <c r="E70" s="30">
        <f>SUMIF(all!H724:H732,"&lt;0")</f>
        <v>-1</v>
      </c>
      <c r="F70" s="27">
        <f t="shared" si="7"/>
        <v>6.43</v>
      </c>
      <c r="G70" s="29">
        <f>all!J732</f>
        <v>-1.3502581755593771E-2</v>
      </c>
      <c r="H70" s="29">
        <f>all!O732</f>
        <v>0.67391304347826086</v>
      </c>
      <c r="I70" s="29">
        <f>all!K732</f>
        <v>1.7192693812801751E-2</v>
      </c>
      <c r="K70" s="30">
        <f t="shared" si="3"/>
        <v>13</v>
      </c>
      <c r="L70" s="30">
        <v>200</v>
      </c>
      <c r="M70" s="29">
        <f t="shared" si="9"/>
        <v>6.7159167226326394E-2</v>
      </c>
      <c r="N70" s="29">
        <f t="shared" si="8"/>
        <v>3.9062620411653812</v>
      </c>
      <c r="O70" s="3">
        <v>1</v>
      </c>
    </row>
    <row r="71" spans="1:15" x14ac:dyDescent="0.15">
      <c r="A71" s="33">
        <v>43760</v>
      </c>
      <c r="B71">
        <f>COUNT(all!B734:B742)</f>
        <v>9</v>
      </c>
      <c r="C71">
        <f>SUM(all!E734:E742)</f>
        <v>33</v>
      </c>
      <c r="D71" s="27">
        <f>SUMIF(all!H734:H742,"&gt;0")</f>
        <v>10.819999999999999</v>
      </c>
      <c r="E71" s="30">
        <f>SUMIF(all!H734:H742,"&lt;0")</f>
        <v>-11</v>
      </c>
      <c r="F71" s="27">
        <f t="shared" si="7"/>
        <v>-0.18000000000000149</v>
      </c>
      <c r="G71" s="29">
        <f>all!J742</f>
        <v>-1.3389902418328352E-2</v>
      </c>
      <c r="H71" s="29">
        <f>all!O742</f>
        <v>0.67215815485996711</v>
      </c>
      <c r="I71" s="29">
        <f>all!K742</f>
        <v>1.6817833646749936E-2</v>
      </c>
      <c r="K71" s="30">
        <f t="shared" si="3"/>
        <v>14.5</v>
      </c>
      <c r="L71" s="30">
        <v>197.82</v>
      </c>
      <c r="M71" s="29">
        <f t="shared" si="9"/>
        <v>7.2499999999999995E-2</v>
      </c>
      <c r="N71" s="29">
        <f t="shared" si="8"/>
        <v>4.3109000554307837</v>
      </c>
      <c r="O71" s="3">
        <v>1</v>
      </c>
    </row>
    <row r="72" spans="1:15" x14ac:dyDescent="0.15">
      <c r="A72" s="33">
        <v>43761</v>
      </c>
      <c r="B72">
        <f>COUNT(all!B744:B751)</f>
        <v>8</v>
      </c>
      <c r="C72">
        <f>SUM(all!E744:E751)</f>
        <v>27</v>
      </c>
      <c r="D72" s="27">
        <f>SUMIF(all!H744:H751,"&gt;0")</f>
        <v>9.3999999999999986</v>
      </c>
      <c r="E72" s="30">
        <f>SUMIF(all!H744:H751,"&lt;0")</f>
        <v>-3</v>
      </c>
      <c r="F72" s="27">
        <f t="shared" si="7"/>
        <v>6.3999999999999986</v>
      </c>
      <c r="G72" s="29">
        <f>all!J751</f>
        <v>-1.0553691275167754E-2</v>
      </c>
      <c r="H72" s="29">
        <f>all!O751</f>
        <v>0.67479674796747968</v>
      </c>
      <c r="I72" s="29">
        <f>all!K751</f>
        <v>2.1684564964276398E-2</v>
      </c>
      <c r="K72" s="30">
        <f t="shared" si="3"/>
        <v>17.5</v>
      </c>
      <c r="L72" s="30">
        <v>206.22</v>
      </c>
      <c r="M72" s="29">
        <f t="shared" si="9"/>
        <v>8.8464260438782735E-2</v>
      </c>
      <c r="N72" s="29">
        <f t="shared" si="8"/>
        <v>4.0795958131749748</v>
      </c>
      <c r="O72" s="3">
        <v>1</v>
      </c>
    </row>
    <row r="73" spans="1:15" x14ac:dyDescent="0.15">
      <c r="A73" s="33">
        <v>43762</v>
      </c>
      <c r="B73">
        <f>COUNT(all!B753:B759)</f>
        <v>7</v>
      </c>
      <c r="C73">
        <f>SUM(all!E753:E759)</f>
        <v>39</v>
      </c>
      <c r="D73" s="27">
        <f>SUMIF(all!H753:H759,"&gt;0")</f>
        <v>14.6</v>
      </c>
      <c r="E73" s="30">
        <f>SUMIF(all!H753:H759,"&lt;0")</f>
        <v>-6</v>
      </c>
      <c r="F73" s="27">
        <f t="shared" si="7"/>
        <v>8.6</v>
      </c>
      <c r="G73" s="29">
        <f>all!J759</f>
        <v>-6.8345026826248136E-3</v>
      </c>
      <c r="H73" s="29">
        <f>all!O759</f>
        <v>0.67524115755627012</v>
      </c>
      <c r="I73" s="29">
        <f>all!K759</f>
        <v>2.8479279021472736E-2</v>
      </c>
      <c r="K73" s="30">
        <f t="shared" si="3"/>
        <v>22</v>
      </c>
      <c r="L73" s="30">
        <v>214.82</v>
      </c>
      <c r="M73" s="29">
        <f t="shared" si="9"/>
        <v>0.10668218407525944</v>
      </c>
      <c r="N73" s="29">
        <f t="shared" si="8"/>
        <v>3.7459580347811285</v>
      </c>
      <c r="O73" s="3">
        <v>1</v>
      </c>
    </row>
    <row r="74" spans="1:15" x14ac:dyDescent="0.15">
      <c r="A74" s="33">
        <v>43763</v>
      </c>
      <c r="B74">
        <f>COUNT(all!B761:B764)</f>
        <v>4</v>
      </c>
      <c r="C74">
        <f>SUM(all!E761:E764)</f>
        <v>16</v>
      </c>
      <c r="D74" s="27">
        <f>SUMIF(all!H761:H764,"&gt;0")</f>
        <v>7.22</v>
      </c>
      <c r="E74" s="30">
        <f>SUMIF(all!H761:H764,"&lt;0")</f>
        <v>-1</v>
      </c>
      <c r="F74" s="27">
        <f t="shared" ref="F74" si="10">D74+E74</f>
        <v>6.22</v>
      </c>
      <c r="G74" s="29">
        <f>all!J764</f>
        <v>-4.2394423944239132E-3</v>
      </c>
      <c r="H74" s="29">
        <f>all!O764</f>
        <v>0.67571884984025554</v>
      </c>
      <c r="I74" s="29">
        <f>all!K764</f>
        <v>3.3281619667509976E-2</v>
      </c>
      <c r="K74" s="30">
        <f t="shared" si="3"/>
        <v>22</v>
      </c>
      <c r="L74" s="30">
        <v>221.04</v>
      </c>
      <c r="M74" s="29">
        <f t="shared" ref="M74" si="11">K74/L73</f>
        <v>0.10241132110604227</v>
      </c>
      <c r="N74" s="29">
        <f t="shared" ref="N74" si="12">M74/I74</f>
        <v>3.0771134977549712</v>
      </c>
      <c r="O74" s="3">
        <v>1</v>
      </c>
    </row>
    <row r="75" spans="1:15" x14ac:dyDescent="0.15">
      <c r="A75" s="33">
        <v>43764</v>
      </c>
      <c r="B75">
        <f>COUNT(all!B766:B770)</f>
        <v>5</v>
      </c>
      <c r="C75">
        <f>SUM(all!E766:E770)</f>
        <v>25</v>
      </c>
      <c r="D75" s="27">
        <f>SUMIF(all!H766:H770,"&gt;0")</f>
        <v>3.4600000000000004</v>
      </c>
      <c r="E75" s="30">
        <f>SUMIF(all!H766:H770,"&lt;0")</f>
        <v>-13</v>
      </c>
      <c r="F75" s="27">
        <f t="shared" ref="F75" si="13">D75+E75</f>
        <v>-9.5399999999999991</v>
      </c>
      <c r="G75" s="29">
        <f>all!J770</f>
        <v>-8.0681818181817869E-3</v>
      </c>
      <c r="H75" s="29">
        <f>all!O770</f>
        <v>0.67511885895404122</v>
      </c>
      <c r="I75" s="29">
        <f>all!K770</f>
        <v>2.5414557808313476E-2</v>
      </c>
      <c r="K75" s="30">
        <f t="shared" si="3"/>
        <v>25</v>
      </c>
      <c r="L75" s="30">
        <v>211.5</v>
      </c>
      <c r="M75" s="29">
        <f t="shared" ref="M75" si="14">K75/L74</f>
        <v>0.11310170104958379</v>
      </c>
      <c r="N75" s="29">
        <f t="shared" ref="N75" si="15">M75/I75</f>
        <v>4.4502722377717925</v>
      </c>
      <c r="O75" s="3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baseColWidth="10" defaultColWidth="8.83203125" defaultRowHeight="13" x14ac:dyDescent="0.15"/>
  <cols>
    <col min="1" max="1" width="10" style="3" customWidth="1"/>
    <col min="2" max="2" width="9.1640625" style="26" customWidth="1"/>
    <col min="3" max="14" width="7.1640625" style="34" customWidth="1"/>
    <col min="15" max="17" width="7.1640625" style="35" customWidth="1"/>
    <col min="18" max="19" width="8.83203125" style="36"/>
    <col min="20" max="1023" width="8.83203125" style="3" customWidth="1"/>
    <col min="1024" max="1025" width="8.83203125" customWidth="1"/>
  </cols>
  <sheetData>
    <row r="1" spans="1:19" s="4" customFormat="1" x14ac:dyDescent="0.15">
      <c r="A1" s="4" t="s">
        <v>214</v>
      </c>
      <c r="B1" s="12" t="s">
        <v>7</v>
      </c>
      <c r="C1" s="37" t="s">
        <v>215</v>
      </c>
      <c r="D1" s="37" t="s">
        <v>216</v>
      </c>
      <c r="E1" s="37" t="s">
        <v>217</v>
      </c>
      <c r="F1" s="37" t="s">
        <v>218</v>
      </c>
      <c r="G1" s="37" t="s">
        <v>219</v>
      </c>
      <c r="H1" s="37" t="s">
        <v>220</v>
      </c>
      <c r="I1" s="37" t="s">
        <v>221</v>
      </c>
      <c r="J1" s="37" t="s">
        <v>222</v>
      </c>
      <c r="K1" s="37" t="s">
        <v>223</v>
      </c>
      <c r="L1" s="37" t="s">
        <v>224</v>
      </c>
      <c r="M1" s="37" t="s">
        <v>225</v>
      </c>
      <c r="N1" s="37" t="s">
        <v>226</v>
      </c>
      <c r="O1" s="38" t="s">
        <v>227</v>
      </c>
      <c r="P1" s="38" t="s">
        <v>228</v>
      </c>
      <c r="Q1" s="38" t="s">
        <v>229</v>
      </c>
      <c r="R1" s="39"/>
      <c r="S1" s="39"/>
    </row>
    <row r="2" spans="1:19" x14ac:dyDescent="0.15">
      <c r="C2" s="34">
        <f t="shared" ref="C2:Q2" si="0">SUM(C3:C25)</f>
        <v>5.7283333333333344</v>
      </c>
      <c r="D2" s="34">
        <f t="shared" si="0"/>
        <v>4.5841666666666674</v>
      </c>
      <c r="E2" s="34">
        <f t="shared" si="0"/>
        <v>-0.34999999999999964</v>
      </c>
      <c r="F2" s="34">
        <f t="shared" si="0"/>
        <v>-1.3233333333333328</v>
      </c>
      <c r="G2" s="34">
        <f t="shared" si="0"/>
        <v>-1.3233333333333328</v>
      </c>
      <c r="H2" s="34">
        <f t="shared" si="0"/>
        <v>-1.3233333333333328</v>
      </c>
      <c r="I2" s="34">
        <f t="shared" si="0"/>
        <v>-1.3233333333333328</v>
      </c>
      <c r="J2" s="34">
        <f t="shared" si="0"/>
        <v>-1.3233333333333328</v>
      </c>
      <c r="K2" s="34">
        <f t="shared" si="0"/>
        <v>-1.3233333333333328</v>
      </c>
      <c r="L2" s="34">
        <f t="shared" si="0"/>
        <v>-1.3233333333333328</v>
      </c>
      <c r="M2" s="34">
        <f t="shared" si="0"/>
        <v>-1.3233333333333328</v>
      </c>
      <c r="N2" s="34">
        <f t="shared" si="0"/>
        <v>-1.3233333333333328</v>
      </c>
      <c r="O2" s="35">
        <f t="shared" si="0"/>
        <v>-7.0516666666666676</v>
      </c>
      <c r="P2" s="35">
        <f t="shared" si="0"/>
        <v>-5.9075000000000006</v>
      </c>
      <c r="Q2" s="35">
        <f t="shared" si="0"/>
        <v>-0.97333333333333327</v>
      </c>
      <c r="R2" s="40"/>
    </row>
    <row r="3" spans="1:19" x14ac:dyDescent="0.15">
      <c r="R3" s="40"/>
    </row>
    <row r="4" spans="1:19" x14ac:dyDescent="0.15">
      <c r="A4" s="3" t="s">
        <v>226</v>
      </c>
      <c r="B4" s="26">
        <f>SUM(daily!F50:F76)</f>
        <v>68.740000000000009</v>
      </c>
      <c r="C4" s="34">
        <f t="shared" ref="C4:N4" si="1">$B$4/12</f>
        <v>5.7283333333333344</v>
      </c>
      <c r="D4" s="34">
        <f t="shared" si="1"/>
        <v>5.7283333333333344</v>
      </c>
      <c r="E4" s="34">
        <f t="shared" si="1"/>
        <v>5.7283333333333344</v>
      </c>
      <c r="F4" s="34">
        <f t="shared" si="1"/>
        <v>5.7283333333333344</v>
      </c>
      <c r="G4" s="34">
        <f t="shared" si="1"/>
        <v>5.7283333333333344</v>
      </c>
      <c r="H4" s="34">
        <f t="shared" si="1"/>
        <v>5.7283333333333344</v>
      </c>
      <c r="I4" s="34">
        <f t="shared" si="1"/>
        <v>5.7283333333333344</v>
      </c>
      <c r="J4" s="34">
        <f t="shared" si="1"/>
        <v>5.7283333333333344</v>
      </c>
      <c r="K4" s="34">
        <f t="shared" si="1"/>
        <v>5.7283333333333344</v>
      </c>
      <c r="L4" s="34">
        <f t="shared" si="1"/>
        <v>5.7283333333333344</v>
      </c>
      <c r="M4" s="34">
        <f t="shared" si="1"/>
        <v>5.7283333333333344</v>
      </c>
      <c r="N4" s="34">
        <f t="shared" si="1"/>
        <v>5.7283333333333344</v>
      </c>
      <c r="P4" s="41"/>
    </row>
    <row r="5" spans="1:19" x14ac:dyDescent="0.15">
      <c r="A5" s="3" t="s">
        <v>227</v>
      </c>
      <c r="B5" s="26">
        <f>SUM(daily!F32:F49)</f>
        <v>-13.730000000000004</v>
      </c>
      <c r="D5" s="34">
        <f t="shared" ref="D5:O5" si="2">$B$5/12</f>
        <v>-1.144166666666667</v>
      </c>
      <c r="E5" s="34">
        <f t="shared" si="2"/>
        <v>-1.144166666666667</v>
      </c>
      <c r="F5" s="34">
        <f t="shared" si="2"/>
        <v>-1.144166666666667</v>
      </c>
      <c r="G5" s="34">
        <f t="shared" si="2"/>
        <v>-1.144166666666667</v>
      </c>
      <c r="H5" s="34">
        <f t="shared" si="2"/>
        <v>-1.144166666666667</v>
      </c>
      <c r="I5" s="34">
        <f t="shared" si="2"/>
        <v>-1.144166666666667</v>
      </c>
      <c r="J5" s="34">
        <f t="shared" si="2"/>
        <v>-1.144166666666667</v>
      </c>
      <c r="K5" s="34">
        <f t="shared" si="2"/>
        <v>-1.144166666666667</v>
      </c>
      <c r="L5" s="34">
        <f t="shared" si="2"/>
        <v>-1.144166666666667</v>
      </c>
      <c r="M5" s="34">
        <f t="shared" si="2"/>
        <v>-1.144166666666667</v>
      </c>
      <c r="N5" s="34">
        <f t="shared" si="2"/>
        <v>-1.144166666666667</v>
      </c>
      <c r="O5" s="35">
        <f t="shared" si="2"/>
        <v>-1.144166666666667</v>
      </c>
      <c r="P5" s="41"/>
    </row>
    <row r="6" spans="1:19" x14ac:dyDescent="0.15">
      <c r="A6" s="3" t="s">
        <v>228</v>
      </c>
      <c r="B6" s="26">
        <f>SUM(daily!F9:F31)</f>
        <v>-59.210000000000008</v>
      </c>
      <c r="E6" s="34">
        <f t="shared" ref="E6:P6" si="3">$B$6/12</f>
        <v>-4.934166666666667</v>
      </c>
      <c r="F6" s="34">
        <f t="shared" si="3"/>
        <v>-4.934166666666667</v>
      </c>
      <c r="G6" s="34">
        <f t="shared" si="3"/>
        <v>-4.934166666666667</v>
      </c>
      <c r="H6" s="34">
        <f t="shared" si="3"/>
        <v>-4.934166666666667</v>
      </c>
      <c r="I6" s="34">
        <f t="shared" si="3"/>
        <v>-4.934166666666667</v>
      </c>
      <c r="J6" s="34">
        <f t="shared" si="3"/>
        <v>-4.934166666666667</v>
      </c>
      <c r="K6" s="34">
        <f t="shared" si="3"/>
        <v>-4.934166666666667</v>
      </c>
      <c r="L6" s="34">
        <f t="shared" si="3"/>
        <v>-4.934166666666667</v>
      </c>
      <c r="M6" s="34">
        <f t="shared" si="3"/>
        <v>-4.934166666666667</v>
      </c>
      <c r="N6" s="34">
        <f t="shared" si="3"/>
        <v>-4.934166666666667</v>
      </c>
      <c r="O6" s="35">
        <f t="shared" si="3"/>
        <v>-4.934166666666667</v>
      </c>
      <c r="P6" s="35">
        <f t="shared" si="3"/>
        <v>-4.934166666666667</v>
      </c>
      <c r="R6" s="40"/>
    </row>
    <row r="7" spans="1:19" x14ac:dyDescent="0.15">
      <c r="A7" s="3" t="s">
        <v>229</v>
      </c>
      <c r="B7" s="26">
        <f>SUM(daily!F3:F8)</f>
        <v>-11.68</v>
      </c>
      <c r="F7" s="34">
        <f t="shared" ref="F7:Q7" si="4">$B$7/12</f>
        <v>-0.97333333333333327</v>
      </c>
      <c r="G7" s="34">
        <f t="shared" si="4"/>
        <v>-0.97333333333333327</v>
      </c>
      <c r="H7" s="34">
        <f t="shared" si="4"/>
        <v>-0.97333333333333327</v>
      </c>
      <c r="I7" s="34">
        <f t="shared" si="4"/>
        <v>-0.97333333333333327</v>
      </c>
      <c r="J7" s="34">
        <f t="shared" si="4"/>
        <v>-0.97333333333333327</v>
      </c>
      <c r="K7" s="34">
        <f t="shared" si="4"/>
        <v>-0.97333333333333327</v>
      </c>
      <c r="L7" s="34">
        <f t="shared" si="4"/>
        <v>-0.97333333333333327</v>
      </c>
      <c r="M7" s="34">
        <f t="shared" si="4"/>
        <v>-0.97333333333333327</v>
      </c>
      <c r="N7" s="34">
        <f t="shared" si="4"/>
        <v>-0.97333333333333327</v>
      </c>
      <c r="O7" s="35">
        <f t="shared" si="4"/>
        <v>-0.97333333333333327</v>
      </c>
      <c r="P7" s="35">
        <f t="shared" si="4"/>
        <v>-0.97333333333333327</v>
      </c>
      <c r="Q7" s="35">
        <f t="shared" si="4"/>
        <v>-0.97333333333333327</v>
      </c>
      <c r="R7" s="4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daily</vt:lpstr>
      <vt:lpstr>monthly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72</cp:revision>
  <dcterms:created xsi:type="dcterms:W3CDTF">2019-08-06T12:54:30Z</dcterms:created>
  <dcterms:modified xsi:type="dcterms:W3CDTF">2019-10-26T22:47:34Z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