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ll" sheetId="1" state="visible" r:id="rId2"/>
    <sheet name="daily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<sst xmlns="http://schemas.openxmlformats.org/spreadsheetml/2006/main" count="1207" uniqueCount="214">
  <si>
    <t xml:space="preserve">tx id</t>
  </si>
  <si>
    <t xml:space="preserve">date</t>
  </si>
  <si>
    <t xml:space="preserve">tournament</t>
  </si>
  <si>
    <t xml:space="preserve">name</t>
  </si>
  <si>
    <t xml:space="preserve">bet</t>
  </si>
  <si>
    <t xml:space="preserve">odds</t>
  </si>
  <si>
    <t xml:space="preserve">payout</t>
  </si>
  <si>
    <t xml:space="preserve">net</t>
  </si>
  <si>
    <t xml:space="preserve">balance</t>
  </si>
  <si>
    <t xml:space="preserve">ROI</t>
  </si>
  <si>
    <t xml:space="preserve">K%</t>
  </si>
  <si>
    <t xml:space="preserve">wins</t>
  </si>
  <si>
    <t xml:space="preserve">loss</t>
  </si>
  <si>
    <t xml:space="preserve">R</t>
  </si>
  <si>
    <t xml:space="preserve">W</t>
  </si>
  <si>
    <t xml:space="preserve">Hamburg European Open</t>
  </si>
  <si>
    <t xml:space="preserve">ruud</t>
  </si>
  <si>
    <t xml:space="preserve">chardy</t>
  </si>
  <si>
    <t xml:space="preserve">thiem</t>
  </si>
  <si>
    <t xml:space="preserve">basilashvili</t>
  </si>
  <si>
    <t xml:space="preserve">Swiss Gstaad</t>
  </si>
  <si>
    <t xml:space="preserve">carballesbaena</t>
  </si>
  <si>
    <t xml:space="preserve">sonego</t>
  </si>
  <si>
    <t xml:space="preserve">Ramos-vinolas</t>
  </si>
  <si>
    <t xml:space="preserve">stebec</t>
  </si>
  <si>
    <t xml:space="preserve">BB&amp;T Atlanta Open</t>
  </si>
  <si>
    <t xml:space="preserve">popyrin</t>
  </si>
  <si>
    <t xml:space="preserve">norrie</t>
  </si>
  <si>
    <t xml:space="preserve">evans d</t>
  </si>
  <si>
    <t xml:space="preserve">isner</t>
  </si>
  <si>
    <t xml:space="preserve">ebden</t>
  </si>
  <si>
    <t xml:space="preserve">de minaur</t>
  </si>
  <si>
    <t xml:space="preserve">fritz</t>
  </si>
  <si>
    <t xml:space="preserve">kecmanovic</t>
  </si>
  <si>
    <t xml:space="preserve">andujar</t>
  </si>
  <si>
    <t xml:space="preserve">lajovic</t>
  </si>
  <si>
    <t xml:space="preserve">sousa</t>
  </si>
  <si>
    <t xml:space="preserve">bautista agut</t>
  </si>
  <si>
    <t xml:space="preserve">krajinovic</t>
  </si>
  <si>
    <t xml:space="preserve">carreno busta</t>
  </si>
  <si>
    <t xml:space="preserve">delbonis</t>
  </si>
  <si>
    <t xml:space="preserve">fognini</t>
  </si>
  <si>
    <t xml:space="preserve">tomic</t>
  </si>
  <si>
    <t xml:space="preserve">zverev a</t>
  </si>
  <si>
    <t xml:space="preserve">rublev</t>
  </si>
  <si>
    <t xml:space="preserve">Citi Open</t>
  </si>
  <si>
    <t xml:space="preserve">gojowczyk</t>
  </si>
  <si>
    <t xml:space="preserve">ivashka</t>
  </si>
  <si>
    <t xml:space="preserve">gombos</t>
  </si>
  <si>
    <t xml:space="preserve">mahut</t>
  </si>
  <si>
    <t xml:space="preserve">troicki</t>
  </si>
  <si>
    <t xml:space="preserve">schnur</t>
  </si>
  <si>
    <t xml:space="preserve">Mexicano Cabol</t>
  </si>
  <si>
    <t xml:space="preserve">gerasimov e</t>
  </si>
  <si>
    <t xml:space="preserve">jung</t>
  </si>
  <si>
    <t xml:space="preserve">koepfer domonik</t>
  </si>
  <si>
    <t xml:space="preserve">kwon</t>
  </si>
  <si>
    <t xml:space="preserve">kyrgios</t>
  </si>
  <si>
    <t xml:space="preserve">medvedev</t>
  </si>
  <si>
    <t xml:space="preserve">thompsonj</t>
  </si>
  <si>
    <t xml:space="preserve">opelka</t>
  </si>
  <si>
    <t xml:space="preserve">dimitrov</t>
  </si>
  <si>
    <t xml:space="preserve">tipsarevic</t>
  </si>
  <si>
    <t xml:space="preserve">garin</t>
  </si>
  <si>
    <t xml:space="preserve">daniel t</t>
  </si>
  <si>
    <t xml:space="preserve">anderson k</t>
  </si>
  <si>
    <t xml:space="preserve">hurkacz</t>
  </si>
  <si>
    <t xml:space="preserve">augeraliassime</t>
  </si>
  <si>
    <t xml:space="preserve">paire</t>
  </si>
  <si>
    <t xml:space="preserve">raonic</t>
  </si>
  <si>
    <t xml:space="preserve">goffin</t>
  </si>
  <si>
    <t xml:space="preserve">tsitsipas</t>
  </si>
  <si>
    <t xml:space="preserve">struff</t>
  </si>
  <si>
    <t xml:space="preserve">pouille</t>
  </si>
  <si>
    <t xml:space="preserve">schwartzman</t>
  </si>
  <si>
    <t xml:space="preserve">Generali Open</t>
  </si>
  <si>
    <t xml:space="preserve">verdasco</t>
  </si>
  <si>
    <t xml:space="preserve">cuevas</t>
  </si>
  <si>
    <t xml:space="preserve">munar</t>
  </si>
  <si>
    <t xml:space="preserve">tsonga</t>
  </si>
  <si>
    <t xml:space="preserve">edmund</t>
  </si>
  <si>
    <t xml:space="preserve">cilic</t>
  </si>
  <si>
    <t xml:space="preserve">schwarzman</t>
  </si>
  <si>
    <t xml:space="preserve">Coupe Rogers</t>
  </si>
  <si>
    <t xml:space="preserve">djere</t>
  </si>
  <si>
    <t xml:space="preserve">pospisil v</t>
  </si>
  <si>
    <t xml:space="preserve">pella</t>
  </si>
  <si>
    <t xml:space="preserve">coric</t>
  </si>
  <si>
    <t xml:space="preserve">nishikori</t>
  </si>
  <si>
    <t xml:space="preserve">nadal</t>
  </si>
  <si>
    <t xml:space="preserve">shapovalov</t>
  </si>
  <si>
    <t xml:space="preserve">monfils</t>
  </si>
  <si>
    <t xml:space="preserve">wawrinka</t>
  </si>
  <si>
    <t xml:space="preserve">paul t</t>
  </si>
  <si>
    <t xml:space="preserve">khachanov</t>
  </si>
  <si>
    <t xml:space="preserve">berrettini</t>
  </si>
  <si>
    <t xml:space="preserve">mannarino</t>
  </si>
  <si>
    <t xml:space="preserve">gasquet</t>
  </si>
  <si>
    <t xml:space="preserve">querrey</t>
  </si>
  <si>
    <t xml:space="preserve">djokovic</t>
  </si>
  <si>
    <t xml:space="preserve">federer</t>
  </si>
  <si>
    <t xml:space="preserve">Winston Salem</t>
  </si>
  <si>
    <t xml:space="preserve">bublik</t>
  </si>
  <si>
    <t xml:space="preserve">lee d</t>
  </si>
  <si>
    <t xml:space="preserve">carballes baena</t>
  </si>
  <si>
    <t xml:space="preserve">sarmiento</t>
  </si>
  <si>
    <t xml:space="preserve">fratangelo</t>
  </si>
  <si>
    <t xml:space="preserve">sandgren</t>
  </si>
  <si>
    <t xml:space="preserve">dzumhur</t>
  </si>
  <si>
    <t xml:space="preserve">johnson s</t>
  </si>
  <si>
    <t xml:space="preserve">millman</t>
  </si>
  <si>
    <t xml:space="preserve">sousa j</t>
  </si>
  <si>
    <t xml:space="preserve">lopez f</t>
  </si>
  <si>
    <t xml:space="preserve">humbert</t>
  </si>
  <si>
    <t xml:space="preserve">tiafoe</t>
  </si>
  <si>
    <t xml:space="preserve">haase</t>
  </si>
  <si>
    <t xml:space="preserve">usp</t>
  </si>
  <si>
    <t xml:space="preserve">rosol</t>
  </si>
  <si>
    <t xml:space="preserve">krueger</t>
  </si>
  <si>
    <t xml:space="preserve">lorenzi</t>
  </si>
  <si>
    <t xml:space="preserve">polansky</t>
  </si>
  <si>
    <t xml:space="preserve">galovic</t>
  </si>
  <si>
    <t xml:space="preserve">griekspoor tallo</t>
  </si>
  <si>
    <t xml:space="preserve">lestienne</t>
  </si>
  <si>
    <t xml:space="preserve">rubin</t>
  </si>
  <si>
    <t xml:space="preserve">ward</t>
  </si>
  <si>
    <t xml:space="preserve">wsa</t>
  </si>
  <si>
    <t xml:space="preserve">johnson</t>
  </si>
  <si>
    <t xml:space="preserve">coppejans</t>
  </si>
  <si>
    <t xml:space="preserve">kamke</t>
  </si>
  <si>
    <t xml:space="preserve">griekspoor</t>
  </si>
  <si>
    <t xml:space="preserve">koepfer dominik</t>
  </si>
  <si>
    <t xml:space="preserve">vesely</t>
  </si>
  <si>
    <t xml:space="preserve">menezes</t>
  </si>
  <si>
    <t xml:space="preserve">chung h</t>
  </si>
  <si>
    <t xml:space="preserve">donskoy</t>
  </si>
  <si>
    <t xml:space="preserve">lestienne c</t>
  </si>
  <si>
    <t xml:space="preserve">vilella martinez</t>
  </si>
  <si>
    <t xml:space="preserve">berdych</t>
  </si>
  <si>
    <t xml:space="preserve">darcis</t>
  </si>
  <si>
    <t xml:space="preserve">fucsovics</t>
  </si>
  <si>
    <t xml:space="preserve">eubanks</t>
  </si>
  <si>
    <t xml:space="preserve">kudla</t>
  </si>
  <si>
    <t xml:space="preserve">monteiro</t>
  </si>
  <si>
    <t xml:space="preserve">trungelliti</t>
  </si>
  <si>
    <t xml:space="preserve">ups</t>
  </si>
  <si>
    <t xml:space="preserve">berankis</t>
  </si>
  <si>
    <t xml:space="preserve">majchrzak</t>
  </si>
  <si>
    <t xml:space="preserve">nishioka</t>
  </si>
  <si>
    <t xml:space="preserve">sock j</t>
  </si>
  <si>
    <t xml:space="preserve">benchetrit ellio</t>
  </si>
  <si>
    <t xml:space="preserve">simon</t>
  </si>
  <si>
    <t xml:space="preserve">granollers</t>
  </si>
  <si>
    <t xml:space="preserve">fabbiano</t>
  </si>
  <si>
    <t xml:space="preserve">lloyd harris</t>
  </si>
  <si>
    <t xml:space="preserve">mayer l</t>
  </si>
  <si>
    <t xml:space="preserve">kokkinakis</t>
  </si>
  <si>
    <t xml:space="preserve">kovalik</t>
  </si>
  <si>
    <t xml:space="preserve">laaksonen</t>
  </si>
  <si>
    <t xml:space="preserve">dellien</t>
  </si>
  <si>
    <t xml:space="preserve">brooksby</t>
  </si>
  <si>
    <t xml:space="preserve">bedene al</t>
  </si>
  <si>
    <t xml:space="preserve">f lopez</t>
  </si>
  <si>
    <t xml:space="preserve">a zverev</t>
  </si>
  <si>
    <t xml:space="preserve">spt</t>
  </si>
  <si>
    <t xml:space="preserve">mtz</t>
  </si>
  <si>
    <t xml:space="preserve">hoang</t>
  </si>
  <si>
    <t xml:space="preserve">barrere</t>
  </si>
  <si>
    <t xml:space="preserve">kukushkin</t>
  </si>
  <si>
    <t xml:space="preserve">bedene</t>
  </si>
  <si>
    <t xml:space="preserve">chg</t>
  </si>
  <si>
    <t xml:space="preserve">zhu</t>
  </si>
  <si>
    <t xml:space="preserve">seppi</t>
  </si>
  <si>
    <t xml:space="preserve">tky</t>
  </si>
  <si>
    <t xml:space="preserve">thy</t>
  </si>
  <si>
    <t xml:space="preserve">bej</t>
  </si>
  <si>
    <t xml:space="preserve">pouile</t>
  </si>
  <si>
    <t xml:space="preserve">atp</t>
  </si>
  <si>
    <t xml:space="preserve">j thompson</t>
  </si>
  <si>
    <t xml:space="preserve">albot</t>
  </si>
  <si>
    <t xml:space="preserve">zverev</t>
  </si>
  <si>
    <t xml:space="preserve">shg</t>
  </si>
  <si>
    <t xml:space="preserve">murray</t>
  </si>
  <si>
    <t xml:space="preserve">msw</t>
  </si>
  <si>
    <t xml:space="preserve">horansky</t>
  </si>
  <si>
    <t xml:space="preserve">stk</t>
  </si>
  <si>
    <t xml:space="preserve">sugita</t>
  </si>
  <si>
    <t xml:space="preserve">otte</t>
  </si>
  <si>
    <t xml:space="preserve">novak</t>
  </si>
  <si>
    <t xml:space="preserve">mager</t>
  </si>
  <si>
    <t xml:space="preserve">ant</t>
  </si>
  <si>
    <t xml:space="preserve">maden</t>
  </si>
  <si>
    <t xml:space="preserve">copil</t>
  </si>
  <si>
    <t xml:space="preserve">kohlschreiber</t>
  </si>
  <si>
    <t xml:space="preserve">sinner</t>
  </si>
  <si>
    <t xml:space="preserve">ymer</t>
  </si>
  <si>
    <t xml:space="preserve">milojevic</t>
  </si>
  <si>
    <t xml:space="preserve">travaglia</t>
  </si>
  <si>
    <t xml:space="preserve">warinka</t>
  </si>
  <si>
    <t xml:space="preserve">vna</t>
  </si>
  <si>
    <t xml:space="preserve">gerasimov</t>
  </si>
  <si>
    <t xml:space="preserve">bsl</t>
  </si>
  <si>
    <t xml:space="preserve">sant</t>
  </si>
  <si>
    <t xml:space="preserve">no bets</t>
  </si>
  <si>
    <t xml:space="preserve">wager</t>
  </si>
  <si>
    <t xml:space="preserve">losses</t>
  </si>
  <si>
    <t xml:space="preserve">roi</t>
  </si>
  <si>
    <t xml:space="preserve">winrate</t>
  </si>
  <si>
    <t xml:space="preserve">k%</t>
  </si>
  <si>
    <t xml:space="preserve">avg bet</t>
  </si>
  <si>
    <t xml:space="preserve">closing</t>
  </si>
  <si>
    <t xml:space="preserve">Actual %</t>
  </si>
  <si>
    <t xml:space="preserve">over/under</t>
  </si>
  <si>
    <t xml:space="preserve">multi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</si>
</sst>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"/>
    <numFmt numFmtId="166" formatCode="YYYY\-MM\-DD"/>
    <numFmt numFmtId="167" formatCode="0.00"/>
    <numFmt numFmtId="168" formatCode="0%"/>
    <numFmt numFmtId="169" formatCode="0.0%"/>
    <numFmt numFmtId="170" formatCode="#,##0.0"/>
    <numFmt numFmtId="171" formatCode="DD/MM/YY"/>
    <numFmt numFmtId="172" formatCode="D\-MMM"/>
    <numFmt numFmtId="173" formatCode="#,##0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999999"/>
      <name val="Arial"/>
      <family val="2"/>
      <charset val="1"/>
    </font>
    <font>
      <sz val="10"/>
      <color rgb="FF666666"/>
      <name val="Arial"/>
      <family val="2"/>
      <charset val="1"/>
    </font>
    <font>
      <sz val="10"/>
      <color rgb="FFCCCCCC"/>
      <name val="Arial"/>
      <family val="2"/>
      <charset val="1"/>
    </font>
    <font>
      <b val="true"/>
      <sz val="10"/>
      <color rgb="FF999999"/>
      <name val="Arial"/>
      <family val="2"/>
      <charset val="1"/>
    </font>
    <font>
      <b val="true"/>
      <sz val="10"/>
      <color rgb="FF666666"/>
      <name val="Arial"/>
      <family val="2"/>
      <charset val="1"/>
    </font>
    <font>
      <b val="true"/>
      <i val="true"/>
      <sz val="10"/>
      <color rgb="FF666666"/>
      <name val="Arial"/>
      <family val="2"/>
      <charset val="1"/>
    </font>
    <font>
      <b val="true"/>
      <sz val="10"/>
      <color rgb="FFCCCCCC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5"/>
      <color rgb="FFFFFFFF"/>
      <name val="Calibri"/>
      <family val="2"/>
    </font>
    <font>
      <sz val="9"/>
      <color rgb="FFFFFFFF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500" spc="97" strike="noStrike">
                <a:solidFill>
                  <a:srgbClr val="ffffff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500" spc="97" strike="noStrike">
                <a:solidFill>
                  <a:srgbClr val="ffffff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closing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daily!$L$1</c:f>
              <c:strCache>
                <c:ptCount val="1"/>
                <c:pt idx="0">
                  <c:v>closing</c:v>
                </c:pt>
              </c:strCache>
            </c:strRef>
          </c:tx>
          <c:spPr>
            <a:solidFill>
              <a:srgbClr val="ffffff"/>
            </a:solidFill>
            <a:ln w="34920">
              <a:solidFill>
                <a:srgbClr val="fffff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daily!$A$2:$A$70</c:f>
              <c:strCache>
                <c:ptCount val="69"/>
                <c:pt idx="0">
                  <c:v/>
                </c:pt>
                <c:pt idx="1">
                  <c:v>24/07/19</c:v>
                </c:pt>
                <c:pt idx="2">
                  <c:v>25/07/19</c:v>
                </c:pt>
                <c:pt idx="3">
                  <c:v>26/07/19</c:v>
                </c:pt>
                <c:pt idx="4">
                  <c:v>28/07/19</c:v>
                </c:pt>
                <c:pt idx="5">
                  <c:v>30/07/19</c:v>
                </c:pt>
                <c:pt idx="6">
                  <c:v>31/07/19</c:v>
                </c:pt>
                <c:pt idx="7">
                  <c:v>01/08/19</c:v>
                </c:pt>
                <c:pt idx="8">
                  <c:v>02/08/19</c:v>
                </c:pt>
                <c:pt idx="9">
                  <c:v>03/08/19</c:v>
                </c:pt>
                <c:pt idx="10">
                  <c:v>05/08/19</c:v>
                </c:pt>
                <c:pt idx="11">
                  <c:v>06/08/19</c:v>
                </c:pt>
                <c:pt idx="12">
                  <c:v>07/08/19</c:v>
                </c:pt>
                <c:pt idx="13">
                  <c:v>08/08/19</c:v>
                </c:pt>
                <c:pt idx="14">
                  <c:v>09/08/19</c:v>
                </c:pt>
                <c:pt idx="15">
                  <c:v>11/08/19</c:v>
                </c:pt>
                <c:pt idx="16">
                  <c:v>13/08/19</c:v>
                </c:pt>
                <c:pt idx="17">
                  <c:v>15/08/19</c:v>
                </c:pt>
                <c:pt idx="18">
                  <c:v>16/08/19</c:v>
                </c:pt>
                <c:pt idx="19">
                  <c:v>17/08/19</c:v>
                </c:pt>
                <c:pt idx="20">
                  <c:v>18/08/19</c:v>
                </c:pt>
                <c:pt idx="21">
                  <c:v>19/08/19</c:v>
                </c:pt>
                <c:pt idx="22">
                  <c:v>20/08/19</c:v>
                </c:pt>
                <c:pt idx="23">
                  <c:v>21/08/19</c:v>
                </c:pt>
                <c:pt idx="24">
                  <c:v>22/08/19</c:v>
                </c:pt>
                <c:pt idx="25">
                  <c:v>23/08/19</c:v>
                </c:pt>
                <c:pt idx="26">
                  <c:v>26/08/19</c:v>
                </c:pt>
                <c:pt idx="27">
                  <c:v>27/08/19</c:v>
                </c:pt>
                <c:pt idx="28">
                  <c:v>29/08/19</c:v>
                </c:pt>
                <c:pt idx="29">
                  <c:v>30/08/19</c:v>
                </c:pt>
                <c:pt idx="30">
                  <c:v>02/09/19</c:v>
                </c:pt>
                <c:pt idx="31">
                  <c:v>03/09/19</c:v>
                </c:pt>
                <c:pt idx="32">
                  <c:v>05/09/19</c:v>
                </c:pt>
                <c:pt idx="33">
                  <c:v>06/09/19</c:v>
                </c:pt>
                <c:pt idx="34">
                  <c:v>16/09/19</c:v>
                </c:pt>
                <c:pt idx="35">
                  <c:v>17/09/19</c:v>
                </c:pt>
                <c:pt idx="36">
                  <c:v>18/09/19</c:v>
                </c:pt>
                <c:pt idx="37">
                  <c:v>19/09/19</c:v>
                </c:pt>
                <c:pt idx="38">
                  <c:v>20/09/19</c:v>
                </c:pt>
                <c:pt idx="39">
                  <c:v>21/09/19</c:v>
                </c:pt>
                <c:pt idx="40">
                  <c:v>22/09/19</c:v>
                </c:pt>
                <c:pt idx="41">
                  <c:v>23/09/19</c:v>
                </c:pt>
                <c:pt idx="42">
                  <c:v>24/09/19</c:v>
                </c:pt>
                <c:pt idx="43">
                  <c:v>25/09/19</c:v>
                </c:pt>
                <c:pt idx="44">
                  <c:v>26/09/19</c:v>
                </c:pt>
                <c:pt idx="45">
                  <c:v>27/09/19</c:v>
                </c:pt>
                <c:pt idx="46">
                  <c:v>29/09/19</c:v>
                </c:pt>
                <c:pt idx="47">
                  <c:v>30/09/19</c:v>
                </c:pt>
                <c:pt idx="48">
                  <c:v>01/10/19</c:v>
                </c:pt>
                <c:pt idx="49">
                  <c:v>02/10/19</c:v>
                </c:pt>
                <c:pt idx="50">
                  <c:v>03/10/19</c:v>
                </c:pt>
                <c:pt idx="51">
                  <c:v>04/10/19</c:v>
                </c:pt>
                <c:pt idx="52">
                  <c:v>05/10/19</c:v>
                </c:pt>
                <c:pt idx="53">
                  <c:v>06/10/19</c:v>
                </c:pt>
                <c:pt idx="54">
                  <c:v>07/10/19</c:v>
                </c:pt>
                <c:pt idx="55">
                  <c:v>08/10/19</c:v>
                </c:pt>
                <c:pt idx="56">
                  <c:v>09/10/19</c:v>
                </c:pt>
                <c:pt idx="57">
                  <c:v>10/10/19</c:v>
                </c:pt>
                <c:pt idx="58">
                  <c:v>11/10/19</c:v>
                </c:pt>
                <c:pt idx="59">
                  <c:v>12/10/19</c:v>
                </c:pt>
                <c:pt idx="60">
                  <c:v>13/10/19</c:v>
                </c:pt>
                <c:pt idx="61">
                  <c:v>14/10/19</c:v>
                </c:pt>
                <c:pt idx="62">
                  <c:v>15/10/19</c:v>
                </c:pt>
                <c:pt idx="63">
                  <c:v>16/10/19</c:v>
                </c:pt>
                <c:pt idx="64">
                  <c:v>17/10/19</c:v>
                </c:pt>
                <c:pt idx="65">
                  <c:v>18/10/19</c:v>
                </c:pt>
                <c:pt idx="66">
                  <c:v>19/10/19</c:v>
                </c:pt>
                <c:pt idx="67">
                  <c:v>20/10/19</c:v>
                </c:pt>
                <c:pt idx="68">
                  <c:v/>
                </c:pt>
              </c:strCache>
            </c:strRef>
          </c:cat>
          <c:val>
            <c:numRef>
              <c:f>daily!$L$2:$L$70</c:f>
              <c:numCache>
                <c:formatCode>General</c:formatCode>
                <c:ptCount val="69"/>
                <c:pt idx="0">
                  <c:v/>
                </c:pt>
                <c:pt idx="1">
                  <c:v>230.3</c:v>
                </c:pt>
                <c:pt idx="2">
                  <c:v>268.05</c:v>
                </c:pt>
                <c:pt idx="3">
                  <c:v>257.15</c:v>
                </c:pt>
                <c:pt idx="4">
                  <c:v>154.35</c:v>
                </c:pt>
                <c:pt idx="5">
                  <c:v>148.72</c:v>
                </c:pt>
                <c:pt idx="6">
                  <c:v>143.82</c:v>
                </c:pt>
                <c:pt idx="7">
                  <c:v>156.07</c:v>
                </c:pt>
                <c:pt idx="8">
                  <c:v>145.91</c:v>
                </c:pt>
                <c:pt idx="9">
                  <c:v>141.19</c:v>
                </c:pt>
                <c:pt idx="10">
                  <c:v>134.73</c:v>
                </c:pt>
                <c:pt idx="11">
                  <c:v>145.2</c:v>
                </c:pt>
                <c:pt idx="12">
                  <c:v>132.07</c:v>
                </c:pt>
                <c:pt idx="13">
                  <c:v>131.21</c:v>
                </c:pt>
                <c:pt idx="14">
                  <c:v>232.32</c:v>
                </c:pt>
                <c:pt idx="15">
                  <c:v>173.54</c:v>
                </c:pt>
                <c:pt idx="16">
                  <c:v>255.84</c:v>
                </c:pt>
                <c:pt idx="17">
                  <c:v>244.2</c:v>
                </c:pt>
                <c:pt idx="18">
                  <c:v>230.32</c:v>
                </c:pt>
                <c:pt idx="19">
                  <c:v>222.94</c:v>
                </c:pt>
                <c:pt idx="20">
                  <c:v>224.54</c:v>
                </c:pt>
                <c:pt idx="21">
                  <c:v>226.65</c:v>
                </c:pt>
                <c:pt idx="22">
                  <c:v>246.73</c:v>
                </c:pt>
                <c:pt idx="23">
                  <c:v>239.13</c:v>
                </c:pt>
                <c:pt idx="24">
                  <c:v>227.67</c:v>
                </c:pt>
                <c:pt idx="25">
                  <c:v>228.34</c:v>
                </c:pt>
                <c:pt idx="26">
                  <c:v>211.15</c:v>
                </c:pt>
                <c:pt idx="27">
                  <c:v>203.31</c:v>
                </c:pt>
                <c:pt idx="28">
                  <c:v>166.53</c:v>
                </c:pt>
                <c:pt idx="29">
                  <c:v>169.18</c:v>
                </c:pt>
                <c:pt idx="30">
                  <c:v>157.69</c:v>
                </c:pt>
                <c:pt idx="31">
                  <c:v>144.69</c:v>
                </c:pt>
                <c:pt idx="32">
                  <c:v>140.69</c:v>
                </c:pt>
                <c:pt idx="33">
                  <c:v>138.69</c:v>
                </c:pt>
                <c:pt idx="34">
                  <c:v>141.49</c:v>
                </c:pt>
                <c:pt idx="35">
                  <c:v>139.53</c:v>
                </c:pt>
                <c:pt idx="36">
                  <c:v>144.94</c:v>
                </c:pt>
                <c:pt idx="37">
                  <c:v>146.67</c:v>
                </c:pt>
                <c:pt idx="38">
                  <c:v>144.65</c:v>
                </c:pt>
                <c:pt idx="39">
                  <c:v>150.23</c:v>
                </c:pt>
                <c:pt idx="40">
                  <c:v>151.03</c:v>
                </c:pt>
                <c:pt idx="41">
                  <c:v>151.19</c:v>
                </c:pt>
                <c:pt idx="42">
                  <c:v>150.39</c:v>
                </c:pt>
                <c:pt idx="43">
                  <c:v>149.08</c:v>
                </c:pt>
                <c:pt idx="44">
                  <c:v>143.76</c:v>
                </c:pt>
                <c:pt idx="45">
                  <c:v>145.46</c:v>
                </c:pt>
                <c:pt idx="46">
                  <c:v>145.2</c:v>
                </c:pt>
                <c:pt idx="47">
                  <c:v>146.76</c:v>
                </c:pt>
                <c:pt idx="48">
                  <c:v>145.5</c:v>
                </c:pt>
                <c:pt idx="49">
                  <c:v>145.75</c:v>
                </c:pt>
                <c:pt idx="50">
                  <c:v>147.03</c:v>
                </c:pt>
                <c:pt idx="51">
                  <c:v>152.4</c:v>
                </c:pt>
                <c:pt idx="52">
                  <c:v>146.54</c:v>
                </c:pt>
                <c:pt idx="53">
                  <c:v>144.66</c:v>
                </c:pt>
                <c:pt idx="54">
                  <c:v>147.52</c:v>
                </c:pt>
                <c:pt idx="55">
                  <c:v>149.85</c:v>
                </c:pt>
                <c:pt idx="56">
                  <c:v>153.62</c:v>
                </c:pt>
                <c:pt idx="57">
                  <c:v>157.91</c:v>
                </c:pt>
                <c:pt idx="58">
                  <c:v>149.71</c:v>
                </c:pt>
                <c:pt idx="59">
                  <c:v>152.51</c:v>
                </c:pt>
                <c:pt idx="60">
                  <c:v>163.7</c:v>
                </c:pt>
                <c:pt idx="61">
                  <c:v>167.97</c:v>
                </c:pt>
                <c:pt idx="62">
                  <c:v>173.66</c:v>
                </c:pt>
                <c:pt idx="63">
                  <c:v>187.1</c:v>
                </c:pt>
                <c:pt idx="64">
                  <c:v>180.48</c:v>
                </c:pt>
                <c:pt idx="65">
                  <c:v>191.22</c:v>
                </c:pt>
                <c:pt idx="66">
                  <c:v>195.27</c:v>
                </c:pt>
                <c:pt idx="67">
                  <c:v>193.57</c:v>
                </c:pt>
                <c:pt idx="68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5809608"/>
        <c:axId val="80518307"/>
      </c:lineChart>
      <c:catAx>
        <c:axId val="25809608"/>
        <c:scaling>
          <c:orientation val="minMax"/>
        </c:scaling>
        <c:delete val="0"/>
        <c:axPos val="b"/>
        <c:numFmt formatCode="DD/MM/YY" sourceLinked="1"/>
        <c:majorTickMark val="out"/>
        <c:minorTickMark val="none"/>
        <c:tickLblPos val="nextTo"/>
        <c:spPr>
          <a:ln w="12600">
            <a:solidFill>
              <a:srgbClr val="ffffff"/>
            </a:solidFill>
            <a:round/>
          </a:ln>
        </c:spPr>
        <c:txPr>
          <a:bodyPr/>
          <a:p>
            <a:pPr>
              <a:defRPr b="0" sz="900" spc="97" strike="noStrike">
                <a:solidFill>
                  <a:srgbClr val="ffffff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0518307"/>
        <c:crosses val="autoZero"/>
        <c:auto val="1"/>
        <c:lblAlgn val="ctr"/>
        <c:lblOffset val="100"/>
      </c:catAx>
      <c:valAx>
        <c:axId val="80518307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ffffff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580960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5b9bd5"/>
    </a:solidFill>
    <a:ln w="9360">
      <a:solidFill>
        <a:srgbClr val="5b9bd5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203040</xdr:colOff>
      <xdr:row>71</xdr:row>
      <xdr:rowOff>142200</xdr:rowOff>
    </xdr:from>
    <xdr:to>
      <xdr:col>14</xdr:col>
      <xdr:colOff>113760</xdr:colOff>
      <xdr:row>88</xdr:row>
      <xdr:rowOff>78480</xdr:rowOff>
    </xdr:to>
    <xdr:graphicFrame>
      <xdr:nvGraphicFramePr>
        <xdr:cNvPr id="0" name="Chart 1"/>
        <xdr:cNvGraphicFramePr/>
      </xdr:nvGraphicFramePr>
      <xdr:xfrm>
        <a:off x="203040" y="11861640"/>
        <a:ext cx="79624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722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pane xSplit="0" ySplit="1" topLeftCell="A696" activePane="bottomLeft" state="frozen"/>
      <selection pane="topLeft" activeCell="B1" activeCellId="0" sqref="B1"/>
      <selection pane="bottomLeft" activeCell="H713" activeCellId="0" sqref="H713"/>
    </sheetView>
  </sheetViews>
  <sheetFormatPr defaultRowHeight="13" outlineLevelRow="0" outlineLevelCol="0"/>
  <cols>
    <col collapsed="false" customWidth="true" hidden="false" outlineLevel="0" max="1" min="1" style="1" width="18.33"/>
    <col collapsed="false" customWidth="true" hidden="false" outlineLevel="0" max="2" min="2" style="2" width="11.99"/>
    <col collapsed="false" customWidth="true" hidden="false" outlineLevel="0" max="3" min="3" style="2" width="9.51"/>
    <col collapsed="false" customWidth="true" hidden="false" outlineLevel="0" max="4" min="4" style="3" width="15"/>
    <col collapsed="false" customWidth="true" hidden="false" outlineLevel="0" max="5" min="5" style="4" width="8.83"/>
    <col collapsed="false" customWidth="true" hidden="false" outlineLevel="0" max="6" min="6" style="5" width="8.83"/>
    <col collapsed="false" customWidth="true" hidden="false" outlineLevel="0" max="7" min="7" style="6" width="8.83"/>
    <col collapsed="false" customWidth="true" hidden="false" outlineLevel="0" max="9" min="8" style="7" width="8.83"/>
    <col collapsed="false" customWidth="true" hidden="false" outlineLevel="0" max="10" min="10" style="8" width="8.83"/>
    <col collapsed="false" customWidth="true" hidden="false" outlineLevel="0" max="11" min="11" style="9" width="8.83"/>
    <col collapsed="false" customWidth="true" hidden="false" outlineLevel="0" max="13" min="12" style="10" width="8.16"/>
    <col collapsed="false" customWidth="true" hidden="false" outlineLevel="0" max="15" min="14" style="11" width="8.16"/>
    <col collapsed="false" customWidth="true" hidden="false" outlineLevel="0" max="1025" min="16" style="0" width="8.83"/>
  </cols>
  <sheetData>
    <row r="1" s="4" customFormat="true" ht="13" hidden="false" customHeight="false" outlineLevel="0" collapsed="false">
      <c r="A1" s="12" t="s">
        <v>0</v>
      </c>
      <c r="B1" s="4" t="s">
        <v>1</v>
      </c>
      <c r="C1" s="13" t="s">
        <v>2</v>
      </c>
      <c r="D1" s="4" t="s">
        <v>3</v>
      </c>
      <c r="E1" s="4" t="s">
        <v>4</v>
      </c>
      <c r="F1" s="14" t="s">
        <v>5</v>
      </c>
      <c r="G1" s="6" t="s">
        <v>6</v>
      </c>
      <c r="H1" s="15" t="s">
        <v>7</v>
      </c>
      <c r="I1" s="16" t="s">
        <v>8</v>
      </c>
      <c r="J1" s="17" t="s">
        <v>9</v>
      </c>
      <c r="K1" s="18" t="s">
        <v>10</v>
      </c>
      <c r="L1" s="19" t="s">
        <v>11</v>
      </c>
      <c r="M1" s="19" t="s">
        <v>12</v>
      </c>
      <c r="N1" s="20" t="s">
        <v>13</v>
      </c>
      <c r="O1" s="20" t="s">
        <v>14</v>
      </c>
    </row>
    <row r="2" customFormat="false" ht="13" hidden="false" customHeight="false" outlineLevel="0" collapsed="false">
      <c r="D2" s="21"/>
      <c r="G2" s="22"/>
      <c r="I2" s="16" t="n">
        <f aca="false">SUM(H3:H14)</f>
        <v>38.3</v>
      </c>
    </row>
    <row r="3" customFormat="false" ht="13" hidden="false" customHeight="false" outlineLevel="0" collapsed="false">
      <c r="A3" s="1" t="n">
        <v>60716557240004900</v>
      </c>
      <c r="B3" s="2" t="n">
        <v>43670</v>
      </c>
      <c r="C3" s="2" t="s">
        <v>15</v>
      </c>
      <c r="D3" s="23" t="s">
        <v>16</v>
      </c>
      <c r="E3" s="3" t="n">
        <v>5</v>
      </c>
      <c r="F3" s="5" t="n">
        <v>1.9</v>
      </c>
      <c r="G3" s="6" t="n">
        <v>0</v>
      </c>
      <c r="H3" s="7" t="n">
        <f aca="false">G3-E3</f>
        <v>-5</v>
      </c>
      <c r="I3" s="7" t="n">
        <f aca="false">SUM($H$2:H3)</f>
        <v>-5</v>
      </c>
      <c r="J3" s="8" t="n">
        <f aca="false">H3/E3</f>
        <v>-1</v>
      </c>
      <c r="K3" s="9" t="e">
        <f aca="false">O3-(1-O3)/N3</f>
        <v>#DIV/0!</v>
      </c>
      <c r="L3" s="10" t="e">
        <f aca="false">AVERAGEIF(H3,"&gt;0")</f>
        <v>#DIV/0!</v>
      </c>
      <c r="M3" s="10" t="n">
        <f aca="false">AVERAGEIF(H3,"&lt;0")</f>
        <v>-5</v>
      </c>
      <c r="N3" s="11" t="e">
        <f aca="false">L3/-M3</f>
        <v>#DIV/0!</v>
      </c>
      <c r="O3" s="11" t="n">
        <f aca="false">COUNTIF(G3,"&gt;0")/COUNTIF(B3,"&gt;0")</f>
        <v>0</v>
      </c>
    </row>
    <row r="4" customFormat="false" ht="13" hidden="false" customHeight="false" outlineLevel="0" collapsed="false">
      <c r="A4" s="1" t="n">
        <v>53225617401257900</v>
      </c>
      <c r="B4" s="2" t="n">
        <v>43670</v>
      </c>
      <c r="C4" s="2" t="s">
        <v>15</v>
      </c>
      <c r="D4" s="23" t="s">
        <v>17</v>
      </c>
      <c r="E4" s="3" t="n">
        <v>5</v>
      </c>
      <c r="F4" s="5" t="n">
        <v>1.8</v>
      </c>
      <c r="G4" s="6" t="n">
        <v>9</v>
      </c>
      <c r="H4" s="7" t="n">
        <f aca="false">G4-E4</f>
        <v>4</v>
      </c>
      <c r="I4" s="7" t="n">
        <f aca="false">SUM($H$2:H4)</f>
        <v>-1</v>
      </c>
      <c r="J4" s="8" t="n">
        <f aca="false">SUM(H$3:H4)/SUM(E$3:E4)</f>
        <v>-0.1</v>
      </c>
      <c r="K4" s="9" t="n">
        <f aca="false">O4-(1-O4)/N4</f>
        <v>-0.125</v>
      </c>
      <c r="L4" s="10" t="n">
        <f aca="false">AVERAGEIF($H$3:$H4,"&gt;0")</f>
        <v>4</v>
      </c>
      <c r="M4" s="10" t="n">
        <f aca="false">AVERAGEIF($H$3:$H4,"&lt;0")</f>
        <v>-5</v>
      </c>
      <c r="N4" s="11" t="n">
        <f aca="false">L4/-M4</f>
        <v>0.8</v>
      </c>
      <c r="O4" s="11" t="n">
        <f aca="false">COUNTIF($G$3:$G4,"&gt;0")/COUNTIF($B$3:$B4,"&gt;0")</f>
        <v>0.5</v>
      </c>
    </row>
    <row r="5" customFormat="false" ht="13" hidden="false" customHeight="false" outlineLevel="0" collapsed="false">
      <c r="A5" s="1" t="n">
        <v>55160578042260900</v>
      </c>
      <c r="B5" s="2" t="n">
        <v>43670</v>
      </c>
      <c r="C5" s="2" t="s">
        <v>15</v>
      </c>
      <c r="D5" s="23" t="s">
        <v>18</v>
      </c>
      <c r="E5" s="3" t="n">
        <v>20</v>
      </c>
      <c r="F5" s="5" t="n">
        <v>1.18</v>
      </c>
      <c r="G5" s="6" t="n">
        <v>23.6</v>
      </c>
      <c r="H5" s="7" t="n">
        <f aca="false">G5-E5</f>
        <v>3.6</v>
      </c>
      <c r="I5" s="7" t="n">
        <f aca="false">SUM($H$2:H5)</f>
        <v>2.6</v>
      </c>
      <c r="J5" s="8" t="n">
        <f aca="false">SUM(H$3:H5)/SUM(E$3:E5)</f>
        <v>0.0866666666666667</v>
      </c>
      <c r="K5" s="9" t="n">
        <f aca="false">O5-(1-O5)/N5</f>
        <v>0.228070175438596</v>
      </c>
      <c r="L5" s="10" t="n">
        <f aca="false">AVERAGEIF($H$3:$H5,"&gt;0")</f>
        <v>3.8</v>
      </c>
      <c r="M5" s="10" t="n">
        <f aca="false">AVERAGEIF($H$3:$H5,"&lt;0")</f>
        <v>-5</v>
      </c>
      <c r="N5" s="11" t="n">
        <f aca="false">L5/-M5</f>
        <v>0.76</v>
      </c>
      <c r="O5" s="11" t="n">
        <f aca="false">COUNTIF($G$3:$G5,"&gt;0")/COUNTIF($B$3:$B5,"&gt;0")</f>
        <v>0.666666666666667</v>
      </c>
    </row>
    <row r="6" customFormat="false" ht="13" hidden="false" customHeight="false" outlineLevel="0" collapsed="false">
      <c r="A6" s="1" t="n">
        <v>26447582270820900</v>
      </c>
      <c r="B6" s="2" t="n">
        <v>43670</v>
      </c>
      <c r="C6" s="2" t="s">
        <v>15</v>
      </c>
      <c r="D6" s="23" t="s">
        <v>19</v>
      </c>
      <c r="E6" s="3" t="n">
        <v>5</v>
      </c>
      <c r="F6" s="5" t="n">
        <v>2.05</v>
      </c>
      <c r="G6" s="6" t="n">
        <v>10.25</v>
      </c>
      <c r="H6" s="7" t="n">
        <f aca="false">G6-E6</f>
        <v>5.25</v>
      </c>
      <c r="I6" s="7" t="n">
        <f aca="false">SUM($H$2:H6)</f>
        <v>7.85</v>
      </c>
      <c r="J6" s="8" t="n">
        <f aca="false">SUM(H$3:H6)/SUM(E$3:E6)</f>
        <v>0.224285714285714</v>
      </c>
      <c r="K6" s="9" t="n">
        <f aca="false">O6-(1-O6)/N6</f>
        <v>0.458171206225681</v>
      </c>
      <c r="L6" s="10" t="n">
        <f aca="false">AVERAGEIF($H$3:$H6,"&gt;0")</f>
        <v>4.28333333333333</v>
      </c>
      <c r="M6" s="10" t="n">
        <f aca="false">AVERAGEIF($H$3:$H6,"&lt;0")</f>
        <v>-5</v>
      </c>
      <c r="N6" s="11" t="n">
        <f aca="false">L6/-M6</f>
        <v>0.856666666666667</v>
      </c>
      <c r="O6" s="11" t="n">
        <f aca="false">COUNTIF($G$3:$G6,"&gt;0")/COUNTIF($B$3:$B6,"&gt;0")</f>
        <v>0.75</v>
      </c>
    </row>
    <row r="7" customFormat="false" ht="13" hidden="false" customHeight="false" outlineLevel="0" collapsed="false">
      <c r="A7" s="1" t="n">
        <v>86544399732709900</v>
      </c>
      <c r="B7" s="2" t="n">
        <v>43670</v>
      </c>
      <c r="C7" s="2" t="s">
        <v>20</v>
      </c>
      <c r="D7" s="23" t="s">
        <v>21</v>
      </c>
      <c r="E7" s="3" t="n">
        <v>20</v>
      </c>
      <c r="F7" s="5" t="n">
        <v>1.58</v>
      </c>
      <c r="G7" s="6" t="n">
        <v>31.6</v>
      </c>
      <c r="H7" s="7" t="n">
        <f aca="false">G7-E7</f>
        <v>11.6</v>
      </c>
      <c r="I7" s="7" t="n">
        <f aca="false">SUM($H$2:H7)</f>
        <v>19.45</v>
      </c>
      <c r="J7" s="8" t="n">
        <f aca="false">SUM(H$3:H7)/SUM(E$3:E7)</f>
        <v>0.353636363636364</v>
      </c>
      <c r="K7" s="9" t="n">
        <f aca="false">O7-(1-O7)/N7</f>
        <v>0.63640081799591</v>
      </c>
      <c r="L7" s="10" t="n">
        <f aca="false">AVERAGEIF($H$3:$H7,"&gt;0")</f>
        <v>6.1125</v>
      </c>
      <c r="M7" s="10" t="n">
        <f aca="false">AVERAGEIF($H$3:$H7,"&lt;0")</f>
        <v>-5</v>
      </c>
      <c r="N7" s="11" t="n">
        <f aca="false">L7/-M7</f>
        <v>1.2225</v>
      </c>
      <c r="O7" s="11" t="n">
        <f aca="false">COUNTIF($G$3:$G7,"&gt;0")/COUNTIF($B$3:$B7,"&gt;0")</f>
        <v>0.8</v>
      </c>
    </row>
    <row r="8" customFormat="false" ht="13" hidden="false" customHeight="false" outlineLevel="0" collapsed="false">
      <c r="A8" s="1" t="n">
        <v>93727156562692900</v>
      </c>
      <c r="B8" s="2" t="n">
        <v>43670</v>
      </c>
      <c r="C8" s="2" t="s">
        <v>20</v>
      </c>
      <c r="D8" s="23" t="s">
        <v>22</v>
      </c>
      <c r="E8" s="3" t="n">
        <v>20</v>
      </c>
      <c r="F8" s="5" t="n">
        <v>1.4</v>
      </c>
      <c r="G8" s="6" t="n">
        <v>0</v>
      </c>
      <c r="H8" s="7" t="n">
        <f aca="false">G8-E8</f>
        <v>-20</v>
      </c>
      <c r="I8" s="7" t="n">
        <f aca="false">SUM($H$2:H8)</f>
        <v>-0.549999999999997</v>
      </c>
      <c r="J8" s="8" t="n">
        <f aca="false">SUM(H$3:H8)/SUM(E$3:E8)</f>
        <v>-0.0073333333333333</v>
      </c>
      <c r="K8" s="9" t="n">
        <f aca="false">O8-(1-O8)/N8</f>
        <v>-0.0149965916837083</v>
      </c>
      <c r="L8" s="10" t="n">
        <f aca="false">AVERAGEIF($H$3:$H8,"&gt;0")</f>
        <v>6.1125</v>
      </c>
      <c r="M8" s="10" t="n">
        <f aca="false">AVERAGEIF($H$3:$H8,"&lt;0")</f>
        <v>-12.5</v>
      </c>
      <c r="N8" s="11" t="n">
        <f aca="false">L8/-M8</f>
        <v>0.489</v>
      </c>
      <c r="O8" s="11" t="n">
        <f aca="false">COUNTIF($G$3:$G8,"&gt;0")/COUNTIF($B$3:$B8,"&gt;0")</f>
        <v>0.666666666666667</v>
      </c>
    </row>
    <row r="9" customFormat="false" ht="13" hidden="false" customHeight="false" outlineLevel="0" collapsed="false">
      <c r="A9" s="1" t="n">
        <v>77974636236975900</v>
      </c>
      <c r="B9" s="2" t="n">
        <v>43670</v>
      </c>
      <c r="C9" s="2" t="s">
        <v>20</v>
      </c>
      <c r="D9" s="23" t="s">
        <v>23</v>
      </c>
      <c r="E9" s="3" t="n">
        <v>5</v>
      </c>
      <c r="F9" s="5" t="n">
        <v>1.95</v>
      </c>
      <c r="G9" s="6" t="n">
        <v>9.75</v>
      </c>
      <c r="H9" s="7" t="n">
        <f aca="false">G9-E9</f>
        <v>4.75</v>
      </c>
      <c r="I9" s="7" t="n">
        <f aca="false">SUM($H$2:H9)</f>
        <v>4.2</v>
      </c>
      <c r="J9" s="8" t="n">
        <f aca="false">SUM(H$3:H9)/SUM(E$3:E9)</f>
        <v>0.0525</v>
      </c>
      <c r="K9" s="9" t="n">
        <f aca="false">O9-(1-O9)/N9</f>
        <v>0.102739726027397</v>
      </c>
      <c r="L9" s="10" t="n">
        <f aca="false">AVERAGEIF($H$3:$H9,"&gt;0")</f>
        <v>5.84</v>
      </c>
      <c r="M9" s="10" t="n">
        <f aca="false">AVERAGEIF($H$3:$H9,"&lt;0")</f>
        <v>-12.5</v>
      </c>
      <c r="N9" s="11" t="n">
        <f aca="false">L9/-M9</f>
        <v>0.4672</v>
      </c>
      <c r="O9" s="11" t="n">
        <f aca="false">COUNTIF($G$3:$G9,"&gt;0")/COUNTIF($B$3:$B9,"&gt;0")</f>
        <v>0.714285714285714</v>
      </c>
    </row>
    <row r="10" customFormat="false" ht="13" hidden="false" customHeight="false" outlineLevel="0" collapsed="false">
      <c r="A10" s="1" t="n">
        <v>82489604510483900</v>
      </c>
      <c r="B10" s="2" t="n">
        <v>43670</v>
      </c>
      <c r="C10" s="2" t="s">
        <v>20</v>
      </c>
      <c r="D10" s="23" t="s">
        <v>24</v>
      </c>
      <c r="E10" s="3" t="n">
        <v>5</v>
      </c>
      <c r="F10" s="5" t="n">
        <v>2.6</v>
      </c>
      <c r="G10" s="6" t="n">
        <v>13</v>
      </c>
      <c r="H10" s="7" t="n">
        <f aca="false">G10-E10</f>
        <v>8</v>
      </c>
      <c r="I10" s="7" t="n">
        <f aca="false">SUM($H$2:H10)</f>
        <v>12.2</v>
      </c>
      <c r="J10" s="8" t="n">
        <f aca="false">SUM(H$3:H10)/SUM(E$3:E10)</f>
        <v>0.143529411764706</v>
      </c>
      <c r="K10" s="9" t="n">
        <f aca="false">O10-(1-O10)/N10</f>
        <v>0.245967741935484</v>
      </c>
      <c r="L10" s="10" t="n">
        <f aca="false">AVERAGEIF($H$3:$H10,"&gt;0")</f>
        <v>6.2</v>
      </c>
      <c r="M10" s="10" t="n">
        <f aca="false">AVERAGEIF($H$3:$H10,"&lt;0")</f>
        <v>-12.5</v>
      </c>
      <c r="N10" s="11" t="n">
        <f aca="false">L10/-M10</f>
        <v>0.496</v>
      </c>
      <c r="O10" s="11" t="n">
        <f aca="false">COUNTIF($G$3:$G10,"&gt;0")/COUNTIF($B$3:$B10,"&gt;0")</f>
        <v>0.75</v>
      </c>
    </row>
    <row r="11" customFormat="false" ht="13" hidden="false" customHeight="false" outlineLevel="0" collapsed="false">
      <c r="A11" s="1" t="n">
        <v>65769415495576900</v>
      </c>
      <c r="B11" s="2" t="n">
        <v>43670</v>
      </c>
      <c r="C11" s="2" t="s">
        <v>25</v>
      </c>
      <c r="D11" s="23" t="s">
        <v>26</v>
      </c>
      <c r="E11" s="3" t="n">
        <v>5</v>
      </c>
      <c r="F11" s="5" t="n">
        <v>1.9</v>
      </c>
      <c r="G11" s="6" t="n">
        <v>9.5</v>
      </c>
      <c r="H11" s="7" t="n">
        <f aca="false">G11-E11</f>
        <v>4.5</v>
      </c>
      <c r="I11" s="7" t="n">
        <f aca="false">SUM($H$2:H11)</f>
        <v>16.7</v>
      </c>
      <c r="J11" s="8" t="n">
        <f aca="false">SUM(H$3:H11)/SUM(E$3:E11)</f>
        <v>0.185555555555556</v>
      </c>
      <c r="K11" s="9" t="n">
        <f aca="false">O11-(1-O11)/N11</f>
        <v>0.311484146016521</v>
      </c>
      <c r="L11" s="10" t="n">
        <f aca="false">AVERAGEIF($H$3:$H11,"&gt;0")</f>
        <v>5.95714285714286</v>
      </c>
      <c r="M11" s="10" t="n">
        <f aca="false">AVERAGEIF($H$3:$H11,"&lt;0")</f>
        <v>-12.5</v>
      </c>
      <c r="N11" s="11" t="n">
        <f aca="false">L11/-M11</f>
        <v>0.476571428571429</v>
      </c>
      <c r="O11" s="11" t="n">
        <f aca="false">COUNTIF($G$3:$G11,"&gt;0")/COUNTIF($B$3:$B11,"&gt;0")</f>
        <v>0.777777777777778</v>
      </c>
    </row>
    <row r="12" customFormat="false" ht="13" hidden="false" customHeight="false" outlineLevel="0" collapsed="false">
      <c r="A12" s="1" t="n">
        <v>73103606585283900</v>
      </c>
      <c r="B12" s="2" t="n">
        <v>43670</v>
      </c>
      <c r="C12" s="2" t="s">
        <v>25</v>
      </c>
      <c r="D12" s="23" t="s">
        <v>27</v>
      </c>
      <c r="E12" s="3" t="n">
        <v>20</v>
      </c>
      <c r="F12" s="5" t="n">
        <v>1.85</v>
      </c>
      <c r="G12" s="6" t="n">
        <v>37</v>
      </c>
      <c r="H12" s="7" t="n">
        <f aca="false">G12-E12</f>
        <v>17</v>
      </c>
      <c r="I12" s="7" t="n">
        <f aca="false">SUM($H$2:H12)</f>
        <v>33.7</v>
      </c>
      <c r="J12" s="8" t="n">
        <f aca="false">SUM(H$3:H12)/SUM(E$3:E12)</f>
        <v>0.306363636363636</v>
      </c>
      <c r="K12" s="9" t="n">
        <f aca="false">O12-(1-O12)/N12</f>
        <v>0.459284497444634</v>
      </c>
      <c r="L12" s="10" t="n">
        <f aca="false">AVERAGEIF($H$3:$H12,"&gt;0")</f>
        <v>7.3375</v>
      </c>
      <c r="M12" s="10" t="n">
        <f aca="false">AVERAGEIF($H$3:$H12,"&lt;0")</f>
        <v>-12.5</v>
      </c>
      <c r="N12" s="11" t="n">
        <f aca="false">L12/-M12</f>
        <v>0.587</v>
      </c>
      <c r="O12" s="11" t="n">
        <f aca="false">COUNTIF($G$3:$G12,"&gt;0")/COUNTIF($B$3:$B12,"&gt;0")</f>
        <v>0.8</v>
      </c>
    </row>
    <row r="13" customFormat="false" ht="13" hidden="false" customHeight="false" outlineLevel="0" collapsed="false">
      <c r="A13" s="1" t="n">
        <v>10148050934949900</v>
      </c>
      <c r="B13" s="2" t="n">
        <v>43670</v>
      </c>
      <c r="C13" s="2" t="s">
        <v>25</v>
      </c>
      <c r="D13" s="23" t="s">
        <v>28</v>
      </c>
      <c r="E13" s="3" t="n">
        <v>20</v>
      </c>
      <c r="F13" s="5" t="n">
        <v>1.48</v>
      </c>
      <c r="G13" s="6" t="n">
        <v>29.6</v>
      </c>
      <c r="H13" s="7" t="n">
        <f aca="false">G13-E13</f>
        <v>9.6</v>
      </c>
      <c r="I13" s="7" t="n">
        <f aca="false">SUM($H$2:H13)</f>
        <v>43.3</v>
      </c>
      <c r="J13" s="8" t="n">
        <f aca="false">SUM(H$3:H13)/SUM(E$3:E13)</f>
        <v>0.333076923076923</v>
      </c>
      <c r="K13" s="9" t="n">
        <f aca="false">O13-(1-O13)/N13</f>
        <v>0.518700918408093</v>
      </c>
      <c r="L13" s="10" t="n">
        <f aca="false">AVERAGEIF($H$3:$H13,"&gt;0")</f>
        <v>7.58888888888889</v>
      </c>
      <c r="M13" s="10" t="n">
        <f aca="false">AVERAGEIF($H$3:$H13,"&lt;0")</f>
        <v>-12.5</v>
      </c>
      <c r="N13" s="11" t="n">
        <f aca="false">L13/-M13</f>
        <v>0.607111111111111</v>
      </c>
      <c r="O13" s="11" t="n">
        <f aca="false">COUNTIF($G$3:$G13,"&gt;0")/COUNTIF($B$3:$B13,"&gt;0")</f>
        <v>0.818181818181818</v>
      </c>
    </row>
    <row r="14" customFormat="false" ht="13" hidden="false" customHeight="false" outlineLevel="0" collapsed="false">
      <c r="A14" s="1" t="n">
        <v>99480545992578900</v>
      </c>
      <c r="B14" s="2" t="n">
        <v>43670</v>
      </c>
      <c r="C14" s="2" t="s">
        <v>25</v>
      </c>
      <c r="D14" s="23" t="s">
        <v>29</v>
      </c>
      <c r="E14" s="3" t="n">
        <v>5</v>
      </c>
      <c r="F14" s="5" t="n">
        <v>1.6</v>
      </c>
      <c r="G14" s="6" t="n">
        <v>0</v>
      </c>
      <c r="H14" s="7" t="n">
        <f aca="false">G14-E14</f>
        <v>-5</v>
      </c>
      <c r="I14" s="7" t="n">
        <f aca="false">SUM($H$2:H14)</f>
        <v>38.3</v>
      </c>
      <c r="J14" s="8" t="n">
        <f aca="false">SUM(H$3:H14)/SUM(E$3:E14)</f>
        <v>0.283703703703704</v>
      </c>
      <c r="K14" s="9" t="n">
        <f aca="false">O14-(1-O14)/N14</f>
        <v>0.420571010248902</v>
      </c>
      <c r="L14" s="10" t="n">
        <f aca="false">AVERAGEIF($H$3:$H14,"&gt;0")</f>
        <v>7.58888888888889</v>
      </c>
      <c r="M14" s="10" t="n">
        <f aca="false">AVERAGEIF($H$3:$H14,"&lt;0")</f>
        <v>-10</v>
      </c>
      <c r="N14" s="11" t="n">
        <f aca="false">L14/-M14</f>
        <v>0.758888888888889</v>
      </c>
      <c r="O14" s="11" t="n">
        <f aca="false">COUNTIF($G$3:$G14,"&gt;0")/COUNTIF($B$3:$B14,"&gt;0")</f>
        <v>0.75</v>
      </c>
    </row>
    <row r="15" customFormat="false" ht="13" hidden="false" customHeight="false" outlineLevel="0" collapsed="false">
      <c r="F15" s="24"/>
    </row>
    <row r="16" customFormat="false" ht="13" hidden="false" customHeight="false" outlineLevel="0" collapsed="false">
      <c r="D16" s="21"/>
      <c r="F16" s="24"/>
      <c r="I16" s="16" t="n">
        <f aca="false">SUM(H17:H28)</f>
        <v>37.75</v>
      </c>
    </row>
    <row r="17" customFormat="false" ht="13" hidden="false" customHeight="false" outlineLevel="0" collapsed="false">
      <c r="A17" s="1" t="n">
        <v>15328972766758900</v>
      </c>
      <c r="B17" s="2" t="n">
        <v>43671</v>
      </c>
      <c r="C17" s="2" t="s">
        <v>25</v>
      </c>
      <c r="D17" s="23" t="s">
        <v>30</v>
      </c>
      <c r="E17" s="3" t="n">
        <v>20</v>
      </c>
      <c r="F17" s="5" t="n">
        <v>2</v>
      </c>
      <c r="G17" s="6" t="n">
        <v>0</v>
      </c>
      <c r="H17" s="7" t="n">
        <f aca="false">G17-E17</f>
        <v>-20</v>
      </c>
      <c r="I17" s="7" t="n">
        <f aca="false">SUM($H$2:H17)</f>
        <v>18.3</v>
      </c>
      <c r="J17" s="8" t="n">
        <f aca="false">SUM(H$3:H17)/SUM(E$3:E17)</f>
        <v>0.118064516129032</v>
      </c>
      <c r="K17" s="9" t="n">
        <f aca="false">O17-(1-O17)/N17</f>
        <v>0.185493861921388</v>
      </c>
      <c r="L17" s="10" t="n">
        <f aca="false">AVERAGEIF($H$3:$H17,"&gt;0")</f>
        <v>7.58888888888889</v>
      </c>
      <c r="M17" s="10" t="n">
        <f aca="false">AVERAGEIF($H$3:$H17,"&lt;0")</f>
        <v>-12.5</v>
      </c>
      <c r="N17" s="11" t="n">
        <f aca="false">L17/-M17</f>
        <v>0.607111111111111</v>
      </c>
      <c r="O17" s="11" t="n">
        <f aca="false">COUNTIF($G$3:$G17,"&gt;0")/COUNTIF($B$3:$B17,"&gt;0")</f>
        <v>0.692307692307692</v>
      </c>
    </row>
    <row r="18" customFormat="false" ht="13" hidden="false" customHeight="false" outlineLevel="0" collapsed="false">
      <c r="A18" s="1" t="n">
        <v>23192693053772900</v>
      </c>
      <c r="B18" s="2" t="n">
        <v>43671</v>
      </c>
      <c r="C18" s="2" t="s">
        <v>25</v>
      </c>
      <c r="D18" s="23" t="s">
        <v>31</v>
      </c>
      <c r="E18" s="3" t="n">
        <v>20</v>
      </c>
      <c r="F18" s="5" t="n">
        <v>1.42</v>
      </c>
      <c r="G18" s="6" t="n">
        <v>28.4</v>
      </c>
      <c r="H18" s="7" t="n">
        <f aca="false">G18-E18</f>
        <v>8.4</v>
      </c>
      <c r="I18" s="7" t="n">
        <f aca="false">SUM($H$2:H18)</f>
        <v>26.7</v>
      </c>
      <c r="J18" s="8" t="n">
        <f aca="false">SUM(H$3:H18)/SUM(E$3:E18)</f>
        <v>0.152571428571429</v>
      </c>
      <c r="K18" s="9" t="n">
        <f aca="false">O18-(1-O18)/N18</f>
        <v>0.248649655429317</v>
      </c>
      <c r="L18" s="10" t="n">
        <f aca="false">AVERAGEIF($H$3:$H18,"&gt;0")</f>
        <v>7.67</v>
      </c>
      <c r="M18" s="10" t="n">
        <f aca="false">AVERAGEIF($H$3:$H18,"&lt;0")</f>
        <v>-12.5</v>
      </c>
      <c r="N18" s="11" t="n">
        <f aca="false">L18/-M18</f>
        <v>0.6136</v>
      </c>
      <c r="O18" s="11" t="n">
        <f aca="false">COUNTIF($G$3:$G18,"&gt;0")/COUNTIF($B$3:$B18,"&gt;0")</f>
        <v>0.714285714285714</v>
      </c>
    </row>
    <row r="19" customFormat="false" ht="13" hidden="false" customHeight="false" outlineLevel="0" collapsed="false">
      <c r="A19" s="1" t="n">
        <v>50128230610163900</v>
      </c>
      <c r="B19" s="2" t="n">
        <v>43671</v>
      </c>
      <c r="C19" s="2" t="s">
        <v>25</v>
      </c>
      <c r="D19" s="23" t="s">
        <v>32</v>
      </c>
      <c r="E19" s="3" t="n">
        <v>5</v>
      </c>
      <c r="F19" s="5" t="n">
        <v>1.16</v>
      </c>
      <c r="G19" s="6" t="n">
        <v>5.8</v>
      </c>
      <c r="H19" s="7" t="n">
        <f aca="false">G19-E19</f>
        <v>0.8</v>
      </c>
      <c r="I19" s="7" t="n">
        <f aca="false">SUM($H$2:H19)</f>
        <v>27.5</v>
      </c>
      <c r="J19" s="8" t="n">
        <f aca="false">SUM(H$3:H19)/SUM(E$3:E19)</f>
        <v>0.152777777777778</v>
      </c>
      <c r="K19" s="9" t="n">
        <f aca="false">O19-(1-O19)/N19</f>
        <v>0.26021505376344</v>
      </c>
      <c r="L19" s="10" t="n">
        <f aca="false">AVERAGEIF($H$3:$H19,"&gt;0")</f>
        <v>7.04545454545455</v>
      </c>
      <c r="M19" s="10" t="n">
        <f aca="false">AVERAGEIF($H$3:$H19,"&lt;0")</f>
        <v>-12.5</v>
      </c>
      <c r="N19" s="11" t="n">
        <f aca="false">L19/-M19</f>
        <v>0.563636363636364</v>
      </c>
      <c r="O19" s="11" t="n">
        <f aca="false">COUNTIF($G$3:$G19,"&gt;0")/COUNTIF($B$3:$B19,"&gt;0")</f>
        <v>0.733333333333333</v>
      </c>
    </row>
    <row r="20" customFormat="false" ht="13" hidden="false" customHeight="false" outlineLevel="0" collapsed="false">
      <c r="A20" s="1" t="n">
        <v>88979627592492900</v>
      </c>
      <c r="B20" s="2" t="n">
        <v>43671</v>
      </c>
      <c r="C20" s="2" t="s">
        <v>25</v>
      </c>
      <c r="D20" s="23" t="s">
        <v>33</v>
      </c>
      <c r="E20" s="3" t="n">
        <v>5</v>
      </c>
      <c r="F20" s="5" t="n">
        <v>1.95</v>
      </c>
      <c r="G20" s="6" t="n">
        <v>9.75</v>
      </c>
      <c r="H20" s="7" t="n">
        <f aca="false">G20-E20</f>
        <v>4.75</v>
      </c>
      <c r="I20" s="7" t="n">
        <f aca="false">SUM($H$2:H20)</f>
        <v>32.25</v>
      </c>
      <c r="J20" s="8" t="n">
        <f aca="false">SUM(H$3:H20)/SUM(E$3:E20)</f>
        <v>0.174324324324324</v>
      </c>
      <c r="K20" s="9" t="n">
        <f aca="false">O20-(1-O20)/N20</f>
        <v>0.294072948328268</v>
      </c>
      <c r="L20" s="10" t="n">
        <f aca="false">AVERAGEIF($H$3:$H20,"&gt;0")</f>
        <v>6.85416666666667</v>
      </c>
      <c r="M20" s="10" t="n">
        <f aca="false">AVERAGEIF($H$3:$H20,"&lt;0")</f>
        <v>-12.5</v>
      </c>
      <c r="N20" s="11" t="n">
        <f aca="false">L20/-M20</f>
        <v>0.548333333333333</v>
      </c>
      <c r="O20" s="11" t="n">
        <f aca="false">COUNTIF($G$3:$G20,"&gt;0")/COUNTIF($B$3:$B20,"&gt;0")</f>
        <v>0.75</v>
      </c>
    </row>
    <row r="21" customFormat="false" ht="13" hidden="false" customHeight="false" outlineLevel="0" collapsed="false">
      <c r="A21" s="1" t="n">
        <v>8793541109445900</v>
      </c>
      <c r="B21" s="2" t="n">
        <v>43671</v>
      </c>
      <c r="C21" s="2" t="s">
        <v>20</v>
      </c>
      <c r="D21" s="23" t="s">
        <v>34</v>
      </c>
      <c r="E21" s="3" t="n">
        <v>20</v>
      </c>
      <c r="F21" s="5" t="n">
        <v>1.48</v>
      </c>
      <c r="G21" s="6" t="n">
        <v>29.6</v>
      </c>
      <c r="H21" s="7" t="n">
        <f aca="false">G21-E21</f>
        <v>9.6</v>
      </c>
      <c r="I21" s="7" t="n">
        <f aca="false">SUM($H$2:H21)</f>
        <v>41.85</v>
      </c>
      <c r="J21" s="8" t="n">
        <f aca="false">SUM(H$3:H21)/SUM(E$3:E21)</f>
        <v>0.204146341463415</v>
      </c>
      <c r="K21" s="9" t="n">
        <f aca="false">O21-(1-O21)/N21</f>
        <v>0.348426142367671</v>
      </c>
      <c r="L21" s="10" t="n">
        <f aca="false">AVERAGEIF($H$3:$H21,"&gt;0")</f>
        <v>7.06538461538462</v>
      </c>
      <c r="M21" s="10" t="n">
        <f aca="false">AVERAGEIF($H$3:$H21,"&lt;0")</f>
        <v>-12.5</v>
      </c>
      <c r="N21" s="11" t="n">
        <f aca="false">L21/-M21</f>
        <v>0.565230769230769</v>
      </c>
      <c r="O21" s="11" t="n">
        <f aca="false">COUNTIF($G$3:$G21,"&gt;0")/COUNTIF($B$3:$B21,"&gt;0")</f>
        <v>0.764705882352941</v>
      </c>
    </row>
    <row r="22" customFormat="false" ht="13" hidden="false" customHeight="false" outlineLevel="0" collapsed="false">
      <c r="A22" s="1" t="n">
        <v>22282409803199900</v>
      </c>
      <c r="B22" s="2" t="n">
        <v>43671</v>
      </c>
      <c r="C22" s="2" t="s">
        <v>20</v>
      </c>
      <c r="D22" s="23" t="s">
        <v>35</v>
      </c>
      <c r="E22" s="3" t="n">
        <v>5</v>
      </c>
      <c r="F22" s="5" t="n">
        <v>1.24</v>
      </c>
      <c r="G22" s="6" t="n">
        <v>6.2</v>
      </c>
      <c r="H22" s="7" t="n">
        <f aca="false">G22-E22</f>
        <v>1.2</v>
      </c>
      <c r="I22" s="7" t="n">
        <f aca="false">SUM($H$2:H22)</f>
        <v>43.05</v>
      </c>
      <c r="J22" s="8" t="n">
        <f aca="false">SUM(H$3:H22)/SUM(E$3:E22)</f>
        <v>0.205</v>
      </c>
      <c r="K22" s="9" t="n">
        <f aca="false">O22-(1-O22)/N22</f>
        <v>0.359842378649472</v>
      </c>
      <c r="L22" s="10" t="n">
        <f aca="false">AVERAGEIF($H$3:$H22,"&gt;0")</f>
        <v>6.64642857142857</v>
      </c>
      <c r="M22" s="10" t="n">
        <f aca="false">AVERAGEIF($H$3:$H22,"&lt;0")</f>
        <v>-12.5</v>
      </c>
      <c r="N22" s="11" t="n">
        <f aca="false">L22/-M22</f>
        <v>0.531714285714286</v>
      </c>
      <c r="O22" s="11" t="n">
        <f aca="false">COUNTIF($G$3:$G22,"&gt;0")/COUNTIF($B$3:$B22,"&gt;0")</f>
        <v>0.777777777777778</v>
      </c>
    </row>
    <row r="23" customFormat="false" ht="13" hidden="false" customHeight="false" outlineLevel="0" collapsed="false">
      <c r="A23" s="1" t="n">
        <v>7408066836900900</v>
      </c>
      <c r="B23" s="2" t="n">
        <v>43671</v>
      </c>
      <c r="C23" s="2" t="s">
        <v>20</v>
      </c>
      <c r="D23" s="23" t="s">
        <v>36</v>
      </c>
      <c r="E23" s="3" t="n">
        <v>5</v>
      </c>
      <c r="F23" s="5" t="n">
        <v>1.48</v>
      </c>
      <c r="G23" s="6" t="n">
        <v>7.4</v>
      </c>
      <c r="H23" s="7" t="n">
        <f aca="false">G23-E23</f>
        <v>2.4</v>
      </c>
      <c r="I23" s="7" t="n">
        <f aca="false">SUM($H$2:H23)</f>
        <v>45.45</v>
      </c>
      <c r="J23" s="8" t="n">
        <f aca="false">SUM(H$3:H23)/SUM(E$3:E23)</f>
        <v>0.211395348837209</v>
      </c>
      <c r="K23" s="9" t="n">
        <f aca="false">O23-(1-O23)/N23</f>
        <v>0.375920156598936</v>
      </c>
      <c r="L23" s="10" t="n">
        <f aca="false">AVERAGEIF($H$3:$H23,"&gt;0")</f>
        <v>6.36333333333334</v>
      </c>
      <c r="M23" s="10" t="n">
        <f aca="false">AVERAGEIF($H$3:$H23,"&lt;0")</f>
        <v>-12.5</v>
      </c>
      <c r="N23" s="11" t="n">
        <f aca="false">L23/-M23</f>
        <v>0.509066666666667</v>
      </c>
      <c r="O23" s="11" t="n">
        <f aca="false">COUNTIF($G$3:$G23,"&gt;0")/COUNTIF($B$3:$B23,"&gt;0")</f>
        <v>0.789473684210526</v>
      </c>
    </row>
    <row r="24" customFormat="false" ht="13" hidden="false" customHeight="false" outlineLevel="0" collapsed="false">
      <c r="A24" s="1" t="n">
        <v>8256411227378900</v>
      </c>
      <c r="B24" s="2" t="n">
        <v>43671</v>
      </c>
      <c r="C24" s="2" t="s">
        <v>20</v>
      </c>
      <c r="D24" s="23" t="s">
        <v>37</v>
      </c>
      <c r="E24" s="3" t="n">
        <v>20</v>
      </c>
      <c r="F24" s="5" t="n">
        <v>1.28</v>
      </c>
      <c r="G24" s="6" t="n">
        <v>25.6</v>
      </c>
      <c r="H24" s="7" t="n">
        <f aca="false">G24-E24</f>
        <v>5.6</v>
      </c>
      <c r="I24" s="7" t="n">
        <f aca="false">SUM($H$2:H24)</f>
        <v>51.05</v>
      </c>
      <c r="J24" s="8" t="n">
        <f aca="false">SUM(H$3:H24)/SUM(E$3:E24)</f>
        <v>0.217234042553192</v>
      </c>
      <c r="K24" s="9" t="n">
        <f aca="false">O24-(1-O24)/N24</f>
        <v>0.404156358238496</v>
      </c>
      <c r="L24" s="10" t="n">
        <f aca="false">AVERAGEIF($H$3:$H24,"&gt;0")</f>
        <v>6.315625</v>
      </c>
      <c r="M24" s="10" t="n">
        <f aca="false">AVERAGEIF($H$3:$H24,"&lt;0")</f>
        <v>-12.5</v>
      </c>
      <c r="N24" s="11" t="n">
        <f aca="false">L24/-M24</f>
        <v>0.50525</v>
      </c>
      <c r="O24" s="11" t="n">
        <f aca="false">COUNTIF($G$3:$G24,"&gt;0")/COUNTIF($B$3:$B24,"&gt;0")</f>
        <v>0.8</v>
      </c>
    </row>
    <row r="25" customFormat="false" ht="13" hidden="false" customHeight="false" outlineLevel="0" collapsed="false">
      <c r="A25" s="1" t="n">
        <v>69823633146967900</v>
      </c>
      <c r="B25" s="2" t="n">
        <v>43671</v>
      </c>
      <c r="C25" s="2" t="s">
        <v>15</v>
      </c>
      <c r="D25" s="23" t="s">
        <v>38</v>
      </c>
      <c r="E25" s="3" t="n">
        <v>20</v>
      </c>
      <c r="F25" s="5" t="n">
        <v>1.45</v>
      </c>
      <c r="G25" s="6" t="n">
        <v>29</v>
      </c>
      <c r="H25" s="7" t="n">
        <f aca="false">G25-E25</f>
        <v>9</v>
      </c>
      <c r="I25" s="7" t="n">
        <f aca="false">SUM($H$2:H25)</f>
        <v>60.05</v>
      </c>
      <c r="J25" s="8" t="n">
        <f aca="false">SUM(H$3:H25)/SUM(E$3:E25)</f>
        <v>0.235490196078431</v>
      </c>
      <c r="K25" s="9" t="n">
        <f aca="false">O25-(1-O25)/N25</f>
        <v>0.44172562255252</v>
      </c>
      <c r="L25" s="10" t="n">
        <f aca="false">AVERAGEIF($H$3:$H25,"&gt;0")</f>
        <v>6.47352941176471</v>
      </c>
      <c r="M25" s="10" t="n">
        <f aca="false">AVERAGEIF($H$3:$H25,"&lt;0")</f>
        <v>-12.5</v>
      </c>
      <c r="N25" s="11" t="n">
        <f aca="false">L25/-M25</f>
        <v>0.517882352941177</v>
      </c>
      <c r="O25" s="11" t="n">
        <f aca="false">COUNTIF($G$3:$G25,"&gt;0")/COUNTIF($B$3:$B25,"&gt;0")</f>
        <v>0.80952380952381</v>
      </c>
    </row>
    <row r="26" customFormat="false" ht="13" hidden="false" customHeight="false" outlineLevel="0" collapsed="false">
      <c r="A26" s="1" t="n">
        <v>5559550535645900</v>
      </c>
      <c r="B26" s="2" t="n">
        <v>43671</v>
      </c>
      <c r="C26" s="2" t="s">
        <v>15</v>
      </c>
      <c r="D26" s="23" t="s">
        <v>39</v>
      </c>
      <c r="E26" s="3" t="n">
        <v>20</v>
      </c>
      <c r="F26" s="5" t="n">
        <v>2.5</v>
      </c>
      <c r="G26" s="6" t="n">
        <v>50</v>
      </c>
      <c r="H26" s="7" t="n">
        <f aca="false">G26-E26</f>
        <v>30</v>
      </c>
      <c r="I26" s="7" t="n">
        <f aca="false">SUM($H$2:H26)</f>
        <v>90.05</v>
      </c>
      <c r="J26" s="8" t="n">
        <f aca="false">SUM(H$3:H26)/SUM(E$3:E26)</f>
        <v>0.327454545454545</v>
      </c>
      <c r="K26" s="9" t="n">
        <f aca="false">O26-(1-O26)/N26</f>
        <v>0.526078348641719</v>
      </c>
      <c r="L26" s="10" t="n">
        <f aca="false">AVERAGEIF($H$3:$H26,"&gt;0")</f>
        <v>7.78055555555556</v>
      </c>
      <c r="M26" s="10" t="n">
        <f aca="false">AVERAGEIF($H$3:$H26,"&lt;0")</f>
        <v>-12.5</v>
      </c>
      <c r="N26" s="11" t="n">
        <f aca="false">L26/-M26</f>
        <v>0.622444444444445</v>
      </c>
      <c r="O26" s="11" t="n">
        <f aca="false">COUNTIF($G$3:$G26,"&gt;0")/COUNTIF($B$3:$B26,"&gt;0")</f>
        <v>0.818181818181818</v>
      </c>
    </row>
    <row r="27" customFormat="false" ht="13" hidden="false" customHeight="false" outlineLevel="0" collapsed="false">
      <c r="A27" s="1" t="n">
        <v>32704090244337900</v>
      </c>
      <c r="B27" s="2" t="n">
        <v>43671</v>
      </c>
      <c r="C27" s="2" t="s">
        <v>15</v>
      </c>
      <c r="D27" s="23" t="s">
        <v>40</v>
      </c>
      <c r="E27" s="3" t="n">
        <v>20</v>
      </c>
      <c r="F27" s="5" t="n">
        <v>3.8</v>
      </c>
      <c r="G27" s="6" t="n">
        <v>0</v>
      </c>
      <c r="H27" s="7" t="n">
        <f aca="false">G27-E27</f>
        <v>-20</v>
      </c>
      <c r="I27" s="7" t="n">
        <f aca="false">SUM($H$2:H27)</f>
        <v>70.05</v>
      </c>
      <c r="J27" s="8" t="n">
        <f aca="false">SUM(H$3:H27)/SUM(E$3:E27)</f>
        <v>0.237457627118644</v>
      </c>
      <c r="K27" s="9" t="n">
        <f aca="false">O27-(1-O27)/N27</f>
        <v>0.391444049485432</v>
      </c>
      <c r="L27" s="10" t="n">
        <f aca="false">AVERAGEIF($H$3:$H27,"&gt;0")</f>
        <v>7.78055555555556</v>
      </c>
      <c r="M27" s="10" t="n">
        <f aca="false">AVERAGEIF($H$3:$H27,"&lt;0")</f>
        <v>-14</v>
      </c>
      <c r="N27" s="11" t="n">
        <f aca="false">L27/-M27</f>
        <v>0.555753968253968</v>
      </c>
      <c r="O27" s="11" t="n">
        <f aca="false">COUNTIF($G$3:$G27,"&gt;0")/COUNTIF($B$3:$B27,"&gt;0")</f>
        <v>0.782608695652174</v>
      </c>
    </row>
    <row r="28" customFormat="false" ht="13" hidden="false" customHeight="false" outlineLevel="0" collapsed="false">
      <c r="A28" s="1" t="n">
        <v>55809040279145900</v>
      </c>
      <c r="B28" s="2" t="n">
        <v>43671</v>
      </c>
      <c r="C28" s="2" t="s">
        <v>15</v>
      </c>
      <c r="D28" s="23" t="s">
        <v>41</v>
      </c>
      <c r="E28" s="3" t="n">
        <v>20</v>
      </c>
      <c r="F28" s="5" t="n">
        <v>1.3</v>
      </c>
      <c r="G28" s="6" t="n">
        <v>26</v>
      </c>
      <c r="H28" s="7" t="n">
        <f aca="false">G28-E28</f>
        <v>6</v>
      </c>
      <c r="I28" s="7" t="n">
        <f aca="false">SUM($H$2:H28)</f>
        <v>76.05</v>
      </c>
      <c r="J28" s="8" t="n">
        <f aca="false">SUM(H$3:H28)/SUM(E$3:E28)</f>
        <v>0.241428571428571</v>
      </c>
      <c r="K28" s="9" t="n">
        <f aca="false">O28-(1-O28)/N28</f>
        <v>0.412230400547758</v>
      </c>
      <c r="L28" s="10" t="n">
        <f aca="false">AVERAGEIF($H$3:$H28,"&gt;0")</f>
        <v>7.68684210526316</v>
      </c>
      <c r="M28" s="10" t="n">
        <f aca="false">AVERAGEIF($H$3:$H28,"&lt;0")</f>
        <v>-14</v>
      </c>
      <c r="N28" s="11" t="n">
        <f aca="false">L28/-M28</f>
        <v>0.54906015037594</v>
      </c>
      <c r="O28" s="11" t="n">
        <f aca="false">COUNTIF($G$3:$G28,"&gt;0")/COUNTIF($B$3:$B28,"&gt;0")</f>
        <v>0.791666666666667</v>
      </c>
    </row>
    <row r="29" customFormat="false" ht="13" hidden="false" customHeight="false" outlineLevel="0" collapsed="false">
      <c r="F29" s="24"/>
      <c r="H29" s="25"/>
    </row>
    <row r="30" customFormat="false" ht="13" hidden="false" customHeight="false" outlineLevel="0" collapsed="false">
      <c r="D30" s="21"/>
      <c r="F30" s="24"/>
      <c r="H30" s="25"/>
      <c r="I30" s="16" t="n">
        <f aca="false">SUM(H31:H42)</f>
        <v>-10.9</v>
      </c>
    </row>
    <row r="31" customFormat="false" ht="13" hidden="false" customHeight="false" outlineLevel="0" collapsed="false">
      <c r="A31" s="1" t="n">
        <v>55281985326571900</v>
      </c>
      <c r="B31" s="2" t="n">
        <v>43672</v>
      </c>
      <c r="C31" s="2" t="s">
        <v>25</v>
      </c>
      <c r="D31" s="3" t="s">
        <v>42</v>
      </c>
      <c r="E31" s="3" t="n">
        <v>20</v>
      </c>
      <c r="F31" s="5" t="n">
        <v>3.2</v>
      </c>
      <c r="G31" s="6" t="n">
        <v>20</v>
      </c>
      <c r="H31" s="7" t="n">
        <f aca="false">G31-E31</f>
        <v>0</v>
      </c>
      <c r="I31" s="7" t="n">
        <f aca="false">SUM($H$2:H31)</f>
        <v>76.05</v>
      </c>
      <c r="J31" s="8" t="n">
        <f aca="false">SUM(H$3:H31)/SUM(E$3:E31)</f>
        <v>0.227014925373134</v>
      </c>
      <c r="K31" s="9" t="n">
        <f aca="false">O31-(1-O31)/N31</f>
        <v>0.435741184525848</v>
      </c>
      <c r="L31" s="10" t="n">
        <f aca="false">AVERAGEIF($H$3:$H31,"&gt;0")</f>
        <v>7.68684210526316</v>
      </c>
      <c r="M31" s="10" t="n">
        <f aca="false">AVERAGEIF($H$3:$H31,"&lt;0")</f>
        <v>-14</v>
      </c>
      <c r="N31" s="11" t="n">
        <f aca="false">L31/-M31</f>
        <v>0.54906015037594</v>
      </c>
      <c r="O31" s="11" t="n">
        <f aca="false">COUNTIF($G$3:$G31,"&gt;0")/COUNTIF($B$3:$B31,"&gt;0")</f>
        <v>0.8</v>
      </c>
    </row>
    <row r="32" customFormat="false" ht="13" hidden="false" customHeight="false" outlineLevel="0" collapsed="false">
      <c r="A32" s="1" t="n">
        <v>28908656081156900</v>
      </c>
      <c r="B32" s="2" t="n">
        <v>43672</v>
      </c>
      <c r="C32" s="2" t="s">
        <v>25</v>
      </c>
      <c r="D32" s="23" t="s">
        <v>28</v>
      </c>
      <c r="E32" s="3" t="n">
        <v>10</v>
      </c>
      <c r="F32" s="5" t="n">
        <v>2</v>
      </c>
      <c r="G32" s="6" t="n">
        <v>0</v>
      </c>
      <c r="H32" s="7" t="n">
        <f aca="false">G32-E32</f>
        <v>-10</v>
      </c>
      <c r="I32" s="7" t="n">
        <f aca="false">SUM($H$2:H32)</f>
        <v>66.05</v>
      </c>
      <c r="J32" s="8" t="n">
        <f aca="false">SUM(H$3:H32)/SUM(E$3:E32)</f>
        <v>0.191449275362319</v>
      </c>
      <c r="K32" s="9" t="n">
        <f aca="false">O32-(1-O32)/N32</f>
        <v>0.368946356621811</v>
      </c>
      <c r="L32" s="10" t="n">
        <f aca="false">AVERAGEIF($H$3:$H32,"&gt;0")</f>
        <v>7.68684210526316</v>
      </c>
      <c r="M32" s="10" t="n">
        <f aca="false">AVERAGEIF($H$3:$H32,"&lt;0")</f>
        <v>-13.3333333333333</v>
      </c>
      <c r="N32" s="11" t="n">
        <f aca="false">L32/-M32</f>
        <v>0.576513157894737</v>
      </c>
      <c r="O32" s="11" t="n">
        <f aca="false">COUNTIF($G$3:$G32,"&gt;0")/COUNTIF($B$3:$B32,"&gt;0")</f>
        <v>0.769230769230769</v>
      </c>
    </row>
    <row r="33" customFormat="false" ht="13" hidden="false" customHeight="false" outlineLevel="0" collapsed="false">
      <c r="A33" s="26" t="n">
        <v>55789669685950900</v>
      </c>
      <c r="B33" s="2" t="n">
        <v>43672</v>
      </c>
      <c r="C33" s="2" t="s">
        <v>25</v>
      </c>
      <c r="D33" s="23" t="s">
        <v>27</v>
      </c>
      <c r="E33" s="3" t="n">
        <v>10</v>
      </c>
      <c r="F33" s="5" t="n">
        <v>1.8</v>
      </c>
      <c r="G33" s="6" t="n">
        <v>18</v>
      </c>
      <c r="H33" s="7" t="n">
        <f aca="false">G33-E33</f>
        <v>8</v>
      </c>
      <c r="I33" s="7" t="n">
        <f aca="false">SUM($H$2:H33)</f>
        <v>74.05</v>
      </c>
      <c r="J33" s="8" t="n">
        <f aca="false">SUM(H$3:H33)/SUM(E$3:E33)</f>
        <v>0.208591549295775</v>
      </c>
      <c r="K33" s="9" t="n">
        <f aca="false">O33-(1-O33)/N33</f>
        <v>0.393102287617056</v>
      </c>
      <c r="L33" s="10" t="n">
        <f aca="false">AVERAGEIF($H$3:$H33,"&gt;0")</f>
        <v>7.7025</v>
      </c>
      <c r="M33" s="10" t="n">
        <f aca="false">AVERAGEIF($H$3:$H33,"&lt;0")</f>
        <v>-13.3333333333333</v>
      </c>
      <c r="N33" s="11" t="n">
        <f aca="false">L33/-M33</f>
        <v>0.5776875</v>
      </c>
      <c r="O33" s="11" t="n">
        <f aca="false">COUNTIF($G$3:$G33,"&gt;0")/COUNTIF($B$3:$B33,"&gt;0")</f>
        <v>0.777777777777778</v>
      </c>
    </row>
    <row r="34" customFormat="false" ht="13" hidden="false" customHeight="false" outlineLevel="0" collapsed="false">
      <c r="A34" s="1" t="n">
        <v>83397613180977900</v>
      </c>
      <c r="B34" s="2" t="n">
        <v>43672</v>
      </c>
      <c r="C34" s="2" t="s">
        <v>25</v>
      </c>
      <c r="D34" s="23" t="s">
        <v>32</v>
      </c>
      <c r="E34" s="3" t="n">
        <v>10</v>
      </c>
      <c r="F34" s="5" t="n">
        <v>1.45</v>
      </c>
      <c r="G34" s="6" t="n">
        <v>14.5</v>
      </c>
      <c r="H34" s="7" t="n">
        <f aca="false">G34-E34</f>
        <v>4.5</v>
      </c>
      <c r="I34" s="7" t="n">
        <f aca="false">SUM($H$2:H34)</f>
        <v>78.55</v>
      </c>
      <c r="J34" s="8" t="n">
        <f aca="false">SUM(H$3:H34)/SUM(E$3:E34)</f>
        <v>0.215205479452055</v>
      </c>
      <c r="K34" s="9" t="n">
        <f aca="false">O34-(1-O34)/N34</f>
        <v>0.407284768211921</v>
      </c>
      <c r="L34" s="10" t="n">
        <f aca="false">AVERAGEIF($H$3:$H34,"&gt;0")</f>
        <v>7.55</v>
      </c>
      <c r="M34" s="10" t="n">
        <f aca="false">AVERAGEIF($H$3:$H34,"&lt;0")</f>
        <v>-13.3333333333333</v>
      </c>
      <c r="N34" s="11" t="n">
        <f aca="false">L34/-M34</f>
        <v>0.56625</v>
      </c>
      <c r="O34" s="11" t="n">
        <f aca="false">COUNTIF($G$3:$G34,"&gt;0")/COUNTIF($B$3:$B34,"&gt;0")</f>
        <v>0.785714285714286</v>
      </c>
    </row>
    <row r="35" customFormat="false" ht="13" hidden="false" customHeight="false" outlineLevel="0" collapsed="false">
      <c r="A35" s="1" t="n">
        <v>6303592502202900</v>
      </c>
      <c r="B35" s="2" t="n">
        <v>43672</v>
      </c>
      <c r="C35" s="2" t="s">
        <v>20</v>
      </c>
      <c r="D35" s="23" t="s">
        <v>23</v>
      </c>
      <c r="E35" s="3" t="n">
        <v>10</v>
      </c>
      <c r="F35" s="5" t="n">
        <v>1.6</v>
      </c>
      <c r="G35" s="6" t="n">
        <v>16</v>
      </c>
      <c r="H35" s="7" t="n">
        <f aca="false">G35-E35</f>
        <v>6</v>
      </c>
      <c r="I35" s="7" t="n">
        <f aca="false">SUM($H$2:H35)</f>
        <v>84.55</v>
      </c>
      <c r="J35" s="8" t="n">
        <f aca="false">SUM(H$3:H35)/SUM(E$3:E35)</f>
        <v>0.225466666666667</v>
      </c>
      <c r="K35" s="9" t="n">
        <f aca="false">O35-(1-O35)/N35</f>
        <v>0.424281478221691</v>
      </c>
      <c r="L35" s="10" t="n">
        <f aca="false">AVERAGEIF($H$3:$H35,"&gt;0")</f>
        <v>7.47954545454546</v>
      </c>
      <c r="M35" s="10" t="n">
        <f aca="false">AVERAGEIF($H$3:$H35,"&lt;0")</f>
        <v>-13.3333333333333</v>
      </c>
      <c r="N35" s="11" t="n">
        <f aca="false">L35/-M35</f>
        <v>0.560965909090909</v>
      </c>
      <c r="O35" s="11" t="n">
        <f aca="false">COUNTIF($G$3:$G35,"&gt;0")/COUNTIF($B$3:$B35,"&gt;0")</f>
        <v>0.793103448275862</v>
      </c>
    </row>
    <row r="36" customFormat="false" ht="13" hidden="false" customHeight="false" outlineLevel="0" collapsed="false">
      <c r="A36" s="1" t="n">
        <v>77372903741363900</v>
      </c>
      <c r="B36" s="2" t="n">
        <v>43672</v>
      </c>
      <c r="C36" s="2" t="s">
        <v>20</v>
      </c>
      <c r="D36" s="23" t="s">
        <v>35</v>
      </c>
      <c r="E36" s="3" t="n">
        <v>10</v>
      </c>
      <c r="F36" s="5" t="n">
        <v>1.8</v>
      </c>
      <c r="G36" s="6" t="n">
        <v>0</v>
      </c>
      <c r="H36" s="7" t="n">
        <f aca="false">G36-E36</f>
        <v>-10</v>
      </c>
      <c r="I36" s="7" t="n">
        <f aca="false">SUM($H$2:H36)</f>
        <v>74.55</v>
      </c>
      <c r="J36" s="8" t="n">
        <f aca="false">SUM(H$3:H36)/SUM(E$3:E36)</f>
        <v>0.193636363636364</v>
      </c>
      <c r="K36" s="9" t="n">
        <f aca="false">O36-(1-O36)/N36</f>
        <v>0.365572774232756</v>
      </c>
      <c r="L36" s="10" t="n">
        <f aca="false">AVERAGEIF($H$3:$H36,"&gt;0")</f>
        <v>7.47954545454546</v>
      </c>
      <c r="M36" s="10" t="n">
        <f aca="false">AVERAGEIF($H$3:$H36,"&lt;0")</f>
        <v>-12.8571428571429</v>
      </c>
      <c r="N36" s="11" t="n">
        <f aca="false">L36/-M36</f>
        <v>0.581742424242424</v>
      </c>
      <c r="O36" s="11" t="n">
        <f aca="false">COUNTIF($G$3:$G36,"&gt;0")/COUNTIF($B$3:$B36,"&gt;0")</f>
        <v>0.766666666666667</v>
      </c>
    </row>
    <row r="37" customFormat="false" ht="13" hidden="false" customHeight="false" outlineLevel="0" collapsed="false">
      <c r="A37" s="1" t="n">
        <v>52987543344472900</v>
      </c>
      <c r="B37" s="2" t="n">
        <v>43672</v>
      </c>
      <c r="C37" s="2" t="s">
        <v>20</v>
      </c>
      <c r="D37" s="23" t="s">
        <v>37</v>
      </c>
      <c r="E37" s="3" t="n">
        <v>10</v>
      </c>
      <c r="F37" s="5" t="n">
        <v>1.24</v>
      </c>
      <c r="G37" s="6" t="n">
        <v>0</v>
      </c>
      <c r="H37" s="7" t="n">
        <f aca="false">G37-E37</f>
        <v>-10</v>
      </c>
      <c r="I37" s="7" t="n">
        <f aca="false">SUM($H$2:H37)</f>
        <v>64.55</v>
      </c>
      <c r="J37" s="8" t="n">
        <f aca="false">SUM(H$3:H37)/SUM(E$3:E37)</f>
        <v>0.163417721518987</v>
      </c>
      <c r="K37" s="9" t="n">
        <f aca="false">O37-(1-O37)/N37</f>
        <v>0.310651728565688</v>
      </c>
      <c r="L37" s="10" t="n">
        <f aca="false">AVERAGEIF($H$3:$H37,"&gt;0")</f>
        <v>7.47954545454546</v>
      </c>
      <c r="M37" s="10" t="n">
        <f aca="false">AVERAGEIF($H$3:$H37,"&lt;0")</f>
        <v>-12.5</v>
      </c>
      <c r="N37" s="11" t="n">
        <f aca="false">L37/-M37</f>
        <v>0.598363636363637</v>
      </c>
      <c r="O37" s="11" t="n">
        <f aca="false">COUNTIF($G$3:$G37,"&gt;0")/COUNTIF($B$3:$B37,"&gt;0")</f>
        <v>0.741935483870968</v>
      </c>
    </row>
    <row r="38" customFormat="false" ht="13" hidden="false" customHeight="false" outlineLevel="0" collapsed="false">
      <c r="A38" s="1" t="n">
        <v>56209566032250900</v>
      </c>
      <c r="B38" s="2" t="n">
        <v>43672</v>
      </c>
      <c r="C38" s="2" t="s">
        <v>20</v>
      </c>
      <c r="D38" s="23" t="s">
        <v>24</v>
      </c>
      <c r="E38" s="3" t="n">
        <v>10</v>
      </c>
      <c r="F38" s="5" t="n">
        <v>1.9</v>
      </c>
      <c r="G38" s="6" t="n">
        <v>19</v>
      </c>
      <c r="H38" s="7" t="n">
        <f aca="false">G38-E38</f>
        <v>9</v>
      </c>
      <c r="I38" s="7" t="n">
        <f aca="false">SUM($H$2:H38)</f>
        <v>73.55</v>
      </c>
      <c r="J38" s="8" t="n">
        <f aca="false">SUM(H$3:H38)/SUM(E$3:E38)</f>
        <v>0.181604938271605</v>
      </c>
      <c r="K38" s="9" t="n">
        <f aca="false">O38-(1-O38)/N38</f>
        <v>0.335854220685681</v>
      </c>
      <c r="L38" s="10" t="n">
        <f aca="false">AVERAGEIF($H$3:$H38,"&gt;0")</f>
        <v>7.54565217391305</v>
      </c>
      <c r="M38" s="10" t="n">
        <f aca="false">AVERAGEIF($H$3:$H38,"&lt;0")</f>
        <v>-12.5</v>
      </c>
      <c r="N38" s="11" t="n">
        <f aca="false">L38/-M38</f>
        <v>0.603652173913044</v>
      </c>
      <c r="O38" s="11" t="n">
        <f aca="false">COUNTIF($G$3:$G38,"&gt;0")/COUNTIF($B$3:$B38,"&gt;0")</f>
        <v>0.75</v>
      </c>
    </row>
    <row r="39" customFormat="false" ht="13" hidden="false" customHeight="false" outlineLevel="0" collapsed="false">
      <c r="A39" s="1" t="n">
        <v>70693646179063900</v>
      </c>
      <c r="B39" s="2" t="n">
        <v>43672</v>
      </c>
      <c r="C39" s="2" t="s">
        <v>15</v>
      </c>
      <c r="D39" s="23" t="s">
        <v>17</v>
      </c>
      <c r="E39" s="3" t="n">
        <v>10</v>
      </c>
      <c r="F39" s="5" t="n">
        <v>2</v>
      </c>
      <c r="G39" s="6" t="n">
        <v>0</v>
      </c>
      <c r="H39" s="7" t="n">
        <f aca="false">G39-E39</f>
        <v>-10</v>
      </c>
      <c r="I39" s="7" t="n">
        <f aca="false">SUM($H$2:H39)</f>
        <v>63.55</v>
      </c>
      <c r="J39" s="8" t="n">
        <f aca="false">SUM(H$3:H39)/SUM(E$3:E39)</f>
        <v>0.153132530120482</v>
      </c>
      <c r="K39" s="9" t="n">
        <f aca="false">O39-(1-O39)/N39</f>
        <v>0.285517229337455</v>
      </c>
      <c r="L39" s="10" t="n">
        <f aca="false">AVERAGEIF($H$3:$H39,"&gt;0")</f>
        <v>7.54565217391305</v>
      </c>
      <c r="M39" s="10" t="n">
        <f aca="false">AVERAGEIF($H$3:$H39,"&lt;0")</f>
        <v>-12.2222222222222</v>
      </c>
      <c r="N39" s="11" t="n">
        <f aca="false">L39/-M39</f>
        <v>0.617371541501977</v>
      </c>
      <c r="O39" s="11" t="n">
        <f aca="false">COUNTIF($G$3:$G39,"&gt;0")/COUNTIF($B$3:$B39,"&gt;0")</f>
        <v>0.727272727272727</v>
      </c>
    </row>
    <row r="40" customFormat="false" ht="13" hidden="false" customHeight="false" outlineLevel="0" collapsed="false">
      <c r="A40" s="1" t="n">
        <v>61783022146123900</v>
      </c>
      <c r="B40" s="2" t="n">
        <v>43672</v>
      </c>
      <c r="C40" s="2" t="s">
        <v>15</v>
      </c>
      <c r="D40" s="23" t="s">
        <v>18</v>
      </c>
      <c r="E40" s="3" t="n">
        <v>10</v>
      </c>
      <c r="F40" s="5" t="n">
        <v>1.14</v>
      </c>
      <c r="G40" s="6" t="n">
        <v>0</v>
      </c>
      <c r="H40" s="7" t="n">
        <f aca="false">G40-E40</f>
        <v>-10</v>
      </c>
      <c r="I40" s="7" t="n">
        <f aca="false">SUM($H$2:H40)</f>
        <v>53.55</v>
      </c>
      <c r="J40" s="8" t="n">
        <f aca="false">SUM(H$3:H40)/SUM(E$3:E40)</f>
        <v>0.126</v>
      </c>
      <c r="K40" s="9" t="n">
        <f aca="false">O40-(1-O40)/N40</f>
        <v>0.238141237480299</v>
      </c>
      <c r="L40" s="10" t="n">
        <f aca="false">AVERAGEIF($H$3:$H40,"&gt;0")</f>
        <v>7.54565217391305</v>
      </c>
      <c r="M40" s="10" t="n">
        <f aca="false">AVERAGEIF($H$3:$H40,"&lt;0")</f>
        <v>-12</v>
      </c>
      <c r="N40" s="11" t="n">
        <f aca="false">L40/-M40</f>
        <v>0.628804347826087</v>
      </c>
      <c r="O40" s="11" t="n">
        <f aca="false">COUNTIF($G$3:$G40,"&gt;0")/COUNTIF($B$3:$B40,"&gt;0")</f>
        <v>0.705882352941176</v>
      </c>
    </row>
    <row r="41" customFormat="false" ht="13" hidden="false" customHeight="false" outlineLevel="0" collapsed="false">
      <c r="A41" s="1" t="n">
        <v>70419856915199900</v>
      </c>
      <c r="B41" s="2" t="n">
        <v>43672</v>
      </c>
      <c r="C41" s="2" t="s">
        <v>15</v>
      </c>
      <c r="D41" s="23" t="s">
        <v>43</v>
      </c>
      <c r="E41" s="3" t="n">
        <v>10</v>
      </c>
      <c r="F41" s="5" t="n">
        <v>1.36</v>
      </c>
      <c r="G41" s="6" t="n">
        <v>13.6</v>
      </c>
      <c r="H41" s="7" t="n">
        <f aca="false">G41-E41</f>
        <v>3.6</v>
      </c>
      <c r="I41" s="7" t="n">
        <f aca="false">SUM($H$2:H41)</f>
        <v>57.15</v>
      </c>
      <c r="J41" s="8" t="n">
        <f aca="false">SUM(H$3:H41)/SUM(E$3:E41)</f>
        <v>0.131379310344828</v>
      </c>
      <c r="K41" s="9" t="n">
        <f aca="false">O41-(1-O41)/N41</f>
        <v>0.249788314987299</v>
      </c>
      <c r="L41" s="10" t="n">
        <f aca="false">AVERAGEIF($H$3:$H41,"&gt;0")</f>
        <v>7.38125</v>
      </c>
      <c r="M41" s="10" t="n">
        <f aca="false">AVERAGEIF($H$3:$H41,"&lt;0")</f>
        <v>-12</v>
      </c>
      <c r="N41" s="11" t="n">
        <f aca="false">L41/-M41</f>
        <v>0.615104166666667</v>
      </c>
      <c r="O41" s="11" t="n">
        <f aca="false">COUNTIF($G$3:$G41,"&gt;0")/COUNTIF($B$3:$B41,"&gt;0")</f>
        <v>0.714285714285714</v>
      </c>
    </row>
    <row r="42" customFormat="false" ht="13" hidden="false" customHeight="false" outlineLevel="0" collapsed="false">
      <c r="A42" s="1" t="n">
        <v>81762474744335900</v>
      </c>
      <c r="B42" s="2" t="n">
        <v>43672</v>
      </c>
      <c r="C42" s="2" t="s">
        <v>15</v>
      </c>
      <c r="D42" s="23" t="s">
        <v>39</v>
      </c>
      <c r="E42" s="3" t="n">
        <v>10</v>
      </c>
      <c r="F42" s="5" t="n">
        <v>1.8</v>
      </c>
      <c r="G42" s="6" t="n">
        <v>18</v>
      </c>
      <c r="H42" s="7" t="n">
        <f aca="false">G42-E42</f>
        <v>8</v>
      </c>
      <c r="I42" s="7" t="n">
        <f aca="false">SUM($H$2:H42)</f>
        <v>65.15</v>
      </c>
      <c r="J42" s="8" t="n">
        <f aca="false">SUM(H$3:H42)/SUM(E$3:E42)</f>
        <v>0.146404494382022</v>
      </c>
      <c r="K42" s="9" t="n">
        <f aca="false">O42-(1-O42)/N42</f>
        <v>0.272136705974135</v>
      </c>
      <c r="L42" s="10" t="n">
        <f aca="false">AVERAGEIF($H$3:$H42,"&gt;0")</f>
        <v>7.406</v>
      </c>
      <c r="M42" s="10" t="n">
        <f aca="false">AVERAGEIF($H$3:$H42,"&lt;0")</f>
        <v>-12</v>
      </c>
      <c r="N42" s="11" t="n">
        <f aca="false">L42/-M42</f>
        <v>0.617166666666667</v>
      </c>
      <c r="O42" s="11" t="n">
        <f aca="false">COUNTIF($G$3:$G42,"&gt;0")/COUNTIF($B$3:$B42,"&gt;0")</f>
        <v>0.722222222222222</v>
      </c>
    </row>
    <row r="43" customFormat="false" ht="13" hidden="false" customHeight="false" outlineLevel="0" collapsed="false">
      <c r="B43" s="27"/>
      <c r="F43" s="24"/>
      <c r="H43" s="25"/>
    </row>
    <row r="44" customFormat="false" ht="13" hidden="false" customHeight="false" outlineLevel="0" collapsed="false">
      <c r="D44" s="21"/>
      <c r="F44" s="24"/>
      <c r="H44" s="25"/>
      <c r="I44" s="16" t="n">
        <f aca="false">SUM(H45:H57)</f>
        <v>-72.9</v>
      </c>
    </row>
    <row r="45" customFormat="false" ht="13" hidden="false" customHeight="false" outlineLevel="0" collapsed="false">
      <c r="A45" s="1" t="n">
        <v>37712115388531900</v>
      </c>
      <c r="B45" s="2" t="n">
        <v>43674</v>
      </c>
      <c r="C45" s="2" t="s">
        <v>20</v>
      </c>
      <c r="D45" s="23" t="s">
        <v>23</v>
      </c>
      <c r="E45" s="3" t="n">
        <v>15</v>
      </c>
      <c r="F45" s="5" t="n">
        <v>1.22</v>
      </c>
      <c r="G45" s="6" t="n">
        <v>18.3</v>
      </c>
      <c r="H45" s="7" t="n">
        <f aca="false">G45-E45</f>
        <v>3.3</v>
      </c>
      <c r="I45" s="7" t="n">
        <f aca="false">SUM($H$2:H45)</f>
        <v>68.45</v>
      </c>
      <c r="J45" s="8" t="n">
        <f aca="false">SUM(H$3:H45)/SUM(E$3:E45)</f>
        <v>0.148804347826087</v>
      </c>
      <c r="K45" s="9" t="n">
        <f aca="false">O45-(1-O45)/N45</f>
        <v>0.282267143768869</v>
      </c>
      <c r="L45" s="10" t="n">
        <f aca="false">AVERAGEIF($H$3:$H45,"&gt;0")</f>
        <v>7.24807692307692</v>
      </c>
      <c r="M45" s="10" t="n">
        <f aca="false">AVERAGEIF($H$3:$H45,"&lt;0")</f>
        <v>-12</v>
      </c>
      <c r="N45" s="11" t="n">
        <f aca="false">L45/-M45</f>
        <v>0.60400641025641</v>
      </c>
      <c r="O45" s="11" t="n">
        <f aca="false">COUNTIF($G$3:$G45,"&gt;0")/COUNTIF($B$3:$B45,"&gt;0")</f>
        <v>0.72972972972973</v>
      </c>
    </row>
    <row r="46" customFormat="false" ht="13" hidden="false" customHeight="false" outlineLevel="0" collapsed="false">
      <c r="A46" s="1" t="n">
        <v>45953178666791900</v>
      </c>
      <c r="B46" s="2" t="n">
        <v>43674</v>
      </c>
      <c r="C46" s="2" t="s">
        <v>15</v>
      </c>
      <c r="D46" s="23" t="s">
        <v>44</v>
      </c>
      <c r="E46" s="3" t="n">
        <v>15</v>
      </c>
      <c r="F46" s="5" t="n">
        <v>1.75</v>
      </c>
      <c r="G46" s="6" t="n">
        <v>0</v>
      </c>
      <c r="H46" s="7" t="n">
        <f aca="false">G46-E46</f>
        <v>-15</v>
      </c>
      <c r="I46" s="7" t="n">
        <f aca="false">SUM($H$2:H46)</f>
        <v>53.45</v>
      </c>
      <c r="J46" s="8" t="n">
        <f aca="false">SUM(H$3:H46)/SUM(E$3:E46)</f>
        <v>0.112526315789474</v>
      </c>
      <c r="K46" s="9" t="n">
        <f aca="false">O46-(1-O46)/N46</f>
        <v>0.220378154194188</v>
      </c>
      <c r="L46" s="10" t="n">
        <f aca="false">AVERAGEIF($H$3:$H46,"&gt;0")</f>
        <v>7.24807692307692</v>
      </c>
      <c r="M46" s="10" t="n">
        <f aca="false">AVERAGEIF($H$3:$H46,"&lt;0")</f>
        <v>-12.2727272727273</v>
      </c>
      <c r="N46" s="11" t="n">
        <f aca="false">L46/-M46</f>
        <v>0.590584045584046</v>
      </c>
      <c r="O46" s="11" t="n">
        <f aca="false">COUNTIF($G$3:$G46,"&gt;0")/COUNTIF($B$3:$B46,"&gt;0")</f>
        <v>0.710526315789474</v>
      </c>
    </row>
    <row r="47" customFormat="false" ht="13" hidden="false" customHeight="false" outlineLevel="0" collapsed="false">
      <c r="A47" s="1" t="n">
        <v>57890110493409900</v>
      </c>
      <c r="B47" s="2" t="n">
        <v>43674</v>
      </c>
      <c r="C47" s="2" t="s">
        <v>25</v>
      </c>
      <c r="D47" s="23" t="s">
        <v>31</v>
      </c>
      <c r="E47" s="3" t="n">
        <v>15</v>
      </c>
      <c r="F47" s="5" t="n">
        <v>1.9</v>
      </c>
      <c r="G47" s="6" t="n">
        <v>28.5</v>
      </c>
      <c r="H47" s="7" t="n">
        <f aca="false">G47-E47</f>
        <v>13.5</v>
      </c>
      <c r="I47" s="7" t="n">
        <f aca="false">SUM($H$2:H47)</f>
        <v>66.95</v>
      </c>
      <c r="J47" s="8" t="n">
        <f aca="false">SUM(H$3:H47)/SUM(E$3:E47)</f>
        <v>0.136632653061224</v>
      </c>
      <c r="K47" s="9" t="n">
        <f aca="false">O47-(1-O47)/N47</f>
        <v>0.255153281149815</v>
      </c>
      <c r="L47" s="10" t="n">
        <f aca="false">AVERAGEIF($H$3:$H47,"&gt;0")</f>
        <v>7.47962962962963</v>
      </c>
      <c r="M47" s="10" t="n">
        <f aca="false">AVERAGEIF($H$3:$H47,"&lt;0")</f>
        <v>-12.2727272727273</v>
      </c>
      <c r="N47" s="11" t="n">
        <f aca="false">L47/-M47</f>
        <v>0.609451303155007</v>
      </c>
      <c r="O47" s="11" t="n">
        <f aca="false">COUNTIF($G$3:$G47,"&gt;0")/COUNTIF($B$3:$B47,"&gt;0")</f>
        <v>0.717948717948718</v>
      </c>
    </row>
    <row r="48" customFormat="false" ht="13" hidden="false" customHeight="false" outlineLevel="0" collapsed="false">
      <c r="A48" s="1" t="n">
        <v>42699618425548900</v>
      </c>
      <c r="B48" s="2" t="n">
        <v>43674</v>
      </c>
      <c r="C48" s="2" t="s">
        <v>45</v>
      </c>
      <c r="D48" s="23" t="s">
        <v>46</v>
      </c>
      <c r="E48" s="3" t="n">
        <v>15</v>
      </c>
      <c r="F48" s="5" t="n">
        <v>1.8</v>
      </c>
      <c r="G48" s="6" t="n">
        <v>0</v>
      </c>
      <c r="H48" s="7" t="n">
        <f aca="false">G48-E48</f>
        <v>-15</v>
      </c>
      <c r="I48" s="7" t="n">
        <f aca="false">SUM($H$2:H48)</f>
        <v>51.95</v>
      </c>
      <c r="J48" s="8" t="n">
        <f aca="false">SUM(H$3:H48)/SUM(E$3:E48)</f>
        <v>0.102871287128713</v>
      </c>
      <c r="K48" s="9" t="n">
        <f aca="false">O48-(1-O48)/N48</f>
        <v>0.198638276801189</v>
      </c>
      <c r="L48" s="10" t="n">
        <f aca="false">AVERAGEIF($H$3:$H48,"&gt;0")</f>
        <v>7.47962962962963</v>
      </c>
      <c r="M48" s="10" t="n">
        <f aca="false">AVERAGEIF($H$3:$H48,"&lt;0")</f>
        <v>-12.5</v>
      </c>
      <c r="N48" s="11" t="n">
        <f aca="false">L48/-M48</f>
        <v>0.59837037037037</v>
      </c>
      <c r="O48" s="11" t="n">
        <f aca="false">COUNTIF($G$3:$G48,"&gt;0")/COUNTIF($B$3:$B48,"&gt;0")</f>
        <v>0.7</v>
      </c>
    </row>
    <row r="49" customFormat="false" ht="13" hidden="false" customHeight="false" outlineLevel="0" collapsed="false">
      <c r="A49" s="1" t="n">
        <v>43571718683245900</v>
      </c>
      <c r="B49" s="2" t="n">
        <v>43674</v>
      </c>
      <c r="C49" s="2" t="s">
        <v>45</v>
      </c>
      <c r="D49" s="23" t="s">
        <v>47</v>
      </c>
      <c r="E49" s="3" t="n">
        <v>15</v>
      </c>
      <c r="F49" s="5" t="n">
        <v>1.72</v>
      </c>
      <c r="G49" s="6" t="n">
        <v>0</v>
      </c>
      <c r="H49" s="7" t="n">
        <f aca="false">G49-E49</f>
        <v>-15</v>
      </c>
      <c r="I49" s="7" t="n">
        <f aca="false">SUM($H$2:H49)</f>
        <v>36.95</v>
      </c>
      <c r="J49" s="8" t="n">
        <f aca="false">SUM(H$3:H49)/SUM(E$3:E49)</f>
        <v>0.0710576923076923</v>
      </c>
      <c r="K49" s="9" t="n">
        <f aca="false">O49-(1-O49)/N49</f>
        <v>0.144880101932983</v>
      </c>
      <c r="L49" s="10" t="n">
        <f aca="false">AVERAGEIF($H$3:$H49,"&gt;0")</f>
        <v>7.47962962962963</v>
      </c>
      <c r="M49" s="10" t="n">
        <f aca="false">AVERAGEIF($H$3:$H49,"&lt;0")</f>
        <v>-12.6923076923077</v>
      </c>
      <c r="N49" s="11" t="n">
        <f aca="false">L49/-M49</f>
        <v>0.589304152637486</v>
      </c>
      <c r="O49" s="11" t="n">
        <f aca="false">COUNTIF($G$3:$G49,"&gt;0")/COUNTIF($B$3:$B49,"&gt;0")</f>
        <v>0.682926829268293</v>
      </c>
    </row>
    <row r="50" customFormat="false" ht="13" hidden="false" customHeight="false" outlineLevel="0" collapsed="false">
      <c r="A50" s="1" t="n">
        <v>27501133718127900</v>
      </c>
      <c r="B50" s="2" t="n">
        <v>43674</v>
      </c>
      <c r="C50" s="2" t="s">
        <v>45</v>
      </c>
      <c r="D50" s="23" t="s">
        <v>48</v>
      </c>
      <c r="E50" s="3" t="n">
        <v>15</v>
      </c>
      <c r="F50" s="5" t="n">
        <v>1.55</v>
      </c>
      <c r="G50" s="6" t="n">
        <v>0</v>
      </c>
      <c r="H50" s="7" t="n">
        <f aca="false">G50-E50</f>
        <v>-15</v>
      </c>
      <c r="I50" s="7" t="n">
        <f aca="false">SUM($H$2:H50)</f>
        <v>21.95</v>
      </c>
      <c r="J50" s="8" t="n">
        <f aca="false">SUM(H$3:H50)/SUM(E$3:E50)</f>
        <v>0.0410280373831776</v>
      </c>
      <c r="K50" s="9" t="n">
        <f aca="false">O50-(1-O50)/N50</f>
        <v>0.0936818401537392</v>
      </c>
      <c r="L50" s="10" t="n">
        <f aca="false">AVERAGEIF($H$3:$H50,"&gt;0")</f>
        <v>7.47962962962963</v>
      </c>
      <c r="M50" s="10" t="n">
        <f aca="false">AVERAGEIF($H$3:$H50,"&lt;0")</f>
        <v>-12.8571428571429</v>
      </c>
      <c r="N50" s="11" t="n">
        <f aca="false">L50/-M50</f>
        <v>0.581748971193416</v>
      </c>
      <c r="O50" s="11" t="n">
        <f aca="false">COUNTIF($G$3:$G50,"&gt;0")/COUNTIF($B$3:$B50,"&gt;0")</f>
        <v>0.666666666666667</v>
      </c>
    </row>
    <row r="51" customFormat="false" ht="13" hidden="false" customHeight="false" outlineLevel="0" collapsed="false">
      <c r="A51" s="1" t="n">
        <v>93239611773477900</v>
      </c>
      <c r="B51" s="2" t="n">
        <v>43674</v>
      </c>
      <c r="C51" s="2" t="s">
        <v>45</v>
      </c>
      <c r="D51" s="23" t="s">
        <v>49</v>
      </c>
      <c r="E51" s="3" t="n">
        <v>15</v>
      </c>
      <c r="F51" s="5" t="n">
        <v>1.55</v>
      </c>
      <c r="G51" s="6" t="n">
        <v>0</v>
      </c>
      <c r="H51" s="7" t="n">
        <f aca="false">G51-E51</f>
        <v>-15</v>
      </c>
      <c r="I51" s="7" t="n">
        <f aca="false">SUM($H$2:H51)</f>
        <v>6.95</v>
      </c>
      <c r="J51" s="8" t="n">
        <f aca="false">SUM(H$3:H51)/SUM(E$3:E51)</f>
        <v>0.0126363636363636</v>
      </c>
      <c r="K51" s="9" t="n">
        <f aca="false">O51-(1-O51)/N51</f>
        <v>0.0448648928758563</v>
      </c>
      <c r="L51" s="10" t="n">
        <f aca="false">AVERAGEIF($H$3:$H51,"&gt;0")</f>
        <v>7.47962962962963</v>
      </c>
      <c r="M51" s="10" t="n">
        <f aca="false">AVERAGEIF($H$3:$H51,"&lt;0")</f>
        <v>-13</v>
      </c>
      <c r="N51" s="11" t="n">
        <f aca="false">L51/-M51</f>
        <v>0.575356125356125</v>
      </c>
      <c r="O51" s="11" t="n">
        <f aca="false">COUNTIF($G$3:$G51,"&gt;0")/COUNTIF($B$3:$B51,"&gt;0")</f>
        <v>0.651162790697675</v>
      </c>
    </row>
    <row r="52" customFormat="false" ht="13" hidden="false" customHeight="false" outlineLevel="0" collapsed="false">
      <c r="A52" s="1" t="n">
        <v>30939569229229900</v>
      </c>
      <c r="B52" s="2" t="n">
        <v>43674</v>
      </c>
      <c r="C52" s="2" t="s">
        <v>45</v>
      </c>
      <c r="D52" s="23" t="s">
        <v>50</v>
      </c>
      <c r="E52" s="3" t="n">
        <v>15</v>
      </c>
      <c r="F52" s="5" t="n">
        <v>1.46</v>
      </c>
      <c r="G52" s="6" t="n">
        <v>0</v>
      </c>
      <c r="H52" s="7" t="n">
        <f aca="false">G52-E52</f>
        <v>-15</v>
      </c>
      <c r="I52" s="7" t="n">
        <f aca="false">SUM($H$2:H52)</f>
        <v>-8.05</v>
      </c>
      <c r="J52" s="8" t="n">
        <f aca="false">SUM(H$3:H52)/SUM(E$3:E52)</f>
        <v>-0.0142477876106195</v>
      </c>
      <c r="K52" s="9" t="n">
        <f aca="false">O52-(1-O52)/N52</f>
        <v>-0.00173310225303247</v>
      </c>
      <c r="L52" s="10" t="n">
        <f aca="false">AVERAGEIF($H$3:$H52,"&gt;0")</f>
        <v>7.47962962962963</v>
      </c>
      <c r="M52" s="10" t="n">
        <f aca="false">AVERAGEIF($H$3:$H52,"&lt;0")</f>
        <v>-13.125</v>
      </c>
      <c r="N52" s="11" t="n">
        <f aca="false">L52/-M52</f>
        <v>0.569876543209877</v>
      </c>
      <c r="O52" s="11" t="n">
        <f aca="false">COUNTIF($G$3:$G52,"&gt;0")/COUNTIF($B$3:$B52,"&gt;0")</f>
        <v>0.636363636363636</v>
      </c>
    </row>
    <row r="53" customFormat="false" ht="13" hidden="false" customHeight="false" outlineLevel="0" collapsed="false">
      <c r="A53" s="1" t="n">
        <v>80099781188467900</v>
      </c>
      <c r="B53" s="2" t="n">
        <v>43674</v>
      </c>
      <c r="C53" s="2" t="s">
        <v>45</v>
      </c>
      <c r="D53" s="23" t="s">
        <v>51</v>
      </c>
      <c r="E53" s="3" t="n">
        <v>15</v>
      </c>
      <c r="F53" s="5" t="n">
        <v>1.32</v>
      </c>
      <c r="G53" s="6" t="n">
        <v>19.8</v>
      </c>
      <c r="H53" s="7" t="n">
        <f aca="false">G53-E53</f>
        <v>4.8</v>
      </c>
      <c r="I53" s="7" t="n">
        <f aca="false">SUM($H$2:H53)</f>
        <v>-3.25</v>
      </c>
      <c r="J53" s="8" t="n">
        <f aca="false">SUM(H$3:H53)/SUM(E$3:E53)</f>
        <v>-0.00560344827586206</v>
      </c>
      <c r="K53" s="9" t="n">
        <f aca="false">O53-(1-O53)/N53</f>
        <v>0.0124412199381972</v>
      </c>
      <c r="L53" s="10" t="n">
        <f aca="false">AVERAGEIF($H$3:$H53,"&gt;0")</f>
        <v>7.38392857142857</v>
      </c>
      <c r="M53" s="10" t="n">
        <f aca="false">AVERAGEIF($H$3:$H53,"&lt;0")</f>
        <v>-13.125</v>
      </c>
      <c r="N53" s="11" t="n">
        <f aca="false">L53/-M53</f>
        <v>0.562585034013606</v>
      </c>
      <c r="O53" s="11" t="n">
        <f aca="false">COUNTIF($G$3:$G53,"&gt;0")/COUNTIF($B$3:$B53,"&gt;0")</f>
        <v>0.644444444444444</v>
      </c>
    </row>
    <row r="54" customFormat="false" ht="13" hidden="false" customHeight="false" outlineLevel="0" collapsed="false">
      <c r="A54" s="1" t="n">
        <v>19647482621903900</v>
      </c>
      <c r="B54" s="2" t="n">
        <v>43674</v>
      </c>
      <c r="C54" s="2" t="s">
        <v>52</v>
      </c>
      <c r="D54" s="23" t="s">
        <v>53</v>
      </c>
      <c r="E54" s="3" t="n">
        <v>15</v>
      </c>
      <c r="F54" s="5" t="n">
        <v>1.46</v>
      </c>
      <c r="G54" s="6" t="n">
        <v>0</v>
      </c>
      <c r="H54" s="7" t="n">
        <f aca="false">G54-E54</f>
        <v>-15</v>
      </c>
      <c r="I54" s="7" t="n">
        <f aca="false">SUM($H$2:H54)</f>
        <v>-18.25</v>
      </c>
      <c r="J54" s="8" t="n">
        <f aca="false">SUM(H$3:H54)/SUM(E$3:E54)</f>
        <v>-0.030672268907563</v>
      </c>
      <c r="K54" s="9" t="n">
        <f aca="false">O54-(1-O54)/N54</f>
        <v>-0.0319909573629144</v>
      </c>
      <c r="L54" s="10" t="n">
        <f aca="false">AVERAGEIF($H$3:$H54,"&gt;0")</f>
        <v>7.38392857142857</v>
      </c>
      <c r="M54" s="10" t="n">
        <f aca="false">AVERAGEIF($H$3:$H54,"&lt;0")</f>
        <v>-13.2352941176471</v>
      </c>
      <c r="N54" s="11" t="n">
        <f aca="false">L54/-M54</f>
        <v>0.557896825396826</v>
      </c>
      <c r="O54" s="11" t="n">
        <f aca="false">COUNTIF($G$3:$G54,"&gt;0")/COUNTIF($B$3:$B54,"&gt;0")</f>
        <v>0.630434782608696</v>
      </c>
    </row>
    <row r="55" customFormat="false" ht="13" hidden="false" customHeight="false" outlineLevel="0" collapsed="false">
      <c r="A55" s="1" t="n">
        <v>99900636881038900</v>
      </c>
      <c r="B55" s="2" t="n">
        <v>43674</v>
      </c>
      <c r="C55" s="2" t="s">
        <v>52</v>
      </c>
      <c r="D55" s="23" t="s">
        <v>54</v>
      </c>
      <c r="E55" s="3" t="n">
        <v>15</v>
      </c>
      <c r="F55" s="5" t="n">
        <v>1.36</v>
      </c>
      <c r="G55" s="6" t="n">
        <v>20.4</v>
      </c>
      <c r="H55" s="7" t="n">
        <f aca="false">G55-E55</f>
        <v>5.4</v>
      </c>
      <c r="I55" s="7" t="n">
        <f aca="false">SUM($H$2:H55)</f>
        <v>-12.85</v>
      </c>
      <c r="J55" s="8" t="n">
        <f aca="false">SUM(H$3:H55)/SUM(E$3:E55)</f>
        <v>-0.0210655737704918</v>
      </c>
      <c r="K55" s="9" t="n">
        <f aca="false">O55-(1-O55)/N55</f>
        <v>-0.0160965996560035</v>
      </c>
      <c r="L55" s="10" t="n">
        <f aca="false">AVERAGEIF($H$3:$H55,"&gt;0")</f>
        <v>7.31551724137931</v>
      </c>
      <c r="M55" s="10" t="n">
        <f aca="false">AVERAGEIF($H$3:$H55,"&lt;0")</f>
        <v>-13.2352941176471</v>
      </c>
      <c r="N55" s="11" t="n">
        <f aca="false">L55/-M55</f>
        <v>0.552727969348659</v>
      </c>
      <c r="O55" s="11" t="n">
        <f aca="false">COUNTIF($G$3:$G55,"&gt;0")/COUNTIF($B$3:$B55,"&gt;0")</f>
        <v>0.638297872340426</v>
      </c>
    </row>
    <row r="56" customFormat="false" ht="13" hidden="false" customHeight="false" outlineLevel="0" collapsed="false">
      <c r="A56" s="1" t="n">
        <v>8904694386338900</v>
      </c>
      <c r="B56" s="2" t="n">
        <v>43674</v>
      </c>
      <c r="C56" s="2" t="s">
        <v>52</v>
      </c>
      <c r="D56" s="23" t="s">
        <v>55</v>
      </c>
      <c r="E56" s="3" t="n">
        <v>15</v>
      </c>
      <c r="F56" s="5" t="n">
        <v>1.18</v>
      </c>
      <c r="G56" s="6" t="n">
        <v>17.7</v>
      </c>
      <c r="H56" s="7" t="n">
        <f aca="false">G56-E56</f>
        <v>2.7</v>
      </c>
      <c r="I56" s="7" t="n">
        <f aca="false">SUM($H$2:H56)</f>
        <v>-10.15</v>
      </c>
      <c r="J56" s="8" t="n">
        <f aca="false">SUM(H$3:H56)/SUM(E$3:E56)</f>
        <v>-0.01624</v>
      </c>
      <c r="K56" s="9" t="n">
        <f aca="false">O56-(1-O56)/N56</f>
        <v>-0.00869308044372008</v>
      </c>
      <c r="L56" s="10" t="n">
        <f aca="false">AVERAGEIF($H$3:$H56,"&gt;0")</f>
        <v>7.16166666666667</v>
      </c>
      <c r="M56" s="10" t="n">
        <f aca="false">AVERAGEIF($H$3:$H56,"&lt;0")</f>
        <v>-13.2352941176471</v>
      </c>
      <c r="N56" s="11" t="n">
        <f aca="false">L56/-M56</f>
        <v>0.541103703703704</v>
      </c>
      <c r="O56" s="11" t="n">
        <f aca="false">COUNTIF($G$3:$G56,"&gt;0")/COUNTIF($B$3:$B56,"&gt;0")</f>
        <v>0.645833333333333</v>
      </c>
    </row>
    <row r="57" customFormat="false" ht="13" hidden="false" customHeight="false" outlineLevel="0" collapsed="false">
      <c r="A57" s="1" t="n">
        <v>35769363193347900</v>
      </c>
      <c r="B57" s="2" t="n">
        <v>43674</v>
      </c>
      <c r="C57" s="2" t="s">
        <v>52</v>
      </c>
      <c r="D57" s="23" t="s">
        <v>56</v>
      </c>
      <c r="E57" s="3" t="n">
        <v>15</v>
      </c>
      <c r="F57" s="5" t="n">
        <v>1.16</v>
      </c>
      <c r="G57" s="6" t="n">
        <v>17.4</v>
      </c>
      <c r="H57" s="7" t="n">
        <f aca="false">G57-E57</f>
        <v>2.4</v>
      </c>
      <c r="I57" s="7" t="n">
        <f aca="false">SUM($H$2:H57)</f>
        <v>-7.75</v>
      </c>
      <c r="J57" s="8" t="n">
        <f aca="false">SUM(H$3:H57)/SUM(E$3:E57)</f>
        <v>-0.012109375</v>
      </c>
      <c r="K57" s="9" t="n">
        <f aca="false">O57-(1-O57)/N57</f>
        <v>-0.00216058805570529</v>
      </c>
      <c r="L57" s="10" t="n">
        <f aca="false">AVERAGEIF($H$3:$H57,"&gt;0")</f>
        <v>7.00806451612903</v>
      </c>
      <c r="M57" s="10" t="n">
        <f aca="false">AVERAGEIF($H$3:$H57,"&lt;0")</f>
        <v>-13.2352941176471</v>
      </c>
      <c r="N57" s="11" t="n">
        <f aca="false">L57/-M57</f>
        <v>0.529498207885305</v>
      </c>
      <c r="O57" s="11" t="n">
        <f aca="false">COUNTIF($G$3:$G57,"&gt;0")/COUNTIF($B$3:$B57,"&gt;0")</f>
        <v>0.653061224489796</v>
      </c>
    </row>
    <row r="58" customFormat="false" ht="13" hidden="false" customHeight="false" outlineLevel="0" collapsed="false">
      <c r="D58" s="23"/>
    </row>
    <row r="59" customFormat="false" ht="13" hidden="false" customHeight="false" outlineLevel="0" collapsed="false">
      <c r="D59" s="21"/>
      <c r="I59" s="16" t="n">
        <f aca="false">SUM(H60:H73)</f>
        <v>2.17</v>
      </c>
    </row>
    <row r="60" customFormat="false" ht="13" hidden="false" customHeight="false" outlineLevel="0" collapsed="false">
      <c r="A60" s="1" t="n">
        <v>92397530335118900</v>
      </c>
      <c r="B60" s="2" t="n">
        <v>43676</v>
      </c>
      <c r="C60" s="2" t="s">
        <v>45</v>
      </c>
      <c r="D60" s="23" t="s">
        <v>57</v>
      </c>
      <c r="E60" s="3" t="n">
        <v>11</v>
      </c>
      <c r="F60" s="5" t="n">
        <v>1.24</v>
      </c>
      <c r="G60" s="6" t="n">
        <v>13.64</v>
      </c>
      <c r="H60" s="7" t="n">
        <f aca="false">G60-E60</f>
        <v>2.64</v>
      </c>
      <c r="I60" s="7" t="n">
        <f aca="false">SUM($H$2:H60)</f>
        <v>-5.11</v>
      </c>
      <c r="J60" s="8" t="n">
        <f aca="false">SUM(H$3:H60)/SUM(E$3:E60)</f>
        <v>-0.0078494623655914</v>
      </c>
      <c r="K60" s="9" t="n">
        <f aca="false">O60-(1-O60)/N60</f>
        <v>0.00512710900905022</v>
      </c>
      <c r="L60" s="10" t="n">
        <f aca="false">AVERAGEIF($H$3:$H60,"&gt;0")</f>
        <v>6.8715625</v>
      </c>
      <c r="M60" s="10" t="n">
        <f aca="false">AVERAGEIF($H$3:$H60,"&lt;0")</f>
        <v>-13.2352941176471</v>
      </c>
      <c r="N60" s="11" t="n">
        <f aca="false">L60/-M60</f>
        <v>0.519184722222222</v>
      </c>
      <c r="O60" s="11" t="n">
        <f aca="false">COUNTIF($G$3:$G60,"&gt;0")/COUNTIF($B$3:$B60,"&gt;0")</f>
        <v>0.66</v>
      </c>
    </row>
    <row r="61" customFormat="false" ht="13" hidden="false" customHeight="false" outlineLevel="0" collapsed="false">
      <c r="A61" s="1" t="n">
        <v>76692323817685900</v>
      </c>
      <c r="B61" s="2" t="n">
        <v>43676</v>
      </c>
      <c r="C61" s="2" t="s">
        <v>45</v>
      </c>
      <c r="D61" s="23" t="s">
        <v>42</v>
      </c>
      <c r="E61" s="3" t="n">
        <v>11</v>
      </c>
      <c r="F61" s="5" t="n">
        <v>2.4</v>
      </c>
      <c r="G61" s="6" t="n">
        <v>11</v>
      </c>
      <c r="H61" s="7" t="n">
        <f aca="false">G61-E61</f>
        <v>0</v>
      </c>
      <c r="I61" s="7" t="n">
        <f aca="false">SUM($H$2:H61)</f>
        <v>-5.11</v>
      </c>
      <c r="J61" s="8" t="n">
        <f aca="false">SUM(H$3:H61)/SUM(E$3:E61)</f>
        <v>-0.0077190332326284</v>
      </c>
      <c r="K61" s="9" t="n">
        <f aca="false">O61-(1-O61)/N61</f>
        <v>0.0246344205971079</v>
      </c>
      <c r="L61" s="10" t="n">
        <f aca="false">AVERAGEIF($H$3:$H61,"&gt;0")</f>
        <v>6.8715625</v>
      </c>
      <c r="M61" s="10" t="n">
        <f aca="false">AVERAGEIF($H$3:$H61,"&lt;0")</f>
        <v>-13.2352941176471</v>
      </c>
      <c r="N61" s="11" t="n">
        <f aca="false">L61/-M61</f>
        <v>0.519184722222222</v>
      </c>
      <c r="O61" s="11" t="n">
        <f aca="false">COUNTIF($G$3:$G61,"&gt;0")/COUNTIF($B$3:$B61,"&gt;0")</f>
        <v>0.666666666666667</v>
      </c>
    </row>
    <row r="62" customFormat="false" ht="13" hidden="false" customHeight="false" outlineLevel="0" collapsed="false">
      <c r="A62" s="1" t="n">
        <v>76437535954463900</v>
      </c>
      <c r="B62" s="2" t="n">
        <v>43676</v>
      </c>
      <c r="C62" s="2" t="s">
        <v>45</v>
      </c>
      <c r="D62" s="23" t="s">
        <v>58</v>
      </c>
      <c r="E62" s="3" t="n">
        <v>11</v>
      </c>
      <c r="F62" s="5" t="n">
        <v>1.22</v>
      </c>
      <c r="G62" s="6" t="n">
        <v>13.42</v>
      </c>
      <c r="H62" s="7" t="n">
        <f aca="false">G62-E62</f>
        <v>2.42</v>
      </c>
      <c r="I62" s="7" t="n">
        <f aca="false">SUM($H$2:H62)</f>
        <v>-2.69</v>
      </c>
      <c r="J62" s="8" t="n">
        <f aca="false">SUM(H$3:H62)/SUM(E$3:E62)</f>
        <v>-0.00399702823179792</v>
      </c>
      <c r="K62" s="9" t="n">
        <f aca="false">O62-(1-O62)/N62</f>
        <v>0.0307825524302519</v>
      </c>
      <c r="L62" s="10" t="n">
        <f aca="false">AVERAGEIF($H$3:$H62,"&gt;0")</f>
        <v>6.73666666666667</v>
      </c>
      <c r="M62" s="10" t="n">
        <f aca="false">AVERAGEIF($H$3:$H62,"&lt;0")</f>
        <v>-13.2352941176471</v>
      </c>
      <c r="N62" s="11" t="n">
        <f aca="false">L62/-M62</f>
        <v>0.508992592592593</v>
      </c>
      <c r="O62" s="11" t="n">
        <f aca="false">COUNTIF($G$3:$G62,"&gt;0")/COUNTIF($B$3:$B62,"&gt;0")</f>
        <v>0.673076923076923</v>
      </c>
    </row>
    <row r="63" customFormat="false" ht="13" hidden="false" customHeight="false" outlineLevel="0" collapsed="false">
      <c r="A63" s="1" t="n">
        <v>55765156120352900</v>
      </c>
      <c r="B63" s="2" t="n">
        <v>43676</v>
      </c>
      <c r="C63" s="2" t="s">
        <v>45</v>
      </c>
      <c r="D63" s="23" t="s">
        <v>59</v>
      </c>
      <c r="E63" s="3" t="n">
        <v>11</v>
      </c>
      <c r="F63" s="5" t="n">
        <v>1.65</v>
      </c>
      <c r="G63" s="6" t="n">
        <v>18.15</v>
      </c>
      <c r="H63" s="7" t="n">
        <f aca="false">G63-E63</f>
        <v>7.15</v>
      </c>
      <c r="I63" s="7" t="n">
        <f aca="false">SUM($H$2:H63)</f>
        <v>4.46</v>
      </c>
      <c r="J63" s="8" t="n">
        <f aca="false">SUM(H$3:H63)/SUM(E$3:E63)</f>
        <v>0.00652046783625731</v>
      </c>
      <c r="K63" s="9" t="n">
        <f aca="false">O63-(1-O63)/N63</f>
        <v>0.050204828728319</v>
      </c>
      <c r="L63" s="10" t="n">
        <f aca="false">AVERAGEIF($H$3:$H63,"&gt;0")</f>
        <v>6.74882352941177</v>
      </c>
      <c r="M63" s="10" t="n">
        <f aca="false">AVERAGEIF($H$3:$H63,"&lt;0")</f>
        <v>-13.2352941176471</v>
      </c>
      <c r="N63" s="11" t="n">
        <f aca="false">L63/-M63</f>
        <v>0.509911111111111</v>
      </c>
      <c r="O63" s="11" t="n">
        <f aca="false">COUNTIF($G$3:$G63,"&gt;0")/COUNTIF($B$3:$B63,"&gt;0")</f>
        <v>0.679245283018868</v>
      </c>
    </row>
    <row r="64" customFormat="false" ht="13" hidden="false" customHeight="false" outlineLevel="0" collapsed="false">
      <c r="A64" s="1" t="n">
        <v>42584287494109900</v>
      </c>
      <c r="B64" s="2" t="n">
        <v>43676</v>
      </c>
      <c r="C64" s="2" t="s">
        <v>45</v>
      </c>
      <c r="D64" s="23" t="s">
        <v>60</v>
      </c>
      <c r="E64" s="3" t="n">
        <v>12</v>
      </c>
      <c r="F64" s="5" t="n">
        <v>1.34</v>
      </c>
      <c r="G64" s="6" t="n">
        <v>16.08</v>
      </c>
      <c r="H64" s="7" t="n">
        <f aca="false">G64-E64</f>
        <v>4.08</v>
      </c>
      <c r="I64" s="7" t="n">
        <f aca="false">SUM($H$2:H64)</f>
        <v>8.54</v>
      </c>
      <c r="J64" s="8" t="n">
        <f aca="false">SUM(H$3:H64)/SUM(E$3:E64)</f>
        <v>0.0122701149425287</v>
      </c>
      <c r="K64" s="9" t="n">
        <f aca="false">O64-(1-O64)/N64</f>
        <v>0.0607382667415213</v>
      </c>
      <c r="L64" s="10" t="n">
        <f aca="false">AVERAGEIF($H$3:$H64,"&gt;0")</f>
        <v>6.67257142857143</v>
      </c>
      <c r="M64" s="10" t="n">
        <f aca="false">AVERAGEIF($H$3:$H64,"&lt;0")</f>
        <v>-13.2352941176471</v>
      </c>
      <c r="N64" s="11" t="n">
        <f aca="false">L64/-M64</f>
        <v>0.504149841269841</v>
      </c>
      <c r="O64" s="11" t="n">
        <f aca="false">COUNTIF($G$3:$G64,"&gt;0")/COUNTIF($B$3:$B64,"&gt;0")</f>
        <v>0.685185185185185</v>
      </c>
    </row>
    <row r="65" customFormat="false" ht="13" hidden="false" customHeight="false" outlineLevel="0" collapsed="false">
      <c r="A65" s="1" t="n">
        <v>44013658441449900</v>
      </c>
      <c r="B65" s="2" t="n">
        <v>43676</v>
      </c>
      <c r="C65" s="2" t="s">
        <v>45</v>
      </c>
      <c r="D65" s="23" t="s">
        <v>26</v>
      </c>
      <c r="E65" s="3" t="n">
        <v>11</v>
      </c>
      <c r="F65" s="5" t="n">
        <v>2.35</v>
      </c>
      <c r="G65" s="6" t="n">
        <v>0</v>
      </c>
      <c r="H65" s="7" t="n">
        <f aca="false">G65-E65</f>
        <v>-11</v>
      </c>
      <c r="I65" s="7" t="n">
        <f aca="false">SUM($H$2:H65)</f>
        <v>-2.46</v>
      </c>
      <c r="J65" s="8" t="n">
        <f aca="false">SUM(H$3:H65)/SUM(E$3:E65)</f>
        <v>-0.00347949080622348</v>
      </c>
      <c r="K65" s="9" t="n">
        <f aca="false">O65-(1-O65)/N65</f>
        <v>0.0296604825336522</v>
      </c>
      <c r="L65" s="10" t="n">
        <f aca="false">AVERAGEIF($H$3:$H65,"&gt;0")</f>
        <v>6.67257142857143</v>
      </c>
      <c r="M65" s="10" t="n">
        <f aca="false">AVERAGEIF($H$3:$H65,"&lt;0")</f>
        <v>-13.1111111111111</v>
      </c>
      <c r="N65" s="11" t="n">
        <f aca="false">L65/-M65</f>
        <v>0.508924939467312</v>
      </c>
      <c r="O65" s="11" t="n">
        <f aca="false">COUNTIF($G$3:$G65,"&gt;0")/COUNTIF($B$3:$B65,"&gt;0")</f>
        <v>0.672727272727273</v>
      </c>
    </row>
    <row r="66" customFormat="false" ht="13" hidden="false" customHeight="false" outlineLevel="0" collapsed="false">
      <c r="A66" s="1" t="n">
        <v>26904341718147900</v>
      </c>
      <c r="B66" s="2" t="n">
        <v>43676</v>
      </c>
      <c r="C66" s="2" t="s">
        <v>45</v>
      </c>
      <c r="D66" s="23" t="s">
        <v>28</v>
      </c>
      <c r="E66" s="3" t="n">
        <v>12</v>
      </c>
      <c r="F66" s="5" t="n">
        <v>1.38</v>
      </c>
      <c r="G66" s="6" t="n">
        <v>0</v>
      </c>
      <c r="H66" s="7" t="n">
        <f aca="false">G66-E66</f>
        <v>-12</v>
      </c>
      <c r="I66" s="7" t="n">
        <f aca="false">SUM($H$2:H66)</f>
        <v>-14.46</v>
      </c>
      <c r="J66" s="8" t="n">
        <f aca="false">SUM(H$3:H66)/SUM(E$3:E66)</f>
        <v>-0.0201112656467316</v>
      </c>
      <c r="K66" s="9" t="n">
        <f aca="false">O66-(1-O66)/N66</f>
        <v>-0.00298358188869441</v>
      </c>
      <c r="L66" s="10" t="n">
        <f aca="false">AVERAGEIF($H$3:$H66,"&gt;0")</f>
        <v>6.67257142857143</v>
      </c>
      <c r="M66" s="10" t="n">
        <f aca="false">AVERAGEIF($H$3:$H66,"&lt;0")</f>
        <v>-13.0526315789474</v>
      </c>
      <c r="N66" s="11" t="n">
        <f aca="false">L66/-M66</f>
        <v>0.511205069124424</v>
      </c>
      <c r="O66" s="11" t="n">
        <f aca="false">COUNTIF($G$3:$G66,"&gt;0")/COUNTIF($B$3:$B66,"&gt;0")</f>
        <v>0.660714285714286</v>
      </c>
    </row>
    <row r="67" customFormat="false" ht="13" hidden="false" customHeight="false" outlineLevel="0" collapsed="false">
      <c r="A67" s="1" t="n">
        <v>37637444209940900</v>
      </c>
      <c r="B67" s="2" t="n">
        <v>43676</v>
      </c>
      <c r="C67" s="2" t="s">
        <v>52</v>
      </c>
      <c r="D67" s="23" t="s">
        <v>32</v>
      </c>
      <c r="E67" s="3" t="n">
        <v>6</v>
      </c>
      <c r="F67" s="5" t="n">
        <v>1.3</v>
      </c>
      <c r="G67" s="6" t="n">
        <v>7.8</v>
      </c>
      <c r="H67" s="7" t="n">
        <f aca="false">G67-E67</f>
        <v>1.8</v>
      </c>
      <c r="I67" s="7" t="n">
        <f aca="false">SUM($H$2:H67)</f>
        <v>-12.66</v>
      </c>
      <c r="J67" s="8" t="n">
        <f aca="false">SUM(H$3:H67)/SUM(E$3:E67)</f>
        <v>-0.0174620689655172</v>
      </c>
      <c r="K67" s="9" t="n">
        <f aca="false">O67-(1-O67)/N67</f>
        <v>0.00111223925369641</v>
      </c>
      <c r="L67" s="10" t="n">
        <f aca="false">AVERAGEIF($H$3:$H67,"&gt;0")</f>
        <v>6.53722222222222</v>
      </c>
      <c r="M67" s="10" t="n">
        <f aca="false">AVERAGEIF($H$3:$H67,"&lt;0")</f>
        <v>-13.0526315789474</v>
      </c>
      <c r="N67" s="11" t="n">
        <f aca="false">L67/-M67</f>
        <v>0.500835573476703</v>
      </c>
      <c r="O67" s="11" t="n">
        <f aca="false">COUNTIF($G$3:$G67,"&gt;0")/COUNTIF($B$3:$B67,"&gt;0")</f>
        <v>0.666666666666667</v>
      </c>
    </row>
    <row r="68" customFormat="false" ht="13" hidden="false" customHeight="false" outlineLevel="0" collapsed="false">
      <c r="A68" s="1" t="n">
        <v>23362559081882900</v>
      </c>
      <c r="B68" s="2" t="n">
        <v>43676</v>
      </c>
      <c r="C68" s="2" t="s">
        <v>52</v>
      </c>
      <c r="D68" s="23" t="s">
        <v>56</v>
      </c>
      <c r="E68" s="3" t="n">
        <v>6</v>
      </c>
      <c r="F68" s="5" t="n">
        <v>1.28</v>
      </c>
      <c r="G68" s="6" t="n">
        <v>7.68</v>
      </c>
      <c r="H68" s="7" t="n">
        <f aca="false">G68-E68</f>
        <v>1.68</v>
      </c>
      <c r="I68" s="7" t="n">
        <f aca="false">SUM($H$2:H68)</f>
        <v>-10.98</v>
      </c>
      <c r="J68" s="8" t="n">
        <f aca="false">SUM(H$3:H68)/SUM(E$3:E68)</f>
        <v>-0.0150205198358413</v>
      </c>
      <c r="K68" s="9" t="n">
        <f aca="false">O68-(1-O68)/N68</f>
        <v>0.00493047291222348</v>
      </c>
      <c r="L68" s="10" t="n">
        <f aca="false">AVERAGEIF($H$3:$H68,"&gt;0")</f>
        <v>6.40594594594595</v>
      </c>
      <c r="M68" s="10" t="n">
        <f aca="false">AVERAGEIF($H$3:$H68,"&lt;0")</f>
        <v>-13.0526315789474</v>
      </c>
      <c r="N68" s="11" t="n">
        <f aca="false">L68/-M68</f>
        <v>0.490778116826504</v>
      </c>
      <c r="O68" s="11" t="n">
        <f aca="false">COUNTIF($G$3:$G68,"&gt;0")/COUNTIF($B$3:$B68,"&gt;0")</f>
        <v>0.672413793103448</v>
      </c>
    </row>
    <row r="69" customFormat="false" ht="13" hidden="false" customHeight="false" outlineLevel="0" collapsed="false">
      <c r="A69" s="1" t="n">
        <v>12642755868013900</v>
      </c>
      <c r="B69" s="2" t="n">
        <v>43676</v>
      </c>
      <c r="C69" s="2" t="s">
        <v>52</v>
      </c>
      <c r="D69" s="23" t="s">
        <v>61</v>
      </c>
      <c r="E69" s="3" t="n">
        <v>6</v>
      </c>
      <c r="F69" s="5" t="n">
        <v>1.5</v>
      </c>
      <c r="G69" s="6" t="n">
        <v>9.9</v>
      </c>
      <c r="H69" s="7" t="n">
        <f aca="false">G69-E69</f>
        <v>3.9</v>
      </c>
      <c r="I69" s="7" t="n">
        <f aca="false">SUM($H$2:H69)</f>
        <v>-7.08</v>
      </c>
      <c r="J69" s="8" t="n">
        <f aca="false">SUM(H$3:H69)/SUM(E$3:E69)</f>
        <v>-0.00960651289009499</v>
      </c>
      <c r="K69" s="9" t="n">
        <f aca="false">O69-(1-O69)/N69</f>
        <v>0.0149708602897931</v>
      </c>
      <c r="L69" s="10" t="n">
        <f aca="false">AVERAGEIF($H$3:$H69,"&gt;0")</f>
        <v>6.34</v>
      </c>
      <c r="M69" s="10" t="n">
        <f aca="false">AVERAGEIF($H$3:$H69,"&lt;0")</f>
        <v>-13.0526315789474</v>
      </c>
      <c r="N69" s="11" t="n">
        <f aca="false">L69/-M69</f>
        <v>0.485725806451613</v>
      </c>
      <c r="O69" s="11" t="n">
        <f aca="false">COUNTIF($G$3:$G69,"&gt;0")/COUNTIF($B$3:$B69,"&gt;0")</f>
        <v>0.677966101694915</v>
      </c>
    </row>
    <row r="70" customFormat="false" ht="13" hidden="false" customHeight="false" outlineLevel="0" collapsed="false">
      <c r="A70" s="1" t="n">
        <v>53523159851952900</v>
      </c>
      <c r="B70" s="2" t="n">
        <v>43676</v>
      </c>
      <c r="C70" s="2" t="s">
        <v>52</v>
      </c>
      <c r="D70" s="23" t="s">
        <v>27</v>
      </c>
      <c r="E70" s="3" t="n">
        <v>6</v>
      </c>
      <c r="F70" s="5" t="n">
        <v>1.3</v>
      </c>
      <c r="G70" s="6" t="n">
        <v>7.8</v>
      </c>
      <c r="H70" s="7" t="n">
        <f aca="false">G70-E70</f>
        <v>1.8</v>
      </c>
      <c r="I70" s="7" t="n">
        <f aca="false">SUM($H$2:H70)</f>
        <v>-5.28</v>
      </c>
      <c r="J70" s="8" t="n">
        <f aca="false">SUM(H$3:H70)/SUM(E$3:E70)</f>
        <v>-0.00710632570659489</v>
      </c>
      <c r="K70" s="9" t="n">
        <f aca="false">O70-(1-O70)/N70</f>
        <v>0.0191935838277307</v>
      </c>
      <c r="L70" s="10" t="n">
        <f aca="false">AVERAGEIF($H$3:$H70,"&gt;0")</f>
        <v>6.22358974358975</v>
      </c>
      <c r="M70" s="10" t="n">
        <f aca="false">AVERAGEIF($H$3:$H70,"&lt;0")</f>
        <v>-13.0526315789474</v>
      </c>
      <c r="N70" s="11" t="n">
        <f aca="false">L70/-M70</f>
        <v>0.476807278742763</v>
      </c>
      <c r="O70" s="11" t="n">
        <f aca="false">COUNTIF($G$3:$G70,"&gt;0")/COUNTIF($B$3:$B70,"&gt;0")</f>
        <v>0.683333333333333</v>
      </c>
    </row>
    <row r="71" customFormat="false" ht="13" hidden="false" customHeight="false" outlineLevel="0" collapsed="false">
      <c r="A71" s="1" t="n">
        <v>66623083376638900</v>
      </c>
      <c r="B71" s="2" t="n">
        <v>43676</v>
      </c>
      <c r="C71" s="2" t="s">
        <v>52</v>
      </c>
      <c r="D71" s="23" t="s">
        <v>62</v>
      </c>
      <c r="E71" s="3" t="n">
        <v>6</v>
      </c>
      <c r="F71" s="5" t="n">
        <v>3.1</v>
      </c>
      <c r="G71" s="6" t="n">
        <v>0</v>
      </c>
      <c r="H71" s="7" t="n">
        <f aca="false">G71-E71</f>
        <v>-6</v>
      </c>
      <c r="I71" s="7" t="n">
        <f aca="false">SUM($H$2:H71)</f>
        <v>-11.28</v>
      </c>
      <c r="J71" s="8" t="n">
        <f aca="false">SUM(H$3:H71)/SUM(E$3:E71)</f>
        <v>-0.0150600801068091</v>
      </c>
      <c r="K71" s="9" t="n">
        <f aca="false">O71-(1-O71)/N71</f>
        <v>0.0030744458973172</v>
      </c>
      <c r="L71" s="10" t="n">
        <f aca="false">AVERAGEIF($H$3:$H71,"&gt;0")</f>
        <v>6.22358974358975</v>
      </c>
      <c r="M71" s="10" t="n">
        <f aca="false">AVERAGEIF($H$3:$H71,"&lt;0")</f>
        <v>-12.7</v>
      </c>
      <c r="N71" s="11" t="n">
        <f aca="false">L71/-M71</f>
        <v>0.49004643650313</v>
      </c>
      <c r="O71" s="11" t="n">
        <f aca="false">COUNTIF($G$3:$G71,"&gt;0")/COUNTIF($B$3:$B71,"&gt;0")</f>
        <v>0.672131147540984</v>
      </c>
    </row>
    <row r="72" customFormat="false" ht="13" hidden="false" customHeight="false" outlineLevel="0" collapsed="false">
      <c r="A72" s="1" t="n">
        <v>16567392473416900</v>
      </c>
      <c r="B72" s="2" t="n">
        <v>43676</v>
      </c>
      <c r="C72" s="2" t="s">
        <v>52</v>
      </c>
      <c r="D72" s="23" t="s">
        <v>63</v>
      </c>
      <c r="E72" s="3" t="n">
        <v>9</v>
      </c>
      <c r="F72" s="5" t="n">
        <v>1.52</v>
      </c>
      <c r="G72" s="6" t="n">
        <v>0</v>
      </c>
      <c r="H72" s="7" t="n">
        <f aca="false">G72-E72</f>
        <v>-9</v>
      </c>
      <c r="I72" s="7" t="n">
        <f aca="false">SUM($H$2:H72)</f>
        <v>-20.28</v>
      </c>
      <c r="J72" s="8" t="n">
        <f aca="false">SUM(H$3:H72)/SUM(E$3:E72)</f>
        <v>-0.026754617414248</v>
      </c>
      <c r="K72" s="9" t="n">
        <f aca="false">O72-(1-O72)/N72</f>
        <v>-0.0202995087928211</v>
      </c>
      <c r="L72" s="10" t="n">
        <f aca="false">AVERAGEIF($H$3:$H72,"&gt;0")</f>
        <v>6.22358974358975</v>
      </c>
      <c r="M72" s="10" t="n">
        <f aca="false">AVERAGEIF($H$3:$H72,"&lt;0")</f>
        <v>-12.5238095238095</v>
      </c>
      <c r="N72" s="11" t="n">
        <f aca="false">L72/-M72</f>
        <v>0.49694062591401</v>
      </c>
      <c r="O72" s="11" t="n">
        <f aca="false">COUNTIF($G$3:$G72,"&gt;0")/COUNTIF($B$3:$B72,"&gt;0")</f>
        <v>0.661290322580645</v>
      </c>
    </row>
    <row r="73" customFormat="false" ht="13" hidden="false" customHeight="false" outlineLevel="0" collapsed="false">
      <c r="A73" s="26" t="n">
        <v>84695128546519900</v>
      </c>
      <c r="B73" s="2" t="n">
        <v>43676</v>
      </c>
      <c r="C73" s="2" t="s">
        <v>52</v>
      </c>
      <c r="D73" s="23" t="s">
        <v>64</v>
      </c>
      <c r="E73" s="3" t="n">
        <v>7</v>
      </c>
      <c r="F73" s="5" t="n">
        <v>3.1</v>
      </c>
      <c r="G73" s="6" t="n">
        <v>21.7</v>
      </c>
      <c r="H73" s="7" t="n">
        <f aca="false">G73-E73</f>
        <v>14.7</v>
      </c>
      <c r="I73" s="7" t="n">
        <f aca="false">SUM($H$2:H73)</f>
        <v>-5.58000000000001</v>
      </c>
      <c r="J73" s="8" t="n">
        <f aca="false">SUM(H$3:H73)/SUM(E$3:E73)</f>
        <v>-0.00729411764705883</v>
      </c>
      <c r="K73" s="9" t="n">
        <f aca="false">O73-(1-O73)/N73</f>
        <v>0.0179830873638659</v>
      </c>
      <c r="L73" s="10" t="n">
        <f aca="false">AVERAGEIF($H$3:$H73,"&gt;0")</f>
        <v>6.4355</v>
      </c>
      <c r="M73" s="10" t="n">
        <f aca="false">AVERAGEIF($H$3:$H73,"&lt;0")</f>
        <v>-12.5238095238095</v>
      </c>
      <c r="N73" s="11" t="n">
        <f aca="false">L73/-M73</f>
        <v>0.513861216730038</v>
      </c>
      <c r="O73" s="11" t="n">
        <f aca="false">COUNTIF($G$3:$G73,"&gt;0")/COUNTIF($B$3:$B73,"&gt;0")</f>
        <v>0.666666666666667</v>
      </c>
    </row>
    <row r="75" customFormat="false" ht="13" hidden="false" customHeight="false" outlineLevel="0" collapsed="false">
      <c r="D75" s="21"/>
      <c r="I75" s="16" t="n">
        <f aca="false">SUM(H76:H95)</f>
        <v>-6.1</v>
      </c>
    </row>
    <row r="76" customFormat="false" ht="13" hidden="false" customHeight="false" outlineLevel="0" collapsed="false">
      <c r="A76" s="26" t="n">
        <v>55111933057819900</v>
      </c>
      <c r="B76" s="2" t="n">
        <v>43677</v>
      </c>
      <c r="C76" s="2" t="s">
        <v>45</v>
      </c>
      <c r="D76" s="23" t="s">
        <v>65</v>
      </c>
      <c r="E76" s="3" t="n">
        <v>4</v>
      </c>
      <c r="F76" s="5" t="n">
        <v>1.36</v>
      </c>
      <c r="G76" s="6" t="n">
        <v>4</v>
      </c>
      <c r="H76" s="7" t="n">
        <f aca="false">G76-E76</f>
        <v>0</v>
      </c>
      <c r="I76" s="7" t="n">
        <f aca="false">SUM($H$2:H76)</f>
        <v>-5.58000000000001</v>
      </c>
      <c r="J76" s="8" t="n">
        <f aca="false">SUM(H$3:H76)/SUM(E$3:E76)</f>
        <v>-0.00725617685305592</v>
      </c>
      <c r="K76" s="9" t="n">
        <f aca="false">O76-(1-O76)/N76</f>
        <v>0.0333271016238056</v>
      </c>
      <c r="L76" s="10" t="n">
        <f aca="false">AVERAGEIF($H$3:$H76,"&gt;0")</f>
        <v>6.4355</v>
      </c>
      <c r="M76" s="10" t="n">
        <f aca="false">AVERAGEIF($H$3:$H76,"&lt;0")</f>
        <v>-12.5238095238095</v>
      </c>
      <c r="N76" s="11" t="n">
        <f aca="false">L76/-M76</f>
        <v>0.513861216730038</v>
      </c>
      <c r="O76" s="11" t="n">
        <f aca="false">COUNTIF($G$3:$G76,"&gt;0")/COUNTIF($B$3:$B76,"&gt;0")</f>
        <v>0.671875</v>
      </c>
    </row>
    <row r="77" customFormat="false" ht="13" hidden="false" customHeight="false" outlineLevel="0" collapsed="false">
      <c r="A77" s="26" t="n">
        <v>32449112561634900</v>
      </c>
      <c r="B77" s="2" t="n">
        <v>43677</v>
      </c>
      <c r="C77" s="2" t="s">
        <v>45</v>
      </c>
      <c r="D77" s="23" t="s">
        <v>33</v>
      </c>
      <c r="E77" s="3" t="n">
        <v>4</v>
      </c>
      <c r="F77" s="5" t="n">
        <v>1.55</v>
      </c>
      <c r="G77" s="6" t="n">
        <v>6.2</v>
      </c>
      <c r="H77" s="7" t="n">
        <f aca="false">G77-E77</f>
        <v>2.2</v>
      </c>
      <c r="I77" s="7" t="n">
        <f aca="false">SUM($H$2:H77)</f>
        <v>-3.38000000000001</v>
      </c>
      <c r="J77" s="8" t="n">
        <f aca="false">SUM(H$3:H77)/SUM(E$3:E77)</f>
        <v>-0.004372574385511</v>
      </c>
      <c r="K77" s="9" t="n">
        <f aca="false">O77-(1-O77)/N77</f>
        <v>0.0379418439968477</v>
      </c>
      <c r="L77" s="10" t="n">
        <f aca="false">AVERAGEIF($H$3:$H77,"&gt;0")</f>
        <v>6.33219512195122</v>
      </c>
      <c r="M77" s="10" t="n">
        <f aca="false">AVERAGEIF($H$3:$H77,"&lt;0")</f>
        <v>-12.5238095238095</v>
      </c>
      <c r="N77" s="11" t="n">
        <f aca="false">L77/-M77</f>
        <v>0.50561253825466</v>
      </c>
      <c r="O77" s="11" t="n">
        <f aca="false">COUNTIF($G$3:$G77,"&gt;0")/COUNTIF($B$3:$B77,"&gt;0")</f>
        <v>0.676923076923077</v>
      </c>
    </row>
    <row r="78" customFormat="false" ht="13" hidden="false" customHeight="false" outlineLevel="0" collapsed="false">
      <c r="A78" s="26" t="n">
        <v>8399106639015900</v>
      </c>
      <c r="B78" s="2" t="n">
        <v>43677</v>
      </c>
      <c r="C78" s="2" t="s">
        <v>45</v>
      </c>
      <c r="D78" s="23" t="s">
        <v>66</v>
      </c>
      <c r="E78" s="3" t="n">
        <v>4</v>
      </c>
      <c r="F78" s="5" t="n">
        <v>2.25</v>
      </c>
      <c r="G78" s="6" t="n">
        <v>0</v>
      </c>
      <c r="H78" s="7" t="n">
        <f aca="false">G78-E78</f>
        <v>-4</v>
      </c>
      <c r="I78" s="7" t="n">
        <f aca="false">SUM($H$2:H78)</f>
        <v>-7.38000000000001</v>
      </c>
      <c r="J78" s="8" t="n">
        <f aca="false">SUM(H$3:H78)/SUM(E$3:E78)</f>
        <v>-0.00949806949806951</v>
      </c>
      <c r="K78" s="9" t="n">
        <f aca="false">O78-(1-O78)/N78</f>
        <v>0.0277958694875728</v>
      </c>
      <c r="L78" s="10" t="n">
        <f aca="false">AVERAGEIF($H$3:$H78,"&gt;0")</f>
        <v>6.33219512195122</v>
      </c>
      <c r="M78" s="10" t="n">
        <f aca="false">AVERAGEIF($H$3:$H78,"&lt;0")</f>
        <v>-12.1363636363636</v>
      </c>
      <c r="N78" s="11" t="n">
        <f aca="false">L78/-M78</f>
        <v>0.521753905179501</v>
      </c>
      <c r="O78" s="11" t="n">
        <f aca="false">COUNTIF($G$3:$G78,"&gt;0")/COUNTIF($B$3:$B78,"&gt;0")</f>
        <v>0.666666666666667</v>
      </c>
    </row>
    <row r="79" customFormat="false" ht="13" hidden="false" customHeight="false" outlineLevel="0" collapsed="false">
      <c r="A79" s="26" t="n">
        <v>92597797987084900</v>
      </c>
      <c r="B79" s="2" t="n">
        <v>43677</v>
      </c>
      <c r="C79" s="2" t="s">
        <v>45</v>
      </c>
      <c r="D79" s="23" t="s">
        <v>67</v>
      </c>
      <c r="E79" s="3" t="n">
        <v>3</v>
      </c>
      <c r="F79" s="5" t="n">
        <v>1.95</v>
      </c>
      <c r="G79" s="6" t="n">
        <v>5.85</v>
      </c>
      <c r="H79" s="7" t="n">
        <f aca="false">G79-E79</f>
        <v>2.85</v>
      </c>
      <c r="I79" s="7" t="n">
        <f aca="false">SUM($H$2:H79)</f>
        <v>-4.53000000000001</v>
      </c>
      <c r="J79" s="8" t="n">
        <f aca="false">SUM(H$3:H79)/SUM(E$3:E79)</f>
        <v>-0.00580769230769231</v>
      </c>
      <c r="K79" s="9" t="n">
        <f aca="false">O79-(1-O79)/N79</f>
        <v>0.0339569724812904</v>
      </c>
      <c r="L79" s="10" t="n">
        <f aca="false">AVERAGEIF($H$3:$H79,"&gt;0")</f>
        <v>6.24928571428572</v>
      </c>
      <c r="M79" s="10" t="n">
        <f aca="false">AVERAGEIF($H$3:$H79,"&lt;0")</f>
        <v>-12.1363636363636</v>
      </c>
      <c r="N79" s="11" t="n">
        <f aca="false">L79/-M79</f>
        <v>0.514922418405565</v>
      </c>
      <c r="O79" s="11" t="n">
        <f aca="false">COUNTIF($G$3:$G79,"&gt;0")/COUNTIF($B$3:$B79,"&gt;0")</f>
        <v>0.671641791044776</v>
      </c>
    </row>
    <row r="80" customFormat="false" ht="13" hidden="false" customHeight="false" outlineLevel="0" collapsed="false">
      <c r="A80" s="26" t="n">
        <v>83046874670368900</v>
      </c>
      <c r="B80" s="2" t="n">
        <v>43677</v>
      </c>
      <c r="C80" s="2" t="s">
        <v>45</v>
      </c>
      <c r="D80" s="23" t="s">
        <v>68</v>
      </c>
      <c r="E80" s="3" t="n">
        <v>4</v>
      </c>
      <c r="F80" s="5" t="n">
        <v>1.48</v>
      </c>
      <c r="G80" s="6" t="n">
        <v>5.92</v>
      </c>
      <c r="H80" s="7" t="n">
        <f aca="false">G80-E80</f>
        <v>1.92</v>
      </c>
      <c r="I80" s="7" t="n">
        <f aca="false">SUM($H$2:H80)</f>
        <v>-2.61000000000001</v>
      </c>
      <c r="J80" s="8" t="n">
        <f aca="false">SUM(H$3:H80)/SUM(E$3:E80)</f>
        <v>-0.00332908163265307</v>
      </c>
      <c r="K80" s="9" t="n">
        <f aca="false">O80-(1-O80)/N80</f>
        <v>0.0378751977359653</v>
      </c>
      <c r="L80" s="10" t="n">
        <f aca="false">AVERAGEIF($H$3:$H80,"&gt;0")</f>
        <v>6.14860465116279</v>
      </c>
      <c r="M80" s="10" t="n">
        <f aca="false">AVERAGEIF($H$3:$H80,"&lt;0")</f>
        <v>-12.1363636363636</v>
      </c>
      <c r="N80" s="11" t="n">
        <f aca="false">L80/-M80</f>
        <v>0.506626600470342</v>
      </c>
      <c r="O80" s="11" t="n">
        <f aca="false">COUNTIF($G$3:$G80,"&gt;0")/COUNTIF($B$3:$B80,"&gt;0")</f>
        <v>0.676470588235294</v>
      </c>
    </row>
    <row r="81" customFormat="false" ht="13" hidden="false" customHeight="false" outlineLevel="0" collapsed="false">
      <c r="A81" s="26" t="n">
        <v>17081153296060900</v>
      </c>
      <c r="B81" s="2" t="n">
        <v>43677</v>
      </c>
      <c r="C81" s="2" t="s">
        <v>45</v>
      </c>
      <c r="D81" s="23" t="s">
        <v>69</v>
      </c>
      <c r="E81" s="3" t="n">
        <v>4</v>
      </c>
      <c r="F81" s="5" t="n">
        <v>1.16</v>
      </c>
      <c r="G81" s="6" t="n">
        <v>4.64</v>
      </c>
      <c r="H81" s="7" t="n">
        <f aca="false">G81-E81</f>
        <v>0.64</v>
      </c>
      <c r="I81" s="7" t="n">
        <f aca="false">SUM($H$2:H81)</f>
        <v>-1.97000000000001</v>
      </c>
      <c r="J81" s="8" t="n">
        <f aca="false">SUM(H$3:H81)/SUM(E$3:E81)</f>
        <v>-0.00250000000000001</v>
      </c>
      <c r="K81" s="9" t="n">
        <f aca="false">O81-(1-O81)/N81</f>
        <v>0.0387382997932422</v>
      </c>
      <c r="L81" s="10" t="n">
        <f aca="false">AVERAGEIF($H$3:$H81,"&gt;0")</f>
        <v>6.02340909090909</v>
      </c>
      <c r="M81" s="10" t="n">
        <f aca="false">AVERAGEIF($H$3:$H81,"&lt;0")</f>
        <v>-12.1363636363636</v>
      </c>
      <c r="N81" s="11" t="n">
        <f aca="false">L81/-M81</f>
        <v>0.496310861423221</v>
      </c>
      <c r="O81" s="11" t="n">
        <f aca="false">COUNTIF($G$3:$G81,"&gt;0")/COUNTIF($B$3:$B81,"&gt;0")</f>
        <v>0.681159420289855</v>
      </c>
    </row>
    <row r="82" customFormat="false" ht="13" hidden="false" customHeight="false" outlineLevel="0" collapsed="false">
      <c r="A82" s="26" t="n">
        <v>63433745394591900</v>
      </c>
      <c r="B82" s="2" t="n">
        <v>43677</v>
      </c>
      <c r="C82" s="2" t="s">
        <v>45</v>
      </c>
      <c r="D82" s="23" t="s">
        <v>70</v>
      </c>
      <c r="E82" s="3" t="n">
        <v>3</v>
      </c>
      <c r="F82" s="5" t="n">
        <v>1.32</v>
      </c>
      <c r="G82" s="6" t="n">
        <v>0</v>
      </c>
      <c r="H82" s="7" t="n">
        <f aca="false">G82-E82</f>
        <v>-3</v>
      </c>
      <c r="I82" s="7" t="n">
        <f aca="false">SUM($H$2:H82)</f>
        <v>-4.97000000000001</v>
      </c>
      <c r="J82" s="8" t="n">
        <f aca="false">SUM(H$3:H82)/SUM(E$3:E82)</f>
        <v>-0.00628318584070797</v>
      </c>
      <c r="K82" s="9" t="n">
        <f aca="false">O82-(1-O82)/N82</f>
        <v>0.0310697980282556</v>
      </c>
      <c r="L82" s="10" t="n">
        <f aca="false">AVERAGEIF($H$3:$H82,"&gt;0")</f>
        <v>6.02340909090909</v>
      </c>
      <c r="M82" s="10" t="n">
        <f aca="false">AVERAGEIF($H$3:$H82,"&lt;0")</f>
        <v>-11.7391304347826</v>
      </c>
      <c r="N82" s="11" t="n">
        <f aca="false">L82/-M82</f>
        <v>0.513105218855219</v>
      </c>
      <c r="O82" s="11" t="n">
        <f aca="false">COUNTIF($G$3:$G82,"&gt;0")/COUNTIF($B$3:$B82,"&gt;0")</f>
        <v>0.671428571428571</v>
      </c>
    </row>
    <row r="83" customFormat="false" ht="13" hidden="false" customHeight="false" outlineLevel="0" collapsed="false">
      <c r="A83" s="26" t="n">
        <v>80240574931447900</v>
      </c>
      <c r="B83" s="2" t="n">
        <v>43677</v>
      </c>
      <c r="C83" s="2" t="s">
        <v>45</v>
      </c>
      <c r="D83" s="23" t="s">
        <v>71</v>
      </c>
      <c r="E83" s="3" t="n">
        <v>4</v>
      </c>
      <c r="F83" s="5" t="n">
        <v>1.26</v>
      </c>
      <c r="G83" s="6" t="n">
        <v>5.04</v>
      </c>
      <c r="H83" s="7" t="n">
        <f aca="false">G83-E83</f>
        <v>1.04</v>
      </c>
      <c r="I83" s="7" t="n">
        <f aca="false">SUM($H$2:H83)</f>
        <v>-3.93000000000001</v>
      </c>
      <c r="J83" s="8" t="n">
        <f aca="false">SUM(H$3:H83)/SUM(E$3:E83)</f>
        <v>-0.0049433962264151</v>
      </c>
      <c r="K83" s="9" t="n">
        <f aca="false">O83-(1-O83)/N83</f>
        <v>0.0328919054977063</v>
      </c>
      <c r="L83" s="10" t="n">
        <f aca="false">AVERAGEIF($H$3:$H83,"&gt;0")</f>
        <v>5.91266666666667</v>
      </c>
      <c r="M83" s="10" t="n">
        <f aca="false">AVERAGEIF($H$3:$H83,"&lt;0")</f>
        <v>-11.7391304347826</v>
      </c>
      <c r="N83" s="11" t="n">
        <f aca="false">L83/-M83</f>
        <v>0.503671604938272</v>
      </c>
      <c r="O83" s="11" t="n">
        <f aca="false">COUNTIF($G$3:$G83,"&gt;0")/COUNTIF($B$3:$B83,"&gt;0")</f>
        <v>0.676056338028169</v>
      </c>
    </row>
    <row r="84" customFormat="false" ht="13" hidden="false" customHeight="false" outlineLevel="0" collapsed="false">
      <c r="A84" s="26" t="n">
        <v>46519948408238900</v>
      </c>
      <c r="B84" s="2" t="n">
        <v>43677</v>
      </c>
      <c r="C84" s="2" t="s">
        <v>45</v>
      </c>
      <c r="D84" s="23" t="s">
        <v>72</v>
      </c>
      <c r="E84" s="3" t="n">
        <v>4</v>
      </c>
      <c r="F84" s="5" t="n">
        <v>1.95</v>
      </c>
      <c r="G84" s="6" t="n">
        <v>0</v>
      </c>
      <c r="H84" s="7" t="n">
        <f aca="false">G84-E84</f>
        <v>-4</v>
      </c>
      <c r="I84" s="7" t="n">
        <f aca="false">SUM($H$2:H84)</f>
        <v>-7.93000000000001</v>
      </c>
      <c r="J84" s="8" t="n">
        <f aca="false">SUM(H$3:H84)/SUM(E$3:E84)</f>
        <v>-0.00992490613266584</v>
      </c>
      <c r="K84" s="9" t="n">
        <f aca="false">O84-(1-O84)/N84</f>
        <v>0.0230390498740934</v>
      </c>
      <c r="L84" s="10" t="n">
        <f aca="false">AVERAGEIF($H$3:$H84,"&gt;0")</f>
        <v>5.91266666666667</v>
      </c>
      <c r="M84" s="10" t="n">
        <f aca="false">AVERAGEIF($H$3:$H84,"&lt;0")</f>
        <v>-11.4166666666667</v>
      </c>
      <c r="N84" s="11" t="n">
        <f aca="false">L84/-M84</f>
        <v>0.517897810218978</v>
      </c>
      <c r="O84" s="11" t="n">
        <f aca="false">COUNTIF($G$3:$G84,"&gt;0")/COUNTIF($B$3:$B84,"&gt;0")</f>
        <v>0.666666666666667</v>
      </c>
    </row>
    <row r="85" customFormat="false" ht="13" hidden="false" customHeight="false" outlineLevel="0" collapsed="false">
      <c r="A85" s="26" t="n">
        <v>38022576551995900</v>
      </c>
      <c r="B85" s="2" t="n">
        <v>43677</v>
      </c>
      <c r="C85" s="2" t="s">
        <v>52</v>
      </c>
      <c r="D85" s="23" t="s">
        <v>73</v>
      </c>
      <c r="E85" s="3" t="n">
        <v>4</v>
      </c>
      <c r="F85" s="5" t="n">
        <v>1.65</v>
      </c>
      <c r="G85" s="6" t="n">
        <v>0</v>
      </c>
      <c r="H85" s="7" t="n">
        <f aca="false">G85-E85</f>
        <v>-4</v>
      </c>
      <c r="I85" s="7" t="n">
        <f aca="false">SUM($H$2:H85)</f>
        <v>-11.93</v>
      </c>
      <c r="J85" s="8" t="n">
        <f aca="false">SUM(H$3:H85)/SUM(E$3:E85)</f>
        <v>-0.0148567870485679</v>
      </c>
      <c r="K85" s="9" t="n">
        <f aca="false">O85-(1-O85)/N85</f>
        <v>0.0134561355004428</v>
      </c>
      <c r="L85" s="10" t="n">
        <f aca="false">AVERAGEIF($H$3:$H85,"&gt;0")</f>
        <v>5.91266666666667</v>
      </c>
      <c r="M85" s="10" t="n">
        <f aca="false">AVERAGEIF($H$3:$H85,"&lt;0")</f>
        <v>-11.12</v>
      </c>
      <c r="N85" s="11" t="n">
        <f aca="false">L85/-M85</f>
        <v>0.531714628297362</v>
      </c>
      <c r="O85" s="11" t="n">
        <f aca="false">COUNTIF($G$3:$G85,"&gt;0")/COUNTIF($B$3:$B85,"&gt;0")</f>
        <v>0.657534246575342</v>
      </c>
    </row>
    <row r="86" customFormat="false" ht="13" hidden="false" customHeight="false" outlineLevel="0" collapsed="false">
      <c r="A86" s="26" t="n">
        <v>92105698423495900</v>
      </c>
      <c r="B86" s="2" t="n">
        <v>43677</v>
      </c>
      <c r="C86" s="2" t="s">
        <v>52</v>
      </c>
      <c r="D86" s="23" t="s">
        <v>41</v>
      </c>
      <c r="E86" s="3" t="n">
        <v>4</v>
      </c>
      <c r="F86" s="5" t="n">
        <v>1.65</v>
      </c>
      <c r="G86" s="6" t="n">
        <v>6.6</v>
      </c>
      <c r="H86" s="7" t="n">
        <f aca="false">G86-E86</f>
        <v>2.6</v>
      </c>
      <c r="I86" s="7" t="n">
        <f aca="false">SUM($H$2:H86)</f>
        <v>-9.33000000000001</v>
      </c>
      <c r="J86" s="8" t="n">
        <f aca="false">SUM(H$3:H86)/SUM(E$3:E86)</f>
        <v>-0.0115613382899628</v>
      </c>
      <c r="K86" s="9" t="n">
        <f aca="false">O86-(1-O86)/N86</f>
        <v>0.0189537250057595</v>
      </c>
      <c r="L86" s="10" t="n">
        <f aca="false">AVERAGEIF($H$3:$H86,"&gt;0")</f>
        <v>5.84065217391305</v>
      </c>
      <c r="M86" s="10" t="n">
        <f aca="false">AVERAGEIF($H$3:$H86,"&lt;0")</f>
        <v>-11.12</v>
      </c>
      <c r="N86" s="11" t="n">
        <f aca="false">L86/-M86</f>
        <v>0.525238504848296</v>
      </c>
      <c r="O86" s="11" t="n">
        <f aca="false">COUNTIF($G$3:$G86,"&gt;0")/COUNTIF($B$3:$B86,"&gt;0")</f>
        <v>0.662162162162162</v>
      </c>
    </row>
    <row r="87" customFormat="false" ht="13" hidden="false" customHeight="false" outlineLevel="0" collapsed="false">
      <c r="A87" s="26" t="n">
        <v>31449149026042900</v>
      </c>
      <c r="B87" s="2" t="n">
        <v>43677</v>
      </c>
      <c r="C87" s="2" t="s">
        <v>52</v>
      </c>
      <c r="D87" s="23" t="s">
        <v>74</v>
      </c>
      <c r="E87" s="3" t="n">
        <v>3</v>
      </c>
      <c r="F87" s="5" t="n">
        <v>1.26</v>
      </c>
      <c r="G87" s="6" t="n">
        <v>3.78</v>
      </c>
      <c r="H87" s="7" t="n">
        <f aca="false">G87-E87</f>
        <v>0.78</v>
      </c>
      <c r="I87" s="7" t="n">
        <f aca="false">SUM($H$2:H87)</f>
        <v>-8.55000000000001</v>
      </c>
      <c r="J87" s="8" t="n">
        <f aca="false">SUM(H$3:H87)/SUM(E$3:E87)</f>
        <v>-0.0105555555555556</v>
      </c>
      <c r="K87" s="9" t="n">
        <f aca="false">O87-(1-O87)/N87</f>
        <v>0.0201150491742441</v>
      </c>
      <c r="L87" s="10" t="n">
        <f aca="false">AVERAGEIF($H$3:$H87,"&gt;0")</f>
        <v>5.73297872340426</v>
      </c>
      <c r="M87" s="10" t="n">
        <f aca="false">AVERAGEIF($H$3:$H87,"&lt;0")</f>
        <v>-11.12</v>
      </c>
      <c r="N87" s="11" t="n">
        <f aca="false">L87/-M87</f>
        <v>0.515555640593908</v>
      </c>
      <c r="O87" s="11" t="n">
        <f aca="false">COUNTIF($G$3:$G87,"&gt;0")/COUNTIF($B$3:$B87,"&gt;0")</f>
        <v>0.666666666666667</v>
      </c>
    </row>
    <row r="88" customFormat="false" ht="13" hidden="false" customHeight="false" outlineLevel="0" collapsed="false">
      <c r="A88" s="26" t="n">
        <v>87540187595095900</v>
      </c>
      <c r="B88" s="2" t="n">
        <v>43677</v>
      </c>
      <c r="C88" s="2" t="s">
        <v>75</v>
      </c>
      <c r="D88" s="23" t="s">
        <v>18</v>
      </c>
      <c r="E88" s="3" t="n">
        <v>4</v>
      </c>
      <c r="F88" s="5" t="n">
        <v>1.06</v>
      </c>
      <c r="G88" s="6" t="n">
        <v>4.24</v>
      </c>
      <c r="H88" s="7" t="n">
        <f aca="false">G88-E88</f>
        <v>0.24</v>
      </c>
      <c r="I88" s="7" t="n">
        <f aca="false">SUM($H$2:H88)</f>
        <v>-8.31000000000001</v>
      </c>
      <c r="J88" s="8" t="n">
        <f aca="false">SUM(H$3:H88)/SUM(E$3:E88)</f>
        <v>-0.0102088452088452</v>
      </c>
      <c r="K88" s="9" t="n">
        <f aca="false">O88-(1-O88)/N88</f>
        <v>0.0200127436764634</v>
      </c>
      <c r="L88" s="10" t="n">
        <f aca="false">AVERAGEIF($H$3:$H88,"&gt;0")</f>
        <v>5.61854166666667</v>
      </c>
      <c r="M88" s="10" t="n">
        <f aca="false">AVERAGEIF($H$3:$H88,"&lt;0")</f>
        <v>-11.12</v>
      </c>
      <c r="N88" s="11" t="n">
        <f aca="false">L88/-M88</f>
        <v>0.505264538369305</v>
      </c>
      <c r="O88" s="11" t="n">
        <f aca="false">COUNTIF($G$3:$G88,"&gt;0")/COUNTIF($B$3:$B88,"&gt;0")</f>
        <v>0.671052631578947</v>
      </c>
    </row>
    <row r="89" customFormat="false" ht="13" hidden="false" customHeight="false" outlineLevel="0" collapsed="false">
      <c r="A89" s="26" t="n">
        <v>72677812737745900</v>
      </c>
      <c r="B89" s="2" t="n">
        <v>43677</v>
      </c>
      <c r="C89" s="2" t="s">
        <v>75</v>
      </c>
      <c r="D89" s="23" t="s">
        <v>34</v>
      </c>
      <c r="E89" s="3" t="n">
        <v>3</v>
      </c>
      <c r="F89" s="5" t="n">
        <v>1.85</v>
      </c>
      <c r="G89" s="6" t="n">
        <v>5.55</v>
      </c>
      <c r="H89" s="7" t="n">
        <f aca="false">G89-E89</f>
        <v>2.55</v>
      </c>
      <c r="I89" s="7" t="n">
        <f aca="false">SUM($H$2:H89)</f>
        <v>-5.76000000000001</v>
      </c>
      <c r="J89" s="8" t="n">
        <f aca="false">SUM(H$3:H89)/SUM(E$3:E89)</f>
        <v>-0.00705018359853122</v>
      </c>
      <c r="K89" s="9" t="n">
        <f aca="false">O89-(1-O89)/N89</f>
        <v>0.0254969831813796</v>
      </c>
      <c r="L89" s="10" t="n">
        <f aca="false">AVERAGEIF($H$3:$H89,"&gt;0")</f>
        <v>5.55591836734694</v>
      </c>
      <c r="M89" s="10" t="n">
        <f aca="false">AVERAGEIF($H$3:$H89,"&lt;0")</f>
        <v>-11.12</v>
      </c>
      <c r="N89" s="11" t="n">
        <f aca="false">L89/-M89</f>
        <v>0.499632946703862</v>
      </c>
      <c r="O89" s="11" t="n">
        <f aca="false">COUNTIF($G$3:$G89,"&gt;0")/COUNTIF($B$3:$B89,"&gt;0")</f>
        <v>0.675324675324675</v>
      </c>
    </row>
    <row r="90" customFormat="false" ht="13" hidden="false" customHeight="false" outlineLevel="0" collapsed="false">
      <c r="A90" s="26" t="n">
        <v>96327114582474900</v>
      </c>
      <c r="B90" s="2" t="n">
        <v>43677</v>
      </c>
      <c r="C90" s="2" t="s">
        <v>75</v>
      </c>
      <c r="D90" s="23" t="s">
        <v>76</v>
      </c>
      <c r="E90" s="3" t="n">
        <v>4</v>
      </c>
      <c r="F90" s="5" t="n">
        <v>1.42</v>
      </c>
      <c r="G90" s="6" t="n">
        <v>5.68</v>
      </c>
      <c r="H90" s="7" t="n">
        <f aca="false">G90-E90</f>
        <v>1.68</v>
      </c>
      <c r="I90" s="7" t="n">
        <f aca="false">SUM($H$2:H90)</f>
        <v>-4.08000000000001</v>
      </c>
      <c r="J90" s="8" t="n">
        <f aca="false">SUM(H$3:H90)/SUM(E$3:E90)</f>
        <v>-0.00496954933008527</v>
      </c>
      <c r="K90" s="9" t="n">
        <f aca="false">O90-(1-O90)/N90</f>
        <v>0.0289135514018696</v>
      </c>
      <c r="L90" s="10" t="n">
        <f aca="false">AVERAGEIF($H$3:$H90,"&gt;0")</f>
        <v>5.4784</v>
      </c>
      <c r="M90" s="10" t="n">
        <f aca="false">AVERAGEIF($H$3:$H90,"&lt;0")</f>
        <v>-11.12</v>
      </c>
      <c r="N90" s="11" t="n">
        <f aca="false">L90/-M90</f>
        <v>0.492661870503597</v>
      </c>
      <c r="O90" s="11" t="n">
        <f aca="false">COUNTIF($G$3:$G90,"&gt;0")/COUNTIF($B$3:$B90,"&gt;0")</f>
        <v>0.67948717948718</v>
      </c>
    </row>
    <row r="91" customFormat="false" ht="13" hidden="false" customHeight="false" outlineLevel="0" collapsed="false">
      <c r="A91" s="26" t="n">
        <v>14050656650510900</v>
      </c>
      <c r="B91" s="2" t="n">
        <v>43677</v>
      </c>
      <c r="C91" s="2" t="s">
        <v>75</v>
      </c>
      <c r="D91" s="23" t="s">
        <v>21</v>
      </c>
      <c r="E91" s="3" t="n">
        <v>4</v>
      </c>
      <c r="F91" s="5" t="n">
        <v>1.7</v>
      </c>
      <c r="G91" s="6" t="n">
        <v>0</v>
      </c>
      <c r="H91" s="7" t="n">
        <f aca="false">G91-E91</f>
        <v>-4</v>
      </c>
      <c r="I91" s="7" t="n">
        <f aca="false">SUM($H$2:H91)</f>
        <v>-8.08000000000001</v>
      </c>
      <c r="J91" s="8" t="n">
        <f aca="false">SUM(H$3:H91)/SUM(E$3:E91)</f>
        <v>-0.00979393939393941</v>
      </c>
      <c r="K91" s="9" t="n">
        <f aca="false">O91-(1-O91)/N91</f>
        <v>0.0193052762332907</v>
      </c>
      <c r="L91" s="10" t="n">
        <f aca="false">AVERAGEIF($H$3:$H91,"&gt;0")</f>
        <v>5.4784</v>
      </c>
      <c r="M91" s="10" t="n">
        <f aca="false">AVERAGEIF($H$3:$H91,"&lt;0")</f>
        <v>-10.8461538461538</v>
      </c>
      <c r="N91" s="11" t="n">
        <f aca="false">L91/-M91</f>
        <v>0.505100709219858</v>
      </c>
      <c r="O91" s="11" t="n">
        <f aca="false">COUNTIF($G$3:$G91,"&gt;0")/COUNTIF($B$3:$B91,"&gt;0")</f>
        <v>0.670886075949367</v>
      </c>
    </row>
    <row r="92" customFormat="false" ht="13" hidden="false" customHeight="false" outlineLevel="0" collapsed="false">
      <c r="A92" s="26" t="n">
        <v>90089413999497900</v>
      </c>
      <c r="B92" s="2" t="n">
        <v>43677</v>
      </c>
      <c r="C92" s="2" t="s">
        <v>75</v>
      </c>
      <c r="D92" s="23" t="s">
        <v>77</v>
      </c>
      <c r="E92" s="3" t="n">
        <v>3</v>
      </c>
      <c r="F92" s="5" t="n">
        <v>1.48</v>
      </c>
      <c r="G92" s="6" t="n">
        <v>4.44</v>
      </c>
      <c r="H92" s="7" t="n">
        <f aca="false">G92-E92</f>
        <v>1.44</v>
      </c>
      <c r="I92" s="7" t="n">
        <f aca="false">SUM($H$2:H92)</f>
        <v>-6.64000000000001</v>
      </c>
      <c r="J92" s="8" t="n">
        <f aca="false">SUM(H$3:H92)/SUM(E$3:E92)</f>
        <v>-0.0080193236714976</v>
      </c>
      <c r="K92" s="9" t="n">
        <f aca="false">O92-(1-O92)/N92</f>
        <v>0.0221273968622898</v>
      </c>
      <c r="L92" s="10" t="n">
        <f aca="false">AVERAGEIF($H$3:$H92,"&gt;0")</f>
        <v>5.39921568627451</v>
      </c>
      <c r="M92" s="10" t="n">
        <f aca="false">AVERAGEIF($H$3:$H92,"&lt;0")</f>
        <v>-10.8461538461538</v>
      </c>
      <c r="N92" s="11" t="n">
        <f aca="false">L92/-M92</f>
        <v>0.497800027812544</v>
      </c>
      <c r="O92" s="11" t="n">
        <f aca="false">COUNTIF($G$3:$G92,"&gt;0")/COUNTIF($B$3:$B92,"&gt;0")</f>
        <v>0.675</v>
      </c>
    </row>
    <row r="93" customFormat="false" ht="13" hidden="false" customHeight="false" outlineLevel="0" collapsed="false">
      <c r="A93" s="26" t="n">
        <v>57383766173800900</v>
      </c>
      <c r="B93" s="2" t="n">
        <v>43677</v>
      </c>
      <c r="C93" s="2" t="s">
        <v>75</v>
      </c>
      <c r="D93" s="23" t="s">
        <v>78</v>
      </c>
      <c r="E93" s="3" t="n">
        <v>3</v>
      </c>
      <c r="F93" s="5" t="n">
        <v>1.85</v>
      </c>
      <c r="G93" s="6" t="n">
        <v>0</v>
      </c>
      <c r="H93" s="7" t="n">
        <f aca="false">G93-E93</f>
        <v>-3</v>
      </c>
      <c r="I93" s="7" t="n">
        <f aca="false">SUM($H$2:H93)</f>
        <v>-9.64000000000001</v>
      </c>
      <c r="J93" s="8" t="n">
        <f aca="false">SUM(H$3:H93)/SUM(E$3:E93)</f>
        <v>-0.0116004813477738</v>
      </c>
      <c r="K93" s="9" t="n">
        <f aca="false">O93-(1-O93)/N93</f>
        <v>0.0149945122344892</v>
      </c>
      <c r="L93" s="10" t="n">
        <f aca="false">AVERAGEIF($H$3:$H93,"&gt;0")</f>
        <v>5.39921568627451</v>
      </c>
      <c r="M93" s="10" t="n">
        <f aca="false">AVERAGEIF($H$3:$H93,"&lt;0")</f>
        <v>-10.5555555555556</v>
      </c>
      <c r="N93" s="11" t="n">
        <f aca="false">L93/-M93</f>
        <v>0.511504643962849</v>
      </c>
      <c r="O93" s="11" t="n">
        <f aca="false">COUNTIF($G$3:$G93,"&gt;0")/COUNTIF($B$3:$B93,"&gt;0")</f>
        <v>0.666666666666667</v>
      </c>
    </row>
    <row r="94" customFormat="false" ht="13" hidden="false" customHeight="false" outlineLevel="0" collapsed="false">
      <c r="A94" s="26" t="n">
        <v>14697983966019900</v>
      </c>
      <c r="B94" s="2" t="n">
        <v>43677</v>
      </c>
      <c r="C94" s="2" t="s">
        <v>75</v>
      </c>
      <c r="D94" s="23" t="s">
        <v>16</v>
      </c>
      <c r="E94" s="3" t="n">
        <v>4</v>
      </c>
      <c r="F94" s="5" t="n">
        <v>1.24</v>
      </c>
      <c r="G94" s="6" t="n">
        <v>4.96</v>
      </c>
      <c r="H94" s="7" t="n">
        <f aca="false">G94-E94</f>
        <v>0.96</v>
      </c>
      <c r="I94" s="7" t="n">
        <f aca="false">SUM($H$2:H94)</f>
        <v>-8.68000000000001</v>
      </c>
      <c r="J94" s="8" t="n">
        <f aca="false">SUM(H$3:H94)/SUM(E$3:E94)</f>
        <v>-0.0103952095808383</v>
      </c>
      <c r="K94" s="9" t="n">
        <f aca="false">O94-(1-O94)/N94</f>
        <v>0.0166650189952975</v>
      </c>
      <c r="L94" s="10" t="n">
        <f aca="false">AVERAGEIF($H$3:$H94,"&gt;0")</f>
        <v>5.31384615384616</v>
      </c>
      <c r="M94" s="10" t="n">
        <f aca="false">AVERAGEIF($H$3:$H94,"&lt;0")</f>
        <v>-10.5555555555556</v>
      </c>
      <c r="N94" s="11" t="n">
        <f aca="false">L94/-M94</f>
        <v>0.503417004048583</v>
      </c>
      <c r="O94" s="11" t="n">
        <f aca="false">COUNTIF($G$3:$G94,"&gt;0")/COUNTIF($B$3:$B94,"&gt;0")</f>
        <v>0.670731707317073</v>
      </c>
    </row>
    <row r="95" customFormat="false" ht="13" hidden="false" customHeight="false" outlineLevel="0" collapsed="false">
      <c r="A95" s="26" t="n">
        <v>86413485825055900</v>
      </c>
      <c r="B95" s="2" t="n">
        <v>43677</v>
      </c>
      <c r="C95" s="2" t="s">
        <v>75</v>
      </c>
      <c r="D95" s="23" t="s">
        <v>35</v>
      </c>
      <c r="E95" s="3" t="n">
        <v>3</v>
      </c>
      <c r="F95" s="5" t="n">
        <v>1.68</v>
      </c>
      <c r="G95" s="6" t="n">
        <v>0</v>
      </c>
      <c r="H95" s="7" t="n">
        <f aca="false">G95-E95</f>
        <v>-3</v>
      </c>
      <c r="I95" s="7" t="n">
        <f aca="false">SUM($H$2:H95)</f>
        <v>-11.68</v>
      </c>
      <c r="J95" s="8" t="n">
        <f aca="false">SUM(H$3:H95)/SUM(E$3:E95)</f>
        <v>-0.0139379474940334</v>
      </c>
      <c r="K95" s="9" t="n">
        <f aca="false">O95-(1-O95)/N95</f>
        <v>0.00966227387837426</v>
      </c>
      <c r="L95" s="10" t="n">
        <f aca="false">AVERAGEIF($H$3:$H95,"&gt;0")</f>
        <v>5.31384615384616</v>
      </c>
      <c r="M95" s="10" t="n">
        <f aca="false">AVERAGEIF($H$3:$H95,"&lt;0")</f>
        <v>-10.2857142857143</v>
      </c>
      <c r="N95" s="11" t="n">
        <f aca="false">L95/-M95</f>
        <v>0.516623931623932</v>
      </c>
      <c r="O95" s="11" t="n">
        <f aca="false">COUNTIF($G$3:$G95,"&gt;0")/COUNTIF($B$3:$B95,"&gt;0")</f>
        <v>0.662650602409639</v>
      </c>
    </row>
    <row r="97" customFormat="false" ht="13" hidden="false" customHeight="false" outlineLevel="0" collapsed="false">
      <c r="D97" s="21"/>
      <c r="I97" s="16" t="n">
        <f aca="false">SUM(H98:H105)</f>
        <v>5.65</v>
      </c>
    </row>
    <row r="98" customFormat="false" ht="13" hidden="false" customHeight="false" outlineLevel="0" collapsed="false">
      <c r="A98" s="1" t="n">
        <v>64849811842845900</v>
      </c>
      <c r="B98" s="2" t="n">
        <v>43678</v>
      </c>
      <c r="C98" s="2" t="s">
        <v>45</v>
      </c>
      <c r="D98" s="3" t="s">
        <v>48</v>
      </c>
      <c r="E98" s="3" t="n">
        <v>4</v>
      </c>
      <c r="F98" s="5" t="n">
        <v>3.2</v>
      </c>
      <c r="G98" s="6" t="n">
        <v>12.8</v>
      </c>
      <c r="H98" s="7" t="n">
        <f aca="false">G98-E98</f>
        <v>8.8</v>
      </c>
      <c r="I98" s="7" t="n">
        <f aca="false">SUM($H$2:H98)</f>
        <v>-2.88000000000001</v>
      </c>
      <c r="J98" s="8" t="n">
        <f aca="false">SUM(H$3:H98)/SUM(E$3:E98)</f>
        <v>-0.00342042755344419</v>
      </c>
      <c r="K98" s="9" t="n">
        <f aca="false">O98-(1-O98)/N98</f>
        <v>0.0293410293410294</v>
      </c>
      <c r="L98" s="10" t="n">
        <f aca="false">AVERAGEIF($H$3:$H98,"&gt;0")</f>
        <v>5.37962264150944</v>
      </c>
      <c r="M98" s="10" t="n">
        <f aca="false">AVERAGEIF($H$3:$H98,"&lt;0")</f>
        <v>-10.2857142857143</v>
      </c>
      <c r="N98" s="11" t="n">
        <f aca="false">L98/-M98</f>
        <v>0.523018867924528</v>
      </c>
      <c r="O98" s="11" t="n">
        <f aca="false">COUNTIF($G$3:$G98,"&gt;0")/COUNTIF($B$3:$B98,"&gt;0")</f>
        <v>0.666666666666667</v>
      </c>
    </row>
    <row r="99" customFormat="false" ht="13" hidden="false" customHeight="false" outlineLevel="0" collapsed="false">
      <c r="A99" s="1" t="n">
        <v>88287833312115900</v>
      </c>
      <c r="B99" s="2" t="n">
        <v>43678</v>
      </c>
      <c r="C99" s="2" t="s">
        <v>45</v>
      </c>
      <c r="D99" s="3" t="s">
        <v>58</v>
      </c>
      <c r="E99" s="3" t="n">
        <v>3</v>
      </c>
      <c r="F99" s="5" t="n">
        <v>1.45</v>
      </c>
      <c r="G99" s="6" t="n">
        <v>4.35</v>
      </c>
      <c r="H99" s="7" t="n">
        <f aca="false">G99-E99</f>
        <v>1.35</v>
      </c>
      <c r="I99" s="7" t="n">
        <f aca="false">SUM($H$2:H99)</f>
        <v>-1.53000000000001</v>
      </c>
      <c r="J99" s="8" t="n">
        <f aca="false">SUM(H$3:H99)/SUM(E$3:E99)</f>
        <v>-0.00181065088757397</v>
      </c>
      <c r="K99" s="9" t="n">
        <f aca="false">O99-(1-O99)/N99</f>
        <v>0.0319010921993681</v>
      </c>
      <c r="L99" s="10" t="n">
        <f aca="false">AVERAGEIF($H$3:$H99,"&gt;0")</f>
        <v>5.305</v>
      </c>
      <c r="M99" s="10" t="n">
        <f aca="false">AVERAGEIF($H$3:$H99,"&lt;0")</f>
        <v>-10.2857142857143</v>
      </c>
      <c r="N99" s="11" t="n">
        <f aca="false">L99/-M99</f>
        <v>0.515763888888889</v>
      </c>
      <c r="O99" s="11" t="n">
        <f aca="false">COUNTIF($G$3:$G99,"&gt;0")/COUNTIF($B$3:$B99,"&gt;0")</f>
        <v>0.670588235294118</v>
      </c>
    </row>
    <row r="100" customFormat="false" ht="13" hidden="false" customHeight="false" outlineLevel="0" collapsed="false">
      <c r="A100" s="1" t="n">
        <v>63106942606968900</v>
      </c>
      <c r="B100" s="2" t="n">
        <v>43678</v>
      </c>
      <c r="C100" s="2" t="s">
        <v>45</v>
      </c>
      <c r="D100" s="3" t="s">
        <v>79</v>
      </c>
      <c r="E100" s="3" t="n">
        <v>3</v>
      </c>
      <c r="F100" s="5" t="n">
        <v>1.58</v>
      </c>
      <c r="G100" s="6" t="n">
        <v>0</v>
      </c>
      <c r="H100" s="7" t="n">
        <f aca="false">G100-E100</f>
        <v>-3</v>
      </c>
      <c r="I100" s="7" t="n">
        <f aca="false">SUM($H$2:H100)</f>
        <v>-4.53000000000001</v>
      </c>
      <c r="J100" s="8" t="n">
        <f aca="false">SUM(H$3:H100)/SUM(E$3:E100)</f>
        <v>-0.00534198113207548</v>
      </c>
      <c r="K100" s="9" t="n">
        <f aca="false">O100-(1-O100)/N100</f>
        <v>0.0249545185542381</v>
      </c>
      <c r="L100" s="10" t="n">
        <f aca="false">AVERAGEIF($H$3:$H100,"&gt;0")</f>
        <v>5.305</v>
      </c>
      <c r="M100" s="10" t="n">
        <f aca="false">AVERAGEIF($H$3:$H100,"&lt;0")</f>
        <v>-10.0344827586207</v>
      </c>
      <c r="N100" s="11" t="n">
        <f aca="false">L100/-M100</f>
        <v>0.528676975945017</v>
      </c>
      <c r="O100" s="11" t="n">
        <f aca="false">COUNTIF($G$3:$G100,"&gt;0")/COUNTIF($B$3:$B100,"&gt;0")</f>
        <v>0.662790697674419</v>
      </c>
    </row>
    <row r="101" customFormat="false" ht="13" hidden="false" customHeight="false" outlineLevel="0" collapsed="false">
      <c r="A101" s="1" t="n">
        <v>70733355466563900</v>
      </c>
      <c r="B101" s="2" t="n">
        <v>43678</v>
      </c>
      <c r="C101" s="2" t="s">
        <v>45</v>
      </c>
      <c r="D101" s="3" t="s">
        <v>67</v>
      </c>
      <c r="E101" s="3" t="n">
        <v>3</v>
      </c>
      <c r="F101" s="5" t="n">
        <v>1.75</v>
      </c>
      <c r="G101" s="6" t="n">
        <v>0</v>
      </c>
      <c r="H101" s="7" t="n">
        <f aca="false">G101-E101</f>
        <v>-3</v>
      </c>
      <c r="I101" s="7" t="n">
        <f aca="false">SUM($H$2:H101)</f>
        <v>-7.53000000000001</v>
      </c>
      <c r="J101" s="8" t="n">
        <f aca="false">SUM(H$3:H101)/SUM(E$3:E101)</f>
        <v>-0.00884841363102233</v>
      </c>
      <c r="K101" s="9" t="n">
        <f aca="false">O101-(1-O101)/N101</f>
        <v>0.0181676362572721</v>
      </c>
      <c r="L101" s="10" t="n">
        <f aca="false">AVERAGEIF($H$3:$H101,"&gt;0")</f>
        <v>5.305</v>
      </c>
      <c r="M101" s="10" t="n">
        <f aca="false">AVERAGEIF($H$3:$H101,"&lt;0")</f>
        <v>-9.8</v>
      </c>
      <c r="N101" s="11" t="n">
        <f aca="false">L101/-M101</f>
        <v>0.541326530612245</v>
      </c>
      <c r="O101" s="11" t="n">
        <f aca="false">COUNTIF($G$3:$G101,"&gt;0")/COUNTIF($B$3:$B101,"&gt;0")</f>
        <v>0.655172413793103</v>
      </c>
    </row>
    <row r="102" customFormat="false" ht="13" hidden="false" customHeight="false" outlineLevel="0" collapsed="false">
      <c r="A102" s="1" t="n">
        <v>47416930042785900</v>
      </c>
      <c r="B102" s="2" t="n">
        <v>43678</v>
      </c>
      <c r="C102" s="2" t="s">
        <v>75</v>
      </c>
      <c r="D102" s="3" t="s">
        <v>17</v>
      </c>
      <c r="E102" s="3" t="n">
        <v>3</v>
      </c>
      <c r="F102" s="5" t="n">
        <v>2.4</v>
      </c>
      <c r="G102" s="6" t="n">
        <v>0</v>
      </c>
      <c r="H102" s="7" t="n">
        <f aca="false">G102-E102</f>
        <v>-3</v>
      </c>
      <c r="I102" s="7" t="n">
        <f aca="false">SUM($H$2:H102)</f>
        <v>-10.53</v>
      </c>
      <c r="J102" s="8" t="n">
        <f aca="false">SUM(H$3:H102)/SUM(E$3:E102)</f>
        <v>-0.0123302107728337</v>
      </c>
      <c r="K102" s="9" t="n">
        <f aca="false">O102-(1-O102)/N102</f>
        <v>0.0115350012852374</v>
      </c>
      <c r="L102" s="10" t="n">
        <f aca="false">AVERAGEIF($H$3:$H102,"&gt;0")</f>
        <v>5.305</v>
      </c>
      <c r="M102" s="10" t="n">
        <f aca="false">AVERAGEIF($H$3:$H102,"&lt;0")</f>
        <v>-9.58064516129032</v>
      </c>
      <c r="N102" s="11" t="n">
        <f aca="false">L102/-M102</f>
        <v>0.553720538720539</v>
      </c>
      <c r="O102" s="11" t="n">
        <f aca="false">COUNTIF($G$3:$G102,"&gt;0")/COUNTIF($B$3:$B102,"&gt;0")</f>
        <v>0.647727272727273</v>
      </c>
    </row>
    <row r="103" customFormat="false" ht="13" hidden="false" customHeight="false" outlineLevel="0" collapsed="false">
      <c r="A103" s="1" t="n">
        <v>69461118490774900</v>
      </c>
      <c r="B103" s="2" t="n">
        <v>43678</v>
      </c>
      <c r="C103" s="2" t="s">
        <v>75</v>
      </c>
      <c r="D103" s="3" t="s">
        <v>34</v>
      </c>
      <c r="E103" s="3" t="n">
        <v>3</v>
      </c>
      <c r="F103" s="5" t="n">
        <v>5</v>
      </c>
      <c r="G103" s="6" t="n">
        <v>0</v>
      </c>
      <c r="H103" s="7" t="n">
        <f aca="false">G103-E103</f>
        <v>-3</v>
      </c>
      <c r="I103" s="7" t="n">
        <f aca="false">SUM($H$2:H103)</f>
        <v>-13.53</v>
      </c>
      <c r="J103" s="8" t="n">
        <f aca="false">SUM(H$3:H103)/SUM(E$3:E103)</f>
        <v>-0.0157876312718787</v>
      </c>
      <c r="K103" s="9" t="n">
        <f aca="false">O103-(1-O103)/N103</f>
        <v>0.00505141429010192</v>
      </c>
      <c r="L103" s="10" t="n">
        <f aca="false">AVERAGEIF($H$3:$H103,"&gt;0")</f>
        <v>5.305</v>
      </c>
      <c r="M103" s="10" t="n">
        <f aca="false">AVERAGEIF($H$3:$H103,"&lt;0")</f>
        <v>-9.375</v>
      </c>
      <c r="N103" s="11" t="n">
        <f aca="false">L103/-M103</f>
        <v>0.565866666666667</v>
      </c>
      <c r="O103" s="11" t="n">
        <f aca="false">COUNTIF($G$3:$G103,"&gt;0")/COUNTIF($B$3:$B103,"&gt;0")</f>
        <v>0.640449438202247</v>
      </c>
    </row>
    <row r="104" customFormat="false" ht="13" hidden="false" customHeight="false" outlineLevel="0" collapsed="false">
      <c r="A104" s="1" t="n">
        <v>96513317468669900</v>
      </c>
      <c r="B104" s="2" t="n">
        <v>43678</v>
      </c>
      <c r="C104" s="2" t="s">
        <v>75</v>
      </c>
      <c r="D104" s="3" t="s">
        <v>22</v>
      </c>
      <c r="E104" s="3" t="n">
        <v>3</v>
      </c>
      <c r="F104" s="5" t="n">
        <v>2.1</v>
      </c>
      <c r="G104" s="6" t="n">
        <v>6.3</v>
      </c>
      <c r="H104" s="7" t="n">
        <f aca="false">G104-E104</f>
        <v>3.3</v>
      </c>
      <c r="I104" s="7" t="n">
        <f aca="false">SUM($H$2:H104)</f>
        <v>-10.23</v>
      </c>
      <c r="J104" s="8" t="n">
        <f aca="false">SUM(H$3:H104)/SUM(E$3:E104)</f>
        <v>-0.0118953488372093</v>
      </c>
      <c r="K104" s="9" t="n">
        <f aca="false">O104-(1-O104)/N104</f>
        <v>0.0117587511934758</v>
      </c>
      <c r="L104" s="10" t="n">
        <f aca="false">AVERAGEIF($H$3:$H104,"&gt;0")</f>
        <v>5.26854545454546</v>
      </c>
      <c r="M104" s="10" t="n">
        <f aca="false">AVERAGEIF($H$3:$H104,"&lt;0")</f>
        <v>-9.375</v>
      </c>
      <c r="N104" s="11" t="n">
        <f aca="false">L104/-M104</f>
        <v>0.561978181818182</v>
      </c>
      <c r="O104" s="11" t="n">
        <f aca="false">COUNTIF($G$3:$G104,"&gt;0")/COUNTIF($B$3:$B104,"&gt;0")</f>
        <v>0.644444444444444</v>
      </c>
    </row>
    <row r="105" customFormat="false" ht="13" hidden="false" customHeight="false" outlineLevel="0" collapsed="false">
      <c r="A105" s="1" t="n">
        <v>35542881310655900</v>
      </c>
      <c r="B105" s="2" t="n">
        <v>43678</v>
      </c>
      <c r="C105" s="2" t="s">
        <v>75</v>
      </c>
      <c r="D105" s="3" t="s">
        <v>16</v>
      </c>
      <c r="E105" s="3" t="n">
        <v>4</v>
      </c>
      <c r="F105" s="5" t="n">
        <v>2.05</v>
      </c>
      <c r="G105" s="6" t="n">
        <v>8.2</v>
      </c>
      <c r="H105" s="7" t="n">
        <f aca="false">G105-E105</f>
        <v>4.2</v>
      </c>
      <c r="I105" s="7" t="n">
        <f aca="false">SUM($H$2:H105)</f>
        <v>-6.03000000000001</v>
      </c>
      <c r="J105" s="8" t="n">
        <f aca="false">SUM(H$3:H105)/SUM(E$3:E105)</f>
        <v>-0.00697916666666668</v>
      </c>
      <c r="K105" s="9" t="n">
        <f aca="false">O105-(1-O105)/N105</f>
        <v>0.0203440808604608</v>
      </c>
      <c r="L105" s="10" t="n">
        <f aca="false">AVERAGEIF($H$3:$H105,"&gt;0")</f>
        <v>5.24946428571429</v>
      </c>
      <c r="M105" s="10" t="n">
        <f aca="false">AVERAGEIF($H$3:$H105,"&lt;0")</f>
        <v>-9.375</v>
      </c>
      <c r="N105" s="11" t="n">
        <f aca="false">L105/-M105</f>
        <v>0.559942857142857</v>
      </c>
      <c r="O105" s="11" t="n">
        <f aca="false">COUNTIF($G$3:$G105,"&gt;0")/COUNTIF($B$3:$B105,"&gt;0")</f>
        <v>0.648351648351648</v>
      </c>
    </row>
    <row r="107" customFormat="false" ht="13" hidden="false" customHeight="false" outlineLevel="0" collapsed="false">
      <c r="D107" s="21"/>
      <c r="I107" s="16" t="n">
        <f aca="false">SUM(H108:H114)</f>
        <v>-10.16</v>
      </c>
    </row>
    <row r="108" customFormat="false" ht="13" hidden="false" customHeight="false" outlineLevel="0" collapsed="false">
      <c r="A108" s="1" t="n">
        <v>47904093306396900</v>
      </c>
      <c r="B108" s="2" t="n">
        <v>43679</v>
      </c>
      <c r="C108" s="2" t="s">
        <v>45</v>
      </c>
      <c r="D108" s="3" t="s">
        <v>80</v>
      </c>
      <c r="E108" s="3" t="n">
        <v>3</v>
      </c>
      <c r="F108" s="5" t="n">
        <v>1.28</v>
      </c>
      <c r="G108" s="6" t="n">
        <v>0</v>
      </c>
      <c r="H108" s="7" t="n">
        <f aca="false">G108-E108</f>
        <v>-3</v>
      </c>
      <c r="I108" s="7" t="n">
        <f aca="false">SUM($H$2:H108)</f>
        <v>-9.03000000000001</v>
      </c>
      <c r="J108" s="8" t="n">
        <f aca="false">SUM(H$3:H108)/SUM(E$3:E108)</f>
        <v>-0.0104152249134948</v>
      </c>
      <c r="K108" s="9" t="n">
        <f aca="false">O108-(1-O108)/N108</f>
        <v>0.0139111355639664</v>
      </c>
      <c r="L108" s="10" t="n">
        <f aca="false">AVERAGEIF($H$3:$H108,"&gt;0")</f>
        <v>5.24946428571429</v>
      </c>
      <c r="M108" s="10" t="n">
        <f aca="false">AVERAGEIF($H$3:$H108,"&lt;0")</f>
        <v>-9.18181818181818</v>
      </c>
      <c r="N108" s="11" t="n">
        <f aca="false">L108/-M108</f>
        <v>0.571723833097596</v>
      </c>
      <c r="O108" s="11" t="n">
        <f aca="false">COUNTIF($G$3:$G108,"&gt;0")/COUNTIF($B$3:$B108,"&gt;0")</f>
        <v>0.641304347826087</v>
      </c>
    </row>
    <row r="109" customFormat="false" ht="13" hidden="false" customHeight="false" outlineLevel="0" collapsed="false">
      <c r="A109" s="1" t="n">
        <v>59580545306070900</v>
      </c>
      <c r="B109" s="2" t="n">
        <v>43679</v>
      </c>
      <c r="C109" s="2" t="s">
        <v>45</v>
      </c>
      <c r="D109" s="3" t="s">
        <v>81</v>
      </c>
      <c r="E109" s="3" t="n">
        <v>4</v>
      </c>
      <c r="F109" s="5" t="n">
        <v>2.15</v>
      </c>
      <c r="G109" s="6" t="n">
        <v>0</v>
      </c>
      <c r="H109" s="7" t="n">
        <f aca="false">G109-E109</f>
        <v>-4</v>
      </c>
      <c r="I109" s="7" t="n">
        <f aca="false">SUM($H$2:H109)</f>
        <v>-13.03</v>
      </c>
      <c r="J109" s="8" t="n">
        <f aca="false">SUM(H$3:H109)/SUM(E$3:E109)</f>
        <v>-0.0149598163030999</v>
      </c>
      <c r="K109" s="9" t="n">
        <f aca="false">O109-(1-O109)/N109</f>
        <v>0.00556819308238998</v>
      </c>
      <c r="L109" s="10" t="n">
        <f aca="false">AVERAGEIF($H$3:$H109,"&gt;0")</f>
        <v>5.24946428571429</v>
      </c>
      <c r="M109" s="10" t="n">
        <f aca="false">AVERAGEIF($H$3:$H109,"&lt;0")</f>
        <v>-9.02941176470588</v>
      </c>
      <c r="N109" s="11" t="n">
        <f aca="false">L109/-M109</f>
        <v>0.581373894834807</v>
      </c>
      <c r="O109" s="11" t="n">
        <f aca="false">COUNTIF($G$3:$G109,"&gt;0")/COUNTIF($B$3:$B109,"&gt;0")</f>
        <v>0.634408602150538</v>
      </c>
    </row>
    <row r="110" customFormat="false" ht="13" hidden="false" customHeight="false" outlineLevel="0" collapsed="false">
      <c r="A110" s="1" t="n">
        <v>64292544573696900</v>
      </c>
      <c r="B110" s="2" t="n">
        <v>43679</v>
      </c>
      <c r="C110" s="2" t="s">
        <v>45</v>
      </c>
      <c r="D110" s="3" t="s">
        <v>71</v>
      </c>
      <c r="E110" s="3" t="n">
        <v>4</v>
      </c>
      <c r="F110" s="5" t="n">
        <v>1.32</v>
      </c>
      <c r="G110" s="6" t="n">
        <v>5.28</v>
      </c>
      <c r="H110" s="7" t="n">
        <f aca="false">G110-E110</f>
        <v>1.28</v>
      </c>
      <c r="I110" s="7" t="n">
        <f aca="false">SUM($H$2:H110)</f>
        <v>-11.75</v>
      </c>
      <c r="J110" s="8" t="n">
        <f aca="false">SUM(H$3:H110)/SUM(E$3:E110)</f>
        <v>-0.0134285714285714</v>
      </c>
      <c r="K110" s="9" t="n">
        <f aca="false">O110-(1-O110)/N110</f>
        <v>0.00778280216909644</v>
      </c>
      <c r="L110" s="10" t="n">
        <f aca="false">AVERAGEIF($H$3:$H110,"&gt;0")</f>
        <v>5.17982456140351</v>
      </c>
      <c r="M110" s="10" t="n">
        <f aca="false">AVERAGEIF($H$3:$H110,"&lt;0")</f>
        <v>-9.02941176470588</v>
      </c>
      <c r="N110" s="11" t="n">
        <f aca="false">L110/-M110</f>
        <v>0.573661352077262</v>
      </c>
      <c r="O110" s="11" t="n">
        <f aca="false">COUNTIF($G$3:$G110,"&gt;0")/COUNTIF($B$3:$B110,"&gt;0")</f>
        <v>0.638297872340426</v>
      </c>
    </row>
    <row r="111" customFormat="false" ht="13" hidden="false" customHeight="false" outlineLevel="0" collapsed="false">
      <c r="A111" s="1" t="n">
        <v>41751130129672900</v>
      </c>
      <c r="B111" s="2" t="n">
        <v>43679</v>
      </c>
      <c r="C111" s="2" t="s">
        <v>45</v>
      </c>
      <c r="D111" s="3" t="s">
        <v>57</v>
      </c>
      <c r="E111" s="3" t="n">
        <v>3</v>
      </c>
      <c r="F111" s="5" t="n">
        <v>1.16</v>
      </c>
      <c r="G111" s="6" t="n">
        <v>3.48</v>
      </c>
      <c r="H111" s="7" t="n">
        <f aca="false">G111-E111</f>
        <v>0.48</v>
      </c>
      <c r="I111" s="7" t="n">
        <f aca="false">SUM($H$2:H111)</f>
        <v>-11.27</v>
      </c>
      <c r="J111" s="8" t="n">
        <f aca="false">SUM(H$3:H111)/SUM(E$3:E111)</f>
        <v>-0.0128359908883827</v>
      </c>
      <c r="K111" s="9" t="n">
        <f aca="false">O111-(1-O111)/N111</f>
        <v>0.00831234750047638</v>
      </c>
      <c r="L111" s="10" t="n">
        <f aca="false">AVERAGEIF($H$3:$H111,"&gt;0")</f>
        <v>5.09879310344828</v>
      </c>
      <c r="M111" s="10" t="n">
        <f aca="false">AVERAGEIF($H$3:$H111,"&lt;0")</f>
        <v>-9.02941176470588</v>
      </c>
      <c r="N111" s="11" t="n">
        <f aca="false">L111/-M111</f>
        <v>0.564687184095249</v>
      </c>
      <c r="O111" s="11" t="n">
        <f aca="false">COUNTIF($G$3:$G111,"&gt;0")/COUNTIF($B$3:$B111,"&gt;0")</f>
        <v>0.642105263157895</v>
      </c>
    </row>
    <row r="112" customFormat="false" ht="13" hidden="false" customHeight="false" outlineLevel="0" collapsed="false">
      <c r="A112" s="1" t="n">
        <v>10177126368608900</v>
      </c>
      <c r="B112" s="2" t="n">
        <v>43679</v>
      </c>
      <c r="C112" s="2" t="s">
        <v>52</v>
      </c>
      <c r="D112" s="3" t="s">
        <v>82</v>
      </c>
      <c r="E112" s="3" t="n">
        <v>4</v>
      </c>
      <c r="F112" s="5" t="n">
        <v>1.52</v>
      </c>
      <c r="G112" s="6" t="n">
        <v>6.08</v>
      </c>
      <c r="H112" s="7" t="n">
        <f aca="false">G112-E112</f>
        <v>2.08</v>
      </c>
      <c r="I112" s="7" t="n">
        <f aca="false">SUM($H$2:H112)</f>
        <v>-9.19000000000001</v>
      </c>
      <c r="J112" s="8" t="n">
        <f aca="false">SUM(H$3:H112)/SUM(E$3:E112)</f>
        <v>-0.0104195011337869</v>
      </c>
      <c r="K112" s="9" t="n">
        <f aca="false">O112-(1-O112)/N112</f>
        <v>0.0122848180607327</v>
      </c>
      <c r="L112" s="10" t="n">
        <f aca="false">AVERAGEIF($H$3:$H112,"&gt;0")</f>
        <v>5.04762711864407</v>
      </c>
      <c r="M112" s="10" t="n">
        <f aca="false">AVERAGEIF($H$3:$H112,"&lt;0")</f>
        <v>-9.02941176470588</v>
      </c>
      <c r="N112" s="11" t="n">
        <f aca="false">L112/-M112</f>
        <v>0.559020592944294</v>
      </c>
      <c r="O112" s="11" t="n">
        <f aca="false">COUNTIF($G$3:$G112,"&gt;0")/COUNTIF($B$3:$B112,"&gt;0")</f>
        <v>0.645833333333333</v>
      </c>
    </row>
    <row r="113" customFormat="false" ht="13" hidden="false" customHeight="false" outlineLevel="0" collapsed="false">
      <c r="A113" s="1" t="n">
        <v>41338451224244900</v>
      </c>
      <c r="B113" s="2" t="n">
        <v>43679</v>
      </c>
      <c r="C113" s="2" t="s">
        <v>75</v>
      </c>
      <c r="D113" s="3" t="s">
        <v>22</v>
      </c>
      <c r="E113" s="3" t="n">
        <v>3</v>
      </c>
      <c r="F113" s="5" t="n">
        <v>5.5</v>
      </c>
      <c r="G113" s="6" t="n">
        <v>0</v>
      </c>
      <c r="H113" s="7" t="n">
        <f aca="false">G113-E113</f>
        <v>-3</v>
      </c>
      <c r="I113" s="7" t="n">
        <f aca="false">SUM($H$2:H113)</f>
        <v>-12.19</v>
      </c>
      <c r="J113" s="8" t="n">
        <f aca="false">SUM(H$3:H113)/SUM(E$3:E113)</f>
        <v>-0.013774011299435</v>
      </c>
      <c r="K113" s="9" t="n">
        <f aca="false">O113-(1-O113)/N113</f>
        <v>0.00603096764456146</v>
      </c>
      <c r="L113" s="10" t="n">
        <f aca="false">AVERAGEIF($H$3:$H113,"&gt;0")</f>
        <v>5.04762711864407</v>
      </c>
      <c r="M113" s="10" t="n">
        <f aca="false">AVERAGEIF($H$3:$H113,"&lt;0")</f>
        <v>-8.85714285714286</v>
      </c>
      <c r="N113" s="11" t="n">
        <f aca="false">L113/-M113</f>
        <v>0.56989338436304</v>
      </c>
      <c r="O113" s="11" t="n">
        <f aca="false">COUNTIF($G$3:$G113,"&gt;0")/COUNTIF($B$3:$B113,"&gt;0")</f>
        <v>0.639175257731959</v>
      </c>
    </row>
    <row r="114" customFormat="false" ht="13" hidden="false" customHeight="false" outlineLevel="0" collapsed="false">
      <c r="A114" s="1" t="n">
        <v>36402065320682900</v>
      </c>
      <c r="B114" s="2" t="n">
        <v>43679</v>
      </c>
      <c r="C114" s="2" t="s">
        <v>75</v>
      </c>
      <c r="D114" s="3" t="s">
        <v>16</v>
      </c>
      <c r="E114" s="3" t="n">
        <v>4</v>
      </c>
      <c r="F114" s="5" t="n">
        <v>2.4</v>
      </c>
      <c r="G114" s="6" t="n">
        <v>0</v>
      </c>
      <c r="H114" s="7" t="n">
        <f aca="false">G114-E114</f>
        <v>-4</v>
      </c>
      <c r="I114" s="7" t="n">
        <f aca="false">SUM($H$2:H114)</f>
        <v>-16.19</v>
      </c>
      <c r="J114" s="8" t="n">
        <f aca="false">SUM(H$3:H114)/SUM(E$3:E114)</f>
        <v>-0.0182114735658043</v>
      </c>
      <c r="K114" s="9" t="n">
        <f aca="false">O114-(1-O114)/N114</f>
        <v>-0.00211681328116975</v>
      </c>
      <c r="L114" s="10" t="n">
        <f aca="false">AVERAGEIF($H$3:$H114,"&gt;0")</f>
        <v>5.04762711864407</v>
      </c>
      <c r="M114" s="10" t="n">
        <f aca="false">AVERAGEIF($H$3:$H114,"&lt;0")</f>
        <v>-8.72222222222222</v>
      </c>
      <c r="N114" s="11" t="n">
        <f aca="false">L114/-M114</f>
        <v>0.578708841627983</v>
      </c>
      <c r="O114" s="11" t="n">
        <f aca="false">COUNTIF($G$3:$G114,"&gt;0")/COUNTIF($B$3:$B114,"&gt;0")</f>
        <v>0.63265306122449</v>
      </c>
    </row>
    <row r="116" customFormat="false" ht="13" hidden="false" customHeight="false" outlineLevel="0" collapsed="false">
      <c r="D116" s="21"/>
      <c r="I116" s="16" t="n">
        <f aca="false">SUM(H117:H119)</f>
        <v>-6.12</v>
      </c>
    </row>
    <row r="117" customFormat="false" ht="13" hidden="false" customHeight="false" outlineLevel="0" collapsed="false">
      <c r="A117" s="1" t="n">
        <v>39028811025547900</v>
      </c>
      <c r="B117" s="2" t="n">
        <v>43680</v>
      </c>
      <c r="C117" s="2" t="s">
        <v>45</v>
      </c>
      <c r="D117" s="3" t="s">
        <v>46</v>
      </c>
      <c r="E117" s="3" t="n">
        <v>3</v>
      </c>
      <c r="F117" s="5" t="n">
        <v>5</v>
      </c>
      <c r="G117" s="6" t="n">
        <v>0</v>
      </c>
      <c r="H117" s="7" t="n">
        <f aca="false">G117-E117</f>
        <v>-3</v>
      </c>
      <c r="I117" s="7" t="n">
        <f aca="false">SUM($H$2:H117)</f>
        <v>-19.19</v>
      </c>
      <c r="J117" s="8" t="n">
        <f aca="false">SUM(H$3:H117)/SUM(E$3:E117)</f>
        <v>-0.0215134529147982</v>
      </c>
      <c r="K117" s="9" t="n">
        <f aca="false">O117-(1-O117)/N117</f>
        <v>-0.00809885226123741</v>
      </c>
      <c r="L117" s="10" t="n">
        <f aca="false">AVERAGEIF($H$3:$H117,"&gt;0")</f>
        <v>5.04762711864407</v>
      </c>
      <c r="M117" s="10" t="n">
        <f aca="false">AVERAGEIF($H$3:$H117,"&lt;0")</f>
        <v>-8.56756756756757</v>
      </c>
      <c r="N117" s="11" t="n">
        <f aca="false">L117/-M117</f>
        <v>0.58915521574079</v>
      </c>
      <c r="O117" s="11" t="n">
        <f aca="false">COUNTIF($G$3:$G117,"&gt;0")/COUNTIF($B$3:$B117,"&gt;0")</f>
        <v>0.626262626262626</v>
      </c>
    </row>
    <row r="118" customFormat="false" ht="13" hidden="false" customHeight="false" outlineLevel="0" collapsed="false">
      <c r="A118" s="1" t="n">
        <v>31502348350978900</v>
      </c>
      <c r="B118" s="2" t="n">
        <v>43680</v>
      </c>
      <c r="C118" s="2" t="s">
        <v>45</v>
      </c>
      <c r="D118" s="3" t="s">
        <v>71</v>
      </c>
      <c r="E118" s="3" t="n">
        <v>4</v>
      </c>
      <c r="F118" s="5" t="n">
        <v>1.7</v>
      </c>
      <c r="G118" s="6" t="n">
        <v>0</v>
      </c>
      <c r="H118" s="7" t="n">
        <f aca="false">G118-E118</f>
        <v>-4</v>
      </c>
      <c r="I118" s="7" t="n">
        <f aca="false">SUM($H$2:H118)</f>
        <v>-23.19</v>
      </c>
      <c r="J118" s="8" t="n">
        <f aca="false">SUM(H$3:H118)/SUM(E$3:E118)</f>
        <v>-0.0258816964285714</v>
      </c>
      <c r="K118" s="9" t="n">
        <f aca="false">O118-(1-O118)/N118</f>
        <v>-0.0159423793693964</v>
      </c>
      <c r="L118" s="10" t="n">
        <f aca="false">AVERAGEIF($H$3:$H118,"&gt;0")</f>
        <v>5.04762711864407</v>
      </c>
      <c r="M118" s="10" t="n">
        <f aca="false">AVERAGEIF($H$3:$H118,"&lt;0")</f>
        <v>-8.44736842105263</v>
      </c>
      <c r="N118" s="11" t="n">
        <f aca="false">L118/-M118</f>
        <v>0.597538412798987</v>
      </c>
      <c r="O118" s="11" t="n">
        <f aca="false">COUNTIF($G$3:$G118,"&gt;0")/COUNTIF($B$3:$B118,"&gt;0")</f>
        <v>0.62</v>
      </c>
    </row>
    <row r="119" customFormat="false" ht="13" hidden="false" customHeight="false" outlineLevel="0" collapsed="false">
      <c r="A119" s="1" t="n">
        <v>10627806130657900</v>
      </c>
      <c r="B119" s="2" t="n">
        <v>43680</v>
      </c>
      <c r="C119" s="2" t="s">
        <v>75</v>
      </c>
      <c r="D119" s="3" t="s">
        <v>18</v>
      </c>
      <c r="E119" s="3" t="n">
        <v>4</v>
      </c>
      <c r="F119" s="5" t="n">
        <v>1.22</v>
      </c>
      <c r="G119" s="6" t="n">
        <v>4.88</v>
      </c>
      <c r="H119" s="7" t="n">
        <f aca="false">G119-E119</f>
        <v>0.88</v>
      </c>
      <c r="I119" s="7" t="n">
        <f aca="false">SUM($H$2:H119)</f>
        <v>-22.31</v>
      </c>
      <c r="J119" s="8" t="n">
        <f aca="false">SUM(H$3:H119)/SUM(E$3:E119)</f>
        <v>-0.0247888888888889</v>
      </c>
      <c r="K119" s="9" t="n">
        <f aca="false">O119-(1-O119)/N119</f>
        <v>-0.0146690051508748</v>
      </c>
      <c r="L119" s="10" t="n">
        <f aca="false">AVERAGEIF($H$3:$H119,"&gt;0")</f>
        <v>4.97816666666667</v>
      </c>
      <c r="M119" s="10" t="n">
        <f aca="false">AVERAGEIF($H$3:$H119,"&lt;0")</f>
        <v>-8.44736842105263</v>
      </c>
      <c r="N119" s="11" t="n">
        <f aca="false">L119/-M119</f>
        <v>0.589315680166148</v>
      </c>
      <c r="O119" s="11" t="n">
        <f aca="false">COUNTIF($G$3:$G119,"&gt;0")/COUNTIF($B$3:$B119,"&gt;0")</f>
        <v>0.623762376237624</v>
      </c>
    </row>
    <row r="121" customFormat="false" ht="13" hidden="false" customHeight="false" outlineLevel="0" collapsed="false">
      <c r="D121" s="21"/>
      <c r="I121" s="16" t="n">
        <f aca="false">SUM(H122:H126)</f>
        <v>-6.46</v>
      </c>
    </row>
    <row r="122" customFormat="false" ht="13" hidden="false" customHeight="false" outlineLevel="0" collapsed="false">
      <c r="A122" s="1" t="n">
        <v>94658531392373900</v>
      </c>
      <c r="B122" s="2" t="n">
        <v>43682</v>
      </c>
      <c r="C122" s="2" t="s">
        <v>83</v>
      </c>
      <c r="D122" s="3" t="s">
        <v>84</v>
      </c>
      <c r="E122" s="3" t="n">
        <v>4</v>
      </c>
      <c r="F122" s="5" t="n">
        <v>2.05</v>
      </c>
      <c r="G122" s="6" t="n">
        <v>0</v>
      </c>
      <c r="H122" s="7" t="n">
        <f aca="false">G122-E122</f>
        <v>-4</v>
      </c>
      <c r="I122" s="7" t="n">
        <f aca="false">SUM($H$2:H122)</f>
        <v>-26.31</v>
      </c>
      <c r="J122" s="8" t="n">
        <f aca="false">SUM(H$3:H122)/SUM(E$3:E122)</f>
        <v>-0.029103982300885</v>
      </c>
      <c r="K122" s="9" t="n">
        <f aca="false">O122-(1-O122)/N122</f>
        <v>-0.0224027272029035</v>
      </c>
      <c r="L122" s="10" t="n">
        <f aca="false">AVERAGEIF($H$3:$H122,"&gt;0")</f>
        <v>4.97816666666667</v>
      </c>
      <c r="M122" s="10" t="n">
        <f aca="false">AVERAGEIF($H$3:$H122,"&lt;0")</f>
        <v>-8.33333333333333</v>
      </c>
      <c r="N122" s="11" t="n">
        <f aca="false">L122/-M122</f>
        <v>0.59738</v>
      </c>
      <c r="O122" s="11" t="n">
        <f aca="false">COUNTIF($G$3:$G122,"&gt;0")/COUNTIF($B$3:$B122,"&gt;0")</f>
        <v>0.617647058823529</v>
      </c>
    </row>
    <row r="123" customFormat="false" ht="13" hidden="false" customHeight="false" outlineLevel="0" collapsed="false">
      <c r="A123" s="1" t="n">
        <v>19640261389979900</v>
      </c>
      <c r="B123" s="2" t="n">
        <v>43682</v>
      </c>
      <c r="C123" s="2" t="s">
        <v>83</v>
      </c>
      <c r="D123" s="3" t="s">
        <v>27</v>
      </c>
      <c r="E123" s="3" t="n">
        <v>3</v>
      </c>
      <c r="F123" s="5" t="n">
        <v>1.8</v>
      </c>
      <c r="G123" s="6" t="n">
        <v>5.4</v>
      </c>
      <c r="H123" s="7" t="n">
        <f aca="false">G123-E123</f>
        <v>2.4</v>
      </c>
      <c r="I123" s="7" t="n">
        <f aca="false">SUM($H$2:H123)</f>
        <v>-23.91</v>
      </c>
      <c r="J123" s="8" t="n">
        <f aca="false">SUM(H$3:H123)/SUM(E$3:E123)</f>
        <v>-0.026361631753032</v>
      </c>
      <c r="K123" s="9" t="n">
        <f aca="false">O123-(1-O123)/N123</f>
        <v>-0.0179038812702198</v>
      </c>
      <c r="L123" s="10" t="n">
        <f aca="false">AVERAGEIF($H$3:$H123,"&gt;0")</f>
        <v>4.93590163934426</v>
      </c>
      <c r="M123" s="10" t="n">
        <f aca="false">AVERAGEIF($H$3:$H123,"&lt;0")</f>
        <v>-8.33333333333333</v>
      </c>
      <c r="N123" s="11" t="n">
        <f aca="false">L123/-M123</f>
        <v>0.592308196721312</v>
      </c>
      <c r="O123" s="11" t="n">
        <f aca="false">COUNTIF($G$3:$G123,"&gt;0")/COUNTIF($B$3:$B123,"&gt;0")</f>
        <v>0.621359223300971</v>
      </c>
    </row>
    <row r="124" customFormat="false" ht="13" hidden="false" customHeight="false" outlineLevel="0" collapsed="false">
      <c r="A124" s="1" t="n">
        <v>27813301233533900</v>
      </c>
      <c r="B124" s="2" t="n">
        <v>43682</v>
      </c>
      <c r="C124" s="2" t="s">
        <v>83</v>
      </c>
      <c r="D124" s="3" t="s">
        <v>69</v>
      </c>
      <c r="E124" s="3" t="n">
        <v>3</v>
      </c>
      <c r="F124" s="5" t="n">
        <v>1.38</v>
      </c>
      <c r="G124" s="6" t="n">
        <v>4.14</v>
      </c>
      <c r="H124" s="7" t="n">
        <f aca="false">G124-E124</f>
        <v>1.14</v>
      </c>
      <c r="I124" s="7" t="n">
        <f aca="false">SUM($H$2:H124)</f>
        <v>-22.77</v>
      </c>
      <c r="J124" s="8" t="n">
        <f aca="false">SUM(H$3:H124)/SUM(E$3:E124)</f>
        <v>-0.025021978021978</v>
      </c>
      <c r="K124" s="9" t="n">
        <f aca="false">O124-(1-O124)/N124</f>
        <v>-0.0160680607484366</v>
      </c>
      <c r="L124" s="10" t="n">
        <f aca="false">AVERAGEIF($H$3:$H124,"&gt;0")</f>
        <v>4.87467741935484</v>
      </c>
      <c r="M124" s="10" t="n">
        <f aca="false">AVERAGEIF($H$3:$H124,"&lt;0")</f>
        <v>-8.33333333333333</v>
      </c>
      <c r="N124" s="11" t="n">
        <f aca="false">L124/-M124</f>
        <v>0.584961290322581</v>
      </c>
      <c r="O124" s="11" t="n">
        <f aca="false">COUNTIF($G$3:$G124,"&gt;0")/COUNTIF($B$3:$B124,"&gt;0")</f>
        <v>0.625</v>
      </c>
    </row>
    <row r="125" customFormat="false" ht="13" hidden="false" customHeight="false" outlineLevel="0" collapsed="false">
      <c r="A125" s="1" t="n">
        <v>18310074078137900</v>
      </c>
      <c r="B125" s="2" t="n">
        <v>43682</v>
      </c>
      <c r="C125" s="2" t="s">
        <v>83</v>
      </c>
      <c r="D125" s="3" t="s">
        <v>79</v>
      </c>
      <c r="E125" s="3" t="n">
        <v>3</v>
      </c>
      <c r="F125" s="5" t="n">
        <v>1.58</v>
      </c>
      <c r="G125" s="6" t="n">
        <v>0</v>
      </c>
      <c r="H125" s="7" t="n">
        <f aca="false">G125-E125</f>
        <v>-3</v>
      </c>
      <c r="I125" s="7" t="n">
        <f aca="false">SUM($H$2:H125)</f>
        <v>-25.77</v>
      </c>
      <c r="J125" s="8" t="n">
        <f aca="false">SUM(H$3:H125)/SUM(E$3:E125)</f>
        <v>-0.0282256297918949</v>
      </c>
      <c r="K125" s="9" t="n">
        <f aca="false">O125-(1-O125)/N125</f>
        <v>-0.0217762252967226</v>
      </c>
      <c r="L125" s="10" t="n">
        <f aca="false">AVERAGEIF($H$3:$H125,"&gt;0")</f>
        <v>4.87467741935484</v>
      </c>
      <c r="M125" s="10" t="n">
        <f aca="false">AVERAGEIF($H$3:$H125,"&lt;0")</f>
        <v>-8.2</v>
      </c>
      <c r="N125" s="11" t="n">
        <f aca="false">L125/-M125</f>
        <v>0.594472856018883</v>
      </c>
      <c r="O125" s="11" t="n">
        <f aca="false">COUNTIF($G$3:$G125,"&gt;0")/COUNTIF($B$3:$B125,"&gt;0")</f>
        <v>0.619047619047619</v>
      </c>
    </row>
    <row r="126" customFormat="false" ht="13" hidden="false" customHeight="false" outlineLevel="0" collapsed="false">
      <c r="A126" s="1" t="n">
        <v>25070085395084900</v>
      </c>
      <c r="B126" s="2" t="n">
        <v>43682</v>
      </c>
      <c r="C126" s="2" t="s">
        <v>83</v>
      </c>
      <c r="D126" s="3" t="s">
        <v>35</v>
      </c>
      <c r="E126" s="3" t="n">
        <v>3</v>
      </c>
      <c r="F126" s="5" t="n">
        <v>2.35</v>
      </c>
      <c r="G126" s="6" t="n">
        <v>0</v>
      </c>
      <c r="H126" s="7" t="n">
        <f aca="false">G126-E126</f>
        <v>-3</v>
      </c>
      <c r="I126" s="7" t="n">
        <f aca="false">SUM($H$2:H126)</f>
        <v>-28.77</v>
      </c>
      <c r="J126" s="8" t="n">
        <f aca="false">SUM(H$3:H126)/SUM(E$3:E126)</f>
        <v>-0.0314082969432314</v>
      </c>
      <c r="K126" s="9" t="n">
        <f aca="false">O126-(1-O126)/N126</f>
        <v>-0.027376688627117</v>
      </c>
      <c r="L126" s="10" t="n">
        <f aca="false">AVERAGEIF($H$3:$H126,"&gt;0")</f>
        <v>4.87467741935484</v>
      </c>
      <c r="M126" s="10" t="n">
        <f aca="false">AVERAGEIF($H$3:$H126,"&lt;0")</f>
        <v>-8.07317073170732</v>
      </c>
      <c r="N126" s="11" t="n">
        <f aca="false">L126/-M126</f>
        <v>0.603812006627035</v>
      </c>
      <c r="O126" s="11" t="n">
        <f aca="false">COUNTIF($G$3:$G126,"&gt;0")/COUNTIF($B$3:$B126,"&gt;0")</f>
        <v>0.613207547169811</v>
      </c>
    </row>
    <row r="128" customFormat="false" ht="13" hidden="false" customHeight="false" outlineLevel="0" collapsed="false">
      <c r="D128" s="21"/>
      <c r="I128" s="16" t="n">
        <f aca="false">SUM(H129:H139)</f>
        <v>10.47</v>
      </c>
    </row>
    <row r="129" customFormat="false" ht="13" hidden="false" customHeight="false" outlineLevel="0" collapsed="false">
      <c r="A129" s="1" t="n">
        <v>6867131734050900</v>
      </c>
      <c r="B129" s="2" t="n">
        <v>43683</v>
      </c>
      <c r="C129" s="2" t="s">
        <v>83</v>
      </c>
      <c r="D129" s="3" t="s">
        <v>81</v>
      </c>
      <c r="E129" s="3" t="n">
        <v>4</v>
      </c>
      <c r="F129" s="5" t="n">
        <v>1.28</v>
      </c>
      <c r="G129" s="6" t="n">
        <v>5.12</v>
      </c>
      <c r="H129" s="7" t="n">
        <f aca="false">G129-E129</f>
        <v>1.12</v>
      </c>
      <c r="I129" s="7" t="n">
        <f aca="false">SUM($H$2:H129)</f>
        <v>-27.65</v>
      </c>
      <c r="J129" s="8" t="n">
        <f aca="false">SUM(H$3:H129)/SUM(E$3:E129)</f>
        <v>-0.030054347826087</v>
      </c>
      <c r="K129" s="9" t="n">
        <f aca="false">O129-(1-O129)/N129</f>
        <v>-0.0256296896493823</v>
      </c>
      <c r="L129" s="10" t="n">
        <f aca="false">AVERAGEIF($H$3:$H129,"&gt;0")</f>
        <v>4.81507936507937</v>
      </c>
      <c r="M129" s="10" t="n">
        <f aca="false">AVERAGEIF($H$3:$H129,"&lt;0")</f>
        <v>-8.07317073170732</v>
      </c>
      <c r="N129" s="11" t="n">
        <f aca="false">L129/-M129</f>
        <v>0.59642977029684</v>
      </c>
      <c r="O129" s="11" t="n">
        <f aca="false">COUNTIF($G$3:$G129,"&gt;0")/COUNTIF($B$3:$B129,"&gt;0")</f>
        <v>0.616822429906542</v>
      </c>
    </row>
    <row r="130" customFormat="false" ht="13" hidden="false" customHeight="false" outlineLevel="0" collapsed="false">
      <c r="A130" s="1" t="n">
        <v>35806982744204900</v>
      </c>
      <c r="B130" s="2" t="n">
        <v>43683</v>
      </c>
      <c r="C130" s="2" t="s">
        <v>83</v>
      </c>
      <c r="D130" s="3" t="s">
        <v>31</v>
      </c>
      <c r="E130" s="3" t="n">
        <v>4</v>
      </c>
      <c r="F130" s="5" t="n">
        <v>1.52</v>
      </c>
      <c r="G130" s="6" t="n">
        <v>0</v>
      </c>
      <c r="H130" s="7" t="n">
        <f aca="false">G130-E130</f>
        <v>-4</v>
      </c>
      <c r="I130" s="7" t="n">
        <f aca="false">SUM($H$2:H130)</f>
        <v>-31.65</v>
      </c>
      <c r="J130" s="8" t="n">
        <f aca="false">SUM(H$3:H130)/SUM(E$3:E130)</f>
        <v>-0.0342532467532468</v>
      </c>
      <c r="K130" s="9" t="n">
        <f aca="false">O130-(1-O130)/N130</f>
        <v>-0.0330842627694442</v>
      </c>
      <c r="L130" s="10" t="n">
        <f aca="false">AVERAGEIF($H$3:$H130,"&gt;0")</f>
        <v>4.81507936507937</v>
      </c>
      <c r="M130" s="10" t="n">
        <f aca="false">AVERAGEIF($H$3:$H130,"&lt;0")</f>
        <v>-7.97619047619048</v>
      </c>
      <c r="N130" s="11" t="n">
        <f aca="false">L130/-M130</f>
        <v>0.603681592039801</v>
      </c>
      <c r="O130" s="11" t="n">
        <f aca="false">COUNTIF($G$3:$G130,"&gt;0")/COUNTIF($B$3:$B130,"&gt;0")</f>
        <v>0.611111111111111</v>
      </c>
    </row>
    <row r="131" customFormat="false" ht="13" hidden="false" customHeight="false" outlineLevel="0" collapsed="false">
      <c r="A131" s="1" t="n">
        <v>56211278257814900</v>
      </c>
      <c r="B131" s="2" t="n">
        <v>43683</v>
      </c>
      <c r="C131" s="2" t="s">
        <v>83</v>
      </c>
      <c r="D131" s="3" t="s">
        <v>29</v>
      </c>
      <c r="E131" s="3" t="n">
        <v>3</v>
      </c>
      <c r="F131" s="5" t="n">
        <v>1.45</v>
      </c>
      <c r="G131" s="6" t="n">
        <v>4.35</v>
      </c>
      <c r="H131" s="7" t="n">
        <f aca="false">G131-E131</f>
        <v>1.35</v>
      </c>
      <c r="I131" s="7" t="n">
        <f aca="false">SUM($H$2:H131)</f>
        <v>-30.3</v>
      </c>
      <c r="J131" s="8" t="n">
        <f aca="false">SUM(H$3:H131)/SUM(E$3:E131)</f>
        <v>-0.0326860841423948</v>
      </c>
      <c r="K131" s="9" t="n">
        <f aca="false">O131-(1-O131)/N131</f>
        <v>-0.0308650710730658</v>
      </c>
      <c r="L131" s="10" t="n">
        <f aca="false">AVERAGEIF($H$3:$H131,"&gt;0")</f>
        <v>4.7609375</v>
      </c>
      <c r="M131" s="10" t="n">
        <f aca="false">AVERAGEIF($H$3:$H131,"&lt;0")</f>
        <v>-7.97619047619048</v>
      </c>
      <c r="N131" s="11" t="n">
        <f aca="false">L131/-M131</f>
        <v>0.596893656716418</v>
      </c>
      <c r="O131" s="11" t="n">
        <f aca="false">COUNTIF($G$3:$G131,"&gt;0")/COUNTIF($B$3:$B131,"&gt;0")</f>
        <v>0.614678899082569</v>
      </c>
    </row>
    <row r="132" customFormat="false" ht="13" hidden="false" customHeight="false" outlineLevel="0" collapsed="false">
      <c r="A132" s="1" t="n">
        <v>30477488391042900</v>
      </c>
      <c r="B132" s="2" t="n">
        <v>43683</v>
      </c>
      <c r="C132" s="2" t="s">
        <v>83</v>
      </c>
      <c r="D132" s="3" t="s">
        <v>85</v>
      </c>
      <c r="E132" s="3" t="n">
        <v>3</v>
      </c>
      <c r="F132" s="5" t="n">
        <v>5</v>
      </c>
      <c r="G132" s="6" t="n">
        <v>0</v>
      </c>
      <c r="H132" s="7" t="n">
        <f aca="false">G132-E132</f>
        <v>-3</v>
      </c>
      <c r="I132" s="7" t="n">
        <f aca="false">SUM($H$2:H132)</f>
        <v>-33.3</v>
      </c>
      <c r="J132" s="8" t="n">
        <f aca="false">SUM(H$3:H132)/SUM(E$3:E132)</f>
        <v>-0.0358064516129032</v>
      </c>
      <c r="K132" s="9" t="n">
        <f aca="false">O132-(1-O132)/N132</f>
        <v>-0.0363129158337556</v>
      </c>
      <c r="L132" s="10" t="n">
        <f aca="false">AVERAGEIF($H$3:$H132,"&gt;0")</f>
        <v>4.7609375</v>
      </c>
      <c r="M132" s="10" t="n">
        <f aca="false">AVERAGEIF($H$3:$H132,"&lt;0")</f>
        <v>-7.86046511627907</v>
      </c>
      <c r="N132" s="11" t="n">
        <f aca="false">L132/-M132</f>
        <v>0.605681397928994</v>
      </c>
      <c r="O132" s="11" t="n">
        <f aca="false">COUNTIF($G$3:$G132,"&gt;0")/COUNTIF($B$3:$B132,"&gt;0")</f>
        <v>0.609090909090909</v>
      </c>
    </row>
    <row r="133" customFormat="false" ht="13" hidden="false" customHeight="false" outlineLevel="0" collapsed="false">
      <c r="A133" s="1" t="n">
        <v>9224465234477900</v>
      </c>
      <c r="B133" s="2" t="n">
        <v>43683</v>
      </c>
      <c r="C133" s="2" t="s">
        <v>83</v>
      </c>
      <c r="D133" s="3" t="s">
        <v>74</v>
      </c>
      <c r="E133" s="3" t="n">
        <v>3</v>
      </c>
      <c r="F133" s="5" t="n">
        <v>1.22</v>
      </c>
      <c r="G133" s="6" t="n">
        <v>3.66</v>
      </c>
      <c r="H133" s="7" t="n">
        <f aca="false">G133-E133</f>
        <v>0.66</v>
      </c>
      <c r="I133" s="7" t="n">
        <f aca="false">SUM($H$2:H133)</f>
        <v>-32.64</v>
      </c>
      <c r="J133" s="8" t="n">
        <f aca="false">SUM(H$3:H133)/SUM(E$3:E133)</f>
        <v>-0.034983922829582</v>
      </c>
      <c r="K133" s="9" t="n">
        <f aca="false">O133-(1-O133)/N133</f>
        <v>-0.035566349687387</v>
      </c>
      <c r="L133" s="10" t="n">
        <f aca="false">AVERAGEIF($H$3:$H133,"&gt;0")</f>
        <v>4.69784615384616</v>
      </c>
      <c r="M133" s="10" t="n">
        <f aca="false">AVERAGEIF($H$3:$H133,"&lt;0")</f>
        <v>-7.86046511627907</v>
      </c>
      <c r="N133" s="11" t="n">
        <f aca="false">L133/-M133</f>
        <v>0.597654984069185</v>
      </c>
      <c r="O133" s="11" t="n">
        <f aca="false">COUNTIF($G$3:$G133,"&gt;0")/COUNTIF($B$3:$B133,"&gt;0")</f>
        <v>0.612612612612613</v>
      </c>
    </row>
    <row r="134" customFormat="false" ht="13" hidden="false" customHeight="false" outlineLevel="0" collapsed="false">
      <c r="A134" s="1" t="n">
        <v>92541555831590900</v>
      </c>
      <c r="B134" s="2" t="n">
        <v>43683</v>
      </c>
      <c r="C134" s="2" t="s">
        <v>83</v>
      </c>
      <c r="D134" s="3" t="s">
        <v>86</v>
      </c>
      <c r="E134" s="3" t="n">
        <v>4</v>
      </c>
      <c r="F134" s="5" t="n">
        <v>2.8</v>
      </c>
      <c r="G134" s="6" t="n">
        <v>11.2</v>
      </c>
      <c r="H134" s="7" t="n">
        <f aca="false">G134-E134</f>
        <v>7.2</v>
      </c>
      <c r="I134" s="7" t="n">
        <f aca="false">SUM($H$2:H134)</f>
        <v>-25.44</v>
      </c>
      <c r="J134" s="8" t="n">
        <f aca="false">SUM(H$3:H134)/SUM(E$3:E134)</f>
        <v>-0.0271504802561366</v>
      </c>
      <c r="K134" s="9" t="n">
        <f aca="false">O134-(1-O134)/N134</f>
        <v>-0.021177648177264</v>
      </c>
      <c r="L134" s="10" t="n">
        <f aca="false">AVERAGEIF($H$3:$H134,"&gt;0")</f>
        <v>4.73575757575758</v>
      </c>
      <c r="M134" s="10" t="n">
        <f aca="false">AVERAGEIF($H$3:$H134,"&lt;0")</f>
        <v>-7.86046511627907</v>
      </c>
      <c r="N134" s="11" t="n">
        <f aca="false">L134/-M134</f>
        <v>0.602478034785727</v>
      </c>
      <c r="O134" s="11" t="n">
        <f aca="false">COUNTIF($G$3:$G134,"&gt;0")/COUNTIF($B$3:$B134,"&gt;0")</f>
        <v>0.616071428571429</v>
      </c>
    </row>
    <row r="135" customFormat="false" ht="13" hidden="false" customHeight="false" outlineLevel="0" collapsed="false">
      <c r="A135" s="1" t="n">
        <v>14457064152655900</v>
      </c>
      <c r="B135" s="2" t="n">
        <v>43683</v>
      </c>
      <c r="C135" s="2" t="s">
        <v>83</v>
      </c>
      <c r="D135" s="3" t="s">
        <v>87</v>
      </c>
      <c r="E135" s="3" t="n">
        <v>4</v>
      </c>
      <c r="F135" s="5" t="n">
        <v>1.36</v>
      </c>
      <c r="G135" s="6" t="n">
        <v>5.44</v>
      </c>
      <c r="H135" s="7" t="n">
        <f aca="false">G135-E135</f>
        <v>1.44</v>
      </c>
      <c r="I135" s="7" t="n">
        <f aca="false">SUM($H$2:H135)</f>
        <v>-24</v>
      </c>
      <c r="J135" s="8" t="n">
        <f aca="false">SUM(H$3:H135)/SUM(E$3:E135)</f>
        <v>-0.0255047821466525</v>
      </c>
      <c r="K135" s="9" t="n">
        <f aca="false">O135-(1-O135)/N135</f>
        <v>-0.0187700806042499</v>
      </c>
      <c r="L135" s="10" t="n">
        <f aca="false">AVERAGEIF($H$3:$H135,"&gt;0")</f>
        <v>4.68656716417911</v>
      </c>
      <c r="M135" s="10" t="n">
        <f aca="false">AVERAGEIF($H$3:$H135,"&lt;0")</f>
        <v>-7.86046511627907</v>
      </c>
      <c r="N135" s="11" t="n">
        <f aca="false">L135/-M135</f>
        <v>0.596220083016869</v>
      </c>
      <c r="O135" s="11" t="n">
        <f aca="false">COUNTIF($G$3:$G135,"&gt;0")/COUNTIF($B$3:$B135,"&gt;0")</f>
        <v>0.619469026548672</v>
      </c>
    </row>
    <row r="136" customFormat="false" ht="13" hidden="false" customHeight="false" outlineLevel="0" collapsed="false">
      <c r="A136" s="1" t="n">
        <v>65978035831590900</v>
      </c>
      <c r="B136" s="2" t="n">
        <v>43683</v>
      </c>
      <c r="C136" s="2" t="s">
        <v>83</v>
      </c>
      <c r="D136" s="3" t="s">
        <v>66</v>
      </c>
      <c r="E136" s="3" t="n">
        <v>4</v>
      </c>
      <c r="F136" s="5" t="n">
        <v>1.7</v>
      </c>
      <c r="G136" s="6" t="n">
        <v>6.8</v>
      </c>
      <c r="H136" s="7" t="n">
        <f aca="false">G136-E136</f>
        <v>2.8</v>
      </c>
      <c r="I136" s="7" t="n">
        <f aca="false">SUM($H$2:H136)</f>
        <v>-21.2</v>
      </c>
      <c r="J136" s="8" t="n">
        <f aca="false">SUM(H$3:H136)/SUM(E$3:E136)</f>
        <v>-0.0224338624338624</v>
      </c>
      <c r="K136" s="9" t="n">
        <f aca="false">O136-(1-O136)/N136</f>
        <v>-0.0136009214956579</v>
      </c>
      <c r="L136" s="10" t="n">
        <f aca="false">AVERAGEIF($H$3:$H136,"&gt;0")</f>
        <v>4.65882352941177</v>
      </c>
      <c r="M136" s="10" t="n">
        <f aca="false">AVERAGEIF($H$3:$H136,"&lt;0")</f>
        <v>-7.86046511627907</v>
      </c>
      <c r="N136" s="11" t="n">
        <f aca="false">L136/-M136</f>
        <v>0.592690567351201</v>
      </c>
      <c r="O136" s="11" t="n">
        <f aca="false">COUNTIF($G$3:$G136,"&gt;0")/COUNTIF($B$3:$B136,"&gt;0")</f>
        <v>0.62280701754386</v>
      </c>
    </row>
    <row r="137" customFormat="false" ht="13" hidden="false" customHeight="false" outlineLevel="0" collapsed="false">
      <c r="A137" s="1" t="n">
        <v>14056920069821900</v>
      </c>
      <c r="B137" s="2" t="n">
        <v>43683</v>
      </c>
      <c r="C137" s="2" t="s">
        <v>83</v>
      </c>
      <c r="D137" s="3" t="s">
        <v>19</v>
      </c>
      <c r="E137" s="3" t="n">
        <v>4</v>
      </c>
      <c r="F137" s="5" t="n">
        <v>2.5</v>
      </c>
      <c r="G137" s="6" t="n">
        <v>10</v>
      </c>
      <c r="H137" s="7" t="n">
        <f aca="false">G137-E137</f>
        <v>6</v>
      </c>
      <c r="I137" s="7" t="n">
        <f aca="false">SUM($H$2:H137)</f>
        <v>-15.2</v>
      </c>
      <c r="J137" s="8" t="n">
        <f aca="false">SUM(H$3:H137)/SUM(E$3:E137)</f>
        <v>-0.0160168598524763</v>
      </c>
      <c r="K137" s="9" t="n">
        <f aca="false">O137-(1-O137)/N137</f>
        <v>-0.00216583158234951</v>
      </c>
      <c r="L137" s="10" t="n">
        <f aca="false">AVERAGEIF($H$3:$H137,"&gt;0")</f>
        <v>4.67826086956522</v>
      </c>
      <c r="M137" s="10" t="n">
        <f aca="false">AVERAGEIF($H$3:$H137,"&lt;0")</f>
        <v>-7.86046511627907</v>
      </c>
      <c r="N137" s="11" t="n">
        <f aca="false">L137/-M137</f>
        <v>0.595163365063031</v>
      </c>
      <c r="O137" s="11" t="n">
        <f aca="false">COUNTIF($G$3:$G137,"&gt;0")/COUNTIF($B$3:$B137,"&gt;0")</f>
        <v>0.626086956521739</v>
      </c>
    </row>
    <row r="138" customFormat="false" ht="13" hidden="false" customHeight="false" outlineLevel="0" collapsed="false">
      <c r="A138" s="1" t="n">
        <v>49172341151035900</v>
      </c>
      <c r="B138" s="2" t="n">
        <v>43683</v>
      </c>
      <c r="C138" s="2" t="s">
        <v>83</v>
      </c>
      <c r="D138" s="3" t="s">
        <v>57</v>
      </c>
      <c r="E138" s="3" t="n">
        <v>4</v>
      </c>
      <c r="F138" s="5" t="n">
        <v>2</v>
      </c>
      <c r="G138" s="6" t="n">
        <v>0</v>
      </c>
      <c r="H138" s="7" t="n">
        <f aca="false">G138-E138</f>
        <v>-4</v>
      </c>
      <c r="I138" s="7" t="n">
        <f aca="false">SUM($H$2:H138)</f>
        <v>-19.2</v>
      </c>
      <c r="J138" s="8" t="n">
        <f aca="false">SUM(H$3:H138)/SUM(E$3:E138)</f>
        <v>-0.0201469045120672</v>
      </c>
      <c r="K138" s="9" t="n">
        <f aca="false">O138-(1-O138)/N138</f>
        <v>-0.00951801051147261</v>
      </c>
      <c r="L138" s="10" t="n">
        <f aca="false">AVERAGEIF($H$3:$H138,"&gt;0")</f>
        <v>4.67826086956522</v>
      </c>
      <c r="M138" s="10" t="n">
        <f aca="false">AVERAGEIF($H$3:$H138,"&lt;0")</f>
        <v>-7.77272727272727</v>
      </c>
      <c r="N138" s="11" t="n">
        <f aca="false">L138/-M138</f>
        <v>0.60188151538266</v>
      </c>
      <c r="O138" s="11" t="n">
        <f aca="false">COUNTIF($G$3:$G138,"&gt;0")/COUNTIF($B$3:$B138,"&gt;0")</f>
        <v>0.620689655172414</v>
      </c>
    </row>
    <row r="139" customFormat="false" ht="13" hidden="false" customHeight="false" outlineLevel="0" collapsed="false">
      <c r="A139" s="1" t="n">
        <v>83027301210296900</v>
      </c>
      <c r="B139" s="2" t="n">
        <v>43683</v>
      </c>
      <c r="C139" s="2" t="s">
        <v>83</v>
      </c>
      <c r="D139" s="3" t="s">
        <v>43</v>
      </c>
      <c r="E139" s="3" t="n">
        <v>3</v>
      </c>
      <c r="F139" s="5" t="n">
        <v>1.3</v>
      </c>
      <c r="G139" s="6" t="n">
        <v>3.9</v>
      </c>
      <c r="H139" s="7" t="n">
        <f aca="false">G139-E139</f>
        <v>0.9</v>
      </c>
      <c r="I139" s="7" t="n">
        <f aca="false">SUM($H$2:H139)</f>
        <v>-18.3</v>
      </c>
      <c r="J139" s="8" t="n">
        <f aca="false">SUM(H$3:H139)/SUM(E$3:E139)</f>
        <v>-0.0191422594142259</v>
      </c>
      <c r="K139" s="9" t="n">
        <f aca="false">O139-(1-O139)/N139</f>
        <v>-0.00818263190830326</v>
      </c>
      <c r="L139" s="10" t="n">
        <f aca="false">AVERAGEIF($H$3:$H139,"&gt;0")</f>
        <v>4.62428571428572</v>
      </c>
      <c r="M139" s="10" t="n">
        <f aca="false">AVERAGEIF($H$3:$H139,"&lt;0")</f>
        <v>-7.77272727272727</v>
      </c>
      <c r="N139" s="11" t="n">
        <f aca="false">L139/-M139</f>
        <v>0.594937343358396</v>
      </c>
      <c r="O139" s="11" t="n">
        <f aca="false">COUNTIF($G$3:$G139,"&gt;0")/COUNTIF($B$3:$B139,"&gt;0")</f>
        <v>0.623931623931624</v>
      </c>
    </row>
    <row r="141" customFormat="false" ht="13" hidden="false" customHeight="false" outlineLevel="0" collapsed="false">
      <c r="D141" s="21"/>
      <c r="I141" s="16" t="n">
        <f aca="false">SUM(H142:H154)</f>
        <v>-13.13</v>
      </c>
    </row>
    <row r="142" customFormat="false" ht="13" hidden="false" customHeight="false" outlineLevel="0" collapsed="false">
      <c r="A142" s="1" t="n">
        <v>76744191947079900</v>
      </c>
      <c r="B142" s="2" t="n">
        <v>43684</v>
      </c>
      <c r="C142" s="2" t="s">
        <v>83</v>
      </c>
      <c r="D142" s="3" t="s">
        <v>86</v>
      </c>
      <c r="E142" s="3" t="n">
        <v>3</v>
      </c>
      <c r="F142" s="5" t="n">
        <v>1.65</v>
      </c>
      <c r="G142" s="6" t="n">
        <v>4.95</v>
      </c>
      <c r="H142" s="7" t="n">
        <f aca="false">G142-E142</f>
        <v>1.95</v>
      </c>
      <c r="I142" s="7" t="n">
        <f aca="false">SUM($H$2:H142)</f>
        <v>-16.35</v>
      </c>
      <c r="J142" s="8" t="n">
        <f aca="false">SUM(H$3:H142)/SUM(E$3:E142)</f>
        <v>-0.0170490093847758</v>
      </c>
      <c r="K142" s="9" t="n">
        <f aca="false">O142-(1-O142)/N142</f>
        <v>-0.00478573491868917</v>
      </c>
      <c r="L142" s="10" t="n">
        <f aca="false">AVERAGEIF($H$3:$H142,"&gt;0")</f>
        <v>4.58661971830986</v>
      </c>
      <c r="M142" s="10" t="n">
        <f aca="false">AVERAGEIF($H$3:$H142,"&lt;0")</f>
        <v>-7.77272727272727</v>
      </c>
      <c r="N142" s="11" t="n">
        <f aca="false">L142/-M142</f>
        <v>0.590091425747467</v>
      </c>
      <c r="O142" s="11" t="n">
        <f aca="false">COUNTIF($G$3:$G142,"&gt;0")/COUNTIF($B$3:$B142,"&gt;0")</f>
        <v>0.627118644067797</v>
      </c>
    </row>
    <row r="143" customFormat="false" ht="13" hidden="false" customHeight="false" outlineLevel="0" collapsed="false">
      <c r="A143" s="1" t="n">
        <v>23983283474717900</v>
      </c>
      <c r="B143" s="2" t="n">
        <v>43684</v>
      </c>
      <c r="C143" s="2" t="s">
        <v>83</v>
      </c>
      <c r="D143" s="3" t="s">
        <v>81</v>
      </c>
      <c r="E143" s="3" t="n">
        <v>4</v>
      </c>
      <c r="F143" s="5" t="n">
        <v>1.32</v>
      </c>
      <c r="G143" s="6" t="n">
        <v>5.28</v>
      </c>
      <c r="H143" s="7" t="n">
        <f aca="false">G143-E143</f>
        <v>1.28</v>
      </c>
      <c r="I143" s="7" t="n">
        <f aca="false">SUM($H$2:H143)</f>
        <v>-15.07</v>
      </c>
      <c r="J143" s="8" t="n">
        <f aca="false">SUM(H$3:H143)/SUM(E$3:E143)</f>
        <v>-0.0156490134994808</v>
      </c>
      <c r="K143" s="9" t="n">
        <f aca="false">O143-(1-O143)/N143</f>
        <v>-0.00267962689312096</v>
      </c>
      <c r="L143" s="10" t="n">
        <f aca="false">AVERAGEIF($H$3:$H143,"&gt;0")</f>
        <v>4.54069444444445</v>
      </c>
      <c r="M143" s="10" t="n">
        <f aca="false">AVERAGEIF($H$3:$H143,"&lt;0")</f>
        <v>-7.77272727272727</v>
      </c>
      <c r="N143" s="11" t="n">
        <f aca="false">L143/-M143</f>
        <v>0.584182910981157</v>
      </c>
      <c r="O143" s="11" t="n">
        <f aca="false">COUNTIF($G$3:$G143,"&gt;0")/COUNTIF($B$3:$B143,"&gt;0")</f>
        <v>0.630252100840336</v>
      </c>
    </row>
    <row r="144" customFormat="false" ht="13" hidden="false" customHeight="false" outlineLevel="0" collapsed="false">
      <c r="A144" s="1" t="n">
        <v>89561401246929900</v>
      </c>
      <c r="B144" s="2" t="n">
        <v>43684</v>
      </c>
      <c r="C144" s="2" t="s">
        <v>83</v>
      </c>
      <c r="D144" s="3" t="s">
        <v>88</v>
      </c>
      <c r="E144" s="3" t="n">
        <v>3</v>
      </c>
      <c r="F144" s="5" t="n">
        <v>1.28</v>
      </c>
      <c r="G144" s="6" t="n">
        <v>0</v>
      </c>
      <c r="H144" s="7" t="n">
        <f aca="false">G144-E144</f>
        <v>-3</v>
      </c>
      <c r="I144" s="7" t="n">
        <f aca="false">SUM($H$2:H144)</f>
        <v>-18.07</v>
      </c>
      <c r="J144" s="8" t="n">
        <f aca="false">SUM(H$3:H144)/SUM(E$3:E144)</f>
        <v>-0.0187060041407867</v>
      </c>
      <c r="K144" s="9" t="n">
        <f aca="false">O144-(1-O144)/N144</f>
        <v>-0.00816306242926612</v>
      </c>
      <c r="L144" s="10" t="n">
        <f aca="false">AVERAGEIF($H$3:$H144,"&gt;0")</f>
        <v>4.54069444444445</v>
      </c>
      <c r="M144" s="10" t="n">
        <f aca="false">AVERAGEIF($H$3:$H144,"&lt;0")</f>
        <v>-7.66666666666667</v>
      </c>
      <c r="N144" s="11" t="n">
        <f aca="false">L144/-M144</f>
        <v>0.592264492753623</v>
      </c>
      <c r="O144" s="11" t="n">
        <f aca="false">COUNTIF($G$3:$G144,"&gt;0")/COUNTIF($B$3:$B144,"&gt;0")</f>
        <v>0.625</v>
      </c>
    </row>
    <row r="145" customFormat="false" ht="13" hidden="false" customHeight="false" outlineLevel="0" collapsed="false">
      <c r="A145" s="1" t="n">
        <v>6529692152602900</v>
      </c>
      <c r="B145" s="2" t="n">
        <v>43684</v>
      </c>
      <c r="C145" s="2" t="s">
        <v>83</v>
      </c>
      <c r="D145" s="3" t="s">
        <v>89</v>
      </c>
      <c r="E145" s="3" t="n">
        <v>4</v>
      </c>
      <c r="F145" s="5" t="n">
        <v>1.08</v>
      </c>
      <c r="G145" s="6" t="n">
        <v>4.32</v>
      </c>
      <c r="H145" s="7" t="n">
        <f aca="false">G145-E145</f>
        <v>0.32</v>
      </c>
      <c r="I145" s="7" t="n">
        <f aca="false">SUM($H$2:H145)</f>
        <v>-17.75</v>
      </c>
      <c r="J145" s="8" t="n">
        <f aca="false">SUM(H$3:H145)/SUM(E$3:E145)</f>
        <v>-0.018298969072165</v>
      </c>
      <c r="K145" s="9" t="n">
        <f aca="false">O145-(1-O145)/N145</f>
        <v>-0.00792984361287674</v>
      </c>
      <c r="L145" s="10" t="n">
        <f aca="false">AVERAGEIF($H$3:$H145,"&gt;0")</f>
        <v>4.48287671232877</v>
      </c>
      <c r="M145" s="10" t="n">
        <f aca="false">AVERAGEIF($H$3:$H145,"&lt;0")</f>
        <v>-7.66666666666667</v>
      </c>
      <c r="N145" s="11" t="n">
        <f aca="false">L145/-M145</f>
        <v>0.584723049434187</v>
      </c>
      <c r="O145" s="11" t="n">
        <f aca="false">COUNTIF($G$3:$G145,"&gt;0")/COUNTIF($B$3:$B145,"&gt;0")</f>
        <v>0.628099173553719</v>
      </c>
    </row>
    <row r="146" customFormat="false" ht="13" hidden="false" customHeight="false" outlineLevel="0" collapsed="false">
      <c r="A146" s="1" t="n">
        <v>49947735059773900</v>
      </c>
      <c r="B146" s="2" t="n">
        <v>43684</v>
      </c>
      <c r="C146" s="2" t="s">
        <v>83</v>
      </c>
      <c r="D146" s="3" t="s">
        <v>37</v>
      </c>
      <c r="E146" s="3" t="n">
        <v>4</v>
      </c>
      <c r="F146" s="5" t="n">
        <v>1.42</v>
      </c>
      <c r="G146" s="6" t="n">
        <v>5.68</v>
      </c>
      <c r="H146" s="7" t="n">
        <f aca="false">G146-E146</f>
        <v>1.68</v>
      </c>
      <c r="I146" s="7" t="n">
        <f aca="false">SUM($H$2:H146)</f>
        <v>-16.07</v>
      </c>
      <c r="J146" s="8" t="n">
        <f aca="false">SUM(H$3:H146)/SUM(E$3:E146)</f>
        <v>-0.0164989733059548</v>
      </c>
      <c r="K146" s="9" t="n">
        <f aca="false">O146-(1-O146)/N146</f>
        <v>-0.00504342694868032</v>
      </c>
      <c r="L146" s="10" t="n">
        <f aca="false">AVERAGEIF($H$3:$H146,"&gt;0")</f>
        <v>4.445</v>
      </c>
      <c r="M146" s="10" t="n">
        <f aca="false">AVERAGEIF($H$3:$H146,"&lt;0")</f>
        <v>-7.66666666666667</v>
      </c>
      <c r="N146" s="11" t="n">
        <f aca="false">L146/-M146</f>
        <v>0.579782608695652</v>
      </c>
      <c r="O146" s="11" t="n">
        <f aca="false">COUNTIF($G$3:$G146,"&gt;0")/COUNTIF($B$3:$B146,"&gt;0")</f>
        <v>0.631147540983607</v>
      </c>
    </row>
    <row r="147" customFormat="false" ht="13" hidden="false" customHeight="false" outlineLevel="0" collapsed="false">
      <c r="A147" s="1" t="n">
        <v>34333725322239900</v>
      </c>
      <c r="B147" s="2" t="n">
        <v>43684</v>
      </c>
      <c r="C147" s="2" t="s">
        <v>83</v>
      </c>
      <c r="D147" s="3" t="s">
        <v>29</v>
      </c>
      <c r="E147" s="3" t="n">
        <v>3</v>
      </c>
      <c r="F147" s="5" t="n">
        <v>1.34</v>
      </c>
      <c r="G147" s="6" t="n">
        <v>0</v>
      </c>
      <c r="H147" s="7" t="n">
        <f aca="false">G147-E147</f>
        <v>-3</v>
      </c>
      <c r="I147" s="7" t="n">
        <f aca="false">SUM($H$2:H147)</f>
        <v>-19.07</v>
      </c>
      <c r="J147" s="8" t="n">
        <f aca="false">SUM(H$3:H147)/SUM(E$3:E147)</f>
        <v>-0.0195189355168884</v>
      </c>
      <c r="K147" s="9" t="n">
        <f aca="false">O147-(1-O147)/N147</f>
        <v>-0.0104895424657283</v>
      </c>
      <c r="L147" s="10" t="n">
        <f aca="false">AVERAGEIF($H$3:$H147,"&gt;0")</f>
        <v>4.445</v>
      </c>
      <c r="M147" s="10" t="n">
        <f aca="false">AVERAGEIF($H$3:$H147,"&lt;0")</f>
        <v>-7.56521739130435</v>
      </c>
      <c r="N147" s="11" t="n">
        <f aca="false">L147/-M147</f>
        <v>0.587557471264368</v>
      </c>
      <c r="O147" s="11" t="n">
        <f aca="false">COUNTIF($G$3:$G147,"&gt;0")/COUNTIF($B$3:$B147,"&gt;0")</f>
        <v>0.626016260162602</v>
      </c>
    </row>
    <row r="148" customFormat="false" ht="13" hidden="false" customHeight="false" outlineLevel="0" collapsed="false">
      <c r="A148" s="1" t="n">
        <v>46259263316656900</v>
      </c>
      <c r="B148" s="2" t="n">
        <v>43684</v>
      </c>
      <c r="C148" s="2" t="s">
        <v>83</v>
      </c>
      <c r="D148" s="3" t="s">
        <v>58</v>
      </c>
      <c r="E148" s="3" t="n">
        <v>4</v>
      </c>
      <c r="F148" s="5" t="n">
        <v>1.48</v>
      </c>
      <c r="G148" s="6" t="n">
        <v>5.92</v>
      </c>
      <c r="H148" s="7" t="n">
        <f aca="false">G148-E148</f>
        <v>1.92</v>
      </c>
      <c r="I148" s="7" t="n">
        <f aca="false">SUM($H$2:H148)</f>
        <v>-17.15</v>
      </c>
      <c r="J148" s="8" t="n">
        <f aca="false">SUM(H$3:H148)/SUM(E$3:E148)</f>
        <v>-0.0174821610601427</v>
      </c>
      <c r="K148" s="9" t="n">
        <f aca="false">O148-(1-O148)/N148</f>
        <v>-0.0071589795590048</v>
      </c>
      <c r="L148" s="10" t="n">
        <f aca="false">AVERAGEIF($H$3:$H148,"&gt;0")</f>
        <v>4.41133333333333</v>
      </c>
      <c r="M148" s="10" t="n">
        <f aca="false">AVERAGEIF($H$3:$H148,"&lt;0")</f>
        <v>-7.56521739130435</v>
      </c>
      <c r="N148" s="11" t="n">
        <f aca="false">L148/-M148</f>
        <v>0.583107279693487</v>
      </c>
      <c r="O148" s="11" t="n">
        <f aca="false">COUNTIF($G$3:$G148,"&gt;0")/COUNTIF($B$3:$B148,"&gt;0")</f>
        <v>0.629032258064516</v>
      </c>
    </row>
    <row r="149" customFormat="false" ht="13" hidden="false" customHeight="false" outlineLevel="0" collapsed="false">
      <c r="A149" s="1" t="n">
        <v>68667866428913900</v>
      </c>
      <c r="B149" s="2" t="n">
        <v>43684</v>
      </c>
      <c r="C149" s="2" t="s">
        <v>83</v>
      </c>
      <c r="D149" s="3" t="s">
        <v>90</v>
      </c>
      <c r="E149" s="3" t="n">
        <v>4</v>
      </c>
      <c r="F149" s="5" t="n">
        <v>2.3</v>
      </c>
      <c r="G149" s="6" t="n">
        <v>0</v>
      </c>
      <c r="H149" s="7" t="n">
        <f aca="false">G149-E149</f>
        <v>-4</v>
      </c>
      <c r="I149" s="7" t="n">
        <f aca="false">SUM($H$2:H149)</f>
        <v>-21.15</v>
      </c>
      <c r="J149" s="8" t="n">
        <f aca="false">SUM(H$3:H149)/SUM(E$3:E149)</f>
        <v>-0.0214720812182741</v>
      </c>
      <c r="K149" s="9" t="n">
        <f aca="false">O149-(1-O149)/N149</f>
        <v>-0.0143557503400331</v>
      </c>
      <c r="L149" s="10" t="n">
        <f aca="false">AVERAGEIF($H$3:$H149,"&gt;0")</f>
        <v>4.41133333333333</v>
      </c>
      <c r="M149" s="10" t="n">
        <f aca="false">AVERAGEIF($H$3:$H149,"&lt;0")</f>
        <v>-7.48936170212766</v>
      </c>
      <c r="N149" s="11" t="n">
        <f aca="false">L149/-M149</f>
        <v>0.589013257575758</v>
      </c>
      <c r="O149" s="11" t="n">
        <f aca="false">COUNTIF($G$3:$G149,"&gt;0")/COUNTIF($B$3:$B149,"&gt;0")</f>
        <v>0.624</v>
      </c>
    </row>
    <row r="150" customFormat="false" ht="13" hidden="false" customHeight="false" outlineLevel="0" collapsed="false">
      <c r="A150" s="1" t="n">
        <v>39066438721738900</v>
      </c>
      <c r="B150" s="2" t="n">
        <v>43684</v>
      </c>
      <c r="C150" s="2" t="s">
        <v>83</v>
      </c>
      <c r="D150" s="3" t="s">
        <v>91</v>
      </c>
      <c r="E150" s="3" t="n">
        <v>3</v>
      </c>
      <c r="F150" s="5" t="n">
        <v>1.24</v>
      </c>
      <c r="G150" s="6" t="n">
        <v>3.72</v>
      </c>
      <c r="H150" s="7" t="n">
        <f aca="false">G150-E150</f>
        <v>0.72</v>
      </c>
      <c r="I150" s="7" t="n">
        <f aca="false">SUM($H$2:H150)</f>
        <v>-20.43</v>
      </c>
      <c r="J150" s="8" t="n">
        <f aca="false">SUM(H$3:H150)/SUM(E$3:E150)</f>
        <v>-0.0206781376518219</v>
      </c>
      <c r="K150" s="9" t="n">
        <f aca="false">O150-(1-O150)/N150</f>
        <v>-0.013355651395884</v>
      </c>
      <c r="L150" s="10" t="n">
        <f aca="false">AVERAGEIF($H$3:$H150,"&gt;0")</f>
        <v>4.36276315789474</v>
      </c>
      <c r="M150" s="10" t="n">
        <f aca="false">AVERAGEIF($H$3:$H150,"&lt;0")</f>
        <v>-7.48936170212766</v>
      </c>
      <c r="N150" s="11" t="n">
        <f aca="false">L150/-M150</f>
        <v>0.582528035287081</v>
      </c>
      <c r="O150" s="11" t="n">
        <f aca="false">COUNTIF($G$3:$G150,"&gt;0")/COUNTIF($B$3:$B150,"&gt;0")</f>
        <v>0.626984126984127</v>
      </c>
    </row>
    <row r="151" customFormat="false" ht="13" hidden="false" customHeight="false" outlineLevel="0" collapsed="false">
      <c r="A151" s="1" t="n">
        <v>25880248710585900</v>
      </c>
      <c r="B151" s="2" t="n">
        <v>43684</v>
      </c>
      <c r="C151" s="2" t="s">
        <v>83</v>
      </c>
      <c r="D151" s="3" t="s">
        <v>87</v>
      </c>
      <c r="E151" s="3" t="n">
        <v>4</v>
      </c>
      <c r="F151" s="5" t="n">
        <v>1.4</v>
      </c>
      <c r="G151" s="6" t="n">
        <v>0</v>
      </c>
      <c r="H151" s="7" t="n">
        <f aca="false">G151-E151</f>
        <v>-4</v>
      </c>
      <c r="I151" s="7" t="n">
        <f aca="false">SUM($H$2:H151)</f>
        <v>-24.43</v>
      </c>
      <c r="J151" s="8" t="n">
        <f aca="false">SUM(H$3:H151)/SUM(E$3:E151)</f>
        <v>-0.0246270161290323</v>
      </c>
      <c r="K151" s="9" t="n">
        <f aca="false">O151-(1-O151)/N151</f>
        <v>-0.0204697812055694</v>
      </c>
      <c r="L151" s="10" t="n">
        <f aca="false">AVERAGEIF($H$3:$H151,"&gt;0")</f>
        <v>4.36276315789474</v>
      </c>
      <c r="M151" s="10" t="n">
        <f aca="false">AVERAGEIF($H$3:$H151,"&lt;0")</f>
        <v>-7.41666666666667</v>
      </c>
      <c r="N151" s="11" t="n">
        <f aca="false">L151/-M151</f>
        <v>0.588237729154347</v>
      </c>
      <c r="O151" s="11" t="n">
        <f aca="false">COUNTIF($G$3:$G151,"&gt;0")/COUNTIF($B$3:$B151,"&gt;0")</f>
        <v>0.622047244094488</v>
      </c>
    </row>
    <row r="152" customFormat="false" ht="13" hidden="false" customHeight="false" outlineLevel="0" collapsed="false">
      <c r="A152" s="1" t="n">
        <v>36624559598721900</v>
      </c>
      <c r="B152" s="2" t="n">
        <v>43684</v>
      </c>
      <c r="C152" s="2" t="s">
        <v>83</v>
      </c>
      <c r="D152" s="3" t="s">
        <v>69</v>
      </c>
      <c r="E152" s="3" t="n">
        <v>3</v>
      </c>
      <c r="F152" s="5" t="n">
        <v>1.6</v>
      </c>
      <c r="G152" s="6" t="n">
        <v>3</v>
      </c>
      <c r="H152" s="7" t="n">
        <f aca="false">G152-E152</f>
        <v>0</v>
      </c>
      <c r="I152" s="7" t="n">
        <f aca="false">SUM($H$2:H152)</f>
        <v>-24.43</v>
      </c>
      <c r="J152" s="8" t="n">
        <f aca="false">SUM(H$3:H152)/SUM(E$3:E152)</f>
        <v>-0.0245527638190955</v>
      </c>
      <c r="K152" s="9" t="n">
        <f aca="false">O152-(1-O152)/N152</f>
        <v>-0.012497361039901</v>
      </c>
      <c r="L152" s="10" t="n">
        <f aca="false">AVERAGEIF($H$3:$H152,"&gt;0")</f>
        <v>4.36276315789474</v>
      </c>
      <c r="M152" s="10" t="n">
        <f aca="false">AVERAGEIF($H$3:$H152,"&lt;0")</f>
        <v>-7.41666666666667</v>
      </c>
      <c r="N152" s="11" t="n">
        <f aca="false">L152/-M152</f>
        <v>0.588237729154347</v>
      </c>
      <c r="O152" s="11" t="n">
        <f aca="false">COUNTIF($G$3:$G152,"&gt;0")/COUNTIF($B$3:$B152,"&gt;0")</f>
        <v>0.625</v>
      </c>
    </row>
    <row r="153" customFormat="false" ht="13" hidden="false" customHeight="false" outlineLevel="0" collapsed="false">
      <c r="A153" s="1" t="n">
        <v>80710634844712900</v>
      </c>
      <c r="B153" s="2" t="n">
        <v>43684</v>
      </c>
      <c r="C153" s="2" t="s">
        <v>83</v>
      </c>
      <c r="D153" s="3" t="s">
        <v>92</v>
      </c>
      <c r="E153" s="3" t="n">
        <v>3</v>
      </c>
      <c r="F153" s="5" t="n">
        <v>1.6</v>
      </c>
      <c r="G153" s="6" t="n">
        <v>0</v>
      </c>
      <c r="H153" s="7" t="n">
        <f aca="false">G153-E153</f>
        <v>-3</v>
      </c>
      <c r="I153" s="7" t="n">
        <f aca="false">SUM($H$2:H153)</f>
        <v>-27.43</v>
      </c>
      <c r="J153" s="8" t="n">
        <f aca="false">SUM(H$3:H153)/SUM(E$3:E153)</f>
        <v>-0.0274849699398798</v>
      </c>
      <c r="K153" s="9" t="n">
        <f aca="false">O153-(1-O153)/N153</f>
        <v>-0.0177310063257888</v>
      </c>
      <c r="L153" s="10" t="n">
        <f aca="false">AVERAGEIF($H$3:$H153,"&gt;0")</f>
        <v>4.36276315789474</v>
      </c>
      <c r="M153" s="10" t="n">
        <f aca="false">AVERAGEIF($H$3:$H153,"&lt;0")</f>
        <v>-7.3265306122449</v>
      </c>
      <c r="N153" s="11" t="n">
        <f aca="false">L153/-M153</f>
        <v>0.595474637149978</v>
      </c>
      <c r="O153" s="11" t="n">
        <f aca="false">COUNTIF($G$3:$G153,"&gt;0")/COUNTIF($B$3:$B153,"&gt;0")</f>
        <v>0.62015503875969</v>
      </c>
    </row>
    <row r="154" customFormat="false" ht="13" hidden="false" customHeight="false" outlineLevel="0" collapsed="false">
      <c r="A154" s="1" t="n">
        <v>62292413578666900</v>
      </c>
      <c r="B154" s="2" t="n">
        <v>43684</v>
      </c>
      <c r="C154" s="2" t="s">
        <v>83</v>
      </c>
      <c r="D154" s="3" t="s">
        <v>93</v>
      </c>
      <c r="E154" s="3" t="n">
        <v>4</v>
      </c>
      <c r="F154" s="5" t="n">
        <v>2.25</v>
      </c>
      <c r="G154" s="6" t="n">
        <v>0</v>
      </c>
      <c r="H154" s="7" t="n">
        <f aca="false">G154-E154</f>
        <v>-4</v>
      </c>
      <c r="I154" s="7" t="n">
        <f aca="false">SUM($H$2:H154)</f>
        <v>-31.43</v>
      </c>
      <c r="J154" s="8" t="n">
        <f aca="false">SUM(H$3:H154)/SUM(E$3:E154)</f>
        <v>-0.0313672654690619</v>
      </c>
      <c r="K154" s="9" t="n">
        <f aca="false">O154-(1-O154)/N154</f>
        <v>-0.0246473073327128</v>
      </c>
      <c r="L154" s="10" t="n">
        <f aca="false">AVERAGEIF($H$3:$H154,"&gt;0")</f>
        <v>4.36276315789474</v>
      </c>
      <c r="M154" s="10" t="n">
        <f aca="false">AVERAGEIF($H$3:$H154,"&lt;0")</f>
        <v>-7.26</v>
      </c>
      <c r="N154" s="11" t="n">
        <f aca="false">L154/-M154</f>
        <v>0.600931564448311</v>
      </c>
      <c r="O154" s="11" t="n">
        <f aca="false">COUNTIF($G$3:$G154,"&gt;0")/COUNTIF($B$3:$B154,"&gt;0")</f>
        <v>0.615384615384615</v>
      </c>
    </row>
    <row r="156" customFormat="false" ht="13" hidden="false" customHeight="false" outlineLevel="0" collapsed="false">
      <c r="D156" s="21"/>
      <c r="I156" s="16" t="n">
        <f aca="false">SUM(H157:H161)</f>
        <v>-0.86</v>
      </c>
    </row>
    <row r="157" customFormat="false" ht="13" hidden="false" customHeight="false" outlineLevel="0" collapsed="false">
      <c r="A157" s="1" t="n">
        <v>4805823246488900</v>
      </c>
      <c r="B157" s="2" t="n">
        <v>43685</v>
      </c>
      <c r="C157" s="2" t="s">
        <v>83</v>
      </c>
      <c r="D157" s="3" t="s">
        <v>81</v>
      </c>
      <c r="E157" s="3" t="n">
        <v>4</v>
      </c>
      <c r="F157" s="5" t="n">
        <v>2.05</v>
      </c>
      <c r="G157" s="6" t="n">
        <v>0</v>
      </c>
      <c r="H157" s="7" t="n">
        <f aca="false">G157-E157</f>
        <v>-4</v>
      </c>
      <c r="I157" s="7" t="n">
        <f aca="false">SUM($H$2:H157)</f>
        <v>-35.43</v>
      </c>
      <c r="J157" s="8" t="n">
        <f aca="false">SUM(H$3:H157)/SUM(E$3:E157)</f>
        <v>-0.0352186878727634</v>
      </c>
      <c r="K157" s="9" t="n">
        <f aca="false">O157-(1-O157)/N157</f>
        <v>-0.0314580159578519</v>
      </c>
      <c r="L157" s="10" t="n">
        <f aca="false">AVERAGEIF($H$3:$H157,"&gt;0")</f>
        <v>4.36276315789474</v>
      </c>
      <c r="M157" s="10" t="n">
        <f aca="false">AVERAGEIF($H$3:$H157,"&lt;0")</f>
        <v>-7.19607843137255</v>
      </c>
      <c r="N157" s="11" t="n">
        <f aca="false">L157/-M157</f>
        <v>0.606269539652947</v>
      </c>
      <c r="O157" s="11" t="n">
        <f aca="false">COUNTIF($G$3:$G157,"&gt;0")/COUNTIF($B$3:$B157,"&gt;0")</f>
        <v>0.610687022900763</v>
      </c>
    </row>
    <row r="158" customFormat="false" ht="13" hidden="false" customHeight="false" outlineLevel="0" collapsed="false">
      <c r="A158" s="1" t="n">
        <v>8343051942518900</v>
      </c>
      <c r="B158" s="2" t="n">
        <v>43685</v>
      </c>
      <c r="C158" s="2" t="s">
        <v>83</v>
      </c>
      <c r="D158" s="3" t="s">
        <v>58</v>
      </c>
      <c r="E158" s="3" t="n">
        <v>4</v>
      </c>
      <c r="F158" s="5" t="n">
        <v>1.16</v>
      </c>
      <c r="G158" s="6" t="n">
        <v>4.64</v>
      </c>
      <c r="H158" s="7" t="n">
        <f aca="false">G158-E158</f>
        <v>0.64</v>
      </c>
      <c r="I158" s="7" t="n">
        <f aca="false">SUM($H$2:H158)</f>
        <v>-34.79</v>
      </c>
      <c r="J158" s="8" t="n">
        <f aca="false">SUM(H$3:H158)/SUM(E$3:E158)</f>
        <v>-0.0344455445544554</v>
      </c>
      <c r="K158" s="9" t="n">
        <f aca="false">O158-(1-O158)/N158</f>
        <v>-0.0307853374964537</v>
      </c>
      <c r="L158" s="10" t="n">
        <f aca="false">AVERAGEIF($H$3:$H158,"&gt;0")</f>
        <v>4.31441558441559</v>
      </c>
      <c r="M158" s="10" t="n">
        <f aca="false">AVERAGEIF($H$3:$H158,"&lt;0")</f>
        <v>-7.19607843137255</v>
      </c>
      <c r="N158" s="11" t="n">
        <f aca="false">L158/-M158</f>
        <v>0.599550939523692</v>
      </c>
      <c r="O158" s="11" t="n">
        <f aca="false">COUNTIF($G$3:$G158,"&gt;0")/COUNTIF($B$3:$B158,"&gt;0")</f>
        <v>0.613636363636364</v>
      </c>
    </row>
    <row r="159" customFormat="false" ht="13" hidden="false" customHeight="false" outlineLevel="0" collapsed="false">
      <c r="A159" s="1" t="n">
        <v>30182602502049900</v>
      </c>
      <c r="B159" s="2" t="n">
        <v>43685</v>
      </c>
      <c r="C159" s="2" t="s">
        <v>83</v>
      </c>
      <c r="D159" s="3" t="s">
        <v>43</v>
      </c>
      <c r="E159" s="3" t="n">
        <v>3</v>
      </c>
      <c r="F159" s="5" t="n">
        <v>1.42</v>
      </c>
      <c r="G159" s="6" t="n">
        <v>4.26</v>
      </c>
      <c r="H159" s="7" t="n">
        <f aca="false">G159-E159</f>
        <v>1.26</v>
      </c>
      <c r="I159" s="7" t="n">
        <f aca="false">SUM($H$2:H159)</f>
        <v>-33.53</v>
      </c>
      <c r="J159" s="8" t="n">
        <f aca="false">SUM(H$3:H159)/SUM(E$3:E159)</f>
        <v>-0.0330997038499506</v>
      </c>
      <c r="K159" s="9" t="n">
        <f aca="false">O159-(1-O159)/N159</f>
        <v>-0.0288932665426723</v>
      </c>
      <c r="L159" s="10" t="n">
        <f aca="false">AVERAGEIF($H$3:$H159,"&gt;0")</f>
        <v>4.27525641025641</v>
      </c>
      <c r="M159" s="10" t="n">
        <f aca="false">AVERAGEIF($H$3:$H159,"&lt;0")</f>
        <v>-7.19607843137255</v>
      </c>
      <c r="N159" s="11" t="n">
        <f aca="false">L159/-M159</f>
        <v>0.594109201425278</v>
      </c>
      <c r="O159" s="11" t="n">
        <f aca="false">COUNTIF($G$3:$G159,"&gt;0")/COUNTIF($B$3:$B159,"&gt;0")</f>
        <v>0.616541353383459</v>
      </c>
    </row>
    <row r="160" customFormat="false" ht="13" hidden="false" customHeight="false" outlineLevel="0" collapsed="false">
      <c r="A160" s="1" t="n">
        <v>63121954673331900</v>
      </c>
      <c r="B160" s="2" t="n">
        <v>43685</v>
      </c>
      <c r="C160" s="2" t="s">
        <v>83</v>
      </c>
      <c r="D160" s="3" t="s">
        <v>89</v>
      </c>
      <c r="E160" s="3" t="n">
        <v>4</v>
      </c>
      <c r="F160" s="5" t="n">
        <v>1.05</v>
      </c>
      <c r="G160" s="6" t="n">
        <v>4.2</v>
      </c>
      <c r="H160" s="7" t="n">
        <f aca="false">G160-E160</f>
        <v>0.2</v>
      </c>
      <c r="I160" s="7" t="n">
        <f aca="false">SUM($H$2:H160)</f>
        <v>-33.33</v>
      </c>
      <c r="J160" s="8" t="n">
        <f aca="false">SUM(H$3:H160)/SUM(E$3:E160)</f>
        <v>-0.0327728613569321</v>
      </c>
      <c r="K160" s="9" t="n">
        <f aca="false">O160-(1-O160)/N160</f>
        <v>-0.0290391033414458</v>
      </c>
      <c r="L160" s="10" t="n">
        <f aca="false">AVERAGEIF($H$3:$H160,"&gt;0")</f>
        <v>4.22367088607595</v>
      </c>
      <c r="M160" s="10" t="n">
        <f aca="false">AVERAGEIF($H$3:$H160,"&lt;0")</f>
        <v>-7.19607843137255</v>
      </c>
      <c r="N160" s="11" t="n">
        <f aca="false">L160/-M160</f>
        <v>0.586940640844342</v>
      </c>
      <c r="O160" s="11" t="n">
        <f aca="false">COUNTIF($G$3:$G160,"&gt;0")/COUNTIF($B$3:$B160,"&gt;0")</f>
        <v>0.619402985074627</v>
      </c>
    </row>
    <row r="161" customFormat="false" ht="13" hidden="false" customHeight="false" outlineLevel="0" collapsed="false">
      <c r="A161" s="1" t="n">
        <v>12699189113517900</v>
      </c>
      <c r="B161" s="2" t="n">
        <v>43685</v>
      </c>
      <c r="C161" s="2" t="s">
        <v>83</v>
      </c>
      <c r="D161" s="3" t="s">
        <v>37</v>
      </c>
      <c r="E161" s="3" t="n">
        <v>4</v>
      </c>
      <c r="F161" s="5" t="n">
        <v>1.26</v>
      </c>
      <c r="G161" s="6" t="n">
        <v>5.04</v>
      </c>
      <c r="H161" s="7" t="n">
        <f aca="false">G161-E161</f>
        <v>1.04</v>
      </c>
      <c r="I161" s="7" t="n">
        <f aca="false">SUM($H$2:H161)</f>
        <v>-32.29</v>
      </c>
      <c r="J161" s="8" t="n">
        <f aca="false">SUM(H$3:H161)/SUM(E$3:E161)</f>
        <v>-0.0316258570029383</v>
      </c>
      <c r="K161" s="9" t="n">
        <f aca="false">O161-(1-O161)/N161</f>
        <v>-0.027538709573904</v>
      </c>
      <c r="L161" s="10" t="n">
        <f aca="false">AVERAGEIF($H$3:$H161,"&gt;0")</f>
        <v>4.183875</v>
      </c>
      <c r="M161" s="10" t="n">
        <f aca="false">AVERAGEIF($H$3:$H161,"&lt;0")</f>
        <v>-7.19607843137255</v>
      </c>
      <c r="N161" s="11" t="n">
        <f aca="false">L161/-M161</f>
        <v>0.581410422343324</v>
      </c>
      <c r="O161" s="11" t="n">
        <f aca="false">COUNTIF($G$3:$G161,"&gt;0")/COUNTIF($B$3:$B161,"&gt;0")</f>
        <v>0.622222222222222</v>
      </c>
    </row>
    <row r="163" customFormat="false" ht="13" hidden="false" customHeight="false" outlineLevel="0" collapsed="false">
      <c r="D163" s="21"/>
      <c r="I163" s="16" t="n">
        <f aca="false">SUM(H164:H167)</f>
        <v>7.71</v>
      </c>
    </row>
    <row r="164" customFormat="false" ht="13" hidden="false" customHeight="false" outlineLevel="0" collapsed="false">
      <c r="A164" s="1" t="n">
        <v>37684564822425900</v>
      </c>
      <c r="B164" s="2" t="n">
        <v>43686</v>
      </c>
      <c r="C164" s="2" t="s">
        <v>83</v>
      </c>
      <c r="D164" s="3" t="s">
        <v>58</v>
      </c>
      <c r="E164" s="3" t="n">
        <v>2</v>
      </c>
      <c r="F164" s="5" t="n">
        <v>1.6</v>
      </c>
      <c r="G164" s="6" t="n">
        <v>3.2</v>
      </c>
      <c r="H164" s="7" t="n">
        <f aca="false">G164-E164</f>
        <v>1.2</v>
      </c>
      <c r="I164" s="7" t="n">
        <f aca="false">SUM($H$2:H164)</f>
        <v>-31.09</v>
      </c>
      <c r="J164" s="8" t="n">
        <f aca="false">SUM(H$3:H164)/SUM(E$3:E164)</f>
        <v>-0.0303910068426197</v>
      </c>
      <c r="K164" s="9" t="n">
        <f aca="false">O164-(1-O164)/N164</f>
        <v>-0.0257126383642676</v>
      </c>
      <c r="L164" s="10" t="n">
        <f aca="false">AVERAGEIF($H$3:$H164,"&gt;0")</f>
        <v>4.14703703703704</v>
      </c>
      <c r="M164" s="10" t="n">
        <f aca="false">AVERAGEIF($H$3:$H164,"&lt;0")</f>
        <v>-7.19607843137255</v>
      </c>
      <c r="N164" s="11" t="n">
        <f aca="false">L164/-M164</f>
        <v>0.576291250378444</v>
      </c>
      <c r="O164" s="11" t="n">
        <f aca="false">COUNTIF($G$3:$G164,"&gt;0")/COUNTIF($B$3:$B164,"&gt;0")</f>
        <v>0.625</v>
      </c>
    </row>
    <row r="165" customFormat="false" ht="13" hidden="false" customHeight="false" outlineLevel="0" collapsed="false">
      <c r="A165" s="1" t="n">
        <v>37069725551265900</v>
      </c>
      <c r="B165" s="2" t="n">
        <v>43686</v>
      </c>
      <c r="C165" s="2" t="s">
        <v>83</v>
      </c>
      <c r="D165" s="3" t="s">
        <v>94</v>
      </c>
      <c r="E165" s="3" t="n">
        <v>3</v>
      </c>
      <c r="F165" s="5" t="n">
        <v>1.85</v>
      </c>
      <c r="G165" s="6" t="n">
        <v>5.55</v>
      </c>
      <c r="H165" s="7" t="n">
        <f aca="false">G165-E165</f>
        <v>2.55</v>
      </c>
      <c r="I165" s="7" t="n">
        <f aca="false">SUM($H$2:H165)</f>
        <v>-28.54</v>
      </c>
      <c r="J165" s="8" t="n">
        <f aca="false">SUM(H$3:H165)/SUM(E$3:E165)</f>
        <v>-0.0278167641325536</v>
      </c>
      <c r="K165" s="9" t="n">
        <f aca="false">O165-(1-O165)/N165</f>
        <v>-0.0212736866123112</v>
      </c>
      <c r="L165" s="10" t="n">
        <f aca="false">AVERAGEIF($H$3:$H165,"&gt;0")</f>
        <v>4.12756097560976</v>
      </c>
      <c r="M165" s="10" t="n">
        <f aca="false">AVERAGEIF($H$3:$H165,"&lt;0")</f>
        <v>-7.19607843137255</v>
      </c>
      <c r="N165" s="11" t="n">
        <f aca="false">L165/-M165</f>
        <v>0.573584767727786</v>
      </c>
      <c r="O165" s="11" t="n">
        <f aca="false">COUNTIF($G$3:$G165,"&gt;0")/COUNTIF($B$3:$B165,"&gt;0")</f>
        <v>0.627737226277372</v>
      </c>
    </row>
    <row r="166" customFormat="false" ht="13" hidden="false" customHeight="false" outlineLevel="0" collapsed="false">
      <c r="A166" s="1" t="n">
        <v>47438597951649900</v>
      </c>
      <c r="B166" s="2" t="n">
        <v>43686</v>
      </c>
      <c r="C166" s="2" t="s">
        <v>83</v>
      </c>
      <c r="D166" s="3" t="s">
        <v>89</v>
      </c>
      <c r="E166" s="3" t="n">
        <v>3</v>
      </c>
      <c r="F166" s="5" t="n">
        <v>1.12</v>
      </c>
      <c r="G166" s="6" t="n">
        <v>3.36</v>
      </c>
      <c r="H166" s="7" t="n">
        <f aca="false">G166-E166</f>
        <v>0.36</v>
      </c>
      <c r="I166" s="7" t="n">
        <f aca="false">SUM($H$2:H166)</f>
        <v>-28.18</v>
      </c>
      <c r="J166" s="8" t="n">
        <f aca="false">SUM(H$3:H166)/SUM(E$3:E166)</f>
        <v>-0.0273858114674441</v>
      </c>
      <c r="K166" s="9" t="n">
        <f aca="false">O166-(1-O166)/N166</f>
        <v>-0.0210376335945124</v>
      </c>
      <c r="L166" s="10" t="n">
        <f aca="false">AVERAGEIF($H$3:$H166,"&gt;0")</f>
        <v>4.0821686746988</v>
      </c>
      <c r="M166" s="10" t="n">
        <f aca="false">AVERAGEIF($H$3:$H166,"&lt;0")</f>
        <v>-7.19607843137255</v>
      </c>
      <c r="N166" s="11" t="n">
        <f aca="false">L166/-M166</f>
        <v>0.56727684580283</v>
      </c>
      <c r="O166" s="11" t="n">
        <f aca="false">COUNTIF($G$3:$G166,"&gt;0")/COUNTIF($B$3:$B166,"&gt;0")</f>
        <v>0.630434782608696</v>
      </c>
    </row>
    <row r="167" customFormat="false" ht="13" hidden="false" customHeight="false" outlineLevel="0" collapsed="false">
      <c r="A167" s="1" t="n">
        <v>13476668471356900</v>
      </c>
      <c r="B167" s="2" t="n">
        <v>43686</v>
      </c>
      <c r="C167" s="2" t="s">
        <v>83</v>
      </c>
      <c r="D167" s="3" t="s">
        <v>91</v>
      </c>
      <c r="E167" s="3" t="n">
        <v>3</v>
      </c>
      <c r="F167" s="5" t="n">
        <v>2.2</v>
      </c>
      <c r="G167" s="6" t="n">
        <v>6.6</v>
      </c>
      <c r="H167" s="7" t="n">
        <f aca="false">G167-E167</f>
        <v>3.6</v>
      </c>
      <c r="I167" s="7" t="n">
        <f aca="false">SUM($H$2:H167)</f>
        <v>-24.58</v>
      </c>
      <c r="J167" s="8" t="n">
        <f aca="false">SUM(H$3:H167)/SUM(E$3:E167)</f>
        <v>-0.0238178294573643</v>
      </c>
      <c r="K167" s="9" t="n">
        <f aca="false">O167-(1-O167)/N167</f>
        <v>-0.0146027912206768</v>
      </c>
      <c r="L167" s="10" t="n">
        <f aca="false">AVERAGEIF($H$3:$H167,"&gt;0")</f>
        <v>4.07642857142857</v>
      </c>
      <c r="M167" s="10" t="n">
        <f aca="false">AVERAGEIF($H$3:$H167,"&lt;0")</f>
        <v>-7.19607843137255</v>
      </c>
      <c r="N167" s="11" t="n">
        <f aca="false">L167/-M167</f>
        <v>0.566479174776178</v>
      </c>
      <c r="O167" s="11" t="n">
        <f aca="false">COUNTIF($G$3:$G167,"&gt;0")/COUNTIF($B$3:$B167,"&gt;0")</f>
        <v>0.633093525179856</v>
      </c>
    </row>
    <row r="169" customFormat="false" ht="13" hidden="false" customHeight="false" outlineLevel="0" collapsed="false">
      <c r="D169" s="21"/>
      <c r="I169" s="16" t="n">
        <f aca="false">SUM(H170:H192)</f>
        <v>23.52</v>
      </c>
    </row>
    <row r="170" customFormat="false" ht="13" hidden="false" customHeight="false" outlineLevel="0" collapsed="false">
      <c r="A170" s="1" t="n">
        <v>9165946166826900</v>
      </c>
      <c r="B170" s="2" t="n">
        <v>43688</v>
      </c>
      <c r="C170" s="2" t="s">
        <v>83</v>
      </c>
      <c r="D170" s="3" t="s">
        <v>26</v>
      </c>
      <c r="E170" s="3" t="n">
        <v>2</v>
      </c>
      <c r="F170" s="5" t="n">
        <v>1.46</v>
      </c>
      <c r="G170" s="6" t="n">
        <v>0</v>
      </c>
      <c r="H170" s="7" t="n">
        <f aca="false">G170-E170</f>
        <v>-2</v>
      </c>
      <c r="I170" s="7" t="n">
        <f aca="false">SUM($H$2:H170)</f>
        <v>-26.58</v>
      </c>
      <c r="J170" s="8" t="n">
        <f aca="false">SUM(H$3:H170)/SUM(E$3:E170)</f>
        <v>-0.025705996131528</v>
      </c>
      <c r="K170" s="9" t="n">
        <f aca="false">O170-(1-O170)/N170</f>
        <v>-0.0180029537660514</v>
      </c>
      <c r="L170" s="10" t="n">
        <f aca="false">AVERAGEIF($H$3:$H170,"&gt;0")</f>
        <v>4.07642857142857</v>
      </c>
      <c r="M170" s="10" t="n">
        <f aca="false">AVERAGEIF($H$3:$H170,"&lt;0")</f>
        <v>-7.09615384615385</v>
      </c>
      <c r="N170" s="11" t="n">
        <f aca="false">L170/-M170</f>
        <v>0.574456058846303</v>
      </c>
      <c r="O170" s="11" t="n">
        <f aca="false">COUNTIF($G$3:$G170,"&gt;0")/COUNTIF($B$3:$B170,"&gt;0")</f>
        <v>0.628571428571429</v>
      </c>
    </row>
    <row r="171" customFormat="false" ht="13" hidden="false" customHeight="false" outlineLevel="0" collapsed="false">
      <c r="A171" s="1" t="n">
        <v>69581005434357900</v>
      </c>
      <c r="B171" s="2" t="n">
        <v>43688</v>
      </c>
      <c r="C171" s="2" t="s">
        <v>83</v>
      </c>
      <c r="D171" s="3" t="s">
        <v>16</v>
      </c>
      <c r="E171" s="3" t="n">
        <v>4</v>
      </c>
      <c r="F171" s="5" t="n">
        <v>1.46</v>
      </c>
      <c r="G171" s="6" t="n">
        <v>5.84</v>
      </c>
      <c r="H171" s="7" t="n">
        <f aca="false">G171-E171</f>
        <v>1.84</v>
      </c>
      <c r="I171" s="7" t="n">
        <f aca="false">SUM($H$2:H171)</f>
        <v>-24.74</v>
      </c>
      <c r="J171" s="8" t="n">
        <f aca="false">SUM(H$3:H171)/SUM(E$3:E171)</f>
        <v>-0.0238342967244701</v>
      </c>
      <c r="K171" s="9" t="n">
        <f aca="false">O171-(1-O171)/N171</f>
        <v>-0.0149536491675224</v>
      </c>
      <c r="L171" s="10" t="n">
        <f aca="false">AVERAGEIF($H$3:$H171,"&gt;0")</f>
        <v>4.05011764705882</v>
      </c>
      <c r="M171" s="10" t="n">
        <f aca="false">AVERAGEIF($H$3:$H171,"&lt;0")</f>
        <v>-7.09615384615385</v>
      </c>
      <c r="N171" s="11" t="n">
        <f aca="false">L171/-M171</f>
        <v>0.570748286306393</v>
      </c>
      <c r="O171" s="11" t="n">
        <f aca="false">COUNTIF($G$3:$G171,"&gt;0")/COUNTIF($B$3:$B171,"&gt;0")</f>
        <v>0.631205673758865</v>
      </c>
    </row>
    <row r="172" customFormat="false" ht="13" hidden="false" customHeight="false" outlineLevel="0" collapsed="false">
      <c r="A172" s="1" t="n">
        <v>96307920776355900</v>
      </c>
      <c r="B172" s="2" t="n">
        <v>43688</v>
      </c>
      <c r="C172" s="2" t="s">
        <v>83</v>
      </c>
      <c r="D172" s="3" t="s">
        <v>39</v>
      </c>
      <c r="E172" s="3" t="n">
        <v>2</v>
      </c>
      <c r="F172" s="5" t="n">
        <v>1.22</v>
      </c>
      <c r="G172" s="6" t="n">
        <v>2.44</v>
      </c>
      <c r="H172" s="7" t="n">
        <f aca="false">G172-E172</f>
        <v>0.44</v>
      </c>
      <c r="I172" s="7" t="n">
        <f aca="false">SUM($H$2:H172)</f>
        <v>-24.3</v>
      </c>
      <c r="J172" s="8" t="n">
        <f aca="false">SUM(H$3:H172)/SUM(E$3:E172)</f>
        <v>-0.0233653846153846</v>
      </c>
      <c r="K172" s="9" t="n">
        <f aca="false">O172-(1-O172)/N172</f>
        <v>-0.0145257970801306</v>
      </c>
      <c r="L172" s="10" t="n">
        <f aca="false">AVERAGEIF($H$3:$H172,"&gt;0")</f>
        <v>4.00813953488372</v>
      </c>
      <c r="M172" s="10" t="n">
        <f aca="false">AVERAGEIF($H$3:$H172,"&lt;0")</f>
        <v>-7.09615384615385</v>
      </c>
      <c r="N172" s="11" t="n">
        <f aca="false">L172/-M172</f>
        <v>0.56483267158253</v>
      </c>
      <c r="O172" s="11" t="n">
        <f aca="false">COUNTIF($G$3:$G172,"&gt;0")/COUNTIF($B$3:$B172,"&gt;0")</f>
        <v>0.633802816901409</v>
      </c>
    </row>
    <row r="173" customFormat="false" ht="13" hidden="false" customHeight="false" outlineLevel="0" collapsed="false">
      <c r="A173" s="1" t="n">
        <v>93942420057243900</v>
      </c>
      <c r="B173" s="2" t="n">
        <v>43688</v>
      </c>
      <c r="C173" s="2" t="s">
        <v>83</v>
      </c>
      <c r="D173" s="3" t="s">
        <v>33</v>
      </c>
      <c r="E173" s="3" t="n">
        <v>6</v>
      </c>
      <c r="F173" s="5" t="n">
        <v>1.62</v>
      </c>
      <c r="G173" s="6" t="n">
        <v>9.72</v>
      </c>
      <c r="H173" s="7" t="n">
        <f aca="false">G173-E173</f>
        <v>3.72</v>
      </c>
      <c r="I173" s="7" t="n">
        <f aca="false">SUM($H$2:H173)</f>
        <v>-20.58</v>
      </c>
      <c r="J173" s="8" t="n">
        <f aca="false">SUM(H$3:H173)/SUM(E$3:E173)</f>
        <v>-0.0196749521988528</v>
      </c>
      <c r="K173" s="9" t="n">
        <f aca="false">O173-(1-O173)/N173</f>
        <v>-0.00796362239448123</v>
      </c>
      <c r="L173" s="10" t="n">
        <f aca="false">AVERAGEIF($H$3:$H173,"&gt;0")</f>
        <v>4.0048275862069</v>
      </c>
      <c r="M173" s="10" t="n">
        <f aca="false">AVERAGEIF($H$3:$H173,"&lt;0")</f>
        <v>-7.09615384615385</v>
      </c>
      <c r="N173" s="11" t="n">
        <f aca="false">L173/-M173</f>
        <v>0.564365947107747</v>
      </c>
      <c r="O173" s="11" t="n">
        <f aca="false">COUNTIF($G$3:$G173,"&gt;0")/COUNTIF($B$3:$B173,"&gt;0")</f>
        <v>0.636363636363636</v>
      </c>
    </row>
    <row r="174" customFormat="false" ht="13" hidden="false" customHeight="false" outlineLevel="0" collapsed="false">
      <c r="A174" s="1" t="n">
        <v>4214737564162900</v>
      </c>
      <c r="B174" s="2" t="n">
        <v>43688</v>
      </c>
      <c r="C174" s="2" t="s">
        <v>83</v>
      </c>
      <c r="D174" s="3" t="s">
        <v>36</v>
      </c>
      <c r="E174" s="3" t="n">
        <v>6</v>
      </c>
      <c r="F174" s="5" t="n">
        <v>2.2</v>
      </c>
      <c r="G174" s="6" t="n">
        <v>0</v>
      </c>
      <c r="H174" s="7" t="n">
        <f aca="false">G174-E174</f>
        <v>-6</v>
      </c>
      <c r="I174" s="7" t="n">
        <f aca="false">SUM($H$2:H174)</f>
        <v>-26.58</v>
      </c>
      <c r="J174" s="8" t="n">
        <f aca="false">SUM(H$3:H174)/SUM(E$3:E174)</f>
        <v>-0.0252661596958175</v>
      </c>
      <c r="K174" s="9" t="n">
        <f aca="false">O174-(1-O174)/N174</f>
        <v>-0.0183124294433918</v>
      </c>
      <c r="L174" s="10" t="n">
        <f aca="false">AVERAGEIF($H$3:$H174,"&gt;0")</f>
        <v>4.0048275862069</v>
      </c>
      <c r="M174" s="10" t="n">
        <f aca="false">AVERAGEIF($H$3:$H174,"&lt;0")</f>
        <v>-7.07547169811321</v>
      </c>
      <c r="N174" s="11" t="n">
        <f aca="false">L174/-M174</f>
        <v>0.566015632183908</v>
      </c>
      <c r="O174" s="11" t="n">
        <f aca="false">COUNTIF($G$3:$G174,"&gt;0")/COUNTIF($B$3:$B174,"&gt;0")</f>
        <v>0.631944444444444</v>
      </c>
    </row>
    <row r="175" customFormat="false" ht="13" hidden="false" customHeight="false" outlineLevel="0" collapsed="false">
      <c r="A175" s="1" t="n">
        <v>60306345480774900</v>
      </c>
      <c r="B175" s="2" t="n">
        <v>43688</v>
      </c>
      <c r="C175" s="2" t="s">
        <v>83</v>
      </c>
      <c r="D175" s="3" t="s">
        <v>31</v>
      </c>
      <c r="E175" s="3" t="n">
        <v>2</v>
      </c>
      <c r="F175" s="5" t="n">
        <v>1.18</v>
      </c>
      <c r="G175" s="6" t="n">
        <v>2.36</v>
      </c>
      <c r="H175" s="7" t="n">
        <f aca="false">G175-E175</f>
        <v>0.36</v>
      </c>
      <c r="I175" s="7" t="n">
        <f aca="false">SUM($H$2:H175)</f>
        <v>-26.22</v>
      </c>
      <c r="J175" s="8" t="n">
        <f aca="false">SUM(H$3:H175)/SUM(E$3:E175)</f>
        <v>-0.024876660341556</v>
      </c>
      <c r="K175" s="9" t="n">
        <f aca="false">O175-(1-O175)/N175</f>
        <v>-0.0180380478950268</v>
      </c>
      <c r="L175" s="10" t="n">
        <f aca="false">AVERAGEIF($H$3:$H175,"&gt;0")</f>
        <v>3.96340909090909</v>
      </c>
      <c r="M175" s="10" t="n">
        <f aca="false">AVERAGEIF($H$3:$H175,"&lt;0")</f>
        <v>-7.07547169811321</v>
      </c>
      <c r="N175" s="11" t="n">
        <f aca="false">L175/-M175</f>
        <v>0.560161818181818</v>
      </c>
      <c r="O175" s="11" t="n">
        <f aca="false">COUNTIF($G$3:$G175,"&gt;0")/COUNTIF($B$3:$B175,"&gt;0")</f>
        <v>0.63448275862069</v>
      </c>
    </row>
    <row r="176" customFormat="false" ht="13" hidden="false" customHeight="false" outlineLevel="0" collapsed="false">
      <c r="A176" s="1" t="n">
        <v>43527255697697900</v>
      </c>
      <c r="B176" s="2" t="n">
        <v>43688</v>
      </c>
      <c r="C176" s="2" t="s">
        <v>83</v>
      </c>
      <c r="D176" s="3" t="s">
        <v>44</v>
      </c>
      <c r="E176" s="3" t="n">
        <v>6</v>
      </c>
      <c r="F176" s="5" t="n">
        <v>1.75</v>
      </c>
      <c r="G176" s="6" t="n">
        <v>10.5</v>
      </c>
      <c r="H176" s="7" t="n">
        <f aca="false">G176-E176</f>
        <v>4.5</v>
      </c>
      <c r="I176" s="7" t="n">
        <f aca="false">SUM($H$2:H176)</f>
        <v>-21.72</v>
      </c>
      <c r="J176" s="8" t="n">
        <f aca="false">SUM(H$3:H176)/SUM(E$3:E176)</f>
        <v>-0.0204905660377358</v>
      </c>
      <c r="K176" s="9" t="n">
        <f aca="false">O176-(1-O176)/N176</f>
        <v>-0.0100808703097076</v>
      </c>
      <c r="L176" s="10" t="n">
        <f aca="false">AVERAGEIF($H$3:$H176,"&gt;0")</f>
        <v>3.96943820224719</v>
      </c>
      <c r="M176" s="10" t="n">
        <f aca="false">AVERAGEIF($H$3:$H176,"&lt;0")</f>
        <v>-7.07547169811321</v>
      </c>
      <c r="N176" s="11" t="n">
        <f aca="false">L176/-M176</f>
        <v>0.56101393258427</v>
      </c>
      <c r="O176" s="11" t="n">
        <f aca="false">COUNTIF($G$3:$G176,"&gt;0")/COUNTIF($B$3:$B176,"&gt;0")</f>
        <v>0.636986301369863</v>
      </c>
    </row>
    <row r="177" customFormat="false" ht="13" hidden="false" customHeight="false" outlineLevel="0" collapsed="false">
      <c r="A177" s="1" t="n">
        <v>82402773287604900</v>
      </c>
      <c r="B177" s="2" t="n">
        <v>43688</v>
      </c>
      <c r="C177" s="2" t="s">
        <v>83</v>
      </c>
      <c r="D177" s="3" t="s">
        <v>29</v>
      </c>
      <c r="E177" s="3" t="n">
        <v>2</v>
      </c>
      <c r="F177" s="5" t="n">
        <v>1.28</v>
      </c>
      <c r="G177" s="6" t="n">
        <v>2.56</v>
      </c>
      <c r="H177" s="7" t="n">
        <f aca="false">G177-E177</f>
        <v>0.56</v>
      </c>
      <c r="I177" s="7" t="n">
        <f aca="false">SUM($H$2:H177)</f>
        <v>-21.16</v>
      </c>
      <c r="J177" s="8" t="n">
        <f aca="false">SUM(H$3:H177)/SUM(E$3:E177)</f>
        <v>-0.019924670433145</v>
      </c>
      <c r="K177" s="9" t="n">
        <f aca="false">O177-(1-O177)/N177</f>
        <v>-0.00940199728998503</v>
      </c>
      <c r="L177" s="10" t="n">
        <f aca="false">AVERAGEIF($H$3:$H177,"&gt;0")</f>
        <v>3.93155555555556</v>
      </c>
      <c r="M177" s="10" t="n">
        <f aca="false">AVERAGEIF($H$3:$H177,"&lt;0")</f>
        <v>-7.07547169811321</v>
      </c>
      <c r="N177" s="11" t="n">
        <f aca="false">L177/-M177</f>
        <v>0.555659851851852</v>
      </c>
      <c r="O177" s="11" t="n">
        <f aca="false">COUNTIF($G$3:$G177,"&gt;0")/COUNTIF($B$3:$B177,"&gt;0")</f>
        <v>0.639455782312925</v>
      </c>
    </row>
    <row r="178" customFormat="false" ht="13" hidden="false" customHeight="false" outlineLevel="0" collapsed="false">
      <c r="A178" s="1" t="n">
        <v>68485467959267900</v>
      </c>
      <c r="B178" s="2" t="n">
        <v>43688</v>
      </c>
      <c r="C178" s="2" t="s">
        <v>83</v>
      </c>
      <c r="D178" s="3" t="s">
        <v>95</v>
      </c>
      <c r="E178" s="3" t="n">
        <v>2</v>
      </c>
      <c r="F178" s="5" t="n">
        <v>1.38</v>
      </c>
      <c r="G178" s="6" t="n">
        <v>0</v>
      </c>
      <c r="H178" s="7" t="n">
        <f aca="false">G178-E178</f>
        <v>-2</v>
      </c>
      <c r="I178" s="7" t="n">
        <f aca="false">SUM($H$2:H178)</f>
        <v>-23.16</v>
      </c>
      <c r="J178" s="8" t="n">
        <f aca="false">SUM(H$3:H178)/SUM(E$3:E178)</f>
        <v>-0.0217669172932331</v>
      </c>
      <c r="K178" s="9" t="n">
        <f aca="false">O178-(1-O178)/N178</f>
        <v>-0.0127756628434897</v>
      </c>
      <c r="L178" s="10" t="n">
        <f aca="false">AVERAGEIF($H$3:$H178,"&gt;0")</f>
        <v>3.93155555555556</v>
      </c>
      <c r="M178" s="10" t="n">
        <f aca="false">AVERAGEIF($H$3:$H178,"&lt;0")</f>
        <v>-6.98148148148148</v>
      </c>
      <c r="N178" s="11" t="n">
        <f aca="false">L178/-M178</f>
        <v>0.563140583554377</v>
      </c>
      <c r="O178" s="11" t="n">
        <f aca="false">COUNTIF($G$3:$G178,"&gt;0")/COUNTIF($B$3:$B178,"&gt;0")</f>
        <v>0.635135135135135</v>
      </c>
    </row>
    <row r="179" customFormat="false" ht="13" hidden="false" customHeight="false" outlineLevel="0" collapsed="false">
      <c r="A179" s="1" t="n">
        <v>84565164617490900</v>
      </c>
      <c r="B179" s="2" t="n">
        <v>43688</v>
      </c>
      <c r="C179" s="2" t="s">
        <v>83</v>
      </c>
      <c r="D179" s="3" t="s">
        <v>81</v>
      </c>
      <c r="E179" s="3" t="n">
        <v>2</v>
      </c>
      <c r="F179" s="5" t="n">
        <v>1.32</v>
      </c>
      <c r="G179" s="6" t="n">
        <v>0</v>
      </c>
      <c r="H179" s="7" t="n">
        <f aca="false">G179-E179</f>
        <v>-2</v>
      </c>
      <c r="I179" s="7" t="n">
        <f aca="false">SUM($H$2:H179)</f>
        <v>-25.16</v>
      </c>
      <c r="J179" s="8" t="n">
        <f aca="false">SUM(H$3:H179)/SUM(E$3:E179)</f>
        <v>-0.0236022514071295</v>
      </c>
      <c r="K179" s="9" t="n">
        <f aca="false">O179-(1-O179)/N179</f>
        <v>-0.0161040442956053</v>
      </c>
      <c r="L179" s="10" t="n">
        <f aca="false">AVERAGEIF($H$3:$H179,"&gt;0")</f>
        <v>3.93155555555556</v>
      </c>
      <c r="M179" s="10" t="n">
        <f aca="false">AVERAGEIF($H$3:$H179,"&lt;0")</f>
        <v>-6.89090909090909</v>
      </c>
      <c r="N179" s="11" t="n">
        <f aca="false">L179/-M179</f>
        <v>0.570542362943419</v>
      </c>
      <c r="O179" s="11" t="n">
        <f aca="false">COUNTIF($G$3:$G179,"&gt;0")/COUNTIF($B$3:$B179,"&gt;0")</f>
        <v>0.630872483221476</v>
      </c>
    </row>
    <row r="180" customFormat="false" ht="13" hidden="false" customHeight="false" outlineLevel="0" collapsed="false">
      <c r="A180" s="1" t="n">
        <v>97556410762865900</v>
      </c>
      <c r="B180" s="2" t="n">
        <v>43688</v>
      </c>
      <c r="C180" s="2" t="s">
        <v>83</v>
      </c>
      <c r="D180" s="3" t="s">
        <v>92</v>
      </c>
      <c r="E180" s="3" t="n">
        <v>2</v>
      </c>
      <c r="F180" s="5" t="n">
        <v>1.36</v>
      </c>
      <c r="G180" s="6" t="n">
        <v>2.72</v>
      </c>
      <c r="H180" s="7" t="n">
        <f aca="false">G180-E180</f>
        <v>0.72</v>
      </c>
      <c r="I180" s="7" t="n">
        <f aca="false">SUM($H$2:H180)</f>
        <v>-24.44</v>
      </c>
      <c r="J180" s="8" t="n">
        <f aca="false">SUM(H$3:H180)/SUM(E$3:E180)</f>
        <v>-0.0228838951310861</v>
      </c>
      <c r="K180" s="9" t="n">
        <f aca="false">O180-(1-O180)/N180</f>
        <v>-0.0151511732851983</v>
      </c>
      <c r="L180" s="10" t="n">
        <f aca="false">AVERAGEIF($H$3:$H180,"&gt;0")</f>
        <v>3.89626373626374</v>
      </c>
      <c r="M180" s="10" t="n">
        <f aca="false">AVERAGEIF($H$3:$H180,"&lt;0")</f>
        <v>-6.89090909090909</v>
      </c>
      <c r="N180" s="11" t="n">
        <f aca="false">L180/-M180</f>
        <v>0.565420858824553</v>
      </c>
      <c r="O180" s="11" t="n">
        <f aca="false">COUNTIF($G$3:$G180,"&gt;0")/COUNTIF($B$3:$B180,"&gt;0")</f>
        <v>0.633333333333333</v>
      </c>
    </row>
    <row r="181" customFormat="false" ht="13" hidden="false" customHeight="false" outlineLevel="0" collapsed="false">
      <c r="A181" s="1" t="n">
        <v>60764055697697900</v>
      </c>
      <c r="B181" s="2" t="n">
        <v>43688</v>
      </c>
      <c r="C181" s="2" t="s">
        <v>83</v>
      </c>
      <c r="D181" s="3" t="s">
        <v>74</v>
      </c>
      <c r="E181" s="3" t="n">
        <v>2</v>
      </c>
      <c r="F181" s="5" t="n">
        <v>1.2</v>
      </c>
      <c r="G181" s="6" t="n">
        <v>2.4</v>
      </c>
      <c r="H181" s="7" t="n">
        <f aca="false">G181-E181</f>
        <v>0.4</v>
      </c>
      <c r="I181" s="7" t="n">
        <f aca="false">SUM($H$2:H181)</f>
        <v>-24.04</v>
      </c>
      <c r="J181" s="8" t="n">
        <f aca="false">SUM(H$3:H181)/SUM(E$3:E181)</f>
        <v>-0.0224672897196262</v>
      </c>
      <c r="K181" s="9" t="n">
        <f aca="false">O181-(1-O181)/N181</f>
        <v>-0.0147734209768242</v>
      </c>
      <c r="L181" s="10" t="n">
        <f aca="false">AVERAGEIF($H$3:$H181,"&gt;0")</f>
        <v>3.85826086956522</v>
      </c>
      <c r="M181" s="10" t="n">
        <f aca="false">AVERAGEIF($H$3:$H181,"&lt;0")</f>
        <v>-6.89090909090909</v>
      </c>
      <c r="N181" s="11" t="n">
        <f aca="false">L181/-M181</f>
        <v>0.559905930939544</v>
      </c>
      <c r="O181" s="11" t="n">
        <f aca="false">COUNTIF($G$3:$G181,"&gt;0")/COUNTIF($B$3:$B181,"&gt;0")</f>
        <v>0.635761589403974</v>
      </c>
    </row>
    <row r="182" customFormat="false" ht="13" hidden="false" customHeight="false" outlineLevel="0" collapsed="false">
      <c r="A182" s="1" t="n">
        <v>12666318587084900</v>
      </c>
      <c r="B182" s="2" t="n">
        <v>43688</v>
      </c>
      <c r="C182" s="2" t="s">
        <v>83</v>
      </c>
      <c r="D182" s="3" t="s">
        <v>90</v>
      </c>
      <c r="E182" s="3" t="n">
        <v>4</v>
      </c>
      <c r="F182" s="5" t="n">
        <v>1.52</v>
      </c>
      <c r="G182" s="6" t="n">
        <v>4</v>
      </c>
      <c r="H182" s="7" t="n">
        <f aca="false">G182-E182</f>
        <v>0</v>
      </c>
      <c r="I182" s="7" t="n">
        <f aca="false">SUM($H$2:H182)</f>
        <v>-24.04</v>
      </c>
      <c r="J182" s="8" t="n">
        <f aca="false">SUM(H$3:H182)/SUM(E$3:E182)</f>
        <v>-0.0223836126629423</v>
      </c>
      <c r="K182" s="9" t="n">
        <f aca="false">O182-(1-O182)/N182</f>
        <v>-0.00809728004934507</v>
      </c>
      <c r="L182" s="10" t="n">
        <f aca="false">AVERAGEIF($H$3:$H182,"&gt;0")</f>
        <v>3.85826086956522</v>
      </c>
      <c r="M182" s="10" t="n">
        <f aca="false">AVERAGEIF($H$3:$H182,"&lt;0")</f>
        <v>-6.89090909090909</v>
      </c>
      <c r="N182" s="11" t="n">
        <f aca="false">L182/-M182</f>
        <v>0.559905930939544</v>
      </c>
      <c r="O182" s="11" t="n">
        <f aca="false">COUNTIF($G$3:$G182,"&gt;0")/COUNTIF($B$3:$B182,"&gt;0")</f>
        <v>0.638157894736842</v>
      </c>
    </row>
    <row r="183" customFormat="false" ht="13" hidden="false" customHeight="false" outlineLevel="0" collapsed="false">
      <c r="A183" s="1" t="n">
        <v>20244279686424900</v>
      </c>
      <c r="B183" s="2" t="n">
        <v>43688</v>
      </c>
      <c r="C183" s="2" t="s">
        <v>83</v>
      </c>
      <c r="D183" s="3" t="s">
        <v>96</v>
      </c>
      <c r="E183" s="3" t="n">
        <v>6</v>
      </c>
      <c r="F183" s="5" t="n">
        <v>1.8</v>
      </c>
      <c r="G183" s="6" t="n">
        <v>10.8</v>
      </c>
      <c r="H183" s="7" t="n">
        <f aca="false">G183-E183</f>
        <v>4.8</v>
      </c>
      <c r="I183" s="7" t="n">
        <f aca="false">SUM($H$2:H183)</f>
        <v>-19.24</v>
      </c>
      <c r="J183" s="8" t="n">
        <f aca="false">SUM(H$3:H183)/SUM(E$3:E183)</f>
        <v>-0.0178148148148148</v>
      </c>
      <c r="K183" s="9" t="n">
        <f aca="false">O183-(1-O183)/N183</f>
        <v>0.000172228108499817</v>
      </c>
      <c r="L183" s="10" t="n">
        <f aca="false">AVERAGEIF($H$3:$H183,"&gt;0")</f>
        <v>3.86838709677419</v>
      </c>
      <c r="M183" s="10" t="n">
        <f aca="false">AVERAGEIF($H$3:$H183,"&lt;0")</f>
        <v>-6.89090909090909</v>
      </c>
      <c r="N183" s="11" t="n">
        <f aca="false">L183/-M183</f>
        <v>0.561375436207337</v>
      </c>
      <c r="O183" s="11" t="n">
        <f aca="false">COUNTIF($G$3:$G183,"&gt;0")/COUNTIF($B$3:$B183,"&gt;0")</f>
        <v>0.640522875816994</v>
      </c>
    </row>
    <row r="184" customFormat="false" ht="13" hidden="false" customHeight="false" outlineLevel="0" collapsed="false">
      <c r="A184" s="1" t="n">
        <v>13987380611245900</v>
      </c>
      <c r="B184" s="2" t="n">
        <v>43688</v>
      </c>
      <c r="C184" s="2" t="s">
        <v>83</v>
      </c>
      <c r="D184" s="3" t="s">
        <v>70</v>
      </c>
      <c r="E184" s="3" t="n">
        <v>6</v>
      </c>
      <c r="F184" s="5" t="n">
        <v>1.7</v>
      </c>
      <c r="G184" s="6" t="n">
        <v>10.2</v>
      </c>
      <c r="H184" s="7" t="n">
        <f aca="false">G184-E184</f>
        <v>4.2</v>
      </c>
      <c r="I184" s="7" t="n">
        <f aca="false">SUM($H$2:H184)</f>
        <v>-15.04</v>
      </c>
      <c r="J184" s="8" t="n">
        <f aca="false">SUM(H$3:H184)/SUM(E$3:E184)</f>
        <v>-0.0138489871086556</v>
      </c>
      <c r="K184" s="9" t="n">
        <f aca="false">O184-(1-O184)/N184</f>
        <v>0.00724426688818414</v>
      </c>
      <c r="L184" s="10" t="n">
        <f aca="false">AVERAGEIF($H$3:$H184,"&gt;0")</f>
        <v>3.87191489361702</v>
      </c>
      <c r="M184" s="10" t="n">
        <f aca="false">AVERAGEIF($H$3:$H184,"&lt;0")</f>
        <v>-6.89090909090909</v>
      </c>
      <c r="N184" s="11" t="n">
        <f aca="false">L184/-M184</f>
        <v>0.561887385617246</v>
      </c>
      <c r="O184" s="11" t="n">
        <f aca="false">COUNTIF($G$3:$G184,"&gt;0")/COUNTIF($B$3:$B184,"&gt;0")</f>
        <v>0.642857142857143</v>
      </c>
    </row>
    <row r="185" customFormat="false" ht="13" hidden="false" customHeight="false" outlineLevel="0" collapsed="false">
      <c r="A185" s="1" t="n">
        <v>37932703551685900</v>
      </c>
      <c r="B185" s="2" t="n">
        <v>43688</v>
      </c>
      <c r="C185" s="2" t="s">
        <v>83</v>
      </c>
      <c r="D185" s="3" t="s">
        <v>37</v>
      </c>
      <c r="E185" s="3" t="n">
        <v>4</v>
      </c>
      <c r="F185" s="5" t="n">
        <v>1.52</v>
      </c>
      <c r="G185" s="6" t="n">
        <v>6.08</v>
      </c>
      <c r="H185" s="7" t="n">
        <f aca="false">G185-E185</f>
        <v>2.08</v>
      </c>
      <c r="I185" s="7" t="n">
        <f aca="false">SUM($H$2:H185)</f>
        <v>-12.96</v>
      </c>
      <c r="J185" s="8" t="n">
        <f aca="false">SUM(H$3:H185)/SUM(E$3:E185)</f>
        <v>-0.0118899082568807</v>
      </c>
      <c r="K185" s="9" t="n">
        <f aca="false">O185-(1-O185)/N185</f>
        <v>0.0105576333980779</v>
      </c>
      <c r="L185" s="10" t="n">
        <f aca="false">AVERAGEIF($H$3:$H185,"&gt;0")</f>
        <v>3.85305263157895</v>
      </c>
      <c r="M185" s="10" t="n">
        <f aca="false">AVERAGEIF($H$3:$H185,"&lt;0")</f>
        <v>-6.89090909090909</v>
      </c>
      <c r="N185" s="11" t="n">
        <f aca="false">L185/-M185</f>
        <v>0.559150118039161</v>
      </c>
      <c r="O185" s="11" t="n">
        <f aca="false">COUNTIF($G$3:$G185,"&gt;0")/COUNTIF($B$3:$B185,"&gt;0")</f>
        <v>0.645161290322581</v>
      </c>
    </row>
    <row r="186" customFormat="false" ht="13" hidden="false" customHeight="false" outlineLevel="0" collapsed="false">
      <c r="A186" s="1" t="n">
        <v>43666716380101900</v>
      </c>
      <c r="B186" s="2" t="n">
        <v>43688</v>
      </c>
      <c r="C186" s="2" t="s">
        <v>83</v>
      </c>
      <c r="D186" s="3" t="s">
        <v>57</v>
      </c>
      <c r="E186" s="3" t="n">
        <v>2</v>
      </c>
      <c r="F186" s="5" t="n">
        <v>1.32</v>
      </c>
      <c r="G186" s="6" t="n">
        <v>2.64</v>
      </c>
      <c r="H186" s="7" t="n">
        <f aca="false">G186-E186</f>
        <v>0.64</v>
      </c>
      <c r="I186" s="7" t="n">
        <f aca="false">SUM($H$2:H186)</f>
        <v>-12.32</v>
      </c>
      <c r="J186" s="8" t="n">
        <f aca="false">SUM(H$3:H186)/SUM(E$3:E186)</f>
        <v>-0.0112820512820513</v>
      </c>
      <c r="K186" s="9" t="n">
        <f aca="false">O186-(1-O186)/N186</f>
        <v>0.0113751108351311</v>
      </c>
      <c r="L186" s="10" t="n">
        <f aca="false">AVERAGEIF($H$3:$H186,"&gt;0")</f>
        <v>3.81958333333333</v>
      </c>
      <c r="M186" s="10" t="n">
        <f aca="false">AVERAGEIF($H$3:$H186,"&lt;0")</f>
        <v>-6.89090909090909</v>
      </c>
      <c r="N186" s="11" t="n">
        <f aca="false">L186/-M186</f>
        <v>0.554293095866315</v>
      </c>
      <c r="O186" s="11" t="n">
        <f aca="false">COUNTIF($G$3:$G186,"&gt;0")/COUNTIF($B$3:$B186,"&gt;0")</f>
        <v>0.647435897435898</v>
      </c>
    </row>
    <row r="187" customFormat="false" ht="13" hidden="false" customHeight="false" outlineLevel="0" collapsed="false">
      <c r="A187" s="1" t="n">
        <v>35072633660517900</v>
      </c>
      <c r="B187" s="2" t="n">
        <v>43688</v>
      </c>
      <c r="C187" s="2" t="s">
        <v>83</v>
      </c>
      <c r="D187" s="3" t="s">
        <v>58</v>
      </c>
      <c r="E187" s="3" t="n">
        <v>2</v>
      </c>
      <c r="F187" s="5" t="n">
        <v>1.42</v>
      </c>
      <c r="G187" s="6" t="n">
        <v>2.84</v>
      </c>
      <c r="H187" s="7" t="n">
        <f aca="false">G187-E187</f>
        <v>0.84</v>
      </c>
      <c r="I187" s="7" t="n">
        <f aca="false">SUM($H$2:H187)</f>
        <v>-11.48</v>
      </c>
      <c r="J187" s="8" t="n">
        <f aca="false">SUM(H$3:H187)/SUM(E$3:E187)</f>
        <v>-0.0104936014625229</v>
      </c>
      <c r="K187" s="9" t="n">
        <f aca="false">O187-(1-O187)/N187</f>
        <v>0.012548214369893</v>
      </c>
      <c r="L187" s="10" t="n">
        <f aca="false">AVERAGEIF($H$3:$H187,"&gt;0")</f>
        <v>3.78886597938144</v>
      </c>
      <c r="M187" s="10" t="n">
        <f aca="false">AVERAGEIF($H$3:$H187,"&lt;0")</f>
        <v>-6.89090909090909</v>
      </c>
      <c r="N187" s="11" t="n">
        <f aca="false">L187/-M187</f>
        <v>0.549835432364062</v>
      </c>
      <c r="O187" s="11" t="n">
        <f aca="false">COUNTIF($G$3:$G187,"&gt;0")/COUNTIF($B$3:$B187,"&gt;0")</f>
        <v>0.64968152866242</v>
      </c>
    </row>
    <row r="188" customFormat="false" ht="13" hidden="false" customHeight="false" outlineLevel="0" collapsed="false">
      <c r="A188" s="1" t="n">
        <v>60519524816515900</v>
      </c>
      <c r="B188" s="2" t="n">
        <v>43688</v>
      </c>
      <c r="C188" s="2" t="s">
        <v>83</v>
      </c>
      <c r="D188" s="3" t="s">
        <v>91</v>
      </c>
      <c r="E188" s="3" t="n">
        <v>6</v>
      </c>
      <c r="F188" s="5" t="n">
        <v>1.85</v>
      </c>
      <c r="G188" s="6" t="n">
        <v>6</v>
      </c>
      <c r="H188" s="7" t="n">
        <f aca="false">G188-E188</f>
        <v>0</v>
      </c>
      <c r="I188" s="7" t="n">
        <f aca="false">SUM($H$2:H188)</f>
        <v>-11.48</v>
      </c>
      <c r="J188" s="8" t="n">
        <f aca="false">SUM(H$3:H188)/SUM(E$3:E188)</f>
        <v>-0.0104363636363636</v>
      </c>
      <c r="K188" s="9" t="n">
        <f aca="false">O188-(1-O188)/N188</f>
        <v>0.0187979092156531</v>
      </c>
      <c r="L188" s="10" t="n">
        <f aca="false">AVERAGEIF($H$3:$H188,"&gt;0")</f>
        <v>3.78886597938144</v>
      </c>
      <c r="M188" s="10" t="n">
        <f aca="false">AVERAGEIF($H$3:$H188,"&lt;0")</f>
        <v>-6.89090909090909</v>
      </c>
      <c r="N188" s="11" t="n">
        <f aca="false">L188/-M188</f>
        <v>0.549835432364062</v>
      </c>
      <c r="O188" s="11" t="n">
        <f aca="false">COUNTIF($G$3:$G188,"&gt;0")/COUNTIF($B$3:$B188,"&gt;0")</f>
        <v>0.651898734177215</v>
      </c>
    </row>
    <row r="189" customFormat="false" ht="13" hidden="false" customHeight="false" outlineLevel="0" collapsed="false">
      <c r="A189" s="1" t="n">
        <v>48133040936753900</v>
      </c>
      <c r="B189" s="2" t="n">
        <v>43688</v>
      </c>
      <c r="C189" s="2" t="s">
        <v>83</v>
      </c>
      <c r="D189" s="3" t="s">
        <v>97</v>
      </c>
      <c r="E189" s="3" t="n">
        <v>4</v>
      </c>
      <c r="F189" s="5" t="n">
        <v>1.55</v>
      </c>
      <c r="G189" s="6" t="n">
        <v>6.2</v>
      </c>
      <c r="H189" s="7" t="n">
        <f aca="false">G189-E189</f>
        <v>2.2</v>
      </c>
      <c r="I189" s="7" t="n">
        <f aca="false">SUM($H$2:H189)</f>
        <v>-9.28</v>
      </c>
      <c r="J189" s="8" t="n">
        <f aca="false">SUM(H$3:H189)/SUM(E$3:E189)</f>
        <v>-0.00840579710144928</v>
      </c>
      <c r="K189" s="9" t="n">
        <f aca="false">O189-(1-O189)/N189</f>
        <v>0.0222653621268383</v>
      </c>
      <c r="L189" s="10" t="n">
        <f aca="false">AVERAGEIF($H$3:$H189,"&gt;0")</f>
        <v>3.77265306122449</v>
      </c>
      <c r="M189" s="10" t="n">
        <f aca="false">AVERAGEIF($H$3:$H189,"&lt;0")</f>
        <v>-6.89090909090909</v>
      </c>
      <c r="N189" s="11" t="n">
        <f aca="false">L189/-M189</f>
        <v>0.547482634214636</v>
      </c>
      <c r="O189" s="11" t="n">
        <f aca="false">COUNTIF($G$3:$G189,"&gt;0")/COUNTIF($B$3:$B189,"&gt;0")</f>
        <v>0.654088050314465</v>
      </c>
    </row>
    <row r="190" customFormat="false" ht="13" hidden="false" customHeight="false" outlineLevel="0" collapsed="false">
      <c r="A190" s="1" t="n">
        <v>52237990770769900</v>
      </c>
      <c r="B190" s="2" t="n">
        <v>43688</v>
      </c>
      <c r="C190" s="2" t="s">
        <v>83</v>
      </c>
      <c r="D190" s="3" t="s">
        <v>60</v>
      </c>
      <c r="E190" s="3" t="n">
        <v>6</v>
      </c>
      <c r="F190" s="5" t="n">
        <v>1.75</v>
      </c>
      <c r="G190" s="6" t="n">
        <v>10.5</v>
      </c>
      <c r="H190" s="7" t="n">
        <f aca="false">G190-E190</f>
        <v>4.5</v>
      </c>
      <c r="I190" s="7" t="n">
        <f aca="false">SUM($H$2:H190)</f>
        <v>-4.78</v>
      </c>
      <c r="J190" s="8" t="n">
        <f aca="false">SUM(H$3:H190)/SUM(E$3:E190)</f>
        <v>-0.00430630630630631</v>
      </c>
      <c r="K190" s="9" t="n">
        <f aca="false">O190-(1-O190)/N190</f>
        <v>0.0295965608465609</v>
      </c>
      <c r="L190" s="10" t="n">
        <f aca="false">AVERAGEIF($H$3:$H190,"&gt;0")</f>
        <v>3.78</v>
      </c>
      <c r="M190" s="10" t="n">
        <f aca="false">AVERAGEIF($H$3:$H190,"&lt;0")</f>
        <v>-6.89090909090909</v>
      </c>
      <c r="N190" s="11" t="n">
        <f aca="false">L190/-M190</f>
        <v>0.548548812664908</v>
      </c>
      <c r="O190" s="11" t="n">
        <f aca="false">COUNTIF($G$3:$G190,"&gt;0")/COUNTIF($B$3:$B190,"&gt;0")</f>
        <v>0.65625</v>
      </c>
    </row>
    <row r="191" customFormat="false" ht="13" hidden="false" customHeight="false" outlineLevel="0" collapsed="false">
      <c r="A191" s="1" t="n">
        <v>38814110247585900</v>
      </c>
      <c r="B191" s="2" t="n">
        <v>43688</v>
      </c>
      <c r="C191" s="2" t="s">
        <v>83</v>
      </c>
      <c r="D191" s="3" t="s">
        <v>98</v>
      </c>
      <c r="E191" s="3" t="n">
        <v>6</v>
      </c>
      <c r="F191" s="5" t="n">
        <v>1.62</v>
      </c>
      <c r="G191" s="6" t="n">
        <v>9.72</v>
      </c>
      <c r="H191" s="7" t="n">
        <f aca="false">G191-E191</f>
        <v>3.72</v>
      </c>
      <c r="I191" s="7" t="n">
        <f aca="false">SUM($H$2:H191)</f>
        <v>-1.06</v>
      </c>
      <c r="J191" s="8" t="n">
        <f aca="false">SUM(H$3:H191)/SUM(E$3:E191)</f>
        <v>-0.000949820788530466</v>
      </c>
      <c r="K191" s="9" t="n">
        <f aca="false">O191-(1-O191)/N191</f>
        <v>0.0355250447259534</v>
      </c>
      <c r="L191" s="10" t="n">
        <f aca="false">AVERAGEIF($H$3:$H191,"&gt;0")</f>
        <v>3.7794</v>
      </c>
      <c r="M191" s="10" t="n">
        <f aca="false">AVERAGEIF($H$3:$H191,"&lt;0")</f>
        <v>-6.89090909090909</v>
      </c>
      <c r="N191" s="11" t="n">
        <f aca="false">L191/-M191</f>
        <v>0.548461741424802</v>
      </c>
      <c r="O191" s="11" t="n">
        <f aca="false">COUNTIF($G$3:$G191,"&gt;0")/COUNTIF($B$3:$B191,"&gt;0")</f>
        <v>0.658385093167702</v>
      </c>
    </row>
    <row r="192" customFormat="false" ht="13" hidden="false" customHeight="false" outlineLevel="0" collapsed="false">
      <c r="A192" s="1" t="n">
        <v>30848744351243900</v>
      </c>
      <c r="B192" s="2" t="n">
        <v>43688</v>
      </c>
      <c r="C192" s="2" t="s">
        <v>83</v>
      </c>
      <c r="D192" s="3" t="s">
        <v>68</v>
      </c>
      <c r="E192" s="3" t="n">
        <v>6</v>
      </c>
      <c r="F192" s="5" t="n">
        <v>1.8</v>
      </c>
      <c r="G192" s="6" t="n">
        <v>6</v>
      </c>
      <c r="H192" s="7" t="n">
        <f aca="false">G192-E192</f>
        <v>0</v>
      </c>
      <c r="I192" s="7" t="n">
        <f aca="false">SUM($H$2:H192)</f>
        <v>-1.06</v>
      </c>
      <c r="J192" s="8" t="n">
        <f aca="false">SUM(H$3:H192)/SUM(E$3:E192)</f>
        <v>-0.000944741532976827</v>
      </c>
      <c r="K192" s="9" t="n">
        <f aca="false">O192-(1-O192)/N192</f>
        <v>0.0414785938325833</v>
      </c>
      <c r="L192" s="10" t="n">
        <f aca="false">AVERAGEIF($H$3:$H192,"&gt;0")</f>
        <v>3.7794</v>
      </c>
      <c r="M192" s="10" t="n">
        <f aca="false">AVERAGEIF($H$3:$H192,"&lt;0")</f>
        <v>-6.89090909090909</v>
      </c>
      <c r="N192" s="11" t="n">
        <f aca="false">L192/-M192</f>
        <v>0.548461741424802</v>
      </c>
      <c r="O192" s="11" t="n">
        <f aca="false">COUNTIF($G$3:$G192,"&gt;0")/COUNTIF($B$3:$B192,"&gt;0")</f>
        <v>0.660493827160494</v>
      </c>
    </row>
    <row r="194" customFormat="false" ht="13" hidden="false" customHeight="false" outlineLevel="0" collapsed="false">
      <c r="D194" s="21"/>
      <c r="I194" s="16" t="n">
        <f aca="false">SUM(H195:H199)</f>
        <v>8.2</v>
      </c>
    </row>
    <row r="195" customFormat="false" ht="13" hidden="false" customHeight="false" outlineLevel="0" collapsed="false">
      <c r="A195" s="1" t="n">
        <v>41257706132760900</v>
      </c>
      <c r="B195" s="2" t="n">
        <v>43690</v>
      </c>
      <c r="C195" s="2" t="s">
        <v>83</v>
      </c>
      <c r="D195" s="3" t="s">
        <v>44</v>
      </c>
      <c r="E195" s="3" t="n">
        <v>4</v>
      </c>
      <c r="F195" s="5" t="n">
        <v>2.15</v>
      </c>
      <c r="G195" s="6" t="n">
        <v>8.6</v>
      </c>
      <c r="H195" s="7" t="n">
        <f aca="false">G195-E195</f>
        <v>4.6</v>
      </c>
      <c r="I195" s="7" t="n">
        <f aca="false">SUM($H$2:H195)</f>
        <v>3.54</v>
      </c>
      <c r="J195" s="8" t="n">
        <f aca="false">SUM(H$3:H195)/SUM(E$3:E195)</f>
        <v>0.00314387211367673</v>
      </c>
      <c r="K195" s="9" t="n">
        <f aca="false">O195-(1-O195)/N195</f>
        <v>0.0486788181419579</v>
      </c>
      <c r="L195" s="10" t="n">
        <f aca="false">AVERAGEIF($H$3:$H195,"&gt;0")</f>
        <v>3.78752475247525</v>
      </c>
      <c r="M195" s="10" t="n">
        <f aca="false">AVERAGEIF($H$3:$H195,"&lt;0")</f>
        <v>-6.89090909090909</v>
      </c>
      <c r="N195" s="11" t="n">
        <f aca="false">L195/-M195</f>
        <v>0.549640795214086</v>
      </c>
      <c r="O195" s="11" t="n">
        <f aca="false">COUNTIF($G$3:$G195,"&gt;0")/COUNTIF($B$3:$B195,"&gt;0")</f>
        <v>0.662576687116564</v>
      </c>
    </row>
    <row r="196" customFormat="false" ht="13" hidden="false" customHeight="false" outlineLevel="0" collapsed="false">
      <c r="A196" s="1" t="n">
        <v>65567828456232900</v>
      </c>
      <c r="B196" s="2" t="n">
        <v>43690</v>
      </c>
      <c r="C196" s="2" t="s">
        <v>83</v>
      </c>
      <c r="D196" s="3" t="s">
        <v>90</v>
      </c>
      <c r="E196" s="3" t="n">
        <v>2</v>
      </c>
      <c r="F196" s="5" t="n">
        <v>1.48</v>
      </c>
      <c r="G196" s="6" t="n">
        <v>2.96</v>
      </c>
      <c r="H196" s="7" t="n">
        <f aca="false">G196-E196</f>
        <v>0.96</v>
      </c>
      <c r="I196" s="7" t="n">
        <f aca="false">SUM($H$2:H196)</f>
        <v>4.5</v>
      </c>
      <c r="J196" s="8" t="n">
        <f aca="false">SUM(H$3:H196)/SUM(E$3:E196)</f>
        <v>0.00398936170212766</v>
      </c>
      <c r="K196" s="9" t="n">
        <f aca="false">O196-(1-O196)/N196</f>
        <v>0.0499809202785643</v>
      </c>
      <c r="L196" s="10" t="n">
        <f aca="false">AVERAGEIF($H$3:$H196,"&gt;0")</f>
        <v>3.75980392156863</v>
      </c>
      <c r="M196" s="10" t="n">
        <f aca="false">AVERAGEIF($H$3:$H196,"&lt;0")</f>
        <v>-6.89090909090909</v>
      </c>
      <c r="N196" s="11" t="n">
        <f aca="false">L196/-M196</f>
        <v>0.545617983341094</v>
      </c>
      <c r="O196" s="11" t="n">
        <f aca="false">COUNTIF($G$3:$G196,"&gt;0")/COUNTIF($B$3:$B196,"&gt;0")</f>
        <v>0.664634146341463</v>
      </c>
    </row>
    <row r="197" customFormat="false" ht="13" hidden="false" customHeight="false" outlineLevel="0" collapsed="false">
      <c r="A197" s="1" t="n">
        <v>1629785900846900</v>
      </c>
      <c r="B197" s="2" t="n">
        <v>43690</v>
      </c>
      <c r="C197" s="2" t="s">
        <v>83</v>
      </c>
      <c r="D197" s="3" t="s">
        <v>99</v>
      </c>
      <c r="E197" s="3" t="n">
        <v>2</v>
      </c>
      <c r="F197" s="5" t="n">
        <v>1.09</v>
      </c>
      <c r="G197" s="6" t="n">
        <v>2.18</v>
      </c>
      <c r="H197" s="7" t="n">
        <f aca="false">G197-E197</f>
        <v>0.18</v>
      </c>
      <c r="I197" s="7" t="n">
        <f aca="false">SUM($H$2:H197)</f>
        <v>4.68</v>
      </c>
      <c r="J197" s="8" t="n">
        <f aca="false">SUM(H$3:H197)/SUM(E$3:E197)</f>
        <v>0.00414159292035398</v>
      </c>
      <c r="K197" s="9" t="n">
        <f aca="false">O197-(1-O197)/N197</f>
        <v>0.0500385422195265</v>
      </c>
      <c r="L197" s="10" t="n">
        <f aca="false">AVERAGEIF($H$3:$H197,"&gt;0")</f>
        <v>3.72504854368932</v>
      </c>
      <c r="M197" s="10" t="n">
        <f aca="false">AVERAGEIF($H$3:$H197,"&lt;0")</f>
        <v>-6.89090909090909</v>
      </c>
      <c r="N197" s="11" t="n">
        <f aca="false">L197/-M197</f>
        <v>0.540574326920614</v>
      </c>
      <c r="O197" s="11" t="n">
        <f aca="false">COUNTIF($G$3:$G197,"&gt;0")/COUNTIF($B$3:$B197,"&gt;0")</f>
        <v>0.666666666666667</v>
      </c>
    </row>
    <row r="198" customFormat="false" ht="13" hidden="false" customHeight="false" outlineLevel="0" collapsed="false">
      <c r="A198" s="1" t="n">
        <v>56451816585226900</v>
      </c>
      <c r="B198" s="2" t="n">
        <v>43690</v>
      </c>
      <c r="C198" s="2" t="s">
        <v>83</v>
      </c>
      <c r="D198" s="3" t="s">
        <v>100</v>
      </c>
      <c r="E198" s="3" t="n">
        <v>2</v>
      </c>
      <c r="F198" s="5" t="n">
        <v>1.03</v>
      </c>
      <c r="G198" s="6" t="n">
        <v>2.06</v>
      </c>
      <c r="H198" s="7" t="n">
        <f aca="false">G198-E198</f>
        <v>0.0600000000000001</v>
      </c>
      <c r="I198" s="7" t="n">
        <f aca="false">SUM($H$2:H198)</f>
        <v>4.74</v>
      </c>
      <c r="J198" s="8" t="n">
        <f aca="false">SUM(H$3:H198)/SUM(E$3:E198)</f>
        <v>0.00418727915194346</v>
      </c>
      <c r="K198" s="9" t="n">
        <f aca="false">O198-(1-O198)/N198</f>
        <v>0.0499073481605582</v>
      </c>
      <c r="L198" s="10" t="n">
        <f aca="false">AVERAGEIF($H$3:$H198,"&gt;0")</f>
        <v>3.68980769230769</v>
      </c>
      <c r="M198" s="10" t="n">
        <f aca="false">AVERAGEIF($H$3:$H198,"&lt;0")</f>
        <v>-6.89090909090909</v>
      </c>
      <c r="N198" s="11" t="n">
        <f aca="false">L198/-M198</f>
        <v>0.535460219200325</v>
      </c>
      <c r="O198" s="11" t="n">
        <f aca="false">COUNTIF($G$3:$G198,"&gt;0")/COUNTIF($B$3:$B198,"&gt;0")</f>
        <v>0.668674698795181</v>
      </c>
    </row>
    <row r="199" customFormat="false" ht="13" hidden="false" customHeight="false" outlineLevel="0" collapsed="false">
      <c r="A199" s="1" t="n">
        <v>58674434622887900</v>
      </c>
      <c r="B199" s="2" t="n">
        <v>43690</v>
      </c>
      <c r="C199" s="2" t="s">
        <v>83</v>
      </c>
      <c r="D199" s="3" t="s">
        <v>39</v>
      </c>
      <c r="E199" s="3" t="n">
        <v>2</v>
      </c>
      <c r="F199" s="5" t="n">
        <v>2.2</v>
      </c>
      <c r="G199" s="6" t="n">
        <v>4.4</v>
      </c>
      <c r="H199" s="7" t="n">
        <f aca="false">G199-E199</f>
        <v>2.4</v>
      </c>
      <c r="I199" s="7" t="n">
        <f aca="false">SUM($H$2:H199)</f>
        <v>7.14</v>
      </c>
      <c r="J199" s="8" t="n">
        <f aca="false">SUM(H$3:H199)/SUM(E$3:E199)</f>
        <v>0.0062962962962963</v>
      </c>
      <c r="K199" s="9" t="n">
        <f aca="false">O199-(1-O199)/N199</f>
        <v>0.0535420586805878</v>
      </c>
      <c r="L199" s="10" t="n">
        <f aca="false">AVERAGEIF($H$3:$H199,"&gt;0")</f>
        <v>3.67752380952381</v>
      </c>
      <c r="M199" s="10" t="n">
        <f aca="false">AVERAGEIF($H$3:$H199,"&lt;0")</f>
        <v>-6.89090909090909</v>
      </c>
      <c r="N199" s="11" t="n">
        <f aca="false">L199/-M199</f>
        <v>0.533677597688152</v>
      </c>
      <c r="O199" s="11" t="n">
        <f aca="false">COUNTIF($G$3:$G199,"&gt;0")/COUNTIF($B$3:$B199,"&gt;0")</f>
        <v>0.670658682634731</v>
      </c>
    </row>
    <row r="200" customFormat="false" ht="13" hidden="false" customHeight="false" outlineLevel="0" collapsed="false">
      <c r="E200" s="3"/>
    </row>
    <row r="201" customFormat="false" ht="13" hidden="false" customHeight="false" outlineLevel="0" collapsed="false">
      <c r="D201" s="21"/>
      <c r="I201" s="16" t="n">
        <f aca="false">SUM(H202:H209)</f>
        <v>-11.64</v>
      </c>
    </row>
    <row r="202" customFormat="false" ht="13" hidden="false" customHeight="false" outlineLevel="0" collapsed="false">
      <c r="A202" s="1" t="n">
        <v>89318965766687900</v>
      </c>
      <c r="B202" s="2" t="n">
        <v>43692</v>
      </c>
      <c r="C202" s="2" t="s">
        <v>83</v>
      </c>
      <c r="D202" s="3" t="s">
        <v>31</v>
      </c>
      <c r="E202" s="3" t="n">
        <v>2</v>
      </c>
      <c r="F202" s="5" t="n">
        <v>1.45</v>
      </c>
      <c r="G202" s="6" t="n">
        <v>0</v>
      </c>
      <c r="H202" s="7" t="n">
        <f aca="false">G202-E202</f>
        <v>-2</v>
      </c>
      <c r="I202" s="7" t="n">
        <f aca="false">SUM($H$2:H202)</f>
        <v>5.14</v>
      </c>
      <c r="J202" s="8" t="n">
        <f aca="false">SUM(H$3:H202)/SUM(E$3:E202)</f>
        <v>0.00452464788732394</v>
      </c>
      <c r="K202" s="9" t="n">
        <f aca="false">O202-(1-O202)/N202</f>
        <v>0.0499861880837693</v>
      </c>
      <c r="L202" s="10" t="n">
        <f aca="false">AVERAGEIF($H$3:$H202,"&gt;0")</f>
        <v>3.67752380952381</v>
      </c>
      <c r="M202" s="10" t="n">
        <f aca="false">AVERAGEIF($H$3:$H202,"&lt;0")</f>
        <v>-6.80357142857143</v>
      </c>
      <c r="N202" s="11" t="n">
        <f aca="false">L202/-M202</f>
        <v>0.540528433945757</v>
      </c>
      <c r="O202" s="11" t="n">
        <f aca="false">COUNTIF($G$3:$G202,"&gt;0")/COUNTIF($B$3:$B202,"&gt;0")</f>
        <v>0.666666666666667</v>
      </c>
    </row>
    <row r="203" customFormat="false" ht="13" hidden="false" customHeight="false" outlineLevel="0" collapsed="false">
      <c r="A203" s="1" t="n">
        <v>46743199948454900</v>
      </c>
      <c r="B203" s="2" t="n">
        <v>43692</v>
      </c>
      <c r="C203" s="2" t="s">
        <v>83</v>
      </c>
      <c r="D203" s="3" t="s">
        <v>70</v>
      </c>
      <c r="E203" s="3" t="n">
        <v>2</v>
      </c>
      <c r="F203" s="5" t="n">
        <v>1.42</v>
      </c>
      <c r="G203" s="6" t="n">
        <v>2.84</v>
      </c>
      <c r="H203" s="7" t="n">
        <f aca="false">G203-E203</f>
        <v>0.84</v>
      </c>
      <c r="I203" s="7" t="n">
        <f aca="false">SUM($H$2:H203)</f>
        <v>5.98</v>
      </c>
      <c r="J203" s="8" t="n">
        <f aca="false">SUM(H$3:H203)/SUM(E$3:E203)</f>
        <v>0.00525483304042179</v>
      </c>
      <c r="K203" s="9" t="n">
        <f aca="false">O203-(1-O203)/N203</f>
        <v>0.0511125294000179</v>
      </c>
      <c r="L203" s="10" t="n">
        <f aca="false">AVERAGEIF($H$3:$H203,"&gt;0")</f>
        <v>3.65075471698113</v>
      </c>
      <c r="M203" s="10" t="n">
        <f aca="false">AVERAGEIF($H$3:$H203,"&lt;0")</f>
        <v>-6.80357142857143</v>
      </c>
      <c r="N203" s="11" t="n">
        <f aca="false">L203/-M203</f>
        <v>0.536593869162581</v>
      </c>
      <c r="O203" s="11" t="n">
        <f aca="false">COUNTIF($G$3:$G203,"&gt;0")/COUNTIF($B$3:$B203,"&gt;0")</f>
        <v>0.668639053254438</v>
      </c>
    </row>
    <row r="204" customFormat="false" ht="13" hidden="false" customHeight="false" outlineLevel="0" collapsed="false">
      <c r="A204" s="1" t="n">
        <v>15161015662567900</v>
      </c>
      <c r="B204" s="2" t="n">
        <v>43692</v>
      </c>
      <c r="C204" s="2" t="s">
        <v>83</v>
      </c>
      <c r="D204" s="3" t="s">
        <v>58</v>
      </c>
      <c r="E204" s="3" t="n">
        <v>2</v>
      </c>
      <c r="F204" s="5" t="n">
        <v>1.4</v>
      </c>
      <c r="G204" s="6" t="n">
        <v>2.8</v>
      </c>
      <c r="H204" s="7" t="n">
        <f aca="false">G204-E204</f>
        <v>0.8</v>
      </c>
      <c r="I204" s="7" t="n">
        <f aca="false">SUM($H$2:H204)</f>
        <v>6.78</v>
      </c>
      <c r="J204" s="8" t="n">
        <f aca="false">SUM(H$3:H204)/SUM(E$3:E204)</f>
        <v>0.00594736842105263</v>
      </c>
      <c r="K204" s="9" t="n">
        <f aca="false">O204-(1-O204)/N204</f>
        <v>0.0521811943096904</v>
      </c>
      <c r="L204" s="10" t="n">
        <f aca="false">AVERAGEIF($H$3:$H204,"&gt;0")</f>
        <v>3.62411214953271</v>
      </c>
      <c r="M204" s="10" t="n">
        <f aca="false">AVERAGEIF($H$3:$H204,"&lt;0")</f>
        <v>-6.80357142857143</v>
      </c>
      <c r="N204" s="11" t="n">
        <f aca="false">L204/-M204</f>
        <v>0.532677901243653</v>
      </c>
      <c r="O204" s="11" t="n">
        <f aca="false">COUNTIF($G$3:$G204,"&gt;0")/COUNTIF($B$3:$B204,"&gt;0")</f>
        <v>0.670588235294118</v>
      </c>
    </row>
    <row r="205" customFormat="false" ht="13" hidden="false" customHeight="false" outlineLevel="0" collapsed="false">
      <c r="A205" s="1" t="n">
        <v>32382995632205900</v>
      </c>
      <c r="B205" s="2" t="n">
        <v>43692</v>
      </c>
      <c r="C205" s="2" t="s">
        <v>83</v>
      </c>
      <c r="D205" s="3" t="s">
        <v>100</v>
      </c>
      <c r="E205" s="3" t="n">
        <v>2</v>
      </c>
      <c r="F205" s="5" t="n">
        <v>1.1</v>
      </c>
      <c r="G205" s="6" t="n">
        <v>0</v>
      </c>
      <c r="H205" s="7" t="n">
        <f aca="false">G205-E205</f>
        <v>-2</v>
      </c>
      <c r="I205" s="7" t="n">
        <f aca="false">SUM($H$2:H205)</f>
        <v>4.78</v>
      </c>
      <c r="J205" s="8" t="n">
        <f aca="false">SUM(H$3:H205)/SUM(E$3:E205)</f>
        <v>0.00418563922942207</v>
      </c>
      <c r="K205" s="9" t="n">
        <f aca="false">O205-(1-O205)/N205</f>
        <v>0.0486487937484297</v>
      </c>
      <c r="L205" s="10" t="n">
        <f aca="false">AVERAGEIF($H$3:$H205,"&gt;0")</f>
        <v>3.62411214953271</v>
      </c>
      <c r="M205" s="10" t="n">
        <f aca="false">AVERAGEIF($H$3:$H205,"&lt;0")</f>
        <v>-6.71929824561404</v>
      </c>
      <c r="N205" s="11" t="n">
        <f aca="false">L205/-M205</f>
        <v>0.539358727215051</v>
      </c>
      <c r="O205" s="11" t="n">
        <f aca="false">COUNTIF($G$3:$G205,"&gt;0")/COUNTIF($B$3:$B205,"&gt;0")</f>
        <v>0.666666666666667</v>
      </c>
    </row>
    <row r="206" customFormat="false" ht="13" hidden="false" customHeight="false" outlineLevel="0" collapsed="false">
      <c r="A206" s="1" t="n">
        <v>86472197409674900</v>
      </c>
      <c r="B206" s="2" t="n">
        <v>43692</v>
      </c>
      <c r="C206" s="2" t="s">
        <v>83</v>
      </c>
      <c r="D206" s="3" t="s">
        <v>37</v>
      </c>
      <c r="E206" s="3" t="n">
        <v>2</v>
      </c>
      <c r="F206" s="5" t="n">
        <v>1.34</v>
      </c>
      <c r="G206" s="6" t="n">
        <v>2.68</v>
      </c>
      <c r="H206" s="7" t="n">
        <f aca="false">G206-E206</f>
        <v>0.68</v>
      </c>
      <c r="I206" s="7" t="n">
        <f aca="false">SUM($H$2:H206)</f>
        <v>5.46</v>
      </c>
      <c r="J206" s="8" t="n">
        <f aca="false">SUM(H$3:H206)/SUM(E$3:E206)</f>
        <v>0.00477272727272727</v>
      </c>
      <c r="K206" s="9" t="n">
        <f aca="false">O206-(1-O206)/N206</f>
        <v>0.0495232216899408</v>
      </c>
      <c r="L206" s="10" t="n">
        <f aca="false">AVERAGEIF($H$3:$H206,"&gt;0")</f>
        <v>3.59685185185185</v>
      </c>
      <c r="M206" s="10" t="n">
        <f aca="false">AVERAGEIF($H$3:$H206,"&lt;0")</f>
        <v>-6.71929824561404</v>
      </c>
      <c r="N206" s="11" t="n">
        <f aca="false">L206/-M206</f>
        <v>0.535301711633304</v>
      </c>
      <c r="O206" s="11" t="n">
        <f aca="false">COUNTIF($G$3:$G206,"&gt;0")/COUNTIF($B$3:$B206,"&gt;0")</f>
        <v>0.668604651162791</v>
      </c>
    </row>
    <row r="207" customFormat="false" ht="13" hidden="false" customHeight="false" outlineLevel="0" collapsed="false">
      <c r="A207" s="1" t="n">
        <v>12869048835643900</v>
      </c>
      <c r="B207" s="2" t="n">
        <v>43692</v>
      </c>
      <c r="C207" s="2" t="s">
        <v>83</v>
      </c>
      <c r="D207" s="3" t="s">
        <v>94</v>
      </c>
      <c r="E207" s="3" t="n">
        <v>2</v>
      </c>
      <c r="F207" s="5" t="n">
        <v>1.52</v>
      </c>
      <c r="G207" s="6" t="n">
        <v>0</v>
      </c>
      <c r="H207" s="7" t="n">
        <f aca="false">G207-E207</f>
        <v>-2</v>
      </c>
      <c r="I207" s="7" t="n">
        <f aca="false">SUM($H$2:H207)</f>
        <v>3.46</v>
      </c>
      <c r="J207" s="8" t="n">
        <f aca="false">SUM(H$3:H207)/SUM(E$3:E207)</f>
        <v>0.00301919720767888</v>
      </c>
      <c r="K207" s="9" t="n">
        <f aca="false">O207-(1-O207)/N207</f>
        <v>0.0460228458067263</v>
      </c>
      <c r="L207" s="10" t="n">
        <f aca="false">AVERAGEIF($H$3:$H207,"&gt;0")</f>
        <v>3.59685185185185</v>
      </c>
      <c r="M207" s="10" t="n">
        <f aca="false">AVERAGEIF($H$3:$H207,"&lt;0")</f>
        <v>-6.63793103448276</v>
      </c>
      <c r="N207" s="11" t="n">
        <f aca="false">L207/-M207</f>
        <v>0.541863395863396</v>
      </c>
      <c r="O207" s="11" t="n">
        <f aca="false">COUNTIF($G$3:$G207,"&gt;0")/COUNTIF($B$3:$B207,"&gt;0")</f>
        <v>0.664739884393063</v>
      </c>
    </row>
    <row r="208" customFormat="false" ht="13" hidden="false" customHeight="false" outlineLevel="0" collapsed="false">
      <c r="A208" s="1" t="n">
        <v>44697653567817900</v>
      </c>
      <c r="B208" s="2" t="n">
        <v>43692</v>
      </c>
      <c r="C208" s="2" t="s">
        <v>83</v>
      </c>
      <c r="D208" s="3" t="s">
        <v>99</v>
      </c>
      <c r="E208" s="3" t="n">
        <v>2</v>
      </c>
      <c r="F208" s="5" t="n">
        <v>1.02</v>
      </c>
      <c r="G208" s="6" t="n">
        <v>2.04</v>
      </c>
      <c r="H208" s="7" t="n">
        <f aca="false">G208-E208</f>
        <v>0.04</v>
      </c>
      <c r="I208" s="7" t="n">
        <f aca="false">SUM($H$2:H208)</f>
        <v>3.5</v>
      </c>
      <c r="J208" s="8" t="n">
        <f aca="false">SUM(H$3:H208)/SUM(E$3:E208)</f>
        <v>0.00304878048780488</v>
      </c>
      <c r="K208" s="9" t="n">
        <f aca="false">O208-(1-O208)/N208</f>
        <v>0.0458734596665631</v>
      </c>
      <c r="L208" s="10" t="n">
        <f aca="false">AVERAGEIF($H$3:$H208,"&gt;0")</f>
        <v>3.56422018348624</v>
      </c>
      <c r="M208" s="10" t="n">
        <f aca="false">AVERAGEIF($H$3:$H208,"&lt;0")</f>
        <v>-6.63793103448276</v>
      </c>
      <c r="N208" s="11" t="n">
        <f aca="false">L208/-M208</f>
        <v>0.536947456213511</v>
      </c>
      <c r="O208" s="11" t="n">
        <f aca="false">COUNTIF($G$3:$G208,"&gt;0")/COUNTIF($B$3:$B208,"&gt;0")</f>
        <v>0.666666666666667</v>
      </c>
    </row>
    <row r="209" customFormat="false" ht="13" hidden="false" customHeight="false" outlineLevel="0" collapsed="false">
      <c r="A209" s="1" t="n">
        <v>67091438717577900</v>
      </c>
      <c r="B209" s="2" t="n">
        <v>43692</v>
      </c>
      <c r="C209" s="2" t="s">
        <v>83</v>
      </c>
      <c r="D209" s="3" t="s">
        <v>74</v>
      </c>
      <c r="E209" s="3" t="n">
        <v>8</v>
      </c>
      <c r="F209" s="5" t="n">
        <v>1.55</v>
      </c>
      <c r="G209" s="6" t="n">
        <v>0</v>
      </c>
      <c r="H209" s="7" t="n">
        <f aca="false">G209-E209</f>
        <v>-8</v>
      </c>
      <c r="I209" s="7" t="n">
        <f aca="false">SUM($H$2:H209)</f>
        <v>-4.5</v>
      </c>
      <c r="J209" s="8" t="n">
        <f aca="false">SUM(H$3:H209)/SUM(E$3:E209)</f>
        <v>-0.00389273356401384</v>
      </c>
      <c r="K209" s="9" t="n">
        <f aca="false">O209-(1-O209)/N209</f>
        <v>0.0327854384997243</v>
      </c>
      <c r="L209" s="10" t="n">
        <f aca="false">AVERAGEIF($H$3:$H209,"&gt;0")</f>
        <v>3.56422018348624</v>
      </c>
      <c r="M209" s="10" t="n">
        <f aca="false">AVERAGEIF($H$3:$H209,"&lt;0")</f>
        <v>-6.66101694915254</v>
      </c>
      <c r="N209" s="11" t="n">
        <f aca="false">L209/-M209</f>
        <v>0.535086490650606</v>
      </c>
      <c r="O209" s="11" t="n">
        <f aca="false">COUNTIF($G$3:$G209,"&gt;0")/COUNTIF($B$3:$B209,"&gt;0")</f>
        <v>0.662857142857143</v>
      </c>
    </row>
    <row r="210" customFormat="false" ht="13" hidden="false" customHeight="false" outlineLevel="0" collapsed="false">
      <c r="E210" s="3"/>
    </row>
    <row r="211" customFormat="false" ht="13" hidden="false" customHeight="false" outlineLevel="0" collapsed="false">
      <c r="D211" s="21"/>
      <c r="I211" s="16" t="n">
        <f aca="false">SUM(H212:H215)</f>
        <v>-13.88</v>
      </c>
    </row>
    <row r="212" customFormat="false" ht="13" hidden="false" customHeight="false" outlineLevel="0" collapsed="false">
      <c r="A212" s="1" t="n">
        <v>94586905761749900</v>
      </c>
      <c r="B212" s="2" t="n">
        <v>43693</v>
      </c>
      <c r="C212" s="2" t="s">
        <v>83</v>
      </c>
      <c r="D212" s="3" t="s">
        <v>37</v>
      </c>
      <c r="E212" s="3" t="n">
        <v>4</v>
      </c>
      <c r="F212" s="5" t="n">
        <v>1.24</v>
      </c>
      <c r="G212" s="6" t="n">
        <v>0</v>
      </c>
      <c r="H212" s="7" t="n">
        <f aca="false">G212-E212</f>
        <v>-4</v>
      </c>
      <c r="I212" s="7" t="n">
        <f aca="false">SUM($H$2:H212)</f>
        <v>-8.5</v>
      </c>
      <c r="J212" s="8" t="n">
        <f aca="false">SUM(H$3:H212)/SUM(E$3:E212)</f>
        <v>-0.00732758620689655</v>
      </c>
      <c r="K212" s="9" t="n">
        <f aca="false">O212-(1-O212)/N212</f>
        <v>0.0262226512226513</v>
      </c>
      <c r="L212" s="10" t="n">
        <f aca="false">AVERAGEIF($H$3:$H212,"&gt;0")</f>
        <v>3.56422018348624</v>
      </c>
      <c r="M212" s="10" t="n">
        <f aca="false">AVERAGEIF($H$3:$H212,"&lt;0")</f>
        <v>-6.61666666666667</v>
      </c>
      <c r="N212" s="11" t="n">
        <f aca="false">L212/-M212</f>
        <v>0.53867307558986</v>
      </c>
      <c r="O212" s="11" t="n">
        <f aca="false">COUNTIF($G$3:$G212,"&gt;0")/COUNTIF($B$3:$B212,"&gt;0")</f>
        <v>0.659090909090909</v>
      </c>
    </row>
    <row r="213" customFormat="false" ht="13" hidden="false" customHeight="false" outlineLevel="0" collapsed="false">
      <c r="A213" s="1" t="n">
        <v>38156907331643900</v>
      </c>
      <c r="B213" s="2" t="n">
        <v>43693</v>
      </c>
      <c r="C213" s="2" t="s">
        <v>83</v>
      </c>
      <c r="D213" s="3" t="s">
        <v>70</v>
      </c>
      <c r="E213" s="3" t="n">
        <v>10</v>
      </c>
      <c r="F213" s="5" t="n">
        <v>1.48</v>
      </c>
      <c r="G213" s="6" t="n">
        <v>10</v>
      </c>
      <c r="H213" s="7" t="n">
        <f aca="false">G213-E213</f>
        <v>0</v>
      </c>
      <c r="I213" s="7" t="n">
        <f aca="false">SUM($H$2:H213)</f>
        <v>-8.5</v>
      </c>
      <c r="J213" s="8" t="n">
        <f aca="false">SUM(H$3:H213)/SUM(E$3:E213)</f>
        <v>-0.00726495726495727</v>
      </c>
      <c r="K213" s="9" t="n">
        <f aca="false">O213-(1-O213)/N213</f>
        <v>0.0317242181648963</v>
      </c>
      <c r="L213" s="10" t="n">
        <f aca="false">AVERAGEIF($H$3:$H213,"&gt;0")</f>
        <v>3.56422018348624</v>
      </c>
      <c r="M213" s="10" t="n">
        <f aca="false">AVERAGEIF($H$3:$H213,"&lt;0")</f>
        <v>-6.61666666666667</v>
      </c>
      <c r="N213" s="11" t="n">
        <f aca="false">L213/-M213</f>
        <v>0.53867307558986</v>
      </c>
      <c r="O213" s="11" t="n">
        <f aca="false">COUNTIF($G$3:$G213,"&gt;0")/COUNTIF($B$3:$B213,"&gt;0")</f>
        <v>0.661016949152543</v>
      </c>
    </row>
    <row r="214" customFormat="false" ht="13" hidden="false" customHeight="false" outlineLevel="0" collapsed="false">
      <c r="A214" s="1" t="n">
        <v>97345893558110900</v>
      </c>
      <c r="B214" s="2" t="n">
        <v>43693</v>
      </c>
      <c r="C214" s="2" t="s">
        <v>83</v>
      </c>
      <c r="D214" s="3" t="s">
        <v>44</v>
      </c>
      <c r="E214" s="3" t="n">
        <v>10</v>
      </c>
      <c r="F214" s="5" t="n">
        <v>3.4</v>
      </c>
      <c r="G214" s="6" t="n">
        <v>0</v>
      </c>
      <c r="H214" s="7" t="n">
        <f aca="false">G214-E214</f>
        <v>-10</v>
      </c>
      <c r="I214" s="7" t="n">
        <f aca="false">SUM($H$2:H214)</f>
        <v>-18.5</v>
      </c>
      <c r="J214" s="8" t="n">
        <f aca="false">SUM(H$3:H214)/SUM(E$3:E214)</f>
        <v>-0.0156779661016949</v>
      </c>
      <c r="K214" s="9" t="n">
        <f aca="false">O214-(1-O214)/N214</f>
        <v>0.0157838416265387</v>
      </c>
      <c r="L214" s="10" t="n">
        <f aca="false">AVERAGEIF($H$3:$H214,"&gt;0")</f>
        <v>3.56422018348624</v>
      </c>
      <c r="M214" s="10" t="n">
        <f aca="false">AVERAGEIF($H$3:$H214,"&lt;0")</f>
        <v>-6.67213114754098</v>
      </c>
      <c r="N214" s="11" t="n">
        <f aca="false">L214/-M214</f>
        <v>0.53419516263553</v>
      </c>
      <c r="O214" s="11" t="n">
        <f aca="false">COUNTIF($G$3:$G214,"&gt;0")/COUNTIF($B$3:$B214,"&gt;0")</f>
        <v>0.657303370786517</v>
      </c>
    </row>
    <row r="215" customFormat="false" ht="13" hidden="false" customHeight="false" outlineLevel="0" collapsed="false">
      <c r="A215" s="1" t="n">
        <v>43539224216992900</v>
      </c>
      <c r="B215" s="2" t="n">
        <v>43693</v>
      </c>
      <c r="C215" s="2" t="s">
        <v>83</v>
      </c>
      <c r="D215" s="3" t="s">
        <v>99</v>
      </c>
      <c r="E215" s="3" t="n">
        <v>4</v>
      </c>
      <c r="F215" s="5" t="n">
        <v>1.03</v>
      </c>
      <c r="G215" s="6" t="n">
        <v>4.12</v>
      </c>
      <c r="H215" s="7" t="n">
        <f aca="false">G215-E215</f>
        <v>0.12</v>
      </c>
      <c r="I215" s="7" t="n">
        <f aca="false">SUM($H$2:H215)</f>
        <v>-18.38</v>
      </c>
      <c r="J215" s="8" t="n">
        <f aca="false">SUM(H$3:H215)/SUM(E$3:E215)</f>
        <v>-0.0155236486486487</v>
      </c>
      <c r="K215" s="9" t="n">
        <f aca="false">O215-(1-O215)/N215</f>
        <v>0.0156284276493044</v>
      </c>
      <c r="L215" s="10" t="n">
        <f aca="false">AVERAGEIF($H$3:$H215,"&gt;0")</f>
        <v>3.53290909090909</v>
      </c>
      <c r="M215" s="10" t="n">
        <f aca="false">AVERAGEIF($H$3:$H215,"&lt;0")</f>
        <v>-6.67213114754098</v>
      </c>
      <c r="N215" s="11" t="n">
        <f aca="false">L215/-M215</f>
        <v>0.529502345320527</v>
      </c>
      <c r="O215" s="11" t="n">
        <f aca="false">COUNTIF($G$3:$G215,"&gt;0")/COUNTIF($B$3:$B215,"&gt;0")</f>
        <v>0.659217877094972</v>
      </c>
    </row>
    <row r="216" customFormat="false" ht="13" hidden="false" customHeight="false" outlineLevel="0" collapsed="false">
      <c r="E216" s="3"/>
    </row>
    <row r="217" customFormat="false" ht="13" hidden="false" customHeight="false" outlineLevel="0" collapsed="false">
      <c r="D217" s="21"/>
      <c r="I217" s="16" t="n">
        <f aca="false">SUM(H218:H219)</f>
        <v>0.199999999999999</v>
      </c>
    </row>
    <row r="218" customFormat="false" ht="13" hidden="false" customHeight="false" outlineLevel="0" collapsed="false">
      <c r="A218" s="1" t="n">
        <v>52645546416816900</v>
      </c>
      <c r="B218" s="2" t="n">
        <v>43694</v>
      </c>
      <c r="C218" s="2" t="s">
        <v>83</v>
      </c>
      <c r="D218" s="3" t="s">
        <v>70</v>
      </c>
      <c r="E218" s="3" t="n">
        <v>10</v>
      </c>
      <c r="F218" s="5" t="n">
        <v>1.42</v>
      </c>
      <c r="G218" s="6" t="n">
        <v>14.2</v>
      </c>
      <c r="H218" s="7" t="n">
        <f aca="false">G218-E218</f>
        <v>4.2</v>
      </c>
      <c r="I218" s="7" t="n">
        <f aca="false">SUM($H$2:H218)</f>
        <v>-14.18</v>
      </c>
      <c r="J218" s="8" t="n">
        <f aca="false">SUM(H$3:H218)/SUM(E$3:E218)</f>
        <v>-0.0118760469011725</v>
      </c>
      <c r="K218" s="9" t="n">
        <f aca="false">O218-(1-O218)/N218</f>
        <v>0.0221840367937819</v>
      </c>
      <c r="L218" s="10" t="n">
        <f aca="false">AVERAGEIF($H$3:$H218,"&gt;0")</f>
        <v>3.53891891891892</v>
      </c>
      <c r="M218" s="10" t="n">
        <f aca="false">AVERAGEIF($H$3:$H218,"&lt;0")</f>
        <v>-6.67213114754098</v>
      </c>
      <c r="N218" s="11" t="n">
        <f aca="false">L218/-M218</f>
        <v>0.530403081213892</v>
      </c>
      <c r="O218" s="11" t="n">
        <f aca="false">COUNTIF($G$3:$G218,"&gt;0")/COUNTIF($B$3:$B218,"&gt;0")</f>
        <v>0.661111111111111</v>
      </c>
    </row>
    <row r="219" customFormat="false" ht="13" hidden="false" customHeight="false" outlineLevel="0" collapsed="false">
      <c r="A219" s="1" t="n">
        <v>34293060984545900</v>
      </c>
      <c r="B219" s="2" t="n">
        <v>43694</v>
      </c>
      <c r="C219" s="2" t="s">
        <v>83</v>
      </c>
      <c r="D219" s="3" t="s">
        <v>99</v>
      </c>
      <c r="E219" s="3" t="n">
        <v>4</v>
      </c>
      <c r="F219" s="5" t="n">
        <v>1.3</v>
      </c>
      <c r="G219" s="6" t="n">
        <v>0</v>
      </c>
      <c r="H219" s="7" t="n">
        <f aca="false">G219-E219</f>
        <v>-4</v>
      </c>
      <c r="I219" s="7" t="n">
        <f aca="false">SUM($H$2:H219)</f>
        <v>-18.18</v>
      </c>
      <c r="J219" s="8" t="n">
        <f aca="false">SUM(H$3:H219)/SUM(E$3:E219)</f>
        <v>-0.0151752921535893</v>
      </c>
      <c r="K219" s="9" t="n">
        <f aca="false">O219-(1-O219)/N219</f>
        <v>0.0158167842046504</v>
      </c>
      <c r="L219" s="10" t="n">
        <f aca="false">AVERAGEIF($H$3:$H219,"&gt;0")</f>
        <v>3.53891891891892</v>
      </c>
      <c r="M219" s="10" t="n">
        <f aca="false">AVERAGEIF($H$3:$H219,"&lt;0")</f>
        <v>-6.62903225806452</v>
      </c>
      <c r="N219" s="11" t="n">
        <f aca="false">L219/-M219</f>
        <v>0.533851515749326</v>
      </c>
      <c r="O219" s="11" t="n">
        <f aca="false">COUNTIF($G$3:$G219,"&gt;0")/COUNTIF($B$3:$B219,"&gt;0")</f>
        <v>0.657458563535912</v>
      </c>
    </row>
    <row r="221" customFormat="false" ht="13" hidden="false" customHeight="false" outlineLevel="0" collapsed="false">
      <c r="I221" s="16" t="n">
        <f aca="false">SUM(H222)</f>
        <v>1.6</v>
      </c>
    </row>
    <row r="222" customFormat="false" ht="13" hidden="false" customHeight="false" outlineLevel="0" collapsed="false">
      <c r="A222" s="1" t="n">
        <v>48130959605163900</v>
      </c>
      <c r="B222" s="2" t="n">
        <v>43695</v>
      </c>
      <c r="C222" s="2" t="s">
        <v>83</v>
      </c>
      <c r="D222" s="3" t="s">
        <v>58</v>
      </c>
      <c r="E222" s="3" t="n">
        <v>4</v>
      </c>
      <c r="F222" s="5" t="n">
        <v>1.4</v>
      </c>
      <c r="G222" s="6" t="n">
        <v>5.6</v>
      </c>
      <c r="H222" s="7" t="n">
        <f aca="false">G222-E222</f>
        <v>1.6</v>
      </c>
      <c r="I222" s="7" t="n">
        <f aca="false">SUM($H$2:H222)</f>
        <v>-16.58</v>
      </c>
      <c r="J222" s="8" t="n">
        <f aca="false">SUM(H$3:H222)/SUM(E$3:E222)</f>
        <v>-0.0137936772046589</v>
      </c>
      <c r="K222" s="9" t="n">
        <f aca="false">O222-(1-O222)/N222</f>
        <v>0.0180874852544648</v>
      </c>
      <c r="L222" s="10" t="n">
        <f aca="false">AVERAGEIF($H$3:$H222,"&gt;0")</f>
        <v>3.52160714285714</v>
      </c>
      <c r="M222" s="10" t="n">
        <f aca="false">AVERAGEIF($H$3:$H222,"&lt;0")</f>
        <v>-6.62903225806452</v>
      </c>
      <c r="N222" s="11" t="n">
        <f aca="false">L222/-M222</f>
        <v>0.531240006951686</v>
      </c>
      <c r="O222" s="11" t="n">
        <f aca="false">COUNTIF($G$3:$G222,"&gt;0")/COUNTIF($B$3:$B222,"&gt;0")</f>
        <v>0.659340659340659</v>
      </c>
    </row>
    <row r="224" customFormat="false" ht="13" hidden="false" customHeight="false" outlineLevel="0" collapsed="false">
      <c r="I224" s="16" t="n">
        <f aca="false">SUM(H225:H237)</f>
        <v>21.47</v>
      </c>
    </row>
    <row r="225" customFormat="false" ht="13" hidden="false" customHeight="false" outlineLevel="0" collapsed="false">
      <c r="A225" s="1" t="n">
        <v>46620835125474900</v>
      </c>
      <c r="B225" s="2" t="n">
        <v>43696</v>
      </c>
      <c r="C225" s="2" t="s">
        <v>101</v>
      </c>
      <c r="D225" s="3" t="s">
        <v>34</v>
      </c>
      <c r="E225" s="4" t="n">
        <v>2</v>
      </c>
      <c r="F225" s="5" t="n">
        <v>3.1</v>
      </c>
      <c r="G225" s="6" t="n">
        <v>6.2</v>
      </c>
      <c r="H225" s="7" t="n">
        <f aca="false">G225-E225</f>
        <v>4.2</v>
      </c>
      <c r="I225" s="7" t="n">
        <f aca="false">SUM($H$2:H225)</f>
        <v>-12.38</v>
      </c>
      <c r="J225" s="8" t="n">
        <f aca="false">SUM(H$3:H225)/SUM(E$3:E225)</f>
        <v>-0.0102823920265781</v>
      </c>
      <c r="K225" s="9" t="n">
        <f aca="false">O225-(1-O225)/N225</f>
        <v>0.0245384829026262</v>
      </c>
      <c r="L225" s="10" t="n">
        <f aca="false">AVERAGEIF($H$3:$H225,"&gt;0")</f>
        <v>3.52761061946903</v>
      </c>
      <c r="M225" s="10" t="n">
        <f aca="false">AVERAGEIF($H$3:$H225,"&lt;0")</f>
        <v>-6.62903225806452</v>
      </c>
      <c r="N225" s="11" t="n">
        <f aca="false">L225/-M225</f>
        <v>0.532145640893138</v>
      </c>
      <c r="O225" s="11" t="n">
        <f aca="false">COUNTIF($G$3:$G225,"&gt;0")/COUNTIF($B$3:$B225,"&gt;0")</f>
        <v>0.66120218579235</v>
      </c>
    </row>
    <row r="226" customFormat="false" ht="13" hidden="false" customHeight="false" outlineLevel="0" collapsed="false">
      <c r="A226" s="1" t="n">
        <v>35434775439905900</v>
      </c>
      <c r="B226" s="2" t="n">
        <v>43696</v>
      </c>
      <c r="C226" s="2" t="s">
        <v>101</v>
      </c>
      <c r="D226" s="3" t="s">
        <v>102</v>
      </c>
      <c r="E226" s="4" t="n">
        <v>2</v>
      </c>
      <c r="F226" s="5" t="n">
        <v>1.7</v>
      </c>
      <c r="G226" s="6" t="n">
        <v>2</v>
      </c>
      <c r="H226" s="7" t="n">
        <f aca="false">G226-E226</f>
        <v>0</v>
      </c>
      <c r="I226" s="7" t="n">
        <f aca="false">SUM($H$2:H226)</f>
        <v>-12.38</v>
      </c>
      <c r="J226" s="8" t="n">
        <f aca="false">SUM(H$3:H226)/SUM(E$3:E226)</f>
        <v>-0.0102653399668325</v>
      </c>
      <c r="K226" s="9" t="n">
        <f aca="false">O226-(1-O226)/N226</f>
        <v>0.0298399041911988</v>
      </c>
      <c r="L226" s="10" t="n">
        <f aca="false">AVERAGEIF($H$3:$H226,"&gt;0")</f>
        <v>3.52761061946903</v>
      </c>
      <c r="M226" s="10" t="n">
        <f aca="false">AVERAGEIF($H$3:$H226,"&lt;0")</f>
        <v>-6.62903225806452</v>
      </c>
      <c r="N226" s="11" t="n">
        <f aca="false">L226/-M226</f>
        <v>0.532145640893138</v>
      </c>
      <c r="O226" s="11" t="n">
        <f aca="false">COUNTIF($G$3:$G226,"&gt;0")/COUNTIF($B$3:$B226,"&gt;0")</f>
        <v>0.663043478260869</v>
      </c>
    </row>
    <row r="227" customFormat="false" ht="13" hidden="false" customHeight="false" outlineLevel="0" collapsed="false">
      <c r="A227" s="1" t="n">
        <v>79649105333980900</v>
      </c>
      <c r="B227" s="2" t="n">
        <v>43696</v>
      </c>
      <c r="C227" s="2" t="s">
        <v>101</v>
      </c>
      <c r="D227" s="3" t="s">
        <v>103</v>
      </c>
      <c r="E227" s="4" t="n">
        <v>5</v>
      </c>
      <c r="F227" s="5" t="n">
        <v>1.95</v>
      </c>
      <c r="G227" s="6" t="n">
        <v>9.75</v>
      </c>
      <c r="H227" s="7" t="n">
        <f aca="false">G227-E227</f>
        <v>4.75</v>
      </c>
      <c r="I227" s="7" t="n">
        <f aca="false">SUM($H$2:H227)</f>
        <v>-7.63</v>
      </c>
      <c r="J227" s="8" t="n">
        <f aca="false">SUM(H$3:H227)/SUM(E$3:E227)</f>
        <v>-0.00630057803468208</v>
      </c>
      <c r="K227" s="9" t="n">
        <f aca="false">O227-(1-O227)/N227</f>
        <v>0.036992527147968</v>
      </c>
      <c r="L227" s="10" t="n">
        <f aca="false">AVERAGEIF($H$3:$H227,"&gt;0")</f>
        <v>3.53833333333333</v>
      </c>
      <c r="M227" s="10" t="n">
        <f aca="false">AVERAGEIF($H$3:$H227,"&lt;0")</f>
        <v>-6.62903225806452</v>
      </c>
      <c r="N227" s="11" t="n">
        <f aca="false">L227/-M227</f>
        <v>0.533763179237632</v>
      </c>
      <c r="O227" s="11" t="n">
        <f aca="false">COUNTIF($G$3:$G227,"&gt;0")/COUNTIF($B$3:$B227,"&gt;0")</f>
        <v>0.664864864864865</v>
      </c>
    </row>
    <row r="228" customFormat="false" ht="13" hidden="false" customHeight="false" outlineLevel="0" collapsed="false">
      <c r="A228" s="1" t="n">
        <v>12005879234072900</v>
      </c>
      <c r="B228" s="2" t="n">
        <v>43696</v>
      </c>
      <c r="C228" s="2" t="s">
        <v>101</v>
      </c>
      <c r="D228" s="3" t="s">
        <v>26</v>
      </c>
      <c r="E228" s="4" t="n">
        <v>2</v>
      </c>
      <c r="F228" s="5" t="n">
        <v>1.34</v>
      </c>
      <c r="G228" s="6" t="n">
        <v>2.68</v>
      </c>
      <c r="H228" s="7" t="n">
        <f aca="false">G228-E228</f>
        <v>0.68</v>
      </c>
      <c r="I228" s="7" t="n">
        <f aca="false">SUM($H$2:H228)</f>
        <v>-6.95</v>
      </c>
      <c r="J228" s="8" t="n">
        <f aca="false">SUM(H$3:H228)/SUM(E$3:E228)</f>
        <v>-0.00572959604286892</v>
      </c>
      <c r="K228" s="9" t="n">
        <f aca="false">O228-(1-O228)/N228</f>
        <v>0.0377521679021414</v>
      </c>
      <c r="L228" s="10" t="n">
        <f aca="false">AVERAGEIF($H$3:$H228,"&gt;0")</f>
        <v>3.51347826086957</v>
      </c>
      <c r="M228" s="10" t="n">
        <f aca="false">AVERAGEIF($H$3:$H228,"&lt;0")</f>
        <v>-6.62903225806452</v>
      </c>
      <c r="N228" s="11" t="n">
        <f aca="false">L228/-M228</f>
        <v>0.530013752247964</v>
      </c>
      <c r="O228" s="11" t="n">
        <f aca="false">COUNTIF($G$3:$G228,"&gt;0")/COUNTIF($B$3:$B228,"&gt;0")</f>
        <v>0.666666666666667</v>
      </c>
    </row>
    <row r="229" customFormat="false" ht="13" hidden="false" customHeight="false" outlineLevel="0" collapsed="false">
      <c r="A229" s="1" t="n">
        <v>44101438525239900</v>
      </c>
      <c r="B229" s="2" t="n">
        <v>43696</v>
      </c>
      <c r="C229" s="2" t="s">
        <v>101</v>
      </c>
      <c r="D229" s="3" t="s">
        <v>104</v>
      </c>
      <c r="E229" s="4" t="n">
        <v>5</v>
      </c>
      <c r="F229" s="5" t="n">
        <v>2.4</v>
      </c>
      <c r="G229" s="6" t="n">
        <v>12</v>
      </c>
      <c r="H229" s="7" t="n">
        <f aca="false">G229-E229</f>
        <v>7</v>
      </c>
      <c r="I229" s="7" t="n">
        <f aca="false">SUM($H$2:H229)</f>
        <v>0.0500000000000007</v>
      </c>
      <c r="J229" s="8" t="n">
        <f aca="false">SUM(H$3:H229)/SUM(E$3:E229)</f>
        <v>4.10509031198692E-005</v>
      </c>
      <c r="K229" s="9" t="n">
        <f aca="false">O229-(1-O229)/N229</f>
        <v>0.0482037978907548</v>
      </c>
      <c r="L229" s="10" t="n">
        <f aca="false">AVERAGEIF($H$3:$H229,"&gt;0")</f>
        <v>3.54353448275862</v>
      </c>
      <c r="M229" s="10" t="n">
        <f aca="false">AVERAGEIF($H$3:$H229,"&lt;0")</f>
        <v>-6.62903225806452</v>
      </c>
      <c r="N229" s="11" t="n">
        <f aca="false">L229/-M229</f>
        <v>0.534547780854099</v>
      </c>
      <c r="O229" s="11" t="n">
        <f aca="false">COUNTIF($G$3:$G229,"&gt;0")/COUNTIF($B$3:$B229,"&gt;0")</f>
        <v>0.668449197860963</v>
      </c>
    </row>
    <row r="230" customFormat="false" ht="13" hidden="false" customHeight="false" outlineLevel="0" collapsed="false">
      <c r="A230" s="1" t="n">
        <v>27249573579691900</v>
      </c>
      <c r="B230" s="2" t="n">
        <v>43696</v>
      </c>
      <c r="C230" s="2" t="s">
        <v>101</v>
      </c>
      <c r="D230" s="3" t="s">
        <v>105</v>
      </c>
      <c r="E230" s="4" t="n">
        <v>3</v>
      </c>
      <c r="F230" s="5" t="n">
        <v>3.8</v>
      </c>
      <c r="G230" s="6" t="n">
        <v>0</v>
      </c>
      <c r="H230" s="7" t="n">
        <f aca="false">G230-E230</f>
        <v>-3</v>
      </c>
      <c r="I230" s="7" t="n">
        <f aca="false">SUM($H$2:H230)</f>
        <v>-2.95</v>
      </c>
      <c r="J230" s="8" t="n">
        <f aca="false">SUM(H$3:H230)/SUM(E$3:E230)</f>
        <v>-0.00241605241605242</v>
      </c>
      <c r="K230" s="9" t="n">
        <f aca="false">O230-(1-O230)/N230</f>
        <v>0.0434441376133257</v>
      </c>
      <c r="L230" s="10" t="n">
        <f aca="false">AVERAGEIF($H$3:$H230,"&gt;0")</f>
        <v>3.54353448275862</v>
      </c>
      <c r="M230" s="10" t="n">
        <f aca="false">AVERAGEIF($H$3:$H230,"&lt;0")</f>
        <v>-6.57142857142857</v>
      </c>
      <c r="N230" s="11" t="n">
        <f aca="false">L230/-M230</f>
        <v>0.539233508245877</v>
      </c>
      <c r="O230" s="11" t="n">
        <f aca="false">COUNTIF($G$3:$G230,"&gt;0")/COUNTIF($B$3:$B230,"&gt;0")</f>
        <v>0.664893617021277</v>
      </c>
    </row>
    <row r="231" customFormat="false" ht="13" hidden="false" customHeight="false" outlineLevel="0" collapsed="false">
      <c r="A231" s="1" t="n">
        <v>98915675937344900</v>
      </c>
      <c r="B231" s="2" t="n">
        <v>43696</v>
      </c>
      <c r="C231" s="2" t="s">
        <v>101</v>
      </c>
      <c r="D231" s="28" t="s">
        <v>106</v>
      </c>
      <c r="E231" s="4" t="n">
        <v>2</v>
      </c>
      <c r="F231" s="5" t="n">
        <v>1.09</v>
      </c>
      <c r="G231" s="6" t="n">
        <v>2.18</v>
      </c>
      <c r="H231" s="7" t="n">
        <f aca="false">G231-E231</f>
        <v>0.18</v>
      </c>
      <c r="I231" s="7" t="n">
        <f aca="false">SUM($H$2:H231)</f>
        <v>-2.77</v>
      </c>
      <c r="J231" s="8" t="n">
        <f aca="false">SUM(H$3:H231)/SUM(E$3:E231)</f>
        <v>-0.00226492232215863</v>
      </c>
      <c r="K231" s="9" t="n">
        <f aca="false">O231-(1-O231)/N231</f>
        <v>0.0434492110196705</v>
      </c>
      <c r="L231" s="10" t="n">
        <f aca="false">AVERAGEIF($H$3:$H231,"&gt;0")</f>
        <v>3.51478632478633</v>
      </c>
      <c r="M231" s="10" t="n">
        <f aca="false">AVERAGEIF($H$3:$H231,"&lt;0")</f>
        <v>-6.57142857142857</v>
      </c>
      <c r="N231" s="11" t="n">
        <f aca="false">L231/-M231</f>
        <v>0.534858788554441</v>
      </c>
      <c r="O231" s="11" t="n">
        <f aca="false">COUNTIF($G$3:$G231,"&gt;0")/COUNTIF($B$3:$B231,"&gt;0")</f>
        <v>0.666666666666667</v>
      </c>
    </row>
    <row r="232" customFormat="false" ht="13" hidden="false" customHeight="false" outlineLevel="0" collapsed="false">
      <c r="A232" s="1" t="n">
        <v>91196929386680900</v>
      </c>
      <c r="B232" s="2" t="n">
        <v>43696</v>
      </c>
      <c r="C232" s="2" t="s">
        <v>101</v>
      </c>
      <c r="D232" s="3" t="s">
        <v>107</v>
      </c>
      <c r="E232" s="4" t="n">
        <v>2</v>
      </c>
      <c r="F232" s="5" t="n">
        <v>2.15</v>
      </c>
      <c r="G232" s="6" t="n">
        <v>4.3</v>
      </c>
      <c r="H232" s="7" t="n">
        <f aca="false">G232-E232</f>
        <v>2.3</v>
      </c>
      <c r="I232" s="7" t="n">
        <f aca="false">SUM($H$2:H232)</f>
        <v>-0.469999999999999</v>
      </c>
      <c r="J232" s="8" t="n">
        <f aca="false">SUM(H$3:H232)/SUM(E$3:E232)</f>
        <v>-0.000383673469387755</v>
      </c>
      <c r="K232" s="9" t="n">
        <f aca="false">O232-(1-O232)/N232</f>
        <v>0.0466625599619198</v>
      </c>
      <c r="L232" s="10" t="n">
        <f aca="false">AVERAGEIF($H$3:$H232,"&gt;0")</f>
        <v>3.50449152542373</v>
      </c>
      <c r="M232" s="10" t="n">
        <f aca="false">AVERAGEIF($H$3:$H232,"&lt;0")</f>
        <v>-6.57142857142857</v>
      </c>
      <c r="N232" s="11" t="n">
        <f aca="false">L232/-M232</f>
        <v>0.533292188651437</v>
      </c>
      <c r="O232" s="11" t="n">
        <f aca="false">COUNTIF($G$3:$G232,"&gt;0")/COUNTIF($B$3:$B232,"&gt;0")</f>
        <v>0.668421052631579</v>
      </c>
    </row>
    <row r="233" customFormat="false" ht="13" hidden="false" customHeight="false" outlineLevel="0" collapsed="false">
      <c r="A233" s="1" t="n">
        <v>6793415664295900</v>
      </c>
      <c r="B233" s="2" t="n">
        <v>43696</v>
      </c>
      <c r="C233" s="2" t="s">
        <v>101</v>
      </c>
      <c r="D233" s="3" t="s">
        <v>44</v>
      </c>
      <c r="E233" s="4" t="n">
        <v>2</v>
      </c>
      <c r="F233" s="5" t="n">
        <v>1.32</v>
      </c>
      <c r="G233" s="6" t="n">
        <v>2.64</v>
      </c>
      <c r="H233" s="7" t="n">
        <f aca="false">G233-E233</f>
        <v>0.64</v>
      </c>
      <c r="I233" s="7" t="n">
        <f aca="false">SUM($H$2:H233)</f>
        <v>0.170000000000001</v>
      </c>
      <c r="J233" s="8" t="n">
        <f aca="false">SUM(H$3:H233)/SUM(E$3:E233)</f>
        <v>0.000138549307253464</v>
      </c>
      <c r="K233" s="9" t="n">
        <f aca="false">O233-(1-O233)/N233</f>
        <v>0.0473761501429661</v>
      </c>
      <c r="L233" s="10" t="n">
        <f aca="false">AVERAGEIF($H$3:$H233,"&gt;0")</f>
        <v>3.48042016806723</v>
      </c>
      <c r="M233" s="10" t="n">
        <f aca="false">AVERAGEIF($H$3:$H233,"&lt;0")</f>
        <v>-6.57142857142857</v>
      </c>
      <c r="N233" s="11" t="n">
        <f aca="false">L233/-M233</f>
        <v>0.52962915601023</v>
      </c>
      <c r="O233" s="11" t="n">
        <f aca="false">COUNTIF($G$3:$G233,"&gt;0")/COUNTIF($B$3:$B233,"&gt;0")</f>
        <v>0.670157068062827</v>
      </c>
    </row>
    <row r="234" customFormat="false" ht="13" hidden="false" customHeight="false" outlineLevel="0" collapsed="false">
      <c r="A234" s="1" t="n">
        <v>46828312060394900</v>
      </c>
      <c r="B234" s="2" t="n">
        <v>43696</v>
      </c>
      <c r="C234" s="2" t="s">
        <v>101</v>
      </c>
      <c r="D234" s="3" t="s">
        <v>16</v>
      </c>
      <c r="E234" s="4" t="n">
        <v>2</v>
      </c>
      <c r="F234" s="5" t="n">
        <v>1.58</v>
      </c>
      <c r="G234" s="6" t="n">
        <v>2</v>
      </c>
      <c r="H234" s="7" t="n">
        <f aca="false">G234-E234</f>
        <v>0</v>
      </c>
      <c r="I234" s="7" t="n">
        <f aca="false">SUM($H$2:H234)</f>
        <v>0.170000000000001</v>
      </c>
      <c r="J234" s="8" t="n">
        <f aca="false">SUM(H$3:H234)/SUM(E$3:E234)</f>
        <v>0.000138323840520749</v>
      </c>
      <c r="K234" s="9" t="n">
        <f aca="false">O234-(1-O234)/N234</f>
        <v>0.0523377326943044</v>
      </c>
      <c r="L234" s="10" t="n">
        <f aca="false">AVERAGEIF($H$3:$H234,"&gt;0")</f>
        <v>3.48042016806723</v>
      </c>
      <c r="M234" s="10" t="n">
        <f aca="false">AVERAGEIF($H$3:$H234,"&lt;0")</f>
        <v>-6.57142857142857</v>
      </c>
      <c r="N234" s="11" t="n">
        <f aca="false">L234/-M234</f>
        <v>0.52962915601023</v>
      </c>
      <c r="O234" s="11" t="n">
        <f aca="false">COUNTIF($G$3:$G234,"&gt;0")/COUNTIF($B$3:$B234,"&gt;0")</f>
        <v>0.671875</v>
      </c>
    </row>
    <row r="235" customFormat="false" ht="13" hidden="false" customHeight="false" outlineLevel="0" collapsed="false">
      <c r="A235" s="1" t="n">
        <v>5311986752406900</v>
      </c>
      <c r="B235" s="2" t="n">
        <v>43696</v>
      </c>
      <c r="C235" s="2" t="s">
        <v>101</v>
      </c>
      <c r="D235" s="3" t="s">
        <v>68</v>
      </c>
      <c r="E235" s="4" t="n">
        <v>2</v>
      </c>
      <c r="F235" s="5" t="n">
        <v>1.48</v>
      </c>
      <c r="G235" s="6" t="n">
        <v>2.96</v>
      </c>
      <c r="H235" s="7" t="n">
        <f aca="false">G235-E235</f>
        <v>0.96</v>
      </c>
      <c r="I235" s="7" t="n">
        <f aca="false">SUM($H$2:H235)</f>
        <v>1.13</v>
      </c>
      <c r="J235" s="8" t="n">
        <f aca="false">SUM(H$3:H235)/SUM(E$3:E235)</f>
        <v>0.000917952883834282</v>
      </c>
      <c r="K235" s="9" t="n">
        <f aca="false">O235-(1-O235)/N235</f>
        <v>0.0535059309094639</v>
      </c>
      <c r="L235" s="10" t="n">
        <f aca="false">AVERAGEIF($H$3:$H235,"&gt;0")</f>
        <v>3.45941666666667</v>
      </c>
      <c r="M235" s="10" t="n">
        <f aca="false">AVERAGEIF($H$3:$H235,"&lt;0")</f>
        <v>-6.57142857142857</v>
      </c>
      <c r="N235" s="11" t="n">
        <f aca="false">L235/-M235</f>
        <v>0.526432971014493</v>
      </c>
      <c r="O235" s="11" t="n">
        <f aca="false">COUNTIF($G$3:$G235,"&gt;0")/COUNTIF($B$3:$B235,"&gt;0")</f>
        <v>0.673575129533679</v>
      </c>
    </row>
    <row r="236" customFormat="false" ht="13" hidden="false" customHeight="false" outlineLevel="0" collapsed="false">
      <c r="A236" s="1" t="n">
        <v>77738272617284900</v>
      </c>
      <c r="B236" s="2" t="n">
        <v>43696</v>
      </c>
      <c r="C236" s="2" t="s">
        <v>101</v>
      </c>
      <c r="D236" s="3" t="s">
        <v>108</v>
      </c>
      <c r="E236" s="4" t="n">
        <v>4</v>
      </c>
      <c r="F236" s="5" t="n">
        <v>1.6</v>
      </c>
      <c r="G236" s="6" t="n">
        <v>6.4</v>
      </c>
      <c r="H236" s="7" t="n">
        <f aca="false">G236-E236</f>
        <v>2.4</v>
      </c>
      <c r="I236" s="7" t="n">
        <f aca="false">SUM($H$2:H236)</f>
        <v>3.53</v>
      </c>
      <c r="J236" s="8" t="n">
        <f aca="false">SUM(H$3:H236)/SUM(E$3:E236)</f>
        <v>0.0028582995951417</v>
      </c>
      <c r="K236" s="9" t="n">
        <f aca="false">O236-(1-O236)/N236</f>
        <v>0.0568195482465489</v>
      </c>
      <c r="L236" s="10" t="n">
        <f aca="false">AVERAGEIF($H$3:$H236,"&gt;0")</f>
        <v>3.45066115702479</v>
      </c>
      <c r="M236" s="10" t="n">
        <f aca="false">AVERAGEIF($H$3:$H236,"&lt;0")</f>
        <v>-6.57142857142857</v>
      </c>
      <c r="N236" s="11" t="n">
        <f aca="false">L236/-M236</f>
        <v>0.525100610851599</v>
      </c>
      <c r="O236" s="11" t="n">
        <f aca="false">COUNTIF($G$3:$G236,"&gt;0")/COUNTIF($B$3:$B236,"&gt;0")</f>
        <v>0.675257731958763</v>
      </c>
    </row>
    <row r="237" customFormat="false" ht="13" hidden="false" customHeight="false" outlineLevel="0" collapsed="false">
      <c r="A237" s="1" t="n">
        <v>72887195843522900</v>
      </c>
      <c r="B237" s="2" t="n">
        <v>43696</v>
      </c>
      <c r="C237" s="2" t="s">
        <v>101</v>
      </c>
      <c r="D237" s="3" t="s">
        <v>109</v>
      </c>
      <c r="E237" s="4" t="n">
        <v>4</v>
      </c>
      <c r="F237" s="5" t="n">
        <v>1.34</v>
      </c>
      <c r="G237" s="6" t="n">
        <v>5.36</v>
      </c>
      <c r="H237" s="7" t="n">
        <f aca="false">G237-E237</f>
        <v>1.36</v>
      </c>
      <c r="I237" s="7" t="n">
        <f aca="false">SUM($H$2:H237)</f>
        <v>4.89</v>
      </c>
      <c r="J237" s="8" t="n">
        <f aca="false">SUM(H$3:H237)/SUM(E$3:E237)</f>
        <v>0.00394673123486683</v>
      </c>
      <c r="K237" s="9" t="n">
        <f aca="false">O237-(1-O237)/N237</f>
        <v>0.0585856026090936</v>
      </c>
      <c r="L237" s="10" t="n">
        <f aca="false">AVERAGEIF($H$3:$H237,"&gt;0")</f>
        <v>3.43352459016394</v>
      </c>
      <c r="M237" s="10" t="n">
        <f aca="false">AVERAGEIF($H$3:$H237,"&lt;0")</f>
        <v>-6.57142857142857</v>
      </c>
      <c r="N237" s="11" t="n">
        <f aca="false">L237/-M237</f>
        <v>0.522492872416251</v>
      </c>
      <c r="O237" s="11" t="n">
        <f aca="false">COUNTIF($G$3:$G237,"&gt;0")/COUNTIF($B$3:$B237,"&gt;0")</f>
        <v>0.676923076923077</v>
      </c>
    </row>
    <row r="239" customFormat="false" ht="13" hidden="false" customHeight="false" outlineLevel="0" collapsed="false">
      <c r="I239" s="16" t="n">
        <f aca="false">SUM(H240:H250)</f>
        <v>0.72</v>
      </c>
    </row>
    <row r="240" customFormat="false" ht="13" hidden="false" customHeight="false" outlineLevel="0" collapsed="false">
      <c r="A240" s="1" t="n">
        <v>66180190578756900</v>
      </c>
      <c r="B240" s="2" t="n">
        <v>43697</v>
      </c>
      <c r="C240" s="2" t="s">
        <v>101</v>
      </c>
      <c r="D240" s="3" t="s">
        <v>110</v>
      </c>
      <c r="E240" s="4" t="n">
        <v>2</v>
      </c>
      <c r="F240" s="5" t="n">
        <v>1.45</v>
      </c>
      <c r="G240" s="6" t="n">
        <v>2.9</v>
      </c>
      <c r="H240" s="7" t="n">
        <f aca="false">G240-E240</f>
        <v>0.9</v>
      </c>
      <c r="I240" s="7" t="n">
        <f aca="false">SUM($H$2:H240)</f>
        <v>5.79</v>
      </c>
      <c r="J240" s="8" t="n">
        <f aca="false">SUM(H$3:H240)/SUM(E$3:E240)</f>
        <v>0.00466559226430298</v>
      </c>
      <c r="K240" s="9" t="n">
        <f aca="false">O240-(1-O240)/N240</f>
        <v>0.0596759750137462</v>
      </c>
      <c r="L240" s="10" t="n">
        <f aca="false">AVERAGEIF($H$3:$H240,"&gt;0")</f>
        <v>3.41292682926829</v>
      </c>
      <c r="M240" s="10" t="n">
        <f aca="false">AVERAGEIF($H$3:$H240,"&lt;0")</f>
        <v>-6.57142857142857</v>
      </c>
      <c r="N240" s="11" t="n">
        <f aca="false">L240/-M240</f>
        <v>0.519358430540827</v>
      </c>
      <c r="O240" s="11" t="n">
        <f aca="false">COUNTIF($G$3:$G240,"&gt;0")/COUNTIF($B$3:$B240,"&gt;0")</f>
        <v>0.678571428571429</v>
      </c>
    </row>
    <row r="241" customFormat="false" ht="13" hidden="false" customHeight="false" outlineLevel="0" collapsed="false">
      <c r="A241" s="1" t="n">
        <v>98194813042144900</v>
      </c>
      <c r="B241" s="2" t="n">
        <v>43697</v>
      </c>
      <c r="C241" s="2" t="s">
        <v>101</v>
      </c>
      <c r="D241" s="3" t="s">
        <v>111</v>
      </c>
      <c r="E241" s="4" t="n">
        <v>2</v>
      </c>
      <c r="F241" s="5" t="n">
        <v>1.68</v>
      </c>
      <c r="G241" s="6" t="n">
        <v>0</v>
      </c>
      <c r="H241" s="7" t="n">
        <f aca="false">G241-E241</f>
        <v>-2</v>
      </c>
      <c r="I241" s="7" t="n">
        <f aca="false">SUM($H$2:H241)</f>
        <v>3.79</v>
      </c>
      <c r="J241" s="8" t="n">
        <f aca="false">SUM(H$3:H241)/SUM(E$3:E241)</f>
        <v>0.00304907481898632</v>
      </c>
      <c r="K241" s="9" t="n">
        <f aca="false">O241-(1-O241)/N241</f>
        <v>0.0563983949915496</v>
      </c>
      <c r="L241" s="10" t="n">
        <f aca="false">AVERAGEIF($H$3:$H241,"&gt;0")</f>
        <v>3.41292682926829</v>
      </c>
      <c r="M241" s="10" t="n">
        <f aca="false">AVERAGEIF($H$3:$H241,"&lt;0")</f>
        <v>-6.5</v>
      </c>
      <c r="N241" s="11" t="n">
        <f aca="false">L241/-M241</f>
        <v>0.525065666041276</v>
      </c>
      <c r="O241" s="11" t="n">
        <f aca="false">COUNTIF($G$3:$G241,"&gt;0")/COUNTIF($B$3:$B241,"&gt;0")</f>
        <v>0.6751269035533</v>
      </c>
    </row>
    <row r="242" customFormat="false" ht="13" hidden="false" customHeight="false" outlineLevel="0" collapsed="false">
      <c r="A242" s="1" t="n">
        <v>46226777559907900</v>
      </c>
      <c r="B242" s="2" t="n">
        <v>43697</v>
      </c>
      <c r="C242" s="2" t="s">
        <v>101</v>
      </c>
      <c r="D242" s="3" t="s">
        <v>39</v>
      </c>
      <c r="E242" s="4" t="n">
        <v>2</v>
      </c>
      <c r="F242" s="5" t="n">
        <v>1.3</v>
      </c>
      <c r="G242" s="6" t="n">
        <v>2.6</v>
      </c>
      <c r="H242" s="7" t="n">
        <f aca="false">G242-E242</f>
        <v>0.6</v>
      </c>
      <c r="I242" s="7" t="n">
        <f aca="false">SUM($H$2:H242)</f>
        <v>4.39</v>
      </c>
      <c r="J242" s="8" t="n">
        <f aca="false">SUM(H$3:H242)/SUM(E$3:E242)</f>
        <v>0.00352610441767068</v>
      </c>
      <c r="K242" s="9" t="n">
        <f aca="false">O242-(1-O242)/N242</f>
        <v>0.0570449133212284</v>
      </c>
      <c r="L242" s="10" t="n">
        <f aca="false">AVERAGEIF($H$3:$H242,"&gt;0")</f>
        <v>3.39024193548387</v>
      </c>
      <c r="M242" s="10" t="n">
        <f aca="false">AVERAGEIF($H$3:$H242,"&lt;0")</f>
        <v>-6.5</v>
      </c>
      <c r="N242" s="11" t="n">
        <f aca="false">L242/-M242</f>
        <v>0.521575682382134</v>
      </c>
      <c r="O242" s="11" t="n">
        <f aca="false">COUNTIF($G$3:$G242,"&gt;0")/COUNTIF($B$3:$B242,"&gt;0")</f>
        <v>0.676767676767677</v>
      </c>
    </row>
    <row r="243" customFormat="false" ht="13" hidden="false" customHeight="false" outlineLevel="0" collapsed="false">
      <c r="A243" s="1" t="n">
        <v>55764011822458900</v>
      </c>
      <c r="B243" s="2" t="n">
        <v>43697</v>
      </c>
      <c r="C243" s="2" t="s">
        <v>101</v>
      </c>
      <c r="D243" s="3" t="s">
        <v>103</v>
      </c>
      <c r="E243" s="4" t="n">
        <v>3</v>
      </c>
      <c r="F243" s="5" t="n">
        <v>4.4</v>
      </c>
      <c r="G243" s="6" t="n">
        <v>0</v>
      </c>
      <c r="H243" s="7" t="n">
        <f aca="false">G243-E243</f>
        <v>-3</v>
      </c>
      <c r="I243" s="7" t="n">
        <f aca="false">SUM($H$2:H243)</f>
        <v>1.39</v>
      </c>
      <c r="J243" s="8" t="n">
        <f aca="false">SUM(H$3:H243)/SUM(E$3:E243)</f>
        <v>0.00111378205128205</v>
      </c>
      <c r="K243" s="9" t="n">
        <f aca="false">O243-(1-O243)/N243</f>
        <v>0.0523115589842935</v>
      </c>
      <c r="L243" s="10" t="n">
        <f aca="false">AVERAGEIF($H$3:$H243,"&gt;0")</f>
        <v>3.39024193548387</v>
      </c>
      <c r="M243" s="10" t="n">
        <f aca="false">AVERAGEIF($H$3:$H243,"&lt;0")</f>
        <v>-6.44615384615385</v>
      </c>
      <c r="N243" s="11" t="n">
        <f aca="false">L243/-M243</f>
        <v>0.525932519824467</v>
      </c>
      <c r="O243" s="11" t="n">
        <f aca="false">COUNTIF($G$3:$G243,"&gt;0")/COUNTIF($B$3:$B243,"&gt;0")</f>
        <v>0.673366834170854</v>
      </c>
    </row>
    <row r="244" customFormat="false" ht="13" hidden="false" customHeight="false" outlineLevel="0" collapsed="false">
      <c r="A244" s="1" t="n">
        <v>46558895874474900</v>
      </c>
      <c r="B244" s="2" t="n">
        <v>43697</v>
      </c>
      <c r="C244" s="2" t="s">
        <v>101</v>
      </c>
      <c r="D244" s="3" t="s">
        <v>112</v>
      </c>
      <c r="E244" s="4" t="n">
        <v>2</v>
      </c>
      <c r="F244" s="5" t="n">
        <v>1.6</v>
      </c>
      <c r="G244" s="6" t="n">
        <v>3.2</v>
      </c>
      <c r="H244" s="7" t="n">
        <f aca="false">G244-E244</f>
        <v>1.2</v>
      </c>
      <c r="I244" s="7" t="n">
        <f aca="false">SUM($H$2:H244)</f>
        <v>2.59</v>
      </c>
      <c r="J244" s="8" t="n">
        <f aca="false">SUM(H$3:H244)/SUM(E$3:E244)</f>
        <v>0.002072</v>
      </c>
      <c r="K244" s="9" t="n">
        <f aca="false">O244-(1-O244)/N244</f>
        <v>0.0538396309210373</v>
      </c>
      <c r="L244" s="10" t="n">
        <f aca="false">AVERAGEIF($H$3:$H244,"&gt;0")</f>
        <v>3.37272</v>
      </c>
      <c r="M244" s="10" t="n">
        <f aca="false">AVERAGEIF($H$3:$H244,"&lt;0")</f>
        <v>-6.44615384615385</v>
      </c>
      <c r="N244" s="11" t="n">
        <f aca="false">L244/-M244</f>
        <v>0.523214319809069</v>
      </c>
      <c r="O244" s="11" t="n">
        <f aca="false">COUNTIF($G$3:$G244,"&gt;0")/COUNTIF($B$3:$B244,"&gt;0")</f>
        <v>0.675</v>
      </c>
    </row>
    <row r="245" customFormat="false" ht="13" hidden="false" customHeight="false" outlineLevel="0" collapsed="false">
      <c r="A245" s="1" t="n">
        <v>91490858132016900</v>
      </c>
      <c r="B245" s="2" t="n">
        <v>43697</v>
      </c>
      <c r="C245" s="2" t="s">
        <v>101</v>
      </c>
      <c r="D245" s="3" t="s">
        <v>113</v>
      </c>
      <c r="E245" s="4" t="n">
        <v>2</v>
      </c>
      <c r="F245" s="5" t="n">
        <v>1.8</v>
      </c>
      <c r="G245" s="6" t="n">
        <v>3.6</v>
      </c>
      <c r="H245" s="7" t="n">
        <f aca="false">G245-E245</f>
        <v>1.6</v>
      </c>
      <c r="I245" s="7" t="n">
        <f aca="false">SUM($H$2:H245)</f>
        <v>4.19</v>
      </c>
      <c r="J245" s="8" t="n">
        <f aca="false">SUM(H$3:H245)/SUM(E$3:E245)</f>
        <v>0.00334664536741214</v>
      </c>
      <c r="K245" s="9" t="n">
        <f aca="false">O245-(1-O245)/N245</f>
        <v>0.0559578345894293</v>
      </c>
      <c r="L245" s="10" t="n">
        <f aca="false">AVERAGEIF($H$3:$H245,"&gt;0")</f>
        <v>3.35865079365079</v>
      </c>
      <c r="M245" s="10" t="n">
        <f aca="false">AVERAGEIF($H$3:$H245,"&lt;0")</f>
        <v>-6.44615384615385</v>
      </c>
      <c r="N245" s="11" t="n">
        <f aca="false">L245/-M245</f>
        <v>0.521031746031746</v>
      </c>
      <c r="O245" s="11" t="n">
        <f aca="false">COUNTIF($G$3:$G245,"&gt;0")/COUNTIF($B$3:$B245,"&gt;0")</f>
        <v>0.676616915422886</v>
      </c>
    </row>
    <row r="246" customFormat="false" ht="13" hidden="false" customHeight="false" outlineLevel="0" collapsed="false">
      <c r="A246" s="1" t="n">
        <v>38310234444933900</v>
      </c>
      <c r="B246" s="2" t="n">
        <v>43697</v>
      </c>
      <c r="C246" s="2" t="s">
        <v>101</v>
      </c>
      <c r="D246" s="3" t="s">
        <v>33</v>
      </c>
      <c r="E246" s="4" t="n">
        <v>2</v>
      </c>
      <c r="F246" s="5" t="n">
        <v>1.55</v>
      </c>
      <c r="G246" s="6" t="n">
        <v>3.1</v>
      </c>
      <c r="H246" s="7" t="n">
        <f aca="false">G246-E246</f>
        <v>1.1</v>
      </c>
      <c r="I246" s="7" t="n">
        <f aca="false">SUM($H$2:H246)</f>
        <v>5.29</v>
      </c>
      <c r="J246" s="8" t="n">
        <f aca="false">SUM(H$3:H246)/SUM(E$3:E246)</f>
        <v>0.00421850079744817</v>
      </c>
      <c r="K246" s="9" t="n">
        <f aca="false">O246-(1-O246)/N246</f>
        <v>0.0573436718627678</v>
      </c>
      <c r="L246" s="10" t="n">
        <f aca="false">AVERAGEIF($H$3:$H246,"&gt;0")</f>
        <v>3.34086614173228</v>
      </c>
      <c r="M246" s="10" t="n">
        <f aca="false">AVERAGEIF($H$3:$H246,"&lt;0")</f>
        <v>-6.44615384615385</v>
      </c>
      <c r="N246" s="11" t="n">
        <f aca="false">L246/-M246</f>
        <v>0.518272790483529</v>
      </c>
      <c r="O246" s="11" t="n">
        <f aca="false">COUNTIF($G$3:$G246,"&gt;0")/COUNTIF($B$3:$B246,"&gt;0")</f>
        <v>0.678217821782178</v>
      </c>
    </row>
    <row r="247" customFormat="false" ht="13" hidden="false" customHeight="false" outlineLevel="0" collapsed="false">
      <c r="A247" s="1" t="n">
        <v>40545014880242900</v>
      </c>
      <c r="B247" s="2" t="n">
        <v>43697</v>
      </c>
      <c r="C247" s="2" t="s">
        <v>101</v>
      </c>
      <c r="D247" s="3" t="s">
        <v>38</v>
      </c>
      <c r="E247" s="4" t="n">
        <v>2</v>
      </c>
      <c r="F247" s="5" t="n">
        <v>1.9</v>
      </c>
      <c r="G247" s="6" t="n">
        <v>3.8</v>
      </c>
      <c r="H247" s="7" t="n">
        <f aca="false">G247-E247</f>
        <v>1.8</v>
      </c>
      <c r="I247" s="7" t="n">
        <f aca="false">SUM($H$2:H247)</f>
        <v>7.09</v>
      </c>
      <c r="J247" s="8" t="n">
        <f aca="false">SUM(H$3:H247)/SUM(E$3:E247)</f>
        <v>0.00564490445859873</v>
      </c>
      <c r="K247" s="9" t="n">
        <f aca="false">O247-(1-O247)/N247</f>
        <v>0.0597530968676454</v>
      </c>
      <c r="L247" s="10" t="n">
        <f aca="false">AVERAGEIF($H$3:$H247,"&gt;0")</f>
        <v>3.328828125</v>
      </c>
      <c r="M247" s="10" t="n">
        <f aca="false">AVERAGEIF($H$3:$H247,"&lt;0")</f>
        <v>-6.44615384615385</v>
      </c>
      <c r="N247" s="11" t="n">
        <f aca="false">L247/-M247</f>
        <v>0.516405317720764</v>
      </c>
      <c r="O247" s="11" t="n">
        <f aca="false">COUNTIF($G$3:$G247,"&gt;0")/COUNTIF($B$3:$B247,"&gt;0")</f>
        <v>0.679802955665025</v>
      </c>
    </row>
    <row r="248" customFormat="false" ht="13" hidden="false" customHeight="false" outlineLevel="0" collapsed="false">
      <c r="A248" s="1" t="n">
        <v>22929352410223900</v>
      </c>
      <c r="B248" s="2" t="n">
        <v>43697</v>
      </c>
      <c r="C248" s="2" t="s">
        <v>101</v>
      </c>
      <c r="D248" s="3" t="s">
        <v>98</v>
      </c>
      <c r="E248" s="4" t="n">
        <v>2</v>
      </c>
      <c r="F248" s="5" t="n">
        <v>1.26</v>
      </c>
      <c r="G248" s="6" t="n">
        <v>2.52</v>
      </c>
      <c r="H248" s="7" t="n">
        <f aca="false">G248-E248</f>
        <v>0.52</v>
      </c>
      <c r="I248" s="7" t="n">
        <f aca="false">SUM($H$2:H248)</f>
        <v>7.61</v>
      </c>
      <c r="J248" s="8" t="n">
        <f aca="false">SUM(H$3:H248)/SUM(E$3:E248)</f>
        <v>0.00604928457869634</v>
      </c>
      <c r="K248" s="9" t="n">
        <f aca="false">O248-(1-O248)/N248</f>
        <v>0.0602997135189376</v>
      </c>
      <c r="L248" s="10" t="n">
        <f aca="false">AVERAGEIF($H$3:$H248,"&gt;0")</f>
        <v>3.30705426356589</v>
      </c>
      <c r="M248" s="10" t="n">
        <f aca="false">AVERAGEIF($H$3:$H248,"&lt;0")</f>
        <v>-6.44615384615385</v>
      </c>
      <c r="N248" s="11" t="n">
        <f aca="false">L248/-M248</f>
        <v>0.513027511054375</v>
      </c>
      <c r="O248" s="11" t="n">
        <f aca="false">COUNTIF($G$3:$G248,"&gt;0")/COUNTIF($B$3:$B248,"&gt;0")</f>
        <v>0.681372549019608</v>
      </c>
    </row>
    <row r="249" customFormat="false" ht="13" hidden="false" customHeight="false" outlineLevel="0" collapsed="false">
      <c r="A249" s="1" t="n">
        <v>94772347512996900</v>
      </c>
      <c r="B249" s="2" t="n">
        <v>43697</v>
      </c>
      <c r="C249" s="2" t="s">
        <v>101</v>
      </c>
      <c r="D249" s="3" t="s">
        <v>107</v>
      </c>
      <c r="E249" s="4" t="n">
        <v>2</v>
      </c>
      <c r="F249" s="5" t="n">
        <v>3.3</v>
      </c>
      <c r="G249" s="6" t="n">
        <v>0</v>
      </c>
      <c r="H249" s="7" t="n">
        <f aca="false">G249-E249</f>
        <v>-2</v>
      </c>
      <c r="I249" s="7" t="n">
        <f aca="false">SUM($H$2:H249)</f>
        <v>5.61</v>
      </c>
      <c r="J249" s="8" t="n">
        <f aca="false">SUM(H$3:H249)/SUM(E$3:E249)</f>
        <v>0.00445238095238095</v>
      </c>
      <c r="K249" s="9" t="n">
        <f aca="false">O249-(1-O249)/N249</f>
        <v>0.057055481644571</v>
      </c>
      <c r="L249" s="10" t="n">
        <f aca="false">AVERAGEIF($H$3:$H249,"&gt;0")</f>
        <v>3.30705426356589</v>
      </c>
      <c r="M249" s="10" t="n">
        <f aca="false">AVERAGEIF($H$3:$H249,"&lt;0")</f>
        <v>-6.37878787878788</v>
      </c>
      <c r="N249" s="11" t="n">
        <f aca="false">L249/-M249</f>
        <v>0.518445561509142</v>
      </c>
      <c r="O249" s="11" t="n">
        <f aca="false">COUNTIF($G$3:$G249,"&gt;0")/COUNTIF($B$3:$B249,"&gt;0")</f>
        <v>0.678048780487805</v>
      </c>
    </row>
    <row r="250" customFormat="false" ht="13" hidden="false" customHeight="false" outlineLevel="0" collapsed="false">
      <c r="A250" s="1" t="n">
        <v>38772888635763900</v>
      </c>
      <c r="B250" s="2" t="n">
        <v>43697</v>
      </c>
      <c r="C250" s="2" t="s">
        <v>101</v>
      </c>
      <c r="D250" s="3" t="s">
        <v>114</v>
      </c>
      <c r="E250" s="4" t="n">
        <v>2</v>
      </c>
      <c r="F250" s="5" t="n">
        <v>1.52</v>
      </c>
      <c r="G250" s="6" t="n">
        <v>2</v>
      </c>
      <c r="H250" s="7" t="n">
        <f aca="false">G250-E250</f>
        <v>0</v>
      </c>
      <c r="I250" s="7" t="n">
        <f aca="false">SUM($H$2:H250)</f>
        <v>5.61</v>
      </c>
      <c r="J250" s="8" t="n">
        <f aca="false">SUM(H$3:H250)/SUM(E$3:E250)</f>
        <v>0.00444532488114105</v>
      </c>
      <c r="K250" s="9" t="n">
        <f aca="false">O250-(1-O250)/N250</f>
        <v>0.0616328822191118</v>
      </c>
      <c r="L250" s="10" t="n">
        <f aca="false">AVERAGEIF($H$3:$H250,"&gt;0")</f>
        <v>3.30705426356589</v>
      </c>
      <c r="M250" s="10" t="n">
        <f aca="false">AVERAGEIF($H$3:$H250,"&lt;0")</f>
        <v>-6.37878787878788</v>
      </c>
      <c r="N250" s="11" t="n">
        <f aca="false">L250/-M250</f>
        <v>0.518445561509142</v>
      </c>
      <c r="O250" s="11" t="n">
        <f aca="false">COUNTIF($G$3:$G250,"&gt;0")/COUNTIF($B$3:$B250,"&gt;0")</f>
        <v>0.679611650485437</v>
      </c>
    </row>
    <row r="252" customFormat="false" ht="13" hidden="false" customHeight="false" outlineLevel="0" collapsed="false">
      <c r="I252" s="16" t="n">
        <f aca="false">SUM(H253:H260)</f>
        <v>-7.6</v>
      </c>
    </row>
    <row r="253" customFormat="false" ht="13" hidden="false" customHeight="false" outlineLevel="0" collapsed="false">
      <c r="A253" s="1" t="n">
        <v>75554981778303900</v>
      </c>
      <c r="B253" s="2" t="n">
        <v>43698</v>
      </c>
      <c r="C253" s="2" t="s">
        <v>101</v>
      </c>
      <c r="D253" s="3" t="s">
        <v>115</v>
      </c>
      <c r="E253" s="4" t="n">
        <v>2</v>
      </c>
      <c r="F253" s="5" t="n">
        <v>2.5</v>
      </c>
      <c r="G253" s="6" t="n">
        <v>0</v>
      </c>
      <c r="H253" s="7" t="n">
        <f aca="false">G253-E253</f>
        <v>-2</v>
      </c>
      <c r="I253" s="7" t="n">
        <f aca="false">SUM($H$2:H253)</f>
        <v>3.61</v>
      </c>
      <c r="J253" s="8" t="n">
        <f aca="false">SUM(H$3:H253)/SUM(E$3:E253)</f>
        <v>0.00285601265822785</v>
      </c>
      <c r="K253" s="9" t="n">
        <f aca="false">O253-(1-O253)/N253</f>
        <v>0.0584135551517431</v>
      </c>
      <c r="L253" s="10" t="n">
        <f aca="false">AVERAGEIF($H$3:$H253,"&gt;0")</f>
        <v>3.30705426356589</v>
      </c>
      <c r="M253" s="10" t="n">
        <f aca="false">AVERAGEIF($H$3:$H253,"&lt;0")</f>
        <v>-6.3134328358209</v>
      </c>
      <c r="N253" s="11" t="n">
        <f aca="false">L253/-M253</f>
        <v>0.523812377444243</v>
      </c>
      <c r="O253" s="11" t="n">
        <f aca="false">COUNTIF($G$3:$G253,"&gt;0")/COUNTIF($B$3:$B253,"&gt;0")</f>
        <v>0.676328502415459</v>
      </c>
    </row>
    <row r="254" customFormat="false" ht="13" hidden="false" customHeight="false" outlineLevel="0" collapsed="false">
      <c r="A254" s="1" t="n">
        <v>94238827520046900</v>
      </c>
      <c r="B254" s="2" t="n">
        <v>43698</v>
      </c>
      <c r="C254" s="2" t="s">
        <v>101</v>
      </c>
      <c r="D254" s="3" t="s">
        <v>113</v>
      </c>
      <c r="E254" s="4" t="n">
        <v>2</v>
      </c>
      <c r="F254" s="5" t="n">
        <v>1.9</v>
      </c>
      <c r="G254" s="6" t="n">
        <v>0</v>
      </c>
      <c r="H254" s="7" t="n">
        <f aca="false">G254-E254</f>
        <v>-2</v>
      </c>
      <c r="I254" s="7" t="n">
        <f aca="false">SUM($H$2:H254)</f>
        <v>1.61</v>
      </c>
      <c r="J254" s="8" t="n">
        <f aca="false">SUM(H$3:H254)/SUM(E$3:E254)</f>
        <v>0.00127172195892575</v>
      </c>
      <c r="K254" s="9" t="n">
        <f aca="false">O254-(1-O254)/N254</f>
        <v>0.0552251831523301</v>
      </c>
      <c r="L254" s="10" t="n">
        <f aca="false">AVERAGEIF($H$3:$H254,"&gt;0")</f>
        <v>3.30705426356589</v>
      </c>
      <c r="M254" s="10" t="n">
        <f aca="false">AVERAGEIF($H$3:$H254,"&lt;0")</f>
        <v>-6.25</v>
      </c>
      <c r="N254" s="11" t="n">
        <f aca="false">L254/-M254</f>
        <v>0.529128682170543</v>
      </c>
      <c r="O254" s="11" t="n">
        <f aca="false">COUNTIF($G$3:$G254,"&gt;0")/COUNTIF($B$3:$B254,"&gt;0")</f>
        <v>0.673076923076923</v>
      </c>
    </row>
    <row r="255" customFormat="false" ht="13" hidden="false" customHeight="false" outlineLevel="0" collapsed="false">
      <c r="A255" s="1" t="n">
        <v>52365299203180900</v>
      </c>
      <c r="B255" s="2" t="n">
        <v>43698</v>
      </c>
      <c r="C255" s="2" t="s">
        <v>101</v>
      </c>
      <c r="D255" s="3" t="s">
        <v>16</v>
      </c>
      <c r="E255" s="4" t="n">
        <v>2</v>
      </c>
      <c r="F255" s="5" t="n">
        <v>2.8</v>
      </c>
      <c r="G255" s="6" t="n">
        <v>0</v>
      </c>
      <c r="H255" s="7" t="n">
        <f aca="false">G255-E255</f>
        <v>-2</v>
      </c>
      <c r="I255" s="7" t="n">
        <f aca="false">SUM($H$2:H255)</f>
        <v>-0.389999999999999</v>
      </c>
      <c r="J255" s="8" t="n">
        <f aca="false">SUM(H$3:H255)/SUM(E$3:E255)</f>
        <v>-0.00030757097791798</v>
      </c>
      <c r="K255" s="9" t="n">
        <f aca="false">O255-(1-O255)/N255</f>
        <v>0.0520673218897535</v>
      </c>
      <c r="L255" s="10" t="n">
        <f aca="false">AVERAGEIF($H$3:$H255,"&gt;0")</f>
        <v>3.30705426356589</v>
      </c>
      <c r="M255" s="10" t="n">
        <f aca="false">AVERAGEIF($H$3:$H255,"&lt;0")</f>
        <v>-6.18840579710145</v>
      </c>
      <c r="N255" s="11" t="n">
        <f aca="false">L255/-M255</f>
        <v>0.534395185447416</v>
      </c>
      <c r="O255" s="11" t="n">
        <f aca="false">COUNTIF($G$3:$G255,"&gt;0")/COUNTIF($B$3:$B255,"&gt;0")</f>
        <v>0.669856459330144</v>
      </c>
    </row>
    <row r="256" customFormat="false" ht="13" hidden="false" customHeight="false" outlineLevel="0" collapsed="false">
      <c r="A256" s="1" t="n">
        <v>5869821472935900</v>
      </c>
      <c r="B256" s="2" t="n">
        <v>43698</v>
      </c>
      <c r="C256" s="2" t="s">
        <v>101</v>
      </c>
      <c r="D256" s="3" t="s">
        <v>22</v>
      </c>
      <c r="E256" s="4" t="n">
        <v>2</v>
      </c>
      <c r="F256" s="5" t="n">
        <v>2.15</v>
      </c>
      <c r="G256" s="6" t="n">
        <v>0</v>
      </c>
      <c r="H256" s="7" t="n">
        <f aca="false">G256-E256</f>
        <v>-2</v>
      </c>
      <c r="I256" s="7" t="n">
        <f aca="false">SUM($H$2:H256)</f>
        <v>-2.39</v>
      </c>
      <c r="J256" s="8" t="n">
        <f aca="false">SUM(H$3:H256)/SUM(E$3:E256)</f>
        <v>-0.00188188976377953</v>
      </c>
      <c r="K256" s="9" t="n">
        <f aca="false">O256-(1-O256)/N256</f>
        <v>0.0489395354963439</v>
      </c>
      <c r="L256" s="10" t="n">
        <f aca="false">AVERAGEIF($H$3:$H256,"&gt;0")</f>
        <v>3.30705426356589</v>
      </c>
      <c r="M256" s="10" t="n">
        <f aca="false">AVERAGEIF($H$3:$H256,"&lt;0")</f>
        <v>-6.12857142857143</v>
      </c>
      <c r="N256" s="11" t="n">
        <f aca="false">L256/-M256</f>
        <v>0.53961258379863</v>
      </c>
      <c r="O256" s="11" t="n">
        <f aca="false">COUNTIF($G$3:$G256,"&gt;0")/COUNTIF($B$3:$B256,"&gt;0")</f>
        <v>0.666666666666667</v>
      </c>
    </row>
    <row r="257" customFormat="false" ht="13" hidden="false" customHeight="false" outlineLevel="0" collapsed="false">
      <c r="A257" s="1" t="n">
        <v>29467250575337900</v>
      </c>
      <c r="B257" s="2" t="n">
        <v>43698</v>
      </c>
      <c r="C257" s="2" t="s">
        <v>101</v>
      </c>
      <c r="D257" s="3" t="s">
        <v>33</v>
      </c>
      <c r="E257" s="4" t="n">
        <v>2</v>
      </c>
      <c r="F257" s="5" t="n">
        <v>2.1</v>
      </c>
      <c r="G257" s="6" t="n">
        <v>0</v>
      </c>
      <c r="H257" s="7" t="n">
        <f aca="false">G257-E257</f>
        <v>-2</v>
      </c>
      <c r="I257" s="7" t="n">
        <f aca="false">SUM($H$2:H257)</f>
        <v>-4.39</v>
      </c>
      <c r="J257" s="8" t="n">
        <f aca="false">SUM(H$3:H257)/SUM(E$3:E257)</f>
        <v>-0.00345125786163522</v>
      </c>
      <c r="K257" s="9" t="n">
        <f aca="false">O257-(1-O257)/N257</f>
        <v>0.0458413963673272</v>
      </c>
      <c r="L257" s="10" t="n">
        <f aca="false">AVERAGEIF($H$3:$H257,"&gt;0")</f>
        <v>3.30705426356589</v>
      </c>
      <c r="M257" s="10" t="n">
        <f aca="false">AVERAGEIF($H$3:$H257,"&lt;0")</f>
        <v>-6.07042253521127</v>
      </c>
      <c r="N257" s="11" t="n">
        <f aca="false">L257/-M257</f>
        <v>0.544781560819439</v>
      </c>
      <c r="O257" s="11" t="n">
        <f aca="false">COUNTIF($G$3:$G257,"&gt;0")/COUNTIF($B$3:$B257,"&gt;0")</f>
        <v>0.663507109004739</v>
      </c>
    </row>
    <row r="258" customFormat="false" ht="13" hidden="false" customHeight="false" outlineLevel="0" collapsed="false">
      <c r="A258" s="1" t="n">
        <v>48809634474574900</v>
      </c>
      <c r="B258" s="2" t="n">
        <v>43698</v>
      </c>
      <c r="C258" s="2" t="s">
        <v>101</v>
      </c>
      <c r="D258" s="3" t="s">
        <v>66</v>
      </c>
      <c r="E258" s="4" t="n">
        <v>2</v>
      </c>
      <c r="F258" s="5" t="n">
        <v>1.42</v>
      </c>
      <c r="G258" s="6" t="n">
        <v>2</v>
      </c>
      <c r="H258" s="7" t="n">
        <f aca="false">G258-E258</f>
        <v>0</v>
      </c>
      <c r="I258" s="7" t="n">
        <f aca="false">SUM($H$2:H258)</f>
        <v>-4.39</v>
      </c>
      <c r="J258" s="8" t="n">
        <f aca="false">SUM(H$3:H258)/SUM(E$3:E258)</f>
        <v>-0.0034458398744113</v>
      </c>
      <c r="K258" s="9" t="n">
        <f aca="false">O258-(1-O258)/N258</f>
        <v>0.0503421444976702</v>
      </c>
      <c r="L258" s="10" t="n">
        <f aca="false">AVERAGEIF($H$3:$H258,"&gt;0")</f>
        <v>3.30705426356589</v>
      </c>
      <c r="M258" s="10" t="n">
        <f aca="false">AVERAGEIF($H$3:$H258,"&lt;0")</f>
        <v>-6.07042253521127</v>
      </c>
      <c r="N258" s="11" t="n">
        <f aca="false">L258/-M258</f>
        <v>0.544781560819439</v>
      </c>
      <c r="O258" s="11" t="n">
        <f aca="false">COUNTIF($G$3:$G258,"&gt;0")/COUNTIF($B$3:$B258,"&gt;0")</f>
        <v>0.665094339622642</v>
      </c>
    </row>
    <row r="259" customFormat="false" ht="13" hidden="false" customHeight="false" outlineLevel="0" collapsed="false">
      <c r="A259" s="1" t="n">
        <v>75867912477560900</v>
      </c>
      <c r="B259" s="2" t="n">
        <v>43698</v>
      </c>
      <c r="C259" s="2" t="s">
        <v>101</v>
      </c>
      <c r="D259" s="3" t="s">
        <v>114</v>
      </c>
      <c r="E259" s="4" t="n">
        <v>8</v>
      </c>
      <c r="F259" s="5" t="n">
        <v>1.65</v>
      </c>
      <c r="G259" s="6" t="n">
        <v>8</v>
      </c>
      <c r="H259" s="7" t="n">
        <f aca="false">G259-E259</f>
        <v>0</v>
      </c>
      <c r="I259" s="7" t="n">
        <f aca="false">SUM($H$2:H259)</f>
        <v>-4.39</v>
      </c>
      <c r="J259" s="8" t="n">
        <f aca="false">SUM(H$3:H259)/SUM(E$3:E259)</f>
        <v>-0.00342433697347894</v>
      </c>
      <c r="K259" s="9" t="n">
        <f aca="false">O259-(1-O259)/N259</f>
        <v>0.054800632082188</v>
      </c>
      <c r="L259" s="10" t="n">
        <f aca="false">AVERAGEIF($H$3:$H259,"&gt;0")</f>
        <v>3.30705426356589</v>
      </c>
      <c r="M259" s="10" t="n">
        <f aca="false">AVERAGEIF($H$3:$H259,"&lt;0")</f>
        <v>-6.07042253521127</v>
      </c>
      <c r="N259" s="11" t="n">
        <f aca="false">L259/-M259</f>
        <v>0.544781560819439</v>
      </c>
      <c r="O259" s="11" t="n">
        <f aca="false">COUNTIF($G$3:$G259,"&gt;0")/COUNTIF($B$3:$B259,"&gt;0")</f>
        <v>0.666666666666667</v>
      </c>
    </row>
    <row r="260" customFormat="false" ht="13" hidden="false" customHeight="false" outlineLevel="0" collapsed="false">
      <c r="A260" s="1" t="n">
        <v>42444063746437900</v>
      </c>
      <c r="B260" s="2" t="n">
        <v>43698</v>
      </c>
      <c r="C260" s="2" t="s">
        <v>101</v>
      </c>
      <c r="D260" s="3" t="s">
        <v>44</v>
      </c>
      <c r="E260" s="4" t="n">
        <v>2</v>
      </c>
      <c r="F260" s="5" t="n">
        <v>2.2</v>
      </c>
      <c r="G260" s="6" t="n">
        <v>4.4</v>
      </c>
      <c r="H260" s="7" t="n">
        <f aca="false">G260-E260</f>
        <v>2.4</v>
      </c>
      <c r="I260" s="7" t="n">
        <f aca="false">SUM($H$2:H260)</f>
        <v>-1.99</v>
      </c>
      <c r="J260" s="8" t="n">
        <f aca="false">SUM(H$3:H260)/SUM(E$3:E260)</f>
        <v>-0.00154984423676012</v>
      </c>
      <c r="K260" s="9" t="n">
        <f aca="false">O260-(1-O260)/N260</f>
        <v>0.0579298306228622</v>
      </c>
      <c r="L260" s="10" t="n">
        <f aca="false">AVERAGEIF($H$3:$H260,"&gt;0")</f>
        <v>3.30007692307692</v>
      </c>
      <c r="M260" s="10" t="n">
        <f aca="false">AVERAGEIF($H$3:$H260,"&lt;0")</f>
        <v>-6.07042253521127</v>
      </c>
      <c r="N260" s="11" t="n">
        <f aca="false">L260/-M260</f>
        <v>0.543632161342138</v>
      </c>
      <c r="O260" s="11" t="n">
        <f aca="false">COUNTIF($G$3:$G260,"&gt;0")/COUNTIF($B$3:$B260,"&gt;0")</f>
        <v>0.668224299065421</v>
      </c>
    </row>
    <row r="262" customFormat="false" ht="13" hidden="false" customHeight="false" outlineLevel="0" collapsed="false">
      <c r="I262" s="16" t="n">
        <f aca="false">SUM(H263:H273)</f>
        <v>-8.42</v>
      </c>
    </row>
    <row r="263" customFormat="false" ht="13" hidden="false" customHeight="false" outlineLevel="0" collapsed="false">
      <c r="A263" s="1" t="n">
        <v>16629905290908900</v>
      </c>
      <c r="B263" s="2" t="n">
        <v>43699</v>
      </c>
      <c r="C263" s="2" t="s">
        <v>116</v>
      </c>
      <c r="D263" s="3" t="s">
        <v>117</v>
      </c>
      <c r="E263" s="4" t="n">
        <v>6</v>
      </c>
      <c r="F263" s="5" t="n">
        <v>2.9</v>
      </c>
      <c r="G263" s="6" t="n">
        <v>17.4</v>
      </c>
      <c r="H263" s="7" t="n">
        <f aca="false">G263-E263</f>
        <v>11.4</v>
      </c>
      <c r="I263" s="7" t="n">
        <f aca="false">SUM($H$2:H263)</f>
        <v>9.41</v>
      </c>
      <c r="J263" s="8" t="n">
        <f aca="false">SUM(H$3:H263)/SUM(E$3:E263)</f>
        <v>0.00729457364341085</v>
      </c>
      <c r="K263" s="9" t="n">
        <f aca="false">O263-(1-O263)/N263</f>
        <v>0.0734837463822033</v>
      </c>
      <c r="L263" s="10" t="n">
        <f aca="false">AVERAGEIF($H$3:$H263,"&gt;0")</f>
        <v>3.36190839694657</v>
      </c>
      <c r="M263" s="10" t="n">
        <f aca="false">AVERAGEIF($H$3:$H263,"&lt;0")</f>
        <v>-6.07042253521127</v>
      </c>
      <c r="N263" s="11" t="n">
        <f aca="false">L263/-M263</f>
        <v>0.553817856573564</v>
      </c>
      <c r="O263" s="11" t="n">
        <f aca="false">COUNTIF($G$3:$G263,"&gt;0")/COUNTIF($B$3:$B263,"&gt;0")</f>
        <v>0.669767441860465</v>
      </c>
    </row>
    <row r="264" customFormat="false" ht="13" hidden="false" customHeight="false" outlineLevel="0" collapsed="false">
      <c r="A264" s="1" t="n">
        <v>91416756316490900</v>
      </c>
      <c r="B264" s="2" t="n">
        <v>43699</v>
      </c>
      <c r="C264" s="2" t="s">
        <v>116</v>
      </c>
      <c r="D264" s="3" t="s">
        <v>118</v>
      </c>
      <c r="E264" s="4" t="n">
        <v>5</v>
      </c>
      <c r="F264" s="5" t="n">
        <v>2.5</v>
      </c>
      <c r="G264" s="6" t="n">
        <v>0</v>
      </c>
      <c r="H264" s="7" t="n">
        <f aca="false">G264-E264</f>
        <v>-5</v>
      </c>
      <c r="I264" s="7" t="n">
        <f aca="false">SUM($H$2:H264)</f>
        <v>4.41</v>
      </c>
      <c r="J264" s="8" t="n">
        <f aca="false">SUM(H$3:H264)/SUM(E$3:E264)</f>
        <v>0.00340540540540541</v>
      </c>
      <c r="K264" s="9" t="n">
        <f aca="false">O264-(1-O264)/N264</f>
        <v>0.0662581247944887</v>
      </c>
      <c r="L264" s="10" t="n">
        <f aca="false">AVERAGEIF($H$3:$H264,"&gt;0")</f>
        <v>3.36190839694657</v>
      </c>
      <c r="M264" s="10" t="n">
        <f aca="false">AVERAGEIF($H$3:$H264,"&lt;0")</f>
        <v>-6.05555555555556</v>
      </c>
      <c r="N264" s="11" t="n">
        <f aca="false">L264/-M264</f>
        <v>0.555177533440717</v>
      </c>
      <c r="O264" s="11" t="n">
        <f aca="false">COUNTIF($G$3:$G264,"&gt;0")/COUNTIF($B$3:$B264,"&gt;0")</f>
        <v>0.666666666666667</v>
      </c>
    </row>
    <row r="265" customFormat="false" ht="13" hidden="false" customHeight="false" outlineLevel="0" collapsed="false">
      <c r="A265" s="1" t="n">
        <v>35700961919795900</v>
      </c>
      <c r="B265" s="2" t="n">
        <v>43699</v>
      </c>
      <c r="C265" s="2" t="s">
        <v>116</v>
      </c>
      <c r="D265" s="3" t="s">
        <v>119</v>
      </c>
      <c r="E265" s="4" t="n">
        <v>5</v>
      </c>
      <c r="F265" s="5" t="n">
        <v>2.6</v>
      </c>
      <c r="G265" s="6" t="n">
        <v>13</v>
      </c>
      <c r="H265" s="7" t="n">
        <f aca="false">G265-E265</f>
        <v>8</v>
      </c>
      <c r="I265" s="7" t="n">
        <f aca="false">SUM($H$2:H265)</f>
        <v>12.41</v>
      </c>
      <c r="J265" s="8" t="n">
        <f aca="false">SUM(H$3:H265)/SUM(E$3:E265)</f>
        <v>0.00954615384615385</v>
      </c>
      <c r="K265" s="9" t="n">
        <f aca="false">O265-(1-O265)/N265</f>
        <v>0.0767427398621058</v>
      </c>
      <c r="L265" s="10" t="n">
        <f aca="false">AVERAGEIF($H$3:$H265,"&gt;0")</f>
        <v>3.39704545454546</v>
      </c>
      <c r="M265" s="10" t="n">
        <f aca="false">AVERAGEIF($H$3:$H265,"&lt;0")</f>
        <v>-6.05555555555556</v>
      </c>
      <c r="N265" s="11" t="n">
        <f aca="false">L265/-M265</f>
        <v>0.560979983319433</v>
      </c>
      <c r="O265" s="11" t="n">
        <f aca="false">COUNTIF($G$3:$G265,"&gt;0")/COUNTIF($B$3:$B265,"&gt;0")</f>
        <v>0.668202764976958</v>
      </c>
    </row>
    <row r="266" customFormat="false" ht="13" hidden="false" customHeight="false" outlineLevel="0" collapsed="false">
      <c r="A266" s="1" t="n">
        <v>61191741682713900</v>
      </c>
      <c r="B266" s="2" t="n">
        <v>43699</v>
      </c>
      <c r="C266" s="2" t="s">
        <v>116</v>
      </c>
      <c r="D266" s="3" t="s">
        <v>120</v>
      </c>
      <c r="E266" s="4" t="n">
        <v>8</v>
      </c>
      <c r="F266" s="5" t="n">
        <v>1.65</v>
      </c>
      <c r="G266" s="6" t="n">
        <v>0</v>
      </c>
      <c r="H266" s="7" t="n">
        <f aca="false">G266-E266</f>
        <v>-8</v>
      </c>
      <c r="I266" s="7" t="n">
        <f aca="false">SUM($H$2:H266)</f>
        <v>4.41</v>
      </c>
      <c r="J266" s="8" t="n">
        <f aca="false">SUM(H$3:H266)/SUM(E$3:E266)</f>
        <v>0.00337155963302752</v>
      </c>
      <c r="K266" s="9" t="n">
        <f aca="false">O266-(1-O266)/N266</f>
        <v>0.0655880134272598</v>
      </c>
      <c r="L266" s="10" t="n">
        <f aca="false">AVERAGEIF($H$3:$H266,"&gt;0")</f>
        <v>3.39704545454546</v>
      </c>
      <c r="M266" s="10" t="n">
        <f aca="false">AVERAGEIF($H$3:$H266,"&lt;0")</f>
        <v>-6.08219178082192</v>
      </c>
      <c r="N266" s="11" t="n">
        <f aca="false">L266/-M266</f>
        <v>0.558523239148239</v>
      </c>
      <c r="O266" s="11" t="n">
        <f aca="false">COUNTIF($G$3:$G266,"&gt;0")/COUNTIF($B$3:$B266,"&gt;0")</f>
        <v>0.665137614678899</v>
      </c>
    </row>
    <row r="267" customFormat="false" ht="13" hidden="false" customHeight="false" outlineLevel="0" collapsed="false">
      <c r="A267" s="1" t="n">
        <v>44546419256417900</v>
      </c>
      <c r="B267" s="2" t="n">
        <v>43699</v>
      </c>
      <c r="C267" s="2" t="s">
        <v>116</v>
      </c>
      <c r="D267" s="3" t="s">
        <v>121</v>
      </c>
      <c r="E267" s="4" t="n">
        <v>6</v>
      </c>
      <c r="F267" s="5" t="n">
        <v>3.6</v>
      </c>
      <c r="G267" s="6" t="n">
        <v>0</v>
      </c>
      <c r="H267" s="7" t="n">
        <f aca="false">G267-E267</f>
        <v>-6</v>
      </c>
      <c r="I267" s="7" t="n">
        <f aca="false">SUM($H$2:H267)</f>
        <v>-1.59</v>
      </c>
      <c r="J267" s="8" t="n">
        <f aca="false">SUM(H$3:H267)/SUM(E$3:E267)</f>
        <v>-0.00121004566210046</v>
      </c>
      <c r="K267" s="9" t="n">
        <f aca="false">O267-(1-O267)/N267</f>
        <v>0.0572234986755336</v>
      </c>
      <c r="L267" s="10" t="n">
        <f aca="false">AVERAGEIF($H$3:$H267,"&gt;0")</f>
        <v>3.39704545454546</v>
      </c>
      <c r="M267" s="10" t="n">
        <f aca="false">AVERAGEIF($H$3:$H267,"&lt;0")</f>
        <v>-6.08108108108108</v>
      </c>
      <c r="N267" s="11" t="n">
        <f aca="false">L267/-M267</f>
        <v>0.558625252525253</v>
      </c>
      <c r="O267" s="11" t="n">
        <f aca="false">COUNTIF($G$3:$G267,"&gt;0")/COUNTIF($B$3:$B267,"&gt;0")</f>
        <v>0.662100456621005</v>
      </c>
    </row>
    <row r="268" customFormat="false" ht="13" hidden="false" customHeight="false" outlineLevel="0" collapsed="false">
      <c r="A268" s="1" t="n">
        <v>27504555755819900</v>
      </c>
      <c r="B268" s="2" t="n">
        <v>43699</v>
      </c>
      <c r="C268" s="2" t="s">
        <v>116</v>
      </c>
      <c r="D268" s="3" t="s">
        <v>122</v>
      </c>
      <c r="E268" s="4" t="n">
        <v>2</v>
      </c>
      <c r="F268" s="5" t="n">
        <v>1.65</v>
      </c>
      <c r="G268" s="6" t="n">
        <v>3.3</v>
      </c>
      <c r="H268" s="7" t="n">
        <f aca="false">G268-E268</f>
        <v>1.3</v>
      </c>
      <c r="I268" s="7" t="n">
        <f aca="false">SUM($H$2:H268)</f>
        <v>-0.29</v>
      </c>
      <c r="J268" s="8" t="n">
        <f aca="false">SUM(H$3:H268)/SUM(E$3:E268)</f>
        <v>-0.000220364741641337</v>
      </c>
      <c r="K268" s="9" t="n">
        <f aca="false">O268-(1-O268)/N268</f>
        <v>0.0587010618964549</v>
      </c>
      <c r="L268" s="10" t="n">
        <f aca="false">AVERAGEIF($H$3:$H268,"&gt;0")</f>
        <v>3.38127819548872</v>
      </c>
      <c r="M268" s="10" t="n">
        <f aca="false">AVERAGEIF($H$3:$H268,"&lt;0")</f>
        <v>-6.08108108108108</v>
      </c>
      <c r="N268" s="11" t="n">
        <f aca="false">L268/-M268</f>
        <v>0.556032414369257</v>
      </c>
      <c r="O268" s="11" t="n">
        <f aca="false">COUNTIF($G$3:$G268,"&gt;0")/COUNTIF($B$3:$B268,"&gt;0")</f>
        <v>0.663636363636364</v>
      </c>
    </row>
    <row r="269" customFormat="false" ht="13" hidden="false" customHeight="false" outlineLevel="0" collapsed="false">
      <c r="A269" s="1" t="n">
        <v>96764874914081900</v>
      </c>
      <c r="B269" s="2" t="n">
        <v>43699</v>
      </c>
      <c r="C269" s="2" t="s">
        <v>116</v>
      </c>
      <c r="D269" s="3" t="s">
        <v>123</v>
      </c>
      <c r="E269" s="4" t="n">
        <v>4</v>
      </c>
      <c r="F269" s="5" t="n">
        <v>1.46</v>
      </c>
      <c r="G269" s="6" t="n">
        <v>5.84</v>
      </c>
      <c r="H269" s="7" t="n">
        <f aca="false">G269-E269</f>
        <v>1.84</v>
      </c>
      <c r="I269" s="7" t="n">
        <f aca="false">SUM($H$2:H269)</f>
        <v>1.55</v>
      </c>
      <c r="J269" s="8" t="n">
        <f aca="false">SUM(H$3:H269)/SUM(E$3:E269)</f>
        <v>0.00117424242424242</v>
      </c>
      <c r="K269" s="9" t="n">
        <f aca="false">O269-(1-O269)/N269</f>
        <v>0.0609048471053204</v>
      </c>
      <c r="L269" s="10" t="n">
        <f aca="false">AVERAGEIF($H$3:$H269,"&gt;0")</f>
        <v>3.36977611940299</v>
      </c>
      <c r="M269" s="10" t="n">
        <f aca="false">AVERAGEIF($H$3:$H269,"&lt;0")</f>
        <v>-6.08108108108108</v>
      </c>
      <c r="N269" s="11" t="n">
        <f aca="false">L269/-M269</f>
        <v>0.55414096185738</v>
      </c>
      <c r="O269" s="11" t="n">
        <f aca="false">COUNTIF($G$3:$G269,"&gt;0")/COUNTIF($B$3:$B269,"&gt;0")</f>
        <v>0.665158371040724</v>
      </c>
    </row>
    <row r="270" customFormat="false" ht="13" hidden="false" customHeight="false" outlineLevel="0" collapsed="false">
      <c r="A270" s="1" t="n">
        <v>76857629821325900</v>
      </c>
      <c r="B270" s="2" t="n">
        <v>43699</v>
      </c>
      <c r="C270" s="2" t="s">
        <v>116</v>
      </c>
      <c r="D270" s="3" t="s">
        <v>124</v>
      </c>
      <c r="E270" s="4" t="n">
        <v>6</v>
      </c>
      <c r="F270" s="5" t="n">
        <v>2.25</v>
      </c>
      <c r="G270" s="6" t="n">
        <v>0</v>
      </c>
      <c r="H270" s="7" t="n">
        <f aca="false">G270-E270</f>
        <v>-6</v>
      </c>
      <c r="I270" s="7" t="n">
        <f aca="false">SUM($H$2:H270)</f>
        <v>-4.45</v>
      </c>
      <c r="J270" s="8" t="n">
        <f aca="false">SUM(H$3:H270)/SUM(E$3:E270)</f>
        <v>-0.00335595776772247</v>
      </c>
      <c r="K270" s="9" t="n">
        <f aca="false">O270-(1-O270)/N270</f>
        <v>0.0526100787976551</v>
      </c>
      <c r="L270" s="10" t="n">
        <f aca="false">AVERAGEIF($H$3:$H270,"&gt;0")</f>
        <v>3.36977611940299</v>
      </c>
      <c r="M270" s="10" t="n">
        <f aca="false">AVERAGEIF($H$3:$H270,"&lt;0")</f>
        <v>-6.08</v>
      </c>
      <c r="N270" s="11" t="n">
        <f aca="false">L270/-M270</f>
        <v>0.554239493322859</v>
      </c>
      <c r="O270" s="11" t="n">
        <f aca="false">COUNTIF($G$3:$G270,"&gt;0")/COUNTIF($B$3:$B270,"&gt;0")</f>
        <v>0.662162162162162</v>
      </c>
    </row>
    <row r="271" customFormat="false" ht="13" hidden="false" customHeight="false" outlineLevel="0" collapsed="false">
      <c r="A271" s="1" t="n">
        <v>65112961197206900</v>
      </c>
      <c r="B271" s="2" t="n">
        <v>43699</v>
      </c>
      <c r="C271" s="2" t="s">
        <v>116</v>
      </c>
      <c r="D271" s="3" t="s">
        <v>125</v>
      </c>
      <c r="E271" s="4" t="n">
        <v>3</v>
      </c>
      <c r="F271" s="5" t="n">
        <v>1.62</v>
      </c>
      <c r="G271" s="6" t="n">
        <v>0</v>
      </c>
      <c r="H271" s="7" t="n">
        <f aca="false">G271-E271</f>
        <v>-3</v>
      </c>
      <c r="I271" s="7" t="n">
        <f aca="false">SUM($H$2:H271)</f>
        <v>-7.45</v>
      </c>
      <c r="J271" s="8" t="n">
        <f aca="false">SUM(H$3:H271)/SUM(E$3:E271)</f>
        <v>-0.00560571858540256</v>
      </c>
      <c r="K271" s="9" t="n">
        <f aca="false">O271-(1-O271)/N271</f>
        <v>0.0483819310963288</v>
      </c>
      <c r="L271" s="10" t="n">
        <f aca="false">AVERAGEIF($H$3:$H271,"&gt;0")</f>
        <v>3.36977611940299</v>
      </c>
      <c r="M271" s="10" t="n">
        <f aca="false">AVERAGEIF($H$3:$H271,"&lt;0")</f>
        <v>-6.03947368421053</v>
      </c>
      <c r="N271" s="11" t="n">
        <f aca="false">L271/-M271</f>
        <v>0.557958573147335</v>
      </c>
      <c r="O271" s="11" t="n">
        <f aca="false">COUNTIF($G$3:$G271,"&gt;0")/COUNTIF($B$3:$B271,"&gt;0")</f>
        <v>0.659192825112108</v>
      </c>
    </row>
    <row r="272" customFormat="false" ht="13" hidden="false" customHeight="false" outlineLevel="0" collapsed="false">
      <c r="A272" s="1" t="n">
        <v>85080442700127900</v>
      </c>
      <c r="B272" s="2" t="n">
        <v>43699</v>
      </c>
      <c r="C272" s="2" t="s">
        <v>126</v>
      </c>
      <c r="D272" s="3" t="s">
        <v>127</v>
      </c>
      <c r="E272" s="4" t="n">
        <v>2</v>
      </c>
      <c r="F272" s="5" t="n">
        <v>1.52</v>
      </c>
      <c r="G272" s="6" t="n">
        <v>3.04</v>
      </c>
      <c r="H272" s="7" t="n">
        <f aca="false">G272-E272</f>
        <v>1.04</v>
      </c>
      <c r="I272" s="7" t="n">
        <f aca="false">SUM($H$2:H272)</f>
        <v>-6.41</v>
      </c>
      <c r="J272" s="8" t="n">
        <f aca="false">SUM(H$3:H272)/SUM(E$3:E272)</f>
        <v>-0.00481592787377911</v>
      </c>
      <c r="K272" s="9" t="n">
        <f aca="false">O272-(1-O272)/N272</f>
        <v>0.049500020516835</v>
      </c>
      <c r="L272" s="10" t="n">
        <f aca="false">AVERAGEIF($H$3:$H272,"&gt;0")</f>
        <v>3.35251851851852</v>
      </c>
      <c r="M272" s="10" t="n">
        <f aca="false">AVERAGEIF($H$3:$H272,"&lt;0")</f>
        <v>-6.03947368421053</v>
      </c>
      <c r="N272" s="11" t="n">
        <f aca="false">L272/-M272</f>
        <v>0.555101105462761</v>
      </c>
      <c r="O272" s="11" t="n">
        <f aca="false">COUNTIF($G$3:$G272,"&gt;0")/COUNTIF($B$3:$B272,"&gt;0")</f>
        <v>0.660714285714286</v>
      </c>
    </row>
    <row r="273" customFormat="false" ht="13" hidden="false" customHeight="false" outlineLevel="0" collapsed="false">
      <c r="A273" s="1" t="n">
        <v>12979058765174900</v>
      </c>
      <c r="B273" s="2" t="n">
        <v>43699</v>
      </c>
      <c r="C273" s="2" t="s">
        <v>126</v>
      </c>
      <c r="D273" s="3" t="s">
        <v>114</v>
      </c>
      <c r="E273" s="4" t="n">
        <v>4</v>
      </c>
      <c r="F273" s="5" t="n">
        <v>2</v>
      </c>
      <c r="G273" s="6" t="n">
        <v>0</v>
      </c>
      <c r="H273" s="7" t="n">
        <f aca="false">G273-E273</f>
        <v>-4</v>
      </c>
      <c r="I273" s="7" t="n">
        <f aca="false">SUM($H$2:H273)</f>
        <v>-10.41</v>
      </c>
      <c r="J273" s="8" t="n">
        <f aca="false">SUM(H$3:H273)/SUM(E$3:E273)</f>
        <v>-0.00779775280898876</v>
      </c>
      <c r="K273" s="9" t="n">
        <f aca="false">O273-(1-O273)/N273</f>
        <v>0.0439772077254126</v>
      </c>
      <c r="L273" s="10" t="n">
        <f aca="false">AVERAGEIF($H$3:$H273,"&gt;0")</f>
        <v>3.35251851851852</v>
      </c>
      <c r="M273" s="10" t="n">
        <f aca="false">AVERAGEIF($H$3:$H273,"&lt;0")</f>
        <v>-6.01298701298701</v>
      </c>
      <c r="N273" s="11" t="n">
        <f aca="false">L273/-M273</f>
        <v>0.557546276297896</v>
      </c>
      <c r="O273" s="11" t="n">
        <f aca="false">COUNTIF($G$3:$G273,"&gt;0")/COUNTIF($B$3:$B273,"&gt;0")</f>
        <v>0.657777777777778</v>
      </c>
    </row>
    <row r="275" customFormat="false" ht="13" hidden="false" customHeight="false" outlineLevel="0" collapsed="false">
      <c r="I275" s="16" t="n">
        <f aca="false">SUM(H276:H288)</f>
        <v>-2.37</v>
      </c>
    </row>
    <row r="276" customFormat="false" ht="13" hidden="false" customHeight="false" outlineLevel="0" collapsed="false">
      <c r="A276" s="1" t="n">
        <v>49368230201570900</v>
      </c>
      <c r="B276" s="2" t="n">
        <v>43700</v>
      </c>
      <c r="C276" s="2" t="s">
        <v>116</v>
      </c>
      <c r="D276" s="3" t="s">
        <v>128</v>
      </c>
      <c r="E276" s="4" t="n">
        <v>1</v>
      </c>
      <c r="F276" s="5" t="n">
        <v>1.65</v>
      </c>
      <c r="G276" s="6" t="n">
        <v>0</v>
      </c>
      <c r="H276" s="7" t="n">
        <f aca="false">G276-E276</f>
        <v>-1</v>
      </c>
      <c r="I276" s="7" t="n">
        <f aca="false">SUM($H$2:H276)</f>
        <v>-11.41</v>
      </c>
      <c r="J276" s="8" t="n">
        <f aca="false">SUM(H$3:H276)/SUM(E$3:E276)</f>
        <v>-0.00854041916167665</v>
      </c>
      <c r="K276" s="9" t="n">
        <f aca="false">O276-(1-O276)/N276</f>
        <v>0.0424627810788918</v>
      </c>
      <c r="L276" s="10" t="n">
        <f aca="false">AVERAGEIF($H$3:$H276,"&gt;0")</f>
        <v>3.35251851851852</v>
      </c>
      <c r="M276" s="10" t="n">
        <f aca="false">AVERAGEIF($H$3:$H276,"&lt;0")</f>
        <v>-5.94871794871795</v>
      </c>
      <c r="N276" s="11" t="n">
        <f aca="false">L276/-M276</f>
        <v>0.563569923371648</v>
      </c>
      <c r="O276" s="11" t="n">
        <f aca="false">COUNTIF($G$3:$G276,"&gt;0")/COUNTIF($B$3:$B276,"&gt;0")</f>
        <v>0.654867256637168</v>
      </c>
    </row>
    <row r="277" customFormat="false" ht="13" hidden="false" customHeight="false" outlineLevel="0" collapsed="false">
      <c r="A277" s="1" t="n">
        <v>63998997889464900</v>
      </c>
      <c r="B277" s="2" t="n">
        <v>43700</v>
      </c>
      <c r="C277" s="2" t="s">
        <v>116</v>
      </c>
      <c r="D277" s="3" t="s">
        <v>129</v>
      </c>
      <c r="E277" s="4" t="n">
        <v>2</v>
      </c>
      <c r="F277" s="5" t="n">
        <v>2.6</v>
      </c>
      <c r="G277" s="6" t="n">
        <v>5.2</v>
      </c>
      <c r="H277" s="7" t="n">
        <f aca="false">G277-E277</f>
        <v>3.2</v>
      </c>
      <c r="I277" s="7" t="n">
        <f aca="false">SUM($H$2:H277)</f>
        <v>-8.21</v>
      </c>
      <c r="J277" s="8" t="n">
        <f aca="false">SUM(H$3:H277)/SUM(E$3:E277)</f>
        <v>-0.00613602391629298</v>
      </c>
      <c r="K277" s="9" t="n">
        <f aca="false">O277-(1-O277)/N277</f>
        <v>0.0464769839035348</v>
      </c>
      <c r="L277" s="10" t="n">
        <f aca="false">AVERAGEIF($H$3:$H277,"&gt;0")</f>
        <v>3.35139705882353</v>
      </c>
      <c r="M277" s="10" t="n">
        <f aca="false">AVERAGEIF($H$3:$H277,"&lt;0")</f>
        <v>-5.94871794871795</v>
      </c>
      <c r="N277" s="11" t="n">
        <f aca="false">L277/-M277</f>
        <v>0.563381402129818</v>
      </c>
      <c r="O277" s="11" t="n">
        <f aca="false">COUNTIF($G$3:$G277,"&gt;0")/COUNTIF($B$3:$B277,"&gt;0")</f>
        <v>0.656387665198238</v>
      </c>
    </row>
    <row r="278" customFormat="false" ht="13" hidden="false" customHeight="false" outlineLevel="0" collapsed="false">
      <c r="A278" s="1" t="n">
        <v>15913031661777900</v>
      </c>
      <c r="B278" s="2" t="n">
        <v>43700</v>
      </c>
      <c r="C278" s="2" t="s">
        <v>116</v>
      </c>
      <c r="D278" s="3" t="s">
        <v>56</v>
      </c>
      <c r="E278" s="4" t="n">
        <v>1</v>
      </c>
      <c r="F278" s="5" t="n">
        <v>1.26</v>
      </c>
      <c r="G278" s="6" t="n">
        <v>1.26</v>
      </c>
      <c r="H278" s="7" t="n">
        <f aca="false">G278-E278</f>
        <v>0.26</v>
      </c>
      <c r="I278" s="7" t="n">
        <f aca="false">SUM($H$2:H278)</f>
        <v>-7.95</v>
      </c>
      <c r="J278" s="8" t="n">
        <f aca="false">SUM(H$3:H278)/SUM(E$3:E278)</f>
        <v>-0.00593726661687827</v>
      </c>
      <c r="K278" s="9" t="n">
        <f aca="false">O278-(1-O278)/N278</f>
        <v>0.0465428729152123</v>
      </c>
      <c r="L278" s="10" t="n">
        <f aca="false">AVERAGEIF($H$3:$H278,"&gt;0")</f>
        <v>3.32883211678832</v>
      </c>
      <c r="M278" s="10" t="n">
        <f aca="false">AVERAGEIF($H$3:$H278,"&lt;0")</f>
        <v>-5.94871794871795</v>
      </c>
      <c r="N278" s="11" t="n">
        <f aca="false">L278/-M278</f>
        <v>0.559588157563554</v>
      </c>
      <c r="O278" s="11" t="n">
        <f aca="false">COUNTIF($G$3:$G278,"&gt;0")/COUNTIF($B$3:$B278,"&gt;0")</f>
        <v>0.657894736842105</v>
      </c>
    </row>
    <row r="279" customFormat="false" ht="13" hidden="false" customHeight="false" outlineLevel="0" collapsed="false">
      <c r="A279" s="1" t="n">
        <v>80525002030472900</v>
      </c>
      <c r="B279" s="2" t="n">
        <v>43700</v>
      </c>
      <c r="C279" s="2" t="s">
        <v>116</v>
      </c>
      <c r="D279" s="3" t="s">
        <v>130</v>
      </c>
      <c r="E279" s="4" t="n">
        <v>2</v>
      </c>
      <c r="F279" s="5" t="n">
        <v>1.44</v>
      </c>
      <c r="G279" s="6" t="n">
        <v>0</v>
      </c>
      <c r="H279" s="7" t="n">
        <f aca="false">G279-E279</f>
        <v>-2</v>
      </c>
      <c r="I279" s="7" t="n">
        <f aca="false">SUM($H$2:H279)</f>
        <v>-9.95</v>
      </c>
      <c r="J279" s="8" t="n">
        <f aca="false">SUM(H$3:H279)/SUM(E$3:E279)</f>
        <v>-0.00741983594332588</v>
      </c>
      <c r="K279" s="9" t="n">
        <f aca="false">O279-(1-O279)/N279</f>
        <v>0.0437159987341466</v>
      </c>
      <c r="L279" s="10" t="n">
        <f aca="false">AVERAGEIF($H$3:$H279,"&gt;0")</f>
        <v>3.32883211678832</v>
      </c>
      <c r="M279" s="10" t="n">
        <f aca="false">AVERAGEIF($H$3:$H279,"&lt;0")</f>
        <v>-5.89873417721519</v>
      </c>
      <c r="N279" s="11" t="n">
        <f aca="false">L279/-M279</f>
        <v>0.564329908210896</v>
      </c>
      <c r="O279" s="11" t="n">
        <f aca="false">COUNTIF($G$3:$G279,"&gt;0")/COUNTIF($B$3:$B279,"&gt;0")</f>
        <v>0.655021834061135</v>
      </c>
    </row>
    <row r="280" customFormat="false" ht="13" hidden="false" customHeight="false" outlineLevel="0" collapsed="false">
      <c r="A280" s="1" t="n">
        <v>26720428692062900</v>
      </c>
      <c r="B280" s="2" t="n">
        <v>43700</v>
      </c>
      <c r="C280" s="2" t="s">
        <v>116</v>
      </c>
      <c r="D280" s="3" t="s">
        <v>131</v>
      </c>
      <c r="E280" s="4" t="n">
        <v>1</v>
      </c>
      <c r="F280" s="5" t="n">
        <v>1.52</v>
      </c>
      <c r="G280" s="6" t="n">
        <v>1.52</v>
      </c>
      <c r="H280" s="7" t="n">
        <f aca="false">G280-E280</f>
        <v>0.52</v>
      </c>
      <c r="I280" s="7" t="n">
        <f aca="false">SUM($H$2:H280)</f>
        <v>-9.43</v>
      </c>
      <c r="J280" s="8" t="n">
        <f aca="false">SUM(H$3:H280)/SUM(E$3:E280)</f>
        <v>-0.00702682563338301</v>
      </c>
      <c r="K280" s="9" t="n">
        <f aca="false">O280-(1-O280)/N280</f>
        <v>0.0441293348988824</v>
      </c>
      <c r="L280" s="10" t="n">
        <f aca="false">AVERAGEIF($H$3:$H280,"&gt;0")</f>
        <v>3.30847826086957</v>
      </c>
      <c r="M280" s="10" t="n">
        <f aca="false">AVERAGEIF($H$3:$H280,"&lt;0")</f>
        <v>-5.89873417721519</v>
      </c>
      <c r="N280" s="11" t="n">
        <f aca="false">L280/-M280</f>
        <v>0.560879361821235</v>
      </c>
      <c r="O280" s="11" t="n">
        <f aca="false">COUNTIF($G$3:$G280,"&gt;0")/COUNTIF($B$3:$B280,"&gt;0")</f>
        <v>0.656521739130435</v>
      </c>
    </row>
    <row r="281" customFormat="false" ht="13" hidden="false" customHeight="false" outlineLevel="0" collapsed="false">
      <c r="A281" s="1" t="n">
        <v>8421146085148900</v>
      </c>
      <c r="B281" s="2" t="n">
        <v>43700</v>
      </c>
      <c r="C281" s="2" t="s">
        <v>116</v>
      </c>
      <c r="D281" s="3" t="s">
        <v>132</v>
      </c>
      <c r="E281" s="4" t="n">
        <v>1</v>
      </c>
      <c r="F281" s="5" t="n">
        <v>1.36</v>
      </c>
      <c r="G281" s="6" t="n">
        <v>1.36</v>
      </c>
      <c r="H281" s="7" t="n">
        <f aca="false">G281-E281</f>
        <v>0.36</v>
      </c>
      <c r="I281" s="7" t="n">
        <f aca="false">SUM($H$2:H281)</f>
        <v>-9.07</v>
      </c>
      <c r="J281" s="8" t="n">
        <f aca="false">SUM(H$3:H281)/SUM(E$3:E281)</f>
        <v>-0.00675353685778109</v>
      </c>
      <c r="K281" s="9" t="n">
        <f aca="false">O281-(1-O281)/N281</f>
        <v>0.0443327636551987</v>
      </c>
      <c r="L281" s="10" t="n">
        <f aca="false">AVERAGEIF($H$3:$H281,"&gt;0")</f>
        <v>3.28726618705036</v>
      </c>
      <c r="M281" s="10" t="n">
        <f aca="false">AVERAGEIF($H$3:$H281,"&lt;0")</f>
        <v>-5.89873417721519</v>
      </c>
      <c r="N281" s="11" t="n">
        <f aca="false">L281/-M281</f>
        <v>0.557283323555748</v>
      </c>
      <c r="O281" s="11" t="n">
        <f aca="false">COUNTIF($G$3:$G281,"&gt;0")/COUNTIF($B$3:$B281,"&gt;0")</f>
        <v>0.658008658008658</v>
      </c>
    </row>
    <row r="282" customFormat="false" ht="13" hidden="false" customHeight="false" outlineLevel="0" collapsed="false">
      <c r="A282" s="1" t="n">
        <v>88943330829691900</v>
      </c>
      <c r="B282" s="2" t="n">
        <v>43700</v>
      </c>
      <c r="C282" s="2" t="s">
        <v>116</v>
      </c>
      <c r="D282" s="3" t="s">
        <v>47</v>
      </c>
      <c r="E282" s="4" t="n">
        <v>1</v>
      </c>
      <c r="F282" s="5" t="n">
        <v>1.68</v>
      </c>
      <c r="G282" s="6" t="n">
        <v>1.68</v>
      </c>
      <c r="H282" s="7" t="n">
        <f aca="false">G282-E282</f>
        <v>0.68</v>
      </c>
      <c r="I282" s="7" t="n">
        <f aca="false">SUM($H$2:H282)</f>
        <v>-8.39</v>
      </c>
      <c r="J282" s="8" t="n">
        <f aca="false">SUM(H$3:H282)/SUM(E$3:E282)</f>
        <v>-0.00624255952380953</v>
      </c>
      <c r="K282" s="9" t="n">
        <f aca="false">O282-(1-O282)/N282</f>
        <v>0.0449706269982947</v>
      </c>
      <c r="L282" s="10" t="n">
        <f aca="false">AVERAGEIF($H$3:$H282,"&gt;0")</f>
        <v>3.26864285714286</v>
      </c>
      <c r="M282" s="10" t="n">
        <f aca="false">AVERAGEIF($H$3:$H282,"&lt;0")</f>
        <v>-5.89873417721519</v>
      </c>
      <c r="N282" s="11" t="n">
        <f aca="false">L282/-M282</f>
        <v>0.554126149601472</v>
      </c>
      <c r="O282" s="11" t="n">
        <f aca="false">COUNTIF($G$3:$G282,"&gt;0")/COUNTIF($B$3:$B282,"&gt;0")</f>
        <v>0.65948275862069</v>
      </c>
    </row>
    <row r="283" customFormat="false" ht="13" hidden="false" customHeight="false" outlineLevel="0" collapsed="false">
      <c r="A283" s="1" t="n">
        <v>95535575353762900</v>
      </c>
      <c r="B283" s="2" t="n">
        <v>43700</v>
      </c>
      <c r="C283" s="2" t="s">
        <v>116</v>
      </c>
      <c r="D283" s="3" t="s">
        <v>133</v>
      </c>
      <c r="E283" s="4" t="n">
        <v>3</v>
      </c>
      <c r="F283" s="5" t="n">
        <v>1.5</v>
      </c>
      <c r="G283" s="6" t="n">
        <v>0</v>
      </c>
      <c r="H283" s="7" t="n">
        <f aca="false">G283-E283</f>
        <v>-3</v>
      </c>
      <c r="I283" s="7" t="n">
        <f aca="false">SUM($H$2:H283)</f>
        <v>-11.39</v>
      </c>
      <c r="J283" s="8" t="n">
        <f aca="false">SUM(H$3:H283)/SUM(E$3:E283)</f>
        <v>-0.00845582776540461</v>
      </c>
      <c r="K283" s="9" t="n">
        <f aca="false">O283-(1-O283)/N283</f>
        <v>0.0408385122440131</v>
      </c>
      <c r="L283" s="10" t="n">
        <f aca="false">AVERAGEIF($H$3:$H283,"&gt;0")</f>
        <v>3.26864285714286</v>
      </c>
      <c r="M283" s="10" t="n">
        <f aca="false">AVERAGEIF($H$3:$H283,"&lt;0")</f>
        <v>-5.8625</v>
      </c>
      <c r="N283" s="11" t="n">
        <f aca="false">L283/-M283</f>
        <v>0.557551020408163</v>
      </c>
      <c r="O283" s="11" t="n">
        <f aca="false">COUNTIF($G$3:$G283,"&gt;0")/COUNTIF($B$3:$B283,"&gt;0")</f>
        <v>0.656652360515021</v>
      </c>
    </row>
    <row r="284" customFormat="false" ht="13" hidden="false" customHeight="false" outlineLevel="0" collapsed="false">
      <c r="A284" s="1" t="n">
        <v>64326744873043900</v>
      </c>
      <c r="B284" s="2" t="n">
        <v>43700</v>
      </c>
      <c r="C284" s="2" t="s">
        <v>116</v>
      </c>
      <c r="D284" s="3" t="s">
        <v>53</v>
      </c>
      <c r="E284" s="4" t="n">
        <v>1</v>
      </c>
      <c r="F284" s="5" t="n">
        <v>1.65</v>
      </c>
      <c r="G284" s="6" t="n">
        <v>1.65</v>
      </c>
      <c r="H284" s="7" t="n">
        <f aca="false">G284-E284</f>
        <v>0.65</v>
      </c>
      <c r="I284" s="7" t="n">
        <f aca="false">SUM($H$2:H284)</f>
        <v>-10.74</v>
      </c>
      <c r="J284" s="8" t="n">
        <f aca="false">SUM(H$3:H284)/SUM(E$3:E284)</f>
        <v>-0.00796735905044511</v>
      </c>
      <c r="K284" s="9" t="n">
        <f aca="false">O284-(1-O284)/N284</f>
        <v>0.041433575759068</v>
      </c>
      <c r="L284" s="10" t="n">
        <f aca="false">AVERAGEIF($H$3:$H284,"&gt;0")</f>
        <v>3.25007092198582</v>
      </c>
      <c r="M284" s="10" t="n">
        <f aca="false">AVERAGEIF($H$3:$H284,"&lt;0")</f>
        <v>-5.8625</v>
      </c>
      <c r="N284" s="11" t="n">
        <f aca="false">L284/-M284</f>
        <v>0.554383099699073</v>
      </c>
      <c r="O284" s="11" t="n">
        <f aca="false">COUNTIF($G$3:$G284,"&gt;0")/COUNTIF($B$3:$B284,"&gt;0")</f>
        <v>0.658119658119658</v>
      </c>
    </row>
    <row r="285" customFormat="false" ht="13" hidden="false" customHeight="false" outlineLevel="0" collapsed="false">
      <c r="A285" s="1" t="n">
        <v>98666778674202900</v>
      </c>
      <c r="B285" s="2" t="n">
        <v>43700</v>
      </c>
      <c r="C285" s="2" t="s">
        <v>116</v>
      </c>
      <c r="D285" s="3" t="s">
        <v>134</v>
      </c>
      <c r="E285" s="4" t="n">
        <v>1</v>
      </c>
      <c r="F285" s="5" t="n">
        <v>1.36</v>
      </c>
      <c r="G285" s="6" t="n">
        <v>1.36</v>
      </c>
      <c r="H285" s="7" t="n">
        <f aca="false">G285-E285</f>
        <v>0.36</v>
      </c>
      <c r="I285" s="7" t="n">
        <f aca="false">SUM($H$2:H285)</f>
        <v>-10.38</v>
      </c>
      <c r="J285" s="8" t="n">
        <f aca="false">SUM(H$3:H285)/SUM(E$3:E285)</f>
        <v>-0.0076945885841364</v>
      </c>
      <c r="K285" s="9" t="n">
        <f aca="false">O285-(1-O285)/N285</f>
        <v>0.0416429677561828</v>
      </c>
      <c r="L285" s="10" t="n">
        <f aca="false">AVERAGEIF($H$3:$H285,"&gt;0")</f>
        <v>3.22971830985916</v>
      </c>
      <c r="M285" s="10" t="n">
        <f aca="false">AVERAGEIF($H$3:$H285,"&lt;0")</f>
        <v>-5.8625</v>
      </c>
      <c r="N285" s="11" t="n">
        <f aca="false">L285/-M285</f>
        <v>0.550911438781945</v>
      </c>
      <c r="O285" s="11" t="n">
        <f aca="false">COUNTIF($G$3:$G285,"&gt;0")/COUNTIF($B$3:$B285,"&gt;0")</f>
        <v>0.659574468085106</v>
      </c>
    </row>
    <row r="286" customFormat="false" ht="13" hidden="false" customHeight="false" outlineLevel="0" collapsed="false">
      <c r="A286" s="1" t="n">
        <v>88905526744600900</v>
      </c>
      <c r="B286" s="2" t="n">
        <v>43700</v>
      </c>
      <c r="C286" s="2" t="s">
        <v>116</v>
      </c>
      <c r="D286" s="3" t="s">
        <v>135</v>
      </c>
      <c r="E286" s="4" t="n">
        <v>1</v>
      </c>
      <c r="F286" s="5" t="n">
        <v>1.6</v>
      </c>
      <c r="G286" s="6" t="n">
        <v>1.6</v>
      </c>
      <c r="H286" s="7" t="n">
        <f aca="false">G286-E286</f>
        <v>0.6</v>
      </c>
      <c r="I286" s="7" t="n">
        <f aca="false">SUM($H$2:H286)</f>
        <v>-9.78</v>
      </c>
      <c r="J286" s="8" t="n">
        <f aca="false">SUM(H$3:H286)/SUM(E$3:E286)</f>
        <v>-0.00724444444444445</v>
      </c>
      <c r="K286" s="9" t="n">
        <f aca="false">O286-(1-O286)/N286</f>
        <v>0.0421802186315932</v>
      </c>
      <c r="L286" s="10" t="n">
        <f aca="false">AVERAGEIF($H$3:$H286,"&gt;0")</f>
        <v>3.21132867132867</v>
      </c>
      <c r="M286" s="10" t="n">
        <f aca="false">AVERAGEIF($H$3:$H286,"&lt;0")</f>
        <v>-5.8625</v>
      </c>
      <c r="N286" s="11" t="n">
        <f aca="false">L286/-M286</f>
        <v>0.547774613446255</v>
      </c>
      <c r="O286" s="11" t="n">
        <f aca="false">COUNTIF($G$3:$G286,"&gt;0")/COUNTIF($B$3:$B286,"&gt;0")</f>
        <v>0.661016949152543</v>
      </c>
    </row>
    <row r="287" customFormat="false" ht="13" hidden="false" customHeight="false" outlineLevel="0" collapsed="false">
      <c r="A287" s="1" t="n">
        <v>64496038365528900</v>
      </c>
      <c r="B287" s="2" t="n">
        <v>43700</v>
      </c>
      <c r="C287" s="2" t="s">
        <v>116</v>
      </c>
      <c r="D287" s="3" t="s">
        <v>136</v>
      </c>
      <c r="E287" s="4" t="n">
        <v>1</v>
      </c>
      <c r="F287" s="5" t="n">
        <v>1.87</v>
      </c>
      <c r="G287" s="6" t="n">
        <v>0</v>
      </c>
      <c r="H287" s="7" t="n">
        <f aca="false">G287-E287</f>
        <v>-1</v>
      </c>
      <c r="I287" s="7" t="n">
        <f aca="false">SUM($H$2:H287)</f>
        <v>-10.78</v>
      </c>
      <c r="J287" s="8" t="n">
        <f aca="false">SUM(H$3:H287)/SUM(E$3:E287)</f>
        <v>-0.00797927461139897</v>
      </c>
      <c r="K287" s="9" t="n">
        <f aca="false">O287-(1-O287)/N287</f>
        <v>0.0406883291554547</v>
      </c>
      <c r="L287" s="10" t="n">
        <f aca="false">AVERAGEIF($H$3:$H287,"&gt;0")</f>
        <v>3.21132867132867</v>
      </c>
      <c r="M287" s="10" t="n">
        <f aca="false">AVERAGEIF($H$3:$H287,"&lt;0")</f>
        <v>-5.80246913580247</v>
      </c>
      <c r="N287" s="11" t="n">
        <f aca="false">L287/-M287</f>
        <v>0.553441749739622</v>
      </c>
      <c r="O287" s="11" t="n">
        <f aca="false">COUNTIF($G$3:$G287,"&gt;0")/COUNTIF($B$3:$B287,"&gt;0")</f>
        <v>0.658227848101266</v>
      </c>
    </row>
    <row r="288" customFormat="false" ht="13" hidden="false" customHeight="false" outlineLevel="0" collapsed="false">
      <c r="A288" s="1" t="n">
        <v>94856515873469900</v>
      </c>
      <c r="B288" s="2" t="n">
        <v>43700</v>
      </c>
      <c r="C288" s="2" t="s">
        <v>116</v>
      </c>
      <c r="D288" s="3" t="s">
        <v>137</v>
      </c>
      <c r="E288" s="4" t="n">
        <v>2</v>
      </c>
      <c r="F288" s="5" t="n">
        <v>2.8</v>
      </c>
      <c r="G288" s="6" t="n">
        <v>0</v>
      </c>
      <c r="H288" s="7" t="n">
        <f aca="false">G288-E288</f>
        <v>-2</v>
      </c>
      <c r="I288" s="7" t="n">
        <f aca="false">SUM($H$2:H288)</f>
        <v>-12.78</v>
      </c>
      <c r="J288" s="8" t="n">
        <f aca="false">SUM(H$3:H288)/SUM(E$3:E288)</f>
        <v>-0.00944567627494457</v>
      </c>
      <c r="K288" s="9" t="n">
        <f aca="false">O288-(1-O288)/N288</f>
        <v>0.0379005833420869</v>
      </c>
      <c r="L288" s="10" t="n">
        <f aca="false">AVERAGEIF($H$3:$H288,"&gt;0")</f>
        <v>3.21132867132867</v>
      </c>
      <c r="M288" s="10" t="n">
        <f aca="false">AVERAGEIF($H$3:$H288,"&lt;0")</f>
        <v>-5.75609756097561</v>
      </c>
      <c r="N288" s="11" t="n">
        <f aca="false">L288/-M288</f>
        <v>0.557900320018964</v>
      </c>
      <c r="O288" s="11" t="n">
        <f aca="false">COUNTIF($G$3:$G288,"&gt;0")/COUNTIF($B$3:$B288,"&gt;0")</f>
        <v>0.65546218487395</v>
      </c>
    </row>
    <row r="290" customFormat="false" ht="13" hidden="false" customHeight="false" outlineLevel="0" collapsed="false">
      <c r="I290" s="16" t="n">
        <f aca="false">SUM(H291:H319)</f>
        <v>-17.19</v>
      </c>
    </row>
    <row r="291" customFormat="false" ht="13" hidden="false" customHeight="false" outlineLevel="0" collapsed="false">
      <c r="A291" s="1" t="n">
        <v>52342871467386900</v>
      </c>
      <c r="B291" s="2" t="n">
        <v>43703</v>
      </c>
      <c r="C291" s="2" t="s">
        <v>116</v>
      </c>
      <c r="D291" s="3" t="s">
        <v>138</v>
      </c>
      <c r="E291" s="4" t="n">
        <v>2</v>
      </c>
      <c r="F291" s="5" t="n">
        <v>1.28</v>
      </c>
      <c r="G291" s="6" t="n">
        <v>0</v>
      </c>
      <c r="H291" s="7" t="n">
        <f aca="false">G291-E291</f>
        <v>-2</v>
      </c>
      <c r="I291" s="7" t="n">
        <f aca="false">SUM($H$2:H291)</f>
        <v>-14.78</v>
      </c>
      <c r="J291" s="8" t="n">
        <f aca="false">SUM(H$3:H291)/SUM(E$3:E291)</f>
        <v>-0.0109077490774908</v>
      </c>
      <c r="K291" s="9" t="n">
        <f aca="false">O291-(1-O291)/N291</f>
        <v>0.0351361659455666</v>
      </c>
      <c r="L291" s="10" t="n">
        <f aca="false">AVERAGEIF($H$3:$H291,"&gt;0")</f>
        <v>3.21132867132867</v>
      </c>
      <c r="M291" s="10" t="n">
        <f aca="false">AVERAGEIF($H$3:$H291,"&lt;0")</f>
        <v>-5.71084337349398</v>
      </c>
      <c r="N291" s="11" t="n">
        <f aca="false">L291/-M291</f>
        <v>0.562321265232658</v>
      </c>
      <c r="O291" s="11" t="n">
        <f aca="false">COUNTIF($G$3:$G291,"&gt;0")/COUNTIF($B$3:$B291,"&gt;0")</f>
        <v>0.652719665271967</v>
      </c>
    </row>
    <row r="292" customFormat="false" ht="13" hidden="false" customHeight="false" outlineLevel="0" collapsed="false">
      <c r="A292" s="1" t="n">
        <v>95191481839938900</v>
      </c>
      <c r="B292" s="2" t="n">
        <v>43703</v>
      </c>
      <c r="C292" s="2" t="s">
        <v>116</v>
      </c>
      <c r="D292" s="3" t="s">
        <v>139</v>
      </c>
      <c r="E292" s="4" t="n">
        <v>3</v>
      </c>
      <c r="F292" s="5" t="n">
        <v>4.59</v>
      </c>
      <c r="G292" s="6" t="n">
        <v>0</v>
      </c>
      <c r="H292" s="7" t="n">
        <f aca="false">G292-E292</f>
        <v>-3</v>
      </c>
      <c r="I292" s="7" t="n">
        <f aca="false">SUM($H$2:H292)</f>
        <v>-17.78</v>
      </c>
      <c r="J292" s="8" t="n">
        <f aca="false">SUM(H$3:H292)/SUM(E$3:E292)</f>
        <v>-0.0130927835051546</v>
      </c>
      <c r="K292" s="9" t="n">
        <f aca="false">O292-(1-O292)/N292</f>
        <v>0.031097295413963</v>
      </c>
      <c r="L292" s="10" t="n">
        <f aca="false">AVERAGEIF($H$3:$H292,"&gt;0")</f>
        <v>3.21132867132867</v>
      </c>
      <c r="M292" s="10" t="n">
        <f aca="false">AVERAGEIF($H$3:$H292,"&lt;0")</f>
        <v>-5.67857142857143</v>
      </c>
      <c r="N292" s="11" t="n">
        <f aca="false">L292/-M292</f>
        <v>0.565516998724546</v>
      </c>
      <c r="O292" s="11" t="n">
        <f aca="false">COUNTIF($G$3:$G292,"&gt;0")/COUNTIF($B$3:$B292,"&gt;0")</f>
        <v>0.65</v>
      </c>
    </row>
    <row r="293" customFormat="false" ht="13" hidden="false" customHeight="false" outlineLevel="0" collapsed="false">
      <c r="A293" s="1" t="n">
        <v>51985678323688900</v>
      </c>
      <c r="B293" s="2" t="n">
        <v>43703</v>
      </c>
      <c r="C293" s="2" t="s">
        <v>116</v>
      </c>
      <c r="D293" s="3" t="s">
        <v>140</v>
      </c>
      <c r="E293" s="4" t="n">
        <v>3</v>
      </c>
      <c r="F293" s="5" t="n">
        <v>2.29</v>
      </c>
      <c r="G293" s="6" t="n">
        <v>0</v>
      </c>
      <c r="H293" s="7" t="n">
        <f aca="false">G293-E293</f>
        <v>-3</v>
      </c>
      <c r="I293" s="7" t="n">
        <f aca="false">SUM($H$2:H293)</f>
        <v>-20.78</v>
      </c>
      <c r="J293" s="8" t="n">
        <f aca="false">SUM(H$3:H293)/SUM(E$3:E293)</f>
        <v>-0.0152681851579721</v>
      </c>
      <c r="K293" s="9" t="n">
        <f aca="false">O293-(1-O293)/N293</f>
        <v>0.0270919424801319</v>
      </c>
      <c r="L293" s="10" t="n">
        <f aca="false">AVERAGEIF($H$3:$H293,"&gt;0")</f>
        <v>3.21132867132867</v>
      </c>
      <c r="M293" s="10" t="n">
        <f aca="false">AVERAGEIF($H$3:$H293,"&lt;0")</f>
        <v>-5.64705882352941</v>
      </c>
      <c r="N293" s="11" t="n">
        <f aca="false">L293/-M293</f>
        <v>0.568672785547786</v>
      </c>
      <c r="O293" s="11" t="n">
        <f aca="false">COUNTIF($G$3:$G293,"&gt;0")/COUNTIF($B$3:$B293,"&gt;0")</f>
        <v>0.647302904564315</v>
      </c>
    </row>
    <row r="294" customFormat="false" ht="13" hidden="false" customHeight="false" outlineLevel="0" collapsed="false">
      <c r="A294" s="1" t="n">
        <v>51408640498652900</v>
      </c>
      <c r="B294" s="2" t="n">
        <v>43703</v>
      </c>
      <c r="C294" s="2" t="s">
        <v>116</v>
      </c>
      <c r="D294" s="3" t="s">
        <v>141</v>
      </c>
      <c r="E294" s="4" t="n">
        <v>2</v>
      </c>
      <c r="F294" s="5" t="n">
        <v>3.4</v>
      </c>
      <c r="G294" s="6" t="n">
        <v>0</v>
      </c>
      <c r="H294" s="7" t="n">
        <f aca="false">G294-E294</f>
        <v>-2</v>
      </c>
      <c r="I294" s="7" t="n">
        <f aca="false">SUM($H$2:H294)</f>
        <v>-22.78</v>
      </c>
      <c r="J294" s="8" t="n">
        <f aca="false">SUM(H$3:H294)/SUM(E$3:E294)</f>
        <v>-0.0167131327953045</v>
      </c>
      <c r="K294" s="9" t="n">
        <f aca="false">O294-(1-O294)/N294</f>
        <v>0.0244064585259733</v>
      </c>
      <c r="L294" s="10" t="n">
        <f aca="false">AVERAGEIF($H$3:$H294,"&gt;0")</f>
        <v>3.21132867132867</v>
      </c>
      <c r="M294" s="10" t="n">
        <f aca="false">AVERAGEIF($H$3:$H294,"&lt;0")</f>
        <v>-5.6046511627907</v>
      </c>
      <c r="N294" s="11" t="n">
        <f aca="false">L294/-M294</f>
        <v>0.572975655050344</v>
      </c>
      <c r="O294" s="11" t="n">
        <f aca="false">COUNTIF($G$3:$G294,"&gt;0")/COUNTIF($B$3:$B294,"&gt;0")</f>
        <v>0.644628099173554</v>
      </c>
    </row>
    <row r="295" customFormat="false" ht="13" hidden="false" customHeight="false" outlineLevel="0" collapsed="false">
      <c r="B295" s="2" t="n">
        <v>43703</v>
      </c>
      <c r="C295" s="2" t="s">
        <v>116</v>
      </c>
      <c r="D295" s="3" t="s">
        <v>142</v>
      </c>
      <c r="E295" s="4" t="n">
        <v>2</v>
      </c>
      <c r="F295" s="5" t="n">
        <v>1.48</v>
      </c>
      <c r="G295" s="6" t="n">
        <v>2.96</v>
      </c>
      <c r="H295" s="7" t="n">
        <f aca="false">G295-E295</f>
        <v>0.96</v>
      </c>
      <c r="I295" s="7" t="n">
        <f aca="false">SUM($H$2:H295)</f>
        <v>-21.82</v>
      </c>
      <c r="J295" s="8" t="n">
        <f aca="false">SUM(H$3:H295)/SUM(E$3:E295)</f>
        <v>-0.015985347985348</v>
      </c>
      <c r="K295" s="9" t="n">
        <f aca="false">O295-(1-O295)/N295</f>
        <v>0.025399436649141</v>
      </c>
      <c r="L295" s="10" t="n">
        <f aca="false">AVERAGEIF($H$3:$H295,"&gt;0")</f>
        <v>3.19569444444444</v>
      </c>
      <c r="M295" s="10" t="n">
        <f aca="false">AVERAGEIF($H$3:$H295,"&lt;0")</f>
        <v>-5.6046511627907</v>
      </c>
      <c r="N295" s="11" t="n">
        <f aca="false">L295/-M295</f>
        <v>0.570186145689258</v>
      </c>
      <c r="O295" s="11" t="n">
        <f aca="false">COUNTIF($G$3:$G295,"&gt;0")/COUNTIF($B$3:$B295,"&gt;0")</f>
        <v>0.646090534979424</v>
      </c>
    </row>
    <row r="296" customFormat="false" ht="13" hidden="false" customHeight="false" outlineLevel="0" collapsed="false">
      <c r="B296" s="2" t="n">
        <v>43703</v>
      </c>
      <c r="C296" s="2" t="s">
        <v>116</v>
      </c>
      <c r="D296" s="3" t="s">
        <v>143</v>
      </c>
      <c r="E296" s="4" t="n">
        <v>3</v>
      </c>
      <c r="F296" s="5" t="n">
        <v>2.5</v>
      </c>
      <c r="G296" s="6" t="n">
        <v>0</v>
      </c>
      <c r="H296" s="7" t="n">
        <f aca="false">G296-E296</f>
        <v>-3</v>
      </c>
      <c r="I296" s="7" t="n">
        <f aca="false">SUM($H$2:H296)</f>
        <v>-24.82</v>
      </c>
      <c r="J296" s="8" t="n">
        <f aca="false">SUM(H$3:H296)/SUM(E$3:E296)</f>
        <v>-0.0181432748538012</v>
      </c>
      <c r="K296" s="9" t="n">
        <f aca="false">O296-(1-O296)/N296</f>
        <v>0.0214479508731085</v>
      </c>
      <c r="L296" s="10" t="n">
        <f aca="false">AVERAGEIF($H$3:$H296,"&gt;0")</f>
        <v>3.19569444444444</v>
      </c>
      <c r="M296" s="10" t="n">
        <f aca="false">AVERAGEIF($H$3:$H296,"&lt;0")</f>
        <v>-5.57471264367816</v>
      </c>
      <c r="N296" s="11" t="n">
        <f aca="false">L296/-M296</f>
        <v>0.573248281786942</v>
      </c>
      <c r="O296" s="11" t="n">
        <f aca="false">COUNTIF($G$3:$G296,"&gt;0")/COUNTIF($B$3:$B296,"&gt;0")</f>
        <v>0.64344262295082</v>
      </c>
    </row>
    <row r="297" customFormat="false" ht="13" hidden="false" customHeight="false" outlineLevel="0" collapsed="false">
      <c r="B297" s="2" t="n">
        <v>43703</v>
      </c>
      <c r="C297" s="2" t="s">
        <v>116</v>
      </c>
      <c r="D297" s="3" t="s">
        <v>144</v>
      </c>
      <c r="E297" s="4" t="n">
        <v>4</v>
      </c>
      <c r="F297" s="5" t="n">
        <v>9</v>
      </c>
      <c r="G297" s="6" t="n">
        <v>4</v>
      </c>
      <c r="H297" s="7" t="n">
        <f aca="false">G297-E297</f>
        <v>0</v>
      </c>
      <c r="I297" s="7" t="n">
        <f aca="false">SUM($H$2:H297)</f>
        <v>-24.82</v>
      </c>
      <c r="J297" s="8" t="n">
        <f aca="false">SUM(H$3:H297)/SUM(E$3:E297)</f>
        <v>-0.0180903790087464</v>
      </c>
      <c r="K297" s="9" t="n">
        <f aca="false">O297-(1-O297)/N297</f>
        <v>0.0254420408695447</v>
      </c>
      <c r="L297" s="10" t="n">
        <f aca="false">AVERAGEIF($H$3:$H297,"&gt;0")</f>
        <v>3.19569444444444</v>
      </c>
      <c r="M297" s="10" t="n">
        <f aca="false">AVERAGEIF($H$3:$H297,"&lt;0")</f>
        <v>-5.57471264367816</v>
      </c>
      <c r="N297" s="11" t="n">
        <f aca="false">L297/-M297</f>
        <v>0.573248281786942</v>
      </c>
      <c r="O297" s="11" t="n">
        <f aca="false">COUNTIF($G$3:$G297,"&gt;0")/COUNTIF($B$3:$B297,"&gt;0")</f>
        <v>0.644897959183674</v>
      </c>
    </row>
    <row r="298" customFormat="false" ht="13" hidden="false" customHeight="false" outlineLevel="0" collapsed="false">
      <c r="B298" s="2" t="n">
        <v>43703</v>
      </c>
      <c r="C298" s="2" t="s">
        <v>116</v>
      </c>
      <c r="D298" s="3" t="s">
        <v>60</v>
      </c>
      <c r="E298" s="4" t="n">
        <v>1</v>
      </c>
      <c r="F298" s="5" t="n">
        <v>1.65</v>
      </c>
      <c r="G298" s="6" t="n">
        <v>1.65</v>
      </c>
      <c r="H298" s="7" t="n">
        <f aca="false">G298-E298</f>
        <v>0.65</v>
      </c>
      <c r="I298" s="7" t="n">
        <f aca="false">SUM($H$2:H298)</f>
        <v>-24.17</v>
      </c>
      <c r="J298" s="8" t="n">
        <f aca="false">SUM(H$3:H298)/SUM(E$3:E298)</f>
        <v>-0.0176037873270211</v>
      </c>
      <c r="K298" s="9" t="n">
        <f aca="false">O298-(1-O298)/N298</f>
        <v>0.0259956010796356</v>
      </c>
      <c r="L298" s="10" t="n">
        <f aca="false">AVERAGEIF($H$3:$H298,"&gt;0")</f>
        <v>3.17813793103448</v>
      </c>
      <c r="M298" s="10" t="n">
        <f aca="false">AVERAGEIF($H$3:$H298,"&lt;0")</f>
        <v>-5.57471264367816</v>
      </c>
      <c r="N298" s="11" t="n">
        <f aca="false">L298/-M298</f>
        <v>0.570098969072165</v>
      </c>
      <c r="O298" s="11" t="n">
        <f aca="false">COUNTIF($G$3:$G298,"&gt;0")/COUNTIF($B$3:$B298,"&gt;0")</f>
        <v>0.646341463414634</v>
      </c>
    </row>
    <row r="299" customFormat="false" ht="13" hidden="false" customHeight="false" outlineLevel="0" collapsed="false">
      <c r="B299" s="2" t="n">
        <v>43703</v>
      </c>
      <c r="C299" s="2" t="s">
        <v>116</v>
      </c>
      <c r="D299" s="3" t="s">
        <v>31</v>
      </c>
      <c r="E299" s="4" t="n">
        <v>1</v>
      </c>
      <c r="F299" s="5" t="n">
        <v>1.24</v>
      </c>
      <c r="G299" s="6" t="n">
        <v>1.24</v>
      </c>
      <c r="H299" s="7" t="n">
        <f aca="false">G299-E299</f>
        <v>0.24</v>
      </c>
      <c r="I299" s="7" t="n">
        <f aca="false">SUM($H$2:H299)</f>
        <v>-23.93</v>
      </c>
      <c r="J299" s="8" t="n">
        <f aca="false">SUM(H$3:H299)/SUM(E$3:E299)</f>
        <v>-0.0174163027656477</v>
      </c>
      <c r="K299" s="9" t="n">
        <f aca="false">O299-(1-O299)/N299</f>
        <v>0.0260018304544024</v>
      </c>
      <c r="L299" s="10" t="n">
        <f aca="false">AVERAGEIF($H$3:$H299,"&gt;0")</f>
        <v>3.15801369863014</v>
      </c>
      <c r="M299" s="10" t="n">
        <f aca="false">AVERAGEIF($H$3:$H299,"&lt;0")</f>
        <v>-5.57471264367816</v>
      </c>
      <c r="N299" s="11" t="n">
        <f aca="false">L299/-M299</f>
        <v>0.566489055218189</v>
      </c>
      <c r="O299" s="11" t="n">
        <f aca="false">COUNTIF($G$3:$G299,"&gt;0")/COUNTIF($B$3:$B299,"&gt;0")</f>
        <v>0.647773279352227</v>
      </c>
    </row>
    <row r="300" customFormat="false" ht="13" hidden="false" customHeight="false" outlineLevel="0" collapsed="false">
      <c r="B300" s="2" t="n">
        <v>43703</v>
      </c>
      <c r="C300" s="2" t="s">
        <v>116</v>
      </c>
      <c r="D300" s="3" t="s">
        <v>96</v>
      </c>
      <c r="E300" s="4" t="n">
        <v>1</v>
      </c>
      <c r="F300" s="5" t="n">
        <v>1.95</v>
      </c>
      <c r="G300" s="6" t="n">
        <v>0</v>
      </c>
      <c r="H300" s="7" t="n">
        <f aca="false">G300-E300</f>
        <v>-1</v>
      </c>
      <c r="I300" s="7" t="n">
        <f aca="false">SUM($H$2:H300)</f>
        <v>-24.93</v>
      </c>
      <c r="J300" s="8" t="n">
        <f aca="false">SUM(H$3:H300)/SUM(E$3:E300)</f>
        <v>-0.0181309090909091</v>
      </c>
      <c r="K300" s="9" t="n">
        <f aca="false">O300-(1-O300)/N300</f>
        <v>0.0246201507433275</v>
      </c>
      <c r="L300" s="10" t="n">
        <f aca="false">AVERAGEIF($H$3:$H300,"&gt;0")</f>
        <v>3.15801369863014</v>
      </c>
      <c r="M300" s="10" t="n">
        <f aca="false">AVERAGEIF($H$3:$H300,"&lt;0")</f>
        <v>-5.52272727272727</v>
      </c>
      <c r="N300" s="11" t="n">
        <f aca="false">L300/-M300</f>
        <v>0.571821410451548</v>
      </c>
      <c r="O300" s="11" t="n">
        <f aca="false">COUNTIF($G$3:$G300,"&gt;0")/COUNTIF($B$3:$B300,"&gt;0")</f>
        <v>0.645161290322581</v>
      </c>
    </row>
    <row r="301" customFormat="false" ht="13" hidden="false" customHeight="false" outlineLevel="0" collapsed="false">
      <c r="B301" s="2" t="n">
        <v>43703</v>
      </c>
      <c r="C301" s="2" t="s">
        <v>116</v>
      </c>
      <c r="D301" s="3" t="s">
        <v>56</v>
      </c>
      <c r="E301" s="4" t="n">
        <v>1</v>
      </c>
      <c r="F301" s="5" t="n">
        <v>1.09</v>
      </c>
      <c r="G301" s="6" t="n">
        <v>1</v>
      </c>
      <c r="H301" s="7" t="n">
        <f aca="false">G301-E301</f>
        <v>0</v>
      </c>
      <c r="I301" s="7" t="n">
        <f aca="false">SUM($H$2:H301)</f>
        <v>-24.93</v>
      </c>
      <c r="J301" s="8" t="n">
        <f aca="false">SUM(H$3:H301)/SUM(E$3:E301)</f>
        <v>-0.0181177325581395</v>
      </c>
      <c r="K301" s="9" t="n">
        <f aca="false">O301-(1-O301)/N301</f>
        <v>0.0285373388929525</v>
      </c>
      <c r="L301" s="10" t="n">
        <f aca="false">AVERAGEIF($H$3:$H301,"&gt;0")</f>
        <v>3.15801369863014</v>
      </c>
      <c r="M301" s="10" t="n">
        <f aca="false">AVERAGEIF($H$3:$H301,"&lt;0")</f>
        <v>-5.52272727272727</v>
      </c>
      <c r="N301" s="11" t="n">
        <f aca="false">L301/-M301</f>
        <v>0.571821410451548</v>
      </c>
      <c r="O301" s="11" t="n">
        <f aca="false">COUNTIF($G$3:$G301,"&gt;0")/COUNTIF($B$3:$B301,"&gt;0")</f>
        <v>0.646586345381526</v>
      </c>
    </row>
    <row r="302" customFormat="false" ht="13" hidden="false" customHeight="false" outlineLevel="0" collapsed="false">
      <c r="B302" s="2" t="n">
        <v>43703</v>
      </c>
      <c r="C302" s="2" t="s">
        <v>116</v>
      </c>
      <c r="D302" s="3" t="s">
        <v>33</v>
      </c>
      <c r="E302" s="4" t="n">
        <v>1</v>
      </c>
      <c r="F302" s="5" t="n">
        <v>1.18</v>
      </c>
      <c r="G302" s="6" t="n">
        <v>1.18</v>
      </c>
      <c r="H302" s="7" t="n">
        <f aca="false">G302-E302</f>
        <v>0.18</v>
      </c>
      <c r="I302" s="7" t="n">
        <f aca="false">SUM($H$2:H302)</f>
        <v>-24.75</v>
      </c>
      <c r="J302" s="8" t="n">
        <f aca="false">SUM(H$3:H302)/SUM(E$3:E302)</f>
        <v>-0.0179738562091503</v>
      </c>
      <c r="K302" s="9" t="n">
        <f aca="false">O302-(1-O302)/N302</f>
        <v>0.028448780487805</v>
      </c>
      <c r="L302" s="10" t="n">
        <f aca="false">AVERAGEIF($H$3:$H302,"&gt;0")</f>
        <v>3.13775510204082</v>
      </c>
      <c r="M302" s="10" t="n">
        <f aca="false">AVERAGEIF($H$3:$H302,"&lt;0")</f>
        <v>-5.52272727272727</v>
      </c>
      <c r="N302" s="11" t="n">
        <f aca="false">L302/-M302</f>
        <v>0.568153187200806</v>
      </c>
      <c r="O302" s="11" t="n">
        <f aca="false">COUNTIF($G$3:$G302,"&gt;0")/COUNTIF($B$3:$B302,"&gt;0")</f>
        <v>0.648</v>
      </c>
    </row>
    <row r="303" customFormat="false" ht="13" hidden="false" customHeight="false" outlineLevel="0" collapsed="false">
      <c r="B303" s="2" t="n">
        <v>43703</v>
      </c>
      <c r="C303" s="2" t="s">
        <v>116</v>
      </c>
      <c r="D303" s="3" t="s">
        <v>73</v>
      </c>
      <c r="E303" s="4" t="n">
        <v>1</v>
      </c>
      <c r="F303" s="5" t="n">
        <v>1.42</v>
      </c>
      <c r="G303" s="6" t="n">
        <v>1.42</v>
      </c>
      <c r="H303" s="7" t="n">
        <f aca="false">G303-E303</f>
        <v>0.42</v>
      </c>
      <c r="I303" s="7" t="n">
        <f aca="false">SUM($H$2:H303)</f>
        <v>-24.33</v>
      </c>
      <c r="J303" s="8" t="n">
        <f aca="false">SUM(H$3:H303)/SUM(E$3:E303)</f>
        <v>-0.017656023222061</v>
      </c>
      <c r="K303" s="9" t="n">
        <f aca="false">O303-(1-O303)/N303</f>
        <v>0.0286868640843735</v>
      </c>
      <c r="L303" s="10" t="n">
        <f aca="false">AVERAGEIF($H$3:$H303,"&gt;0")</f>
        <v>3.11939189189189</v>
      </c>
      <c r="M303" s="10" t="n">
        <f aca="false">AVERAGEIF($H$3:$H303,"&lt;0")</f>
        <v>-5.52272727272727</v>
      </c>
      <c r="N303" s="11" t="n">
        <f aca="false">L303/-M303</f>
        <v>0.564828161494828</v>
      </c>
      <c r="O303" s="11" t="n">
        <f aca="false">COUNTIF($G$3:$G303,"&gt;0")/COUNTIF($B$3:$B303,"&gt;0")</f>
        <v>0.649402390438247</v>
      </c>
    </row>
    <row r="304" customFormat="false" ht="13" hidden="false" customHeight="false" outlineLevel="0" collapsed="false">
      <c r="B304" s="2" t="n">
        <v>43703</v>
      </c>
      <c r="C304" s="2" t="s">
        <v>116</v>
      </c>
      <c r="D304" s="3" t="s">
        <v>70</v>
      </c>
      <c r="E304" s="4" t="n">
        <v>1</v>
      </c>
      <c r="F304" s="5" t="n">
        <v>1.08</v>
      </c>
      <c r="G304" s="6" t="n">
        <v>1.08</v>
      </c>
      <c r="H304" s="7" t="n">
        <f aca="false">G304-E304</f>
        <v>0.0800000000000001</v>
      </c>
      <c r="I304" s="7" t="n">
        <f aca="false">SUM($H$2:H304)</f>
        <v>-24.25</v>
      </c>
      <c r="J304" s="8" t="n">
        <f aca="false">SUM(H$3:H304)/SUM(E$3:E304)</f>
        <v>-0.0175852066715011</v>
      </c>
      <c r="K304" s="9" t="n">
        <f aca="false">O304-(1-O304)/N304</f>
        <v>0.0284717388128326</v>
      </c>
      <c r="L304" s="10" t="n">
        <f aca="false">AVERAGEIF($H$3:$H304,"&gt;0")</f>
        <v>3.0989932885906</v>
      </c>
      <c r="M304" s="10" t="n">
        <f aca="false">AVERAGEIF($H$3:$H304,"&lt;0")</f>
        <v>-5.52272727272727</v>
      </c>
      <c r="N304" s="11" t="n">
        <f aca="false">L304/-M304</f>
        <v>0.561134587234513</v>
      </c>
      <c r="O304" s="11" t="n">
        <f aca="false">COUNTIF($G$3:$G304,"&gt;0")/COUNTIF($B$3:$B304,"&gt;0")</f>
        <v>0.650793650793651</v>
      </c>
    </row>
    <row r="305" customFormat="false" ht="13" hidden="false" customHeight="false" outlineLevel="0" collapsed="false">
      <c r="B305" s="2" t="n">
        <v>43703</v>
      </c>
      <c r="C305" s="2" t="s">
        <v>145</v>
      </c>
      <c r="D305" s="3" t="s">
        <v>119</v>
      </c>
      <c r="E305" s="4" t="n">
        <v>1</v>
      </c>
      <c r="F305" s="5" t="n">
        <v>1.06</v>
      </c>
      <c r="G305" s="6" t="n">
        <v>1.06</v>
      </c>
      <c r="H305" s="7" t="n">
        <f aca="false">G305-E305</f>
        <v>0.0600000000000001</v>
      </c>
      <c r="I305" s="7" t="n">
        <f aca="false">SUM($H$2:H305)</f>
        <v>-24.19</v>
      </c>
      <c r="J305" s="8" t="n">
        <f aca="false">SUM(H$3:H305)/SUM(E$3:E305)</f>
        <v>-0.0175289855072464</v>
      </c>
      <c r="K305" s="9" t="n">
        <f aca="false">O305-(1-O305)/N305</f>
        <v>0.0282326980630352</v>
      </c>
      <c r="L305" s="10" t="n">
        <f aca="false">AVERAGEIF($H$3:$H305,"&gt;0")</f>
        <v>3.07873333333333</v>
      </c>
      <c r="M305" s="10" t="n">
        <f aca="false">AVERAGEIF($H$3:$H305,"&lt;0")</f>
        <v>-5.52272727272727</v>
      </c>
      <c r="N305" s="11" t="n">
        <f aca="false">L305/-M305</f>
        <v>0.557466117969822</v>
      </c>
      <c r="O305" s="11" t="n">
        <f aca="false">COUNTIF($G$3:$G305,"&gt;0")/COUNTIF($B$3:$B305,"&gt;0")</f>
        <v>0.652173913043478</v>
      </c>
    </row>
    <row r="306" customFormat="false" ht="13" hidden="false" customHeight="false" outlineLevel="0" collapsed="false">
      <c r="B306" s="2" t="n">
        <v>43703</v>
      </c>
      <c r="C306" s="2" t="s">
        <v>116</v>
      </c>
      <c r="D306" s="3" t="s">
        <v>27</v>
      </c>
      <c r="E306" s="4" t="n">
        <v>2</v>
      </c>
      <c r="F306" s="5" t="n">
        <v>1.26</v>
      </c>
      <c r="G306" s="6" t="n">
        <v>0</v>
      </c>
      <c r="H306" s="7" t="n">
        <f aca="false">G306-E306</f>
        <v>-2</v>
      </c>
      <c r="I306" s="7" t="n">
        <f aca="false">SUM($H$2:H306)</f>
        <v>-26.19</v>
      </c>
      <c r="J306" s="8" t="n">
        <f aca="false">SUM(H$3:H306)/SUM(E$3:E306)</f>
        <v>-0.0189507959479016</v>
      </c>
      <c r="K306" s="9" t="n">
        <f aca="false">O306-(1-O306)/N306</f>
        <v>0.0255639952825132</v>
      </c>
      <c r="L306" s="10" t="n">
        <f aca="false">AVERAGEIF($H$3:$H306,"&gt;0")</f>
        <v>3.07873333333333</v>
      </c>
      <c r="M306" s="10" t="n">
        <f aca="false">AVERAGEIF($H$3:$H306,"&lt;0")</f>
        <v>-5.48314606741573</v>
      </c>
      <c r="N306" s="11" t="n">
        <f aca="false">L306/-M306</f>
        <v>0.561490300546448</v>
      </c>
      <c r="O306" s="11" t="n">
        <f aca="false">COUNTIF($G$3:$G306,"&gt;0")/COUNTIF($B$3:$B306,"&gt;0")</f>
        <v>0.649606299212598</v>
      </c>
    </row>
    <row r="307" customFormat="false" ht="13" hidden="false" customHeight="false" outlineLevel="0" collapsed="false">
      <c r="B307" s="2" t="n">
        <v>43703</v>
      </c>
      <c r="C307" s="2" t="s">
        <v>116</v>
      </c>
      <c r="D307" s="3" t="s">
        <v>87</v>
      </c>
      <c r="E307" s="4" t="n">
        <v>2</v>
      </c>
      <c r="F307" s="5" t="n">
        <v>1.24</v>
      </c>
      <c r="G307" s="6" t="n">
        <v>2.48</v>
      </c>
      <c r="H307" s="7" t="n">
        <f aca="false">G307-E307</f>
        <v>0.48</v>
      </c>
      <c r="I307" s="7" t="n">
        <f aca="false">SUM($H$2:H307)</f>
        <v>-25.71</v>
      </c>
      <c r="J307" s="8" t="n">
        <f aca="false">SUM(H$3:H307)/SUM(E$3:E307)</f>
        <v>-0.0185765895953757</v>
      </c>
      <c r="K307" s="9" t="n">
        <f aca="false">O307-(1-O307)/N307</f>
        <v>0.0258910564160774</v>
      </c>
      <c r="L307" s="10" t="n">
        <f aca="false">AVERAGEIF($H$3:$H307,"&gt;0")</f>
        <v>3.06152317880795</v>
      </c>
      <c r="M307" s="10" t="n">
        <f aca="false">AVERAGEIF($H$3:$H307,"&lt;0")</f>
        <v>-5.48314606741573</v>
      </c>
      <c r="N307" s="11" t="n">
        <f aca="false">L307/-M307</f>
        <v>0.558351563348171</v>
      </c>
      <c r="O307" s="11" t="n">
        <f aca="false">COUNTIF($G$3:$G307,"&gt;0")/COUNTIF($B$3:$B307,"&gt;0")</f>
        <v>0.650980392156863</v>
      </c>
    </row>
    <row r="308" customFormat="false" ht="13" hidden="false" customHeight="false" outlineLevel="0" collapsed="false">
      <c r="B308" s="2" t="n">
        <v>43703</v>
      </c>
      <c r="C308" s="2" t="s">
        <v>116</v>
      </c>
      <c r="D308" s="3" t="s">
        <v>131</v>
      </c>
      <c r="E308" s="4" t="n">
        <v>1</v>
      </c>
      <c r="F308" s="5" t="n">
        <v>1.52</v>
      </c>
      <c r="G308" s="6" t="n">
        <v>1.52</v>
      </c>
      <c r="H308" s="7" t="n">
        <f aca="false">G308-E308</f>
        <v>0.52</v>
      </c>
      <c r="I308" s="7" t="n">
        <f aca="false">SUM($H$2:H308)</f>
        <v>-25.19</v>
      </c>
      <c r="J308" s="8" t="n">
        <f aca="false">SUM(H$3:H308)/SUM(E$3:E308)</f>
        <v>-0.018187725631769</v>
      </c>
      <c r="K308" s="9" t="n">
        <f aca="false">O308-(1-O308)/N308</f>
        <v>0.026276897511938</v>
      </c>
      <c r="L308" s="10" t="n">
        <f aca="false">AVERAGEIF($H$3:$H308,"&gt;0")</f>
        <v>3.04480263157895</v>
      </c>
      <c r="M308" s="10" t="n">
        <f aca="false">AVERAGEIF($H$3:$H308,"&lt;0")</f>
        <v>-5.48314606741573</v>
      </c>
      <c r="N308" s="11" t="n">
        <f aca="false">L308/-M308</f>
        <v>0.555302119283865</v>
      </c>
      <c r="O308" s="11" t="n">
        <f aca="false">COUNTIF($G$3:$G308,"&gt;0")/COUNTIF($B$3:$B308,"&gt;0")</f>
        <v>0.65234375</v>
      </c>
    </row>
    <row r="309" customFormat="false" ht="13" hidden="false" customHeight="false" outlineLevel="0" collapsed="false">
      <c r="B309" s="2" t="n">
        <v>43703</v>
      </c>
      <c r="C309" s="2" t="s">
        <v>116</v>
      </c>
      <c r="D309" s="3" t="s">
        <v>98</v>
      </c>
      <c r="E309" s="4" t="n">
        <v>1</v>
      </c>
      <c r="F309" s="5" t="n">
        <v>1.22</v>
      </c>
      <c r="G309" s="6" t="n">
        <v>0</v>
      </c>
      <c r="H309" s="7" t="n">
        <f aca="false">G309-E309</f>
        <v>-1</v>
      </c>
      <c r="I309" s="7" t="n">
        <f aca="false">SUM($H$2:H309)</f>
        <v>-26.19</v>
      </c>
      <c r="J309" s="8" t="n">
        <f aca="false">SUM(H$3:H309)/SUM(E$3:E309)</f>
        <v>-0.0188961038961039</v>
      </c>
      <c r="K309" s="9" t="n">
        <f aca="false">O309-(1-O309)/N309</f>
        <v>0.0248967208181927</v>
      </c>
      <c r="L309" s="10" t="n">
        <f aca="false">AVERAGEIF($H$3:$H309,"&gt;0")</f>
        <v>3.04480263157895</v>
      </c>
      <c r="M309" s="10" t="n">
        <f aca="false">AVERAGEIF($H$3:$H309,"&lt;0")</f>
        <v>-5.43333333333333</v>
      </c>
      <c r="N309" s="11" t="n">
        <f aca="false">L309/-M309</f>
        <v>0.560393122376493</v>
      </c>
      <c r="O309" s="11" t="n">
        <f aca="false">COUNTIF($G$3:$G309,"&gt;0")/COUNTIF($B$3:$B309,"&gt;0")</f>
        <v>0.649805447470817</v>
      </c>
    </row>
    <row r="310" customFormat="false" ht="13" hidden="false" customHeight="false" outlineLevel="0" collapsed="false">
      <c r="B310" s="2" t="n">
        <v>43703</v>
      </c>
      <c r="C310" s="2" t="s">
        <v>116</v>
      </c>
      <c r="D310" s="3" t="s">
        <v>61</v>
      </c>
      <c r="E310" s="4" t="n">
        <v>2</v>
      </c>
      <c r="F310" s="5" t="n">
        <v>1.3</v>
      </c>
      <c r="G310" s="6" t="n">
        <v>2.6</v>
      </c>
      <c r="H310" s="7" t="n">
        <f aca="false">G310-E310</f>
        <v>0.6</v>
      </c>
      <c r="I310" s="7" t="n">
        <f aca="false">SUM($H$2:H310)</f>
        <v>-25.59</v>
      </c>
      <c r="J310" s="8" t="n">
        <f aca="false">SUM(H$3:H310)/SUM(E$3:E310)</f>
        <v>-0.0184365994236311</v>
      </c>
      <c r="K310" s="9" t="n">
        <f aca="false">O310-(1-O310)/N310</f>
        <v>0.0253921511063341</v>
      </c>
      <c r="L310" s="10" t="n">
        <f aca="false">AVERAGEIF($H$3:$H310,"&gt;0")</f>
        <v>3.02882352941177</v>
      </c>
      <c r="M310" s="10" t="n">
        <f aca="false">AVERAGEIF($H$3:$H310,"&lt;0")</f>
        <v>-5.43333333333333</v>
      </c>
      <c r="N310" s="11" t="n">
        <f aca="false">L310/-M310</f>
        <v>0.557452183327319</v>
      </c>
      <c r="O310" s="11" t="n">
        <f aca="false">COUNTIF($G$3:$G310,"&gt;0")/COUNTIF($B$3:$B310,"&gt;0")</f>
        <v>0.651162790697675</v>
      </c>
    </row>
    <row r="311" customFormat="false" ht="13" hidden="false" customHeight="false" outlineLevel="0" collapsed="false">
      <c r="B311" s="2" t="n">
        <v>43703</v>
      </c>
      <c r="C311" s="2" t="s">
        <v>116</v>
      </c>
      <c r="D311" s="3" t="s">
        <v>146</v>
      </c>
      <c r="E311" s="4" t="n">
        <v>2</v>
      </c>
      <c r="F311" s="5" t="n">
        <v>1.65</v>
      </c>
      <c r="G311" s="6" t="n">
        <v>3.3</v>
      </c>
      <c r="H311" s="7" t="n">
        <f aca="false">G311-E311</f>
        <v>1.3</v>
      </c>
      <c r="I311" s="7" t="n">
        <f aca="false">SUM($H$2:H311)</f>
        <v>-24.29</v>
      </c>
      <c r="J311" s="8" t="n">
        <f aca="false">SUM(H$3:H311)/SUM(E$3:E311)</f>
        <v>-0.0174748201438849</v>
      </c>
      <c r="K311" s="9" t="n">
        <f aca="false">O311-(1-O311)/N311</f>
        <v>0.026836099634189</v>
      </c>
      <c r="L311" s="10" t="n">
        <f aca="false">AVERAGEIF($H$3:$H311,"&gt;0")</f>
        <v>3.0175974025974</v>
      </c>
      <c r="M311" s="10" t="n">
        <f aca="false">AVERAGEIF($H$3:$H311,"&lt;0")</f>
        <v>-5.43333333333333</v>
      </c>
      <c r="N311" s="11" t="n">
        <f aca="false">L311/-M311</f>
        <v>0.555386025017927</v>
      </c>
      <c r="O311" s="11" t="n">
        <f aca="false">COUNTIF($G$3:$G311,"&gt;0")/COUNTIF($B$3:$B311,"&gt;0")</f>
        <v>0.652509652509653</v>
      </c>
    </row>
    <row r="312" customFormat="false" ht="13" hidden="false" customHeight="false" outlineLevel="0" collapsed="false">
      <c r="B312" s="2" t="n">
        <v>43703</v>
      </c>
      <c r="C312" s="2" t="s">
        <v>116</v>
      </c>
      <c r="D312" s="3" t="s">
        <v>32</v>
      </c>
      <c r="E312" s="4" t="n">
        <v>2</v>
      </c>
      <c r="F312" s="5" t="n">
        <v>1.15</v>
      </c>
      <c r="G312" s="6" t="n">
        <v>0</v>
      </c>
      <c r="H312" s="7" t="n">
        <f aca="false">G312-E312</f>
        <v>-2</v>
      </c>
      <c r="I312" s="7" t="n">
        <f aca="false">SUM($H$2:H312)</f>
        <v>-26.29</v>
      </c>
      <c r="J312" s="8" t="n">
        <f aca="false">SUM(H$3:H312)/SUM(E$3:E312)</f>
        <v>-0.0188864942528736</v>
      </c>
      <c r="K312" s="9" t="n">
        <f aca="false">O312-(1-O312)/N312</f>
        <v>0.0241837341071274</v>
      </c>
      <c r="L312" s="10" t="n">
        <f aca="false">AVERAGEIF($H$3:$H312,"&gt;0")</f>
        <v>3.0175974025974</v>
      </c>
      <c r="M312" s="10" t="n">
        <f aca="false">AVERAGEIF($H$3:$H312,"&lt;0")</f>
        <v>-5.3956043956044</v>
      </c>
      <c r="N312" s="11" t="n">
        <f aca="false">L312/-M312</f>
        <v>0.559269579707462</v>
      </c>
      <c r="O312" s="11" t="n">
        <f aca="false">COUNTIF($G$3:$G312,"&gt;0")/COUNTIF($B$3:$B312,"&gt;0")</f>
        <v>0.65</v>
      </c>
    </row>
    <row r="313" customFormat="false" ht="13" hidden="false" customHeight="false" outlineLevel="0" collapsed="false">
      <c r="B313" s="2" t="n">
        <v>43703</v>
      </c>
      <c r="C313" s="2" t="s">
        <v>116</v>
      </c>
      <c r="D313" s="3" t="s">
        <v>66</v>
      </c>
      <c r="E313" s="4" t="n">
        <v>2</v>
      </c>
      <c r="F313" s="5" t="n">
        <v>1.32</v>
      </c>
      <c r="G313" s="6" t="n">
        <v>0</v>
      </c>
      <c r="H313" s="7" t="n">
        <f aca="false">G313-E313</f>
        <v>-2</v>
      </c>
      <c r="I313" s="7" t="n">
        <f aca="false">SUM($H$2:H313)</f>
        <v>-28.29</v>
      </c>
      <c r="J313" s="8" t="n">
        <f aca="false">SUM(H$3:H313)/SUM(E$3:E313)</f>
        <v>-0.0202941176470588</v>
      </c>
      <c r="K313" s="9" t="n">
        <f aca="false">O313-(1-O313)/N313</f>
        <v>0.02155169322012</v>
      </c>
      <c r="L313" s="10" t="n">
        <f aca="false">AVERAGEIF($H$3:$H313,"&gt;0")</f>
        <v>3.0175974025974</v>
      </c>
      <c r="M313" s="10" t="n">
        <f aca="false">AVERAGEIF($H$3:$H313,"&lt;0")</f>
        <v>-5.35869565217391</v>
      </c>
      <c r="N313" s="11" t="n">
        <f aca="false">L313/-M313</f>
        <v>0.563121624825479</v>
      </c>
      <c r="O313" s="11" t="n">
        <f aca="false">COUNTIF($G$3:$G313,"&gt;0")/COUNTIF($B$3:$B313,"&gt;0")</f>
        <v>0.647509578544061</v>
      </c>
    </row>
    <row r="314" customFormat="false" ht="13" hidden="false" customHeight="false" outlineLevel="0" collapsed="false">
      <c r="B314" s="2" t="n">
        <v>43703</v>
      </c>
      <c r="C314" s="2" t="s">
        <v>116</v>
      </c>
      <c r="D314" s="3" t="s">
        <v>147</v>
      </c>
      <c r="E314" s="4" t="n">
        <v>2</v>
      </c>
      <c r="F314" s="5" t="n">
        <v>2.04</v>
      </c>
      <c r="G314" s="6" t="n">
        <v>4.1</v>
      </c>
      <c r="H314" s="7" t="n">
        <f aca="false">G314-E314</f>
        <v>2.1</v>
      </c>
      <c r="I314" s="7" t="n">
        <f aca="false">SUM($H$2:H314)</f>
        <v>-26.19</v>
      </c>
      <c r="J314" s="8" t="n">
        <f aca="false">SUM(H$3:H314)/SUM(E$3:E314)</f>
        <v>-0.0187607449856734</v>
      </c>
      <c r="K314" s="9" t="n">
        <f aca="false">O314-(1-O314)/N314</f>
        <v>0.0240604943966775</v>
      </c>
      <c r="L314" s="10" t="n">
        <f aca="false">AVERAGEIF($H$3:$H314,"&gt;0")</f>
        <v>3.01167741935484</v>
      </c>
      <c r="M314" s="10" t="n">
        <f aca="false">AVERAGEIF($H$3:$H314,"&lt;0")</f>
        <v>-5.35869565217391</v>
      </c>
      <c r="N314" s="11" t="n">
        <f aca="false">L314/-M314</f>
        <v>0.562016881502323</v>
      </c>
      <c r="O314" s="11" t="n">
        <f aca="false">COUNTIF($G$3:$G314,"&gt;0")/COUNTIF($B$3:$B314,"&gt;0")</f>
        <v>0.648854961832061</v>
      </c>
    </row>
    <row r="315" customFormat="false" ht="13" hidden="false" customHeight="false" outlineLevel="0" collapsed="false">
      <c r="B315" s="2" t="n">
        <v>43703</v>
      </c>
      <c r="C315" s="2" t="s">
        <v>116</v>
      </c>
      <c r="D315" s="3" t="s">
        <v>148</v>
      </c>
      <c r="E315" s="4" t="n">
        <v>1</v>
      </c>
      <c r="F315" s="5" t="n">
        <v>1.24</v>
      </c>
      <c r="G315" s="6" t="n">
        <v>1.24</v>
      </c>
      <c r="H315" s="7" t="n">
        <f aca="false">G315-E315</f>
        <v>0.24</v>
      </c>
      <c r="I315" s="7" t="n">
        <f aca="false">SUM($H$2:H315)</f>
        <v>-25.95</v>
      </c>
      <c r="J315" s="8" t="n">
        <f aca="false">SUM(H$3:H315)/SUM(E$3:E315)</f>
        <v>-0.0185755189692198</v>
      </c>
      <c r="K315" s="9" t="n">
        <f aca="false">O315-(1-O315)/N315</f>
        <v>0.024077587543855</v>
      </c>
      <c r="L315" s="10" t="n">
        <f aca="false">AVERAGEIF($H$3:$H315,"&gt;0")</f>
        <v>2.99391025641026</v>
      </c>
      <c r="M315" s="10" t="n">
        <f aca="false">AVERAGEIF($H$3:$H315,"&lt;0")</f>
        <v>-5.35869565217391</v>
      </c>
      <c r="N315" s="11" t="n">
        <f aca="false">L315/-M315</f>
        <v>0.558701305455869</v>
      </c>
      <c r="O315" s="11" t="n">
        <f aca="false">COUNTIF($G$3:$G315,"&gt;0")/COUNTIF($B$3:$B315,"&gt;0")</f>
        <v>0.650190114068441</v>
      </c>
    </row>
    <row r="316" customFormat="false" ht="13" hidden="false" customHeight="false" outlineLevel="0" collapsed="false">
      <c r="B316" s="2" t="n">
        <v>43703</v>
      </c>
      <c r="C316" s="2" t="s">
        <v>116</v>
      </c>
      <c r="D316" s="3" t="s">
        <v>39</v>
      </c>
      <c r="E316" s="4" t="n">
        <v>1</v>
      </c>
      <c r="F316" s="5" t="n">
        <v>1.8</v>
      </c>
      <c r="G316" s="6" t="n">
        <v>1.8</v>
      </c>
      <c r="H316" s="7" t="n">
        <f aca="false">G316-E316</f>
        <v>0.8</v>
      </c>
      <c r="I316" s="7" t="n">
        <f aca="false">SUM($H$2:H316)</f>
        <v>-25.15</v>
      </c>
      <c r="J316" s="8" t="n">
        <f aca="false">SUM(H$3:H316)/SUM(E$3:E316)</f>
        <v>-0.0179899856938484</v>
      </c>
      <c r="K316" s="9" t="n">
        <f aca="false">O316-(1-O316)/N316</f>
        <v>0.0248493268692052</v>
      </c>
      <c r="L316" s="10" t="n">
        <f aca="false">AVERAGEIF($H$3:$H316,"&gt;0")</f>
        <v>2.97993630573248</v>
      </c>
      <c r="M316" s="10" t="n">
        <f aca="false">AVERAGEIF($H$3:$H316,"&lt;0")</f>
        <v>-5.35869565217391</v>
      </c>
      <c r="N316" s="11" t="n">
        <f aca="false">L316/-M316</f>
        <v>0.556093590522086</v>
      </c>
      <c r="O316" s="11" t="n">
        <f aca="false">COUNTIF($G$3:$G316,"&gt;0")/COUNTIF($B$3:$B316,"&gt;0")</f>
        <v>0.651515151515152</v>
      </c>
    </row>
    <row r="317" customFormat="false" ht="13" hidden="false" customHeight="false" outlineLevel="0" collapsed="false">
      <c r="B317" s="2" t="n">
        <v>43703</v>
      </c>
      <c r="C317" s="2" t="s">
        <v>116</v>
      </c>
      <c r="D317" s="3" t="s">
        <v>149</v>
      </c>
      <c r="E317" s="4" t="n">
        <v>3</v>
      </c>
      <c r="F317" s="5" t="n">
        <v>2.15</v>
      </c>
      <c r="G317" s="6" t="n">
        <v>0</v>
      </c>
      <c r="H317" s="7" t="n">
        <f aca="false">G317-E317</f>
        <v>-3</v>
      </c>
      <c r="I317" s="7" t="n">
        <f aca="false">SUM($H$2:H317)</f>
        <v>-28.15</v>
      </c>
      <c r="J317" s="8" t="n">
        <f aca="false">SUM(H$3:H317)/SUM(E$3:E317)</f>
        <v>-0.0200927908636688</v>
      </c>
      <c r="K317" s="9" t="n">
        <f aca="false">O317-(1-O317)/N317</f>
        <v>0.020956563646226</v>
      </c>
      <c r="L317" s="10" t="n">
        <f aca="false">AVERAGEIF($H$3:$H317,"&gt;0")</f>
        <v>2.97993630573248</v>
      </c>
      <c r="M317" s="10" t="n">
        <f aca="false">AVERAGEIF($H$3:$H317,"&lt;0")</f>
        <v>-5.33333333333333</v>
      </c>
      <c r="N317" s="11" t="n">
        <f aca="false">L317/-M317</f>
        <v>0.558738057324841</v>
      </c>
      <c r="O317" s="11" t="n">
        <f aca="false">COUNTIF($G$3:$G317,"&gt;0")/COUNTIF($B$3:$B317,"&gt;0")</f>
        <v>0.649056603773585</v>
      </c>
    </row>
    <row r="318" customFormat="false" ht="13" hidden="false" customHeight="false" outlineLevel="0" collapsed="false">
      <c r="B318" s="2" t="n">
        <v>43703</v>
      </c>
      <c r="C318" s="2" t="s">
        <v>116</v>
      </c>
      <c r="D318" s="3" t="s">
        <v>150</v>
      </c>
      <c r="E318" s="4" t="n">
        <v>2</v>
      </c>
      <c r="F318" s="5" t="n">
        <v>2.8</v>
      </c>
      <c r="G318" s="6" t="n">
        <v>0</v>
      </c>
      <c r="H318" s="7" t="n">
        <f aca="false">G318-E318</f>
        <v>-2</v>
      </c>
      <c r="I318" s="7" t="n">
        <f aca="false">SUM($H$2:H318)</f>
        <v>-30.15</v>
      </c>
      <c r="J318" s="8" t="n">
        <f aca="false">SUM(H$3:H318)/SUM(E$3:E318)</f>
        <v>-0.0214896650035638</v>
      </c>
      <c r="K318" s="9" t="n">
        <f aca="false">O318-(1-O318)/N318</f>
        <v>0.0183546394038963</v>
      </c>
      <c r="L318" s="10" t="n">
        <f aca="false">AVERAGEIF($H$3:$H318,"&gt;0")</f>
        <v>2.97993630573248</v>
      </c>
      <c r="M318" s="10" t="n">
        <f aca="false">AVERAGEIF($H$3:$H318,"&lt;0")</f>
        <v>-5.29787234042553</v>
      </c>
      <c r="N318" s="11" t="n">
        <f aca="false">L318/-M318</f>
        <v>0.562477937226614</v>
      </c>
      <c r="O318" s="11" t="n">
        <f aca="false">COUNTIF($G$3:$G318,"&gt;0")/COUNTIF($B$3:$B318,"&gt;0")</f>
        <v>0.646616541353383</v>
      </c>
    </row>
    <row r="319" customFormat="false" ht="13" hidden="false" customHeight="false" outlineLevel="0" collapsed="false">
      <c r="B319" s="2" t="n">
        <v>43703</v>
      </c>
      <c r="C319" s="2" t="s">
        <v>116</v>
      </c>
      <c r="D319" s="3" t="s">
        <v>92</v>
      </c>
      <c r="E319" s="4" t="n">
        <v>1</v>
      </c>
      <c r="F319" s="5" t="n">
        <v>1.18</v>
      </c>
      <c r="G319" s="6" t="n">
        <v>1.18</v>
      </c>
      <c r="H319" s="7" t="n">
        <f aca="false">G319-E319</f>
        <v>0.18</v>
      </c>
      <c r="I319" s="7" t="n">
        <f aca="false">SUM($H$2:H319)</f>
        <v>-29.97</v>
      </c>
      <c r="J319" s="8" t="n">
        <f aca="false">SUM(H$3:H319)/SUM(E$3:E319)</f>
        <v>-0.0213461538461538</v>
      </c>
      <c r="K319" s="9" t="n">
        <f aca="false">O319-(1-O319)/N319</f>
        <v>0.0182867851311755</v>
      </c>
      <c r="L319" s="10" t="n">
        <f aca="false">AVERAGEIF($H$3:$H319,"&gt;0")</f>
        <v>2.96221518987342</v>
      </c>
      <c r="M319" s="10" t="n">
        <f aca="false">AVERAGEIF($H$3:$H319,"&lt;0")</f>
        <v>-5.29787234042553</v>
      </c>
      <c r="N319" s="11" t="n">
        <f aca="false">L319/-M319</f>
        <v>0.55913298764679</v>
      </c>
      <c r="O319" s="11" t="n">
        <f aca="false">COUNTIF($G$3:$G319,"&gt;0")/COUNTIF($B$3:$B319,"&gt;0")</f>
        <v>0.647940074906367</v>
      </c>
    </row>
    <row r="321" customFormat="false" ht="13" hidden="false" customHeight="false" outlineLevel="0" collapsed="false">
      <c r="I321" s="16" t="n">
        <f aca="false">SUM(H322:H353)</f>
        <v>-7.84</v>
      </c>
    </row>
    <row r="322" customFormat="false" ht="13" hidden="false" customHeight="false" outlineLevel="0" collapsed="false">
      <c r="B322" s="2" t="n">
        <v>43704</v>
      </c>
      <c r="C322" s="2" t="s">
        <v>116</v>
      </c>
      <c r="D322" s="3" t="s">
        <v>97</v>
      </c>
      <c r="E322" s="4" t="n">
        <v>5</v>
      </c>
      <c r="F322" s="5" t="n">
        <v>1.55</v>
      </c>
      <c r="G322" s="6" t="n">
        <v>0</v>
      </c>
      <c r="H322" s="7" t="n">
        <f aca="false">G322-E322</f>
        <v>-5</v>
      </c>
      <c r="I322" s="7" t="n">
        <f aca="false">SUM($H$2:H322)</f>
        <v>-34.97</v>
      </c>
      <c r="J322" s="8" t="n">
        <f aca="false">SUM(H$3:H322)/SUM(E$3:E322)</f>
        <v>-0.024819020581973</v>
      </c>
      <c r="K322" s="9" t="n">
        <f aca="false">O322-(1-O322)/N322</f>
        <v>0.0119203195610949</v>
      </c>
      <c r="L322" s="10" t="n">
        <f aca="false">AVERAGEIF($H$3:$H322,"&gt;0")</f>
        <v>2.96221518987342</v>
      </c>
      <c r="M322" s="10" t="n">
        <f aca="false">AVERAGEIF($H$3:$H322,"&lt;0")</f>
        <v>-5.29473684210526</v>
      </c>
      <c r="N322" s="11" t="n">
        <f aca="false">L322/-M322</f>
        <v>0.559464101467147</v>
      </c>
      <c r="O322" s="11" t="n">
        <f aca="false">COUNTIF($G$3:$G322,"&gt;0")/COUNTIF($B$3:$B322,"&gt;0")</f>
        <v>0.645522388059702</v>
      </c>
    </row>
    <row r="323" customFormat="false" ht="13" hidden="false" customHeight="false" outlineLevel="0" collapsed="false">
      <c r="B323" s="2" t="n">
        <v>43704</v>
      </c>
      <c r="C323" s="2" t="s">
        <v>116</v>
      </c>
      <c r="D323" s="3" t="s">
        <v>102</v>
      </c>
      <c r="E323" s="4" t="n">
        <v>5</v>
      </c>
      <c r="F323" s="5" t="n">
        <v>1.62</v>
      </c>
      <c r="G323" s="6" t="n">
        <v>8.1</v>
      </c>
      <c r="H323" s="7" t="n">
        <f aca="false">G323-E323</f>
        <v>3.1</v>
      </c>
      <c r="I323" s="7" t="n">
        <f aca="false">SUM($H$2:H323)</f>
        <v>-31.87</v>
      </c>
      <c r="J323" s="8" t="n">
        <f aca="false">SUM(H$3:H323)/SUM(E$3:E323)</f>
        <v>-0.0225388967468175</v>
      </c>
      <c r="K323" s="9" t="n">
        <f aca="false">O323-(1-O323)/N323</f>
        <v>0.015778090120589</v>
      </c>
      <c r="L323" s="10" t="n">
        <f aca="false">AVERAGEIF($H$3:$H323,"&gt;0")</f>
        <v>2.96308176100629</v>
      </c>
      <c r="M323" s="10" t="n">
        <f aca="false">AVERAGEIF($H$3:$H323,"&lt;0")</f>
        <v>-5.29473684210526</v>
      </c>
      <c r="N323" s="11" t="n">
        <f aca="false">L323/-M323</f>
        <v>0.559627767983295</v>
      </c>
      <c r="O323" s="11" t="n">
        <f aca="false">COUNTIF($G$3:$G323,"&gt;0")/COUNTIF($B$3:$B323,"&gt;0")</f>
        <v>0.646840148698885</v>
      </c>
    </row>
    <row r="324" customFormat="false" ht="13" hidden="false" customHeight="false" outlineLevel="0" collapsed="false">
      <c r="B324" s="2" t="n">
        <v>43704</v>
      </c>
      <c r="C324" s="2" t="s">
        <v>116</v>
      </c>
      <c r="D324" s="3" t="s">
        <v>151</v>
      </c>
      <c r="E324" s="4" t="n">
        <v>3</v>
      </c>
      <c r="F324" s="5" t="n">
        <v>1.42</v>
      </c>
      <c r="G324" s="6" t="n">
        <v>4.26</v>
      </c>
      <c r="H324" s="7" t="n">
        <f aca="false">G324-E324</f>
        <v>1.26</v>
      </c>
      <c r="I324" s="7" t="n">
        <f aca="false">SUM($H$2:H324)</f>
        <v>-30.61</v>
      </c>
      <c r="J324" s="8" t="n">
        <f aca="false">SUM(H$3:H324)/SUM(E$3:E324)</f>
        <v>-0.0216019760056457</v>
      </c>
      <c r="K324" s="9" t="n">
        <f aca="false">O324-(1-O324)/N324</f>
        <v>0.0171566494414146</v>
      </c>
      <c r="L324" s="10" t="n">
        <f aca="false">AVERAGEIF($H$3:$H324,"&gt;0")</f>
        <v>2.9524375</v>
      </c>
      <c r="M324" s="10" t="n">
        <f aca="false">AVERAGEIF($H$3:$H324,"&lt;0")</f>
        <v>-5.29473684210526</v>
      </c>
      <c r="N324" s="11" t="n">
        <f aca="false">L324/-M324</f>
        <v>0.557617420477137</v>
      </c>
      <c r="O324" s="11" t="n">
        <f aca="false">COUNTIF($G$3:$G324,"&gt;0")/COUNTIF($B$3:$B324,"&gt;0")</f>
        <v>0.648148148148148</v>
      </c>
    </row>
    <row r="325" customFormat="false" ht="13" hidden="false" customHeight="false" outlineLevel="0" collapsed="false">
      <c r="B325" s="2" t="n">
        <v>43704</v>
      </c>
      <c r="C325" s="2" t="s">
        <v>116</v>
      </c>
      <c r="D325" s="3" t="s">
        <v>37</v>
      </c>
      <c r="E325" s="4" t="n">
        <v>2</v>
      </c>
      <c r="F325" s="5" t="n">
        <v>1.07</v>
      </c>
      <c r="G325" s="6" t="n">
        <v>0</v>
      </c>
      <c r="H325" s="7" t="n">
        <f aca="false">G325-E325</f>
        <v>-2</v>
      </c>
      <c r="I325" s="7" t="n">
        <f aca="false">SUM($H$2:H325)</f>
        <v>-32.61</v>
      </c>
      <c r="J325" s="8" t="n">
        <f aca="false">SUM(H$3:H325)/SUM(E$3:E325)</f>
        <v>-0.0229809725158562</v>
      </c>
      <c r="K325" s="9" t="n">
        <f aca="false">O325-(1-O325)/N325</f>
        <v>0.0145936862319581</v>
      </c>
      <c r="L325" s="10" t="n">
        <f aca="false">AVERAGEIF($H$3:$H325,"&gt;0")</f>
        <v>2.9524375</v>
      </c>
      <c r="M325" s="10" t="n">
        <f aca="false">AVERAGEIF($H$3:$H325,"&lt;0")</f>
        <v>-5.26041666666667</v>
      </c>
      <c r="N325" s="11" t="n">
        <f aca="false">L325/-M325</f>
        <v>0.561255445544555</v>
      </c>
      <c r="O325" s="11" t="n">
        <f aca="false">COUNTIF($G$3:$G325,"&gt;0")/COUNTIF($B$3:$B325,"&gt;0")</f>
        <v>0.645756457564576</v>
      </c>
    </row>
    <row r="326" customFormat="false" ht="13" hidden="false" customHeight="false" outlineLevel="0" collapsed="false">
      <c r="B326" s="2" t="n">
        <v>43704</v>
      </c>
      <c r="C326" s="2" t="s">
        <v>116</v>
      </c>
      <c r="D326" s="3" t="s">
        <v>26</v>
      </c>
      <c r="E326" s="4" t="n">
        <v>4</v>
      </c>
      <c r="F326" s="5" t="n">
        <v>1.52</v>
      </c>
      <c r="G326" s="6" t="n">
        <v>6.08</v>
      </c>
      <c r="H326" s="7" t="n">
        <f aca="false">G326-E326</f>
        <v>2.08</v>
      </c>
      <c r="I326" s="7" t="n">
        <f aca="false">SUM($H$2:H326)</f>
        <v>-30.53</v>
      </c>
      <c r="J326" s="8" t="n">
        <f aca="false">SUM(H$3:H326)/SUM(E$3:E326)</f>
        <v>-0.0214546732255798</v>
      </c>
      <c r="K326" s="9" t="n">
        <f aca="false">O326-(1-O326)/N326</f>
        <v>0.0170602120756413</v>
      </c>
      <c r="L326" s="10" t="n">
        <f aca="false">AVERAGEIF($H$3:$H326,"&gt;0")</f>
        <v>2.94701863354037</v>
      </c>
      <c r="M326" s="10" t="n">
        <f aca="false">AVERAGEIF($H$3:$H326,"&lt;0")</f>
        <v>-5.26041666666667</v>
      </c>
      <c r="N326" s="11" t="n">
        <f aca="false">L326/-M326</f>
        <v>0.560225324395794</v>
      </c>
      <c r="O326" s="11" t="n">
        <f aca="false">COUNTIF($G$3:$G326,"&gt;0")/COUNTIF($B$3:$B326,"&gt;0")</f>
        <v>0.647058823529412</v>
      </c>
    </row>
    <row r="327" customFormat="false" ht="13" hidden="false" customHeight="false" outlineLevel="0" collapsed="false">
      <c r="B327" s="2" t="n">
        <v>43704</v>
      </c>
      <c r="C327" s="2" t="s">
        <v>116</v>
      </c>
      <c r="D327" s="3" t="s">
        <v>152</v>
      </c>
      <c r="E327" s="4" t="n">
        <v>4</v>
      </c>
      <c r="F327" s="5" t="n">
        <v>2.6</v>
      </c>
      <c r="G327" s="6" t="n">
        <v>0</v>
      </c>
      <c r="H327" s="7" t="n">
        <f aca="false">G327-E327</f>
        <v>-4</v>
      </c>
      <c r="I327" s="7" t="n">
        <f aca="false">SUM($H$2:H327)</f>
        <v>-34.53</v>
      </c>
      <c r="J327" s="8" t="n">
        <f aca="false">SUM(H$3:H327)/SUM(E$3:E327)</f>
        <v>-0.024197617379117</v>
      </c>
      <c r="K327" s="9" t="n">
        <f aca="false">O327-(1-O327)/N327</f>
        <v>0.0120259111554666</v>
      </c>
      <c r="L327" s="10" t="n">
        <f aca="false">AVERAGEIF($H$3:$H327,"&gt;0")</f>
        <v>2.94701863354037</v>
      </c>
      <c r="M327" s="10" t="n">
        <f aca="false">AVERAGEIF($H$3:$H327,"&lt;0")</f>
        <v>-5.24742268041237</v>
      </c>
      <c r="N327" s="11" t="n">
        <f aca="false">L327/-M327</f>
        <v>0.561612588317124</v>
      </c>
      <c r="O327" s="11" t="n">
        <f aca="false">COUNTIF($G$3:$G327,"&gt;0")/COUNTIF($B$3:$B327,"&gt;0")</f>
        <v>0.644688644688645</v>
      </c>
    </row>
    <row r="328" customFormat="false" ht="13" hidden="false" customHeight="false" outlineLevel="0" collapsed="false">
      <c r="B328" s="2" t="n">
        <v>43704</v>
      </c>
      <c r="C328" s="2" t="s">
        <v>116</v>
      </c>
      <c r="D328" s="3" t="s">
        <v>71</v>
      </c>
      <c r="E328" s="4" t="n">
        <v>3</v>
      </c>
      <c r="F328" s="5" t="n">
        <v>1.4</v>
      </c>
      <c r="G328" s="6" t="n">
        <v>0</v>
      </c>
      <c r="H328" s="7" t="n">
        <f aca="false">G328-E328</f>
        <v>-3</v>
      </c>
      <c r="I328" s="7" t="n">
        <f aca="false">SUM($H$2:H328)</f>
        <v>-37.53</v>
      </c>
      <c r="J328" s="8" t="n">
        <f aca="false">SUM(H$3:H328)/SUM(E$3:E328)</f>
        <v>-0.0262447552447552</v>
      </c>
      <c r="K328" s="9" t="n">
        <f aca="false">O328-(1-O328)/N328</f>
        <v>0.00826677296019473</v>
      </c>
      <c r="L328" s="10" t="n">
        <f aca="false">AVERAGEIF($H$3:$H328,"&gt;0")</f>
        <v>2.94701863354037</v>
      </c>
      <c r="M328" s="10" t="n">
        <f aca="false">AVERAGEIF($H$3:$H328,"&lt;0")</f>
        <v>-5.22448979591837</v>
      </c>
      <c r="N328" s="11" t="n">
        <f aca="false">L328/-M328</f>
        <v>0.564077785326087</v>
      </c>
      <c r="O328" s="11" t="n">
        <f aca="false">COUNTIF($G$3:$G328,"&gt;0")/COUNTIF($B$3:$B328,"&gt;0")</f>
        <v>0.642335766423358</v>
      </c>
    </row>
    <row r="329" customFormat="false" ht="13" hidden="false" customHeight="false" outlineLevel="0" collapsed="false">
      <c r="B329" s="2" t="n">
        <v>43704</v>
      </c>
      <c r="C329" s="2" t="s">
        <v>116</v>
      </c>
      <c r="D329" s="3" t="s">
        <v>80</v>
      </c>
      <c r="E329" s="4" t="n">
        <v>2</v>
      </c>
      <c r="F329" s="5" t="n">
        <v>1.2</v>
      </c>
      <c r="G329" s="6" t="n">
        <v>0</v>
      </c>
      <c r="H329" s="7" t="n">
        <f aca="false">G329-E329</f>
        <v>-2</v>
      </c>
      <c r="I329" s="7" t="n">
        <f aca="false">SUM($H$2:H329)</f>
        <v>-39.53</v>
      </c>
      <c r="J329" s="8" t="n">
        <f aca="false">SUM(H$3:H329)/SUM(E$3:E329)</f>
        <v>-0.027604748603352</v>
      </c>
      <c r="K329" s="9" t="n">
        <f aca="false">O329-(1-O329)/N329</f>
        <v>0.00576888662373543</v>
      </c>
      <c r="L329" s="10" t="n">
        <f aca="false">AVERAGEIF($H$3:$H329,"&gt;0")</f>
        <v>2.94701863354037</v>
      </c>
      <c r="M329" s="10" t="n">
        <f aca="false">AVERAGEIF($H$3:$H329,"&lt;0")</f>
        <v>-5.19191919191919</v>
      </c>
      <c r="N329" s="11" t="n">
        <f aca="false">L329/-M329</f>
        <v>0.567616429417309</v>
      </c>
      <c r="O329" s="11" t="n">
        <f aca="false">COUNTIF($G$3:$G329,"&gt;0")/COUNTIF($B$3:$B329,"&gt;0")</f>
        <v>0.64</v>
      </c>
    </row>
    <row r="330" customFormat="false" ht="13" hidden="false" customHeight="false" outlineLevel="0" collapsed="false">
      <c r="B330" s="2" t="n">
        <v>43704</v>
      </c>
      <c r="C330" s="2" t="s">
        <v>116</v>
      </c>
      <c r="D330" s="3" t="s">
        <v>29</v>
      </c>
      <c r="E330" s="4" t="n">
        <v>3</v>
      </c>
      <c r="F330" s="5" t="n">
        <v>1.18</v>
      </c>
      <c r="G330" s="6" t="n">
        <v>3.54</v>
      </c>
      <c r="H330" s="7" t="n">
        <f aca="false">G330-E330</f>
        <v>0.54</v>
      </c>
      <c r="I330" s="7" t="n">
        <f aca="false">SUM($H$2:H330)</f>
        <v>-38.99</v>
      </c>
      <c r="J330" s="8" t="n">
        <f aca="false">SUM(H$3:H330)/SUM(E$3:E330)</f>
        <v>-0.0271707317073171</v>
      </c>
      <c r="K330" s="9" t="n">
        <f aca="false">O330-(1-O330)/N330</f>
        <v>0.00616897767827318</v>
      </c>
      <c r="L330" s="10" t="n">
        <f aca="false">AVERAGEIF($H$3:$H330,"&gt;0")</f>
        <v>2.93216049382716</v>
      </c>
      <c r="M330" s="10" t="n">
        <f aca="false">AVERAGEIF($H$3:$H330,"&lt;0")</f>
        <v>-5.19191919191919</v>
      </c>
      <c r="N330" s="11" t="n">
        <f aca="false">L330/-M330</f>
        <v>0.564754647643753</v>
      </c>
      <c r="O330" s="11" t="n">
        <f aca="false">COUNTIF($G$3:$G330,"&gt;0")/COUNTIF($B$3:$B330,"&gt;0")</f>
        <v>0.641304347826087</v>
      </c>
    </row>
    <row r="331" customFormat="false" ht="13" hidden="false" customHeight="false" outlineLevel="0" collapsed="false">
      <c r="B331" s="2" t="n">
        <v>43704</v>
      </c>
      <c r="C331" s="2" t="s">
        <v>116</v>
      </c>
      <c r="D331" s="3" t="s">
        <v>81</v>
      </c>
      <c r="E331" s="4" t="n">
        <v>2</v>
      </c>
      <c r="F331" s="5" t="n">
        <v>1.13</v>
      </c>
      <c r="G331" s="6" t="n">
        <v>2.28</v>
      </c>
      <c r="H331" s="7" t="n">
        <f aca="false">G331-E331</f>
        <v>0.28</v>
      </c>
      <c r="I331" s="7" t="n">
        <f aca="false">SUM($H$2:H331)</f>
        <v>-38.71</v>
      </c>
      <c r="J331" s="8" t="n">
        <f aca="false">SUM(H$3:H331)/SUM(E$3:E331)</f>
        <v>-0.0269380654140571</v>
      </c>
      <c r="K331" s="9" t="n">
        <f aca="false">O331-(1-O331)/N331</f>
        <v>0.00622549804857897</v>
      </c>
      <c r="L331" s="10" t="n">
        <f aca="false">AVERAGEIF($H$3:$H331,"&gt;0")</f>
        <v>2.91588957055215</v>
      </c>
      <c r="M331" s="10" t="n">
        <f aca="false">AVERAGEIF($H$3:$H331,"&lt;0")</f>
        <v>-5.19191919191919</v>
      </c>
      <c r="N331" s="11" t="n">
        <f aca="false">L331/-M331</f>
        <v>0.561620753861211</v>
      </c>
      <c r="O331" s="11" t="n">
        <f aca="false">COUNTIF($G$3:$G331,"&gt;0")/COUNTIF($B$3:$B331,"&gt;0")</f>
        <v>0.642599277978339</v>
      </c>
    </row>
    <row r="332" customFormat="false" ht="13" hidden="false" customHeight="false" outlineLevel="0" collapsed="false">
      <c r="B332" s="2" t="n">
        <v>43704</v>
      </c>
      <c r="C332" s="2" t="s">
        <v>116</v>
      </c>
      <c r="D332" s="3" t="s">
        <v>36</v>
      </c>
      <c r="E332" s="4" t="n">
        <v>4</v>
      </c>
      <c r="F332" s="5" t="n">
        <v>2.2</v>
      </c>
      <c r="G332" s="6" t="n">
        <v>0</v>
      </c>
      <c r="H332" s="7" t="n">
        <f aca="false">G332-E332</f>
        <v>-4</v>
      </c>
      <c r="I332" s="7" t="n">
        <f aca="false">SUM($H$2:H332)</f>
        <v>-42.71</v>
      </c>
      <c r="J332" s="8" t="n">
        <f aca="false">SUM(H$3:H332)/SUM(E$3:E332)</f>
        <v>-0.0296391394864677</v>
      </c>
      <c r="K332" s="9" t="n">
        <f aca="false">O332-(1-O332)/N332</f>
        <v>0.00126859315425965</v>
      </c>
      <c r="L332" s="10" t="n">
        <f aca="false">AVERAGEIF($H$3:$H332,"&gt;0")</f>
        <v>2.91588957055215</v>
      </c>
      <c r="M332" s="10" t="n">
        <f aca="false">AVERAGEIF($H$3:$H332,"&lt;0")</f>
        <v>-5.18</v>
      </c>
      <c r="N332" s="11" t="n">
        <f aca="false">L332/-M332</f>
        <v>0.562913044508137</v>
      </c>
      <c r="O332" s="11" t="n">
        <f aca="false">COUNTIF($G$3:$G332,"&gt;0")/COUNTIF($B$3:$B332,"&gt;0")</f>
        <v>0.640287769784173</v>
      </c>
    </row>
    <row r="333" customFormat="false" ht="13" hidden="false" customHeight="false" outlineLevel="0" collapsed="false">
      <c r="B333" s="2" t="n">
        <v>43704</v>
      </c>
      <c r="C333" s="2" t="s">
        <v>116</v>
      </c>
      <c r="D333" s="3" t="s">
        <v>76</v>
      </c>
      <c r="E333" s="4" t="n">
        <v>3</v>
      </c>
      <c r="F333" s="5" t="n">
        <v>1.26</v>
      </c>
      <c r="G333" s="6" t="n">
        <v>3.78</v>
      </c>
      <c r="H333" s="7" t="n">
        <f aca="false">G333-E333</f>
        <v>0.78</v>
      </c>
      <c r="I333" s="7" t="n">
        <f aca="false">SUM($H$2:H333)</f>
        <v>-41.93</v>
      </c>
      <c r="J333" s="8" t="n">
        <f aca="false">SUM(H$3:H333)/SUM(E$3:E333)</f>
        <v>-0.0290373961218837</v>
      </c>
      <c r="K333" s="9" t="n">
        <f aca="false">O333-(1-O333)/N333</f>
        <v>0.00199158989374892</v>
      </c>
      <c r="L333" s="10" t="n">
        <f aca="false">AVERAGEIF($H$3:$H333,"&gt;0")</f>
        <v>2.90286585365854</v>
      </c>
      <c r="M333" s="10" t="n">
        <f aca="false">AVERAGEIF($H$3:$H333,"&lt;0")</f>
        <v>-5.18</v>
      </c>
      <c r="N333" s="11" t="n">
        <f aca="false">L333/-M333</f>
        <v>0.560398813447594</v>
      </c>
      <c r="O333" s="11" t="n">
        <f aca="false">COUNTIF($G$3:$G333,"&gt;0")/COUNTIF($B$3:$B333,"&gt;0")</f>
        <v>0.6415770609319</v>
      </c>
    </row>
    <row r="334" customFormat="false" ht="13" hidden="false" customHeight="false" outlineLevel="0" collapsed="false">
      <c r="B334" s="2" t="n">
        <v>43704</v>
      </c>
      <c r="C334" s="2" t="s">
        <v>116</v>
      </c>
      <c r="D334" s="3" t="s">
        <v>38</v>
      </c>
      <c r="E334" s="4" t="n">
        <v>3</v>
      </c>
      <c r="F334" s="5" t="n">
        <v>1.22</v>
      </c>
      <c r="G334" s="6" t="n">
        <v>0</v>
      </c>
      <c r="H334" s="7" t="n">
        <f aca="false">G334-E334</f>
        <v>-3</v>
      </c>
      <c r="I334" s="7" t="n">
        <f aca="false">SUM($H$2:H334)</f>
        <v>-44.93</v>
      </c>
      <c r="J334" s="8" t="n">
        <f aca="false">SUM(H$3:H334)/SUM(E$3:E334)</f>
        <v>-0.0310504492052522</v>
      </c>
      <c r="K334" s="9" t="n">
        <f aca="false">O334-(1-O334)/N334</f>
        <v>-0.00170645673355352</v>
      </c>
      <c r="L334" s="10" t="n">
        <f aca="false">AVERAGEIF($H$3:$H334,"&gt;0")</f>
        <v>2.90286585365854</v>
      </c>
      <c r="M334" s="10" t="n">
        <f aca="false">AVERAGEIF($H$3:$H334,"&lt;0")</f>
        <v>-5.15841584158416</v>
      </c>
      <c r="N334" s="11" t="n">
        <f aca="false">L334/-M334</f>
        <v>0.562743668367586</v>
      </c>
      <c r="O334" s="11" t="n">
        <f aca="false">COUNTIF($G$3:$G334,"&gt;0")/COUNTIF($B$3:$B334,"&gt;0")</f>
        <v>0.639285714285714</v>
      </c>
    </row>
    <row r="335" customFormat="false" ht="13" hidden="false" customHeight="false" outlineLevel="0" collapsed="false">
      <c r="B335" s="2" t="n">
        <v>43704</v>
      </c>
      <c r="C335" s="2" t="s">
        <v>116</v>
      </c>
      <c r="D335" s="3" t="s">
        <v>94</v>
      </c>
      <c r="E335" s="4" t="n">
        <v>2</v>
      </c>
      <c r="F335" s="5" t="n">
        <v>1.1</v>
      </c>
      <c r="G335" s="6" t="n">
        <v>0</v>
      </c>
      <c r="H335" s="7" t="n">
        <f aca="false">G335-E335</f>
        <v>-2</v>
      </c>
      <c r="I335" s="7" t="n">
        <f aca="false">SUM($H$2:H335)</f>
        <v>-46.93</v>
      </c>
      <c r="J335" s="8" t="n">
        <f aca="false">SUM(H$3:H335)/SUM(E$3:E335)</f>
        <v>-0.0323878536922015</v>
      </c>
      <c r="K335" s="9" t="n">
        <f aca="false">O335-(1-O335)/N335</f>
        <v>-0.00415224980745721</v>
      </c>
      <c r="L335" s="10" t="n">
        <f aca="false">AVERAGEIF($H$3:$H335,"&gt;0")</f>
        <v>2.90286585365854</v>
      </c>
      <c r="M335" s="10" t="n">
        <f aca="false">AVERAGEIF($H$3:$H335,"&lt;0")</f>
        <v>-5.12745098039216</v>
      </c>
      <c r="N335" s="11" t="n">
        <f aca="false">L335/-M335</f>
        <v>0.566142097654246</v>
      </c>
      <c r="O335" s="11" t="n">
        <f aca="false">COUNTIF($G$3:$G335,"&gt;0")/COUNTIF($B$3:$B335,"&gt;0")</f>
        <v>0.637010676156584</v>
      </c>
    </row>
    <row r="336" customFormat="false" ht="13" hidden="false" customHeight="false" outlineLevel="0" collapsed="false">
      <c r="B336" s="2" t="n">
        <v>43704</v>
      </c>
      <c r="C336" s="2" t="s">
        <v>116</v>
      </c>
      <c r="D336" s="3" t="s">
        <v>153</v>
      </c>
      <c r="E336" s="4" t="n">
        <v>5</v>
      </c>
      <c r="F336" s="5" t="n">
        <v>5.5</v>
      </c>
      <c r="G336" s="6" t="n">
        <v>27.5</v>
      </c>
      <c r="H336" s="7" t="n">
        <f aca="false">G336-E336</f>
        <v>22.5</v>
      </c>
      <c r="I336" s="7" t="n">
        <f aca="false">SUM($H$2:H336)</f>
        <v>-24.43</v>
      </c>
      <c r="J336" s="8" t="n">
        <f aca="false">SUM(H$3:H336)/SUM(E$3:E336)</f>
        <v>-0.0168019257221458</v>
      </c>
      <c r="K336" s="9" t="n">
        <f aca="false">O336-(1-O336)/N336</f>
        <v>0.0245211944459029</v>
      </c>
      <c r="L336" s="10" t="n">
        <f aca="false">AVERAGEIF($H$3:$H336,"&gt;0")</f>
        <v>3.02163636363636</v>
      </c>
      <c r="M336" s="10" t="n">
        <f aca="false">AVERAGEIF($H$3:$H336,"&lt;0")</f>
        <v>-5.12745098039216</v>
      </c>
      <c r="N336" s="11" t="n">
        <f aca="false">L336/-M336</f>
        <v>0.589305753519903</v>
      </c>
      <c r="O336" s="11" t="n">
        <f aca="false">COUNTIF($G$3:$G336,"&gt;0")/COUNTIF($B$3:$B336,"&gt;0")</f>
        <v>0.638297872340426</v>
      </c>
    </row>
    <row r="337" customFormat="false" ht="13" hidden="false" customHeight="false" outlineLevel="0" collapsed="false">
      <c r="B337" s="2" t="n">
        <v>43704</v>
      </c>
      <c r="C337" s="2" t="s">
        <v>116</v>
      </c>
      <c r="D337" s="3" t="s">
        <v>134</v>
      </c>
      <c r="E337" s="4" t="n">
        <v>3</v>
      </c>
      <c r="F337" s="5" t="n">
        <v>1.22</v>
      </c>
      <c r="G337" s="6" t="n">
        <v>3.66</v>
      </c>
      <c r="H337" s="7" t="n">
        <f aca="false">G337-E337</f>
        <v>0.66</v>
      </c>
      <c r="I337" s="7" t="n">
        <f aca="false">SUM($H$2:H337)</f>
        <v>-23.77</v>
      </c>
      <c r="J337" s="8" t="n">
        <f aca="false">SUM(H$3:H337)/SUM(E$3:E337)</f>
        <v>-0.0163143445435827</v>
      </c>
      <c r="K337" s="9" t="n">
        <f aca="false">O337-(1-O337)/N337</f>
        <v>0.0250748697163246</v>
      </c>
      <c r="L337" s="10" t="n">
        <f aca="false">AVERAGEIF($H$3:$H337,"&gt;0")</f>
        <v>3.00740963855422</v>
      </c>
      <c r="M337" s="10" t="n">
        <f aca="false">AVERAGEIF($H$3:$H337,"&lt;0")</f>
        <v>-5.12745098039216</v>
      </c>
      <c r="N337" s="11" t="n">
        <f aca="false">L337/-M337</f>
        <v>0.586531134096616</v>
      </c>
      <c r="O337" s="11" t="n">
        <f aca="false">COUNTIF($G$3:$G337,"&gt;0")/COUNTIF($B$3:$B337,"&gt;0")</f>
        <v>0.639575971731449</v>
      </c>
    </row>
    <row r="338" customFormat="false" ht="13" hidden="false" customHeight="false" outlineLevel="0" collapsed="false">
      <c r="B338" s="2" t="n">
        <v>43704</v>
      </c>
      <c r="C338" s="2" t="s">
        <v>116</v>
      </c>
      <c r="D338" s="3" t="s">
        <v>72</v>
      </c>
      <c r="E338" s="4" t="n">
        <v>3</v>
      </c>
      <c r="F338" s="5" t="n">
        <v>1.32</v>
      </c>
      <c r="G338" s="6" t="n">
        <v>3.96</v>
      </c>
      <c r="H338" s="7" t="n">
        <f aca="false">G338-E338</f>
        <v>0.96</v>
      </c>
      <c r="I338" s="7" t="n">
        <f aca="false">SUM($H$2:H338)</f>
        <v>-22.81</v>
      </c>
      <c r="J338" s="8" t="n">
        <f aca="false">SUM(H$3:H338)/SUM(E$3:E338)</f>
        <v>-0.0156232876712329</v>
      </c>
      <c r="K338" s="9" t="n">
        <f aca="false">O338-(1-O338)/N338</f>
        <v>0.0260012462869749</v>
      </c>
      <c r="L338" s="10" t="n">
        <f aca="false">AVERAGEIF($H$3:$H338,"&gt;0")</f>
        <v>2.9951497005988</v>
      </c>
      <c r="M338" s="10" t="n">
        <f aca="false">AVERAGEIF($H$3:$H338,"&lt;0")</f>
        <v>-5.12745098039216</v>
      </c>
      <c r="N338" s="11" t="n">
        <f aca="false">L338/-M338</f>
        <v>0.584140094571851</v>
      </c>
      <c r="O338" s="11" t="n">
        <f aca="false">COUNTIF($G$3:$G338,"&gt;0")/COUNTIF($B$3:$B338,"&gt;0")</f>
        <v>0.640845070422535</v>
      </c>
    </row>
    <row r="339" customFormat="false" ht="13" hidden="false" customHeight="false" outlineLevel="0" collapsed="false">
      <c r="B339" s="2" t="n">
        <v>43704</v>
      </c>
      <c r="C339" s="2" t="s">
        <v>116</v>
      </c>
      <c r="D339" s="3" t="s">
        <v>43</v>
      </c>
      <c r="E339" s="4" t="n">
        <v>3</v>
      </c>
      <c r="F339" s="5" t="n">
        <v>1.38</v>
      </c>
      <c r="G339" s="6" t="n">
        <v>4.14</v>
      </c>
      <c r="H339" s="7" t="n">
        <f aca="false">G339-E339</f>
        <v>1.14</v>
      </c>
      <c r="I339" s="7" t="n">
        <f aca="false">SUM($H$2:H339)</f>
        <v>-21.67</v>
      </c>
      <c r="J339" s="8" t="n">
        <f aca="false">SUM(H$3:H339)/SUM(E$3:E339)</f>
        <v>-0.014812030075188</v>
      </c>
      <c r="K339" s="9" t="n">
        <f aca="false">O339-(1-O339)/N339</f>
        <v>0.0271515663073069</v>
      </c>
      <c r="L339" s="10" t="n">
        <f aca="false">AVERAGEIF($H$3:$H339,"&gt;0")</f>
        <v>2.98410714285714</v>
      </c>
      <c r="M339" s="10" t="n">
        <f aca="false">AVERAGEIF($H$3:$H339,"&lt;0")</f>
        <v>-5.12745098039216</v>
      </c>
      <c r="N339" s="11" t="n">
        <f aca="false">L339/-M339</f>
        <v>0.58198647910407</v>
      </c>
      <c r="O339" s="11" t="n">
        <f aca="false">COUNTIF($G$3:$G339,"&gt;0")/COUNTIF($B$3:$B339,"&gt;0")</f>
        <v>0.642105263157895</v>
      </c>
    </row>
    <row r="340" customFormat="false" ht="13" hidden="false" customHeight="false" outlineLevel="0" collapsed="false">
      <c r="B340" s="2" t="n">
        <v>43704</v>
      </c>
      <c r="C340" s="2" t="s">
        <v>116</v>
      </c>
      <c r="D340" s="3" t="s">
        <v>154</v>
      </c>
      <c r="E340" s="4" t="n">
        <v>4</v>
      </c>
      <c r="F340" s="5" t="n">
        <v>2.4</v>
      </c>
      <c r="G340" s="6" t="n">
        <v>0</v>
      </c>
      <c r="H340" s="7" t="n">
        <f aca="false">G340-E340</f>
        <v>-4</v>
      </c>
      <c r="I340" s="7" t="n">
        <f aca="false">SUM($H$2:H340)</f>
        <v>-25.67</v>
      </c>
      <c r="J340" s="8" t="n">
        <f aca="false">SUM(H$3:H340)/SUM(E$3:E340)</f>
        <v>-0.0174982958418541</v>
      </c>
      <c r="K340" s="9" t="n">
        <f aca="false">O340-(1-O340)/N340</f>
        <v>0.0223697970391766</v>
      </c>
      <c r="L340" s="10" t="n">
        <f aca="false">AVERAGEIF($H$3:$H340,"&gt;0")</f>
        <v>2.98410714285714</v>
      </c>
      <c r="M340" s="10" t="n">
        <f aca="false">AVERAGEIF($H$3:$H340,"&lt;0")</f>
        <v>-5.11650485436893</v>
      </c>
      <c r="N340" s="11" t="n">
        <f aca="false">L340/-M340</f>
        <v>0.583231566820277</v>
      </c>
      <c r="O340" s="11" t="n">
        <f aca="false">COUNTIF($G$3:$G340,"&gt;0")/COUNTIF($B$3:$B340,"&gt;0")</f>
        <v>0.63986013986014</v>
      </c>
    </row>
    <row r="341" customFormat="false" ht="13" hidden="false" customHeight="false" outlineLevel="0" collapsed="false">
      <c r="B341" s="2" t="n">
        <v>43704</v>
      </c>
      <c r="C341" s="2" t="s">
        <v>116</v>
      </c>
      <c r="D341" s="3" t="s">
        <v>113</v>
      </c>
      <c r="E341" s="4" t="n">
        <v>3</v>
      </c>
      <c r="F341" s="5" t="n">
        <v>1.4</v>
      </c>
      <c r="G341" s="6" t="n">
        <v>0</v>
      </c>
      <c r="H341" s="7" t="n">
        <f aca="false">G341-E341</f>
        <v>-3</v>
      </c>
      <c r="I341" s="7" t="n">
        <f aca="false">SUM($H$2:H341)</f>
        <v>-28.67</v>
      </c>
      <c r="J341" s="8" t="n">
        <f aca="false">SUM(H$3:H341)/SUM(E$3:E341)</f>
        <v>-0.0195034013605442</v>
      </c>
      <c r="K341" s="9" t="n">
        <f aca="false">O341-(1-O341)/N341</f>
        <v>0.0187889760275994</v>
      </c>
      <c r="L341" s="10" t="n">
        <f aca="false">AVERAGEIF($H$3:$H341,"&gt;0")</f>
        <v>2.98410714285714</v>
      </c>
      <c r="M341" s="10" t="n">
        <f aca="false">AVERAGEIF($H$3:$H341,"&lt;0")</f>
        <v>-5.09615384615385</v>
      </c>
      <c r="N341" s="11" t="n">
        <f aca="false">L341/-M341</f>
        <v>0.58556064690027</v>
      </c>
      <c r="O341" s="11" t="n">
        <f aca="false">COUNTIF($G$3:$G341,"&gt;0")/COUNTIF($B$3:$B341,"&gt;0")</f>
        <v>0.637630662020906</v>
      </c>
    </row>
    <row r="342" customFormat="false" ht="13" hidden="false" customHeight="false" outlineLevel="0" collapsed="false">
      <c r="B342" s="2" t="n">
        <v>43704</v>
      </c>
      <c r="C342" s="2" t="s">
        <v>116</v>
      </c>
      <c r="D342" s="3" t="s">
        <v>74</v>
      </c>
      <c r="E342" s="4" t="n">
        <v>3</v>
      </c>
      <c r="F342" s="5" t="n">
        <v>1.24</v>
      </c>
      <c r="G342" s="6" t="n">
        <v>3.72</v>
      </c>
      <c r="H342" s="7" t="n">
        <f aca="false">G342-E342</f>
        <v>0.72</v>
      </c>
      <c r="I342" s="7" t="n">
        <f aca="false">SUM($H$2:H342)</f>
        <v>-27.95</v>
      </c>
      <c r="J342" s="8" t="n">
        <f aca="false">SUM(H$3:H342)/SUM(E$3:E342)</f>
        <v>-0.0189748811948405</v>
      </c>
      <c r="K342" s="9" t="n">
        <f aca="false">O342-(1-O342)/N342</f>
        <v>0.0194148435857429</v>
      </c>
      <c r="L342" s="10" t="n">
        <f aca="false">AVERAGEIF($H$3:$H342,"&gt;0")</f>
        <v>2.9707100591716</v>
      </c>
      <c r="M342" s="10" t="n">
        <f aca="false">AVERAGEIF($H$3:$H342,"&lt;0")</f>
        <v>-5.09615384615385</v>
      </c>
      <c r="N342" s="11" t="n">
        <f aca="false">L342/-M342</f>
        <v>0.582931785195936</v>
      </c>
      <c r="O342" s="11" t="n">
        <f aca="false">COUNTIF($G$3:$G342,"&gt;0")/COUNTIF($B$3:$B342,"&gt;0")</f>
        <v>0.638888888888889</v>
      </c>
    </row>
    <row r="343" customFormat="false" ht="13" hidden="false" customHeight="false" outlineLevel="0" collapsed="false">
      <c r="B343" s="2" t="n">
        <v>43704</v>
      </c>
      <c r="C343" s="2" t="s">
        <v>116</v>
      </c>
      <c r="D343" s="3" t="s">
        <v>79</v>
      </c>
      <c r="E343" s="4" t="n">
        <v>3</v>
      </c>
      <c r="F343" s="5" t="n">
        <v>1.4</v>
      </c>
      <c r="G343" s="6" t="n">
        <v>0</v>
      </c>
      <c r="H343" s="7" t="n">
        <f aca="false">G343-E343</f>
        <v>-3</v>
      </c>
      <c r="I343" s="7" t="n">
        <f aca="false">SUM($H$2:H343)</f>
        <v>-30.95</v>
      </c>
      <c r="J343" s="8" t="n">
        <f aca="false">SUM(H$3:H343)/SUM(E$3:E343)</f>
        <v>-0.0209688346883469</v>
      </c>
      <c r="K343" s="9" t="n">
        <f aca="false">O343-(1-O343)/N343</f>
        <v>0.0158533404046872</v>
      </c>
      <c r="L343" s="10" t="n">
        <f aca="false">AVERAGEIF($H$3:$H343,"&gt;0")</f>
        <v>2.9707100591716</v>
      </c>
      <c r="M343" s="10" t="n">
        <f aca="false">AVERAGEIF($H$3:$H343,"&lt;0")</f>
        <v>-5.07619047619048</v>
      </c>
      <c r="N343" s="11" t="n">
        <f aca="false">L343/-M343</f>
        <v>0.585224308091966</v>
      </c>
      <c r="O343" s="11" t="n">
        <f aca="false">COUNTIF($G$3:$G343,"&gt;0")/COUNTIF($B$3:$B343,"&gt;0")</f>
        <v>0.636678200692042</v>
      </c>
    </row>
    <row r="344" customFormat="false" ht="13" hidden="false" customHeight="false" outlineLevel="0" collapsed="false">
      <c r="B344" s="2" t="n">
        <v>43704</v>
      </c>
      <c r="C344" s="2" t="s">
        <v>116</v>
      </c>
      <c r="D344" s="3" t="s">
        <v>155</v>
      </c>
      <c r="E344" s="4" t="n">
        <v>5</v>
      </c>
      <c r="F344" s="5" t="n">
        <v>1.58</v>
      </c>
      <c r="G344" s="6" t="n">
        <v>0</v>
      </c>
      <c r="H344" s="7" t="n">
        <f aca="false">G344-E344</f>
        <v>-5</v>
      </c>
      <c r="I344" s="7" t="n">
        <f aca="false">SUM($H$2:H344)</f>
        <v>-35.95</v>
      </c>
      <c r="J344" s="8" t="n">
        <f aca="false">SUM(H$3:H344)/SUM(E$3:E344)</f>
        <v>-0.0242741390952059</v>
      </c>
      <c r="K344" s="9" t="n">
        <f aca="false">O344-(1-O344)/N344</f>
        <v>0.00999488304846707</v>
      </c>
      <c r="L344" s="10" t="n">
        <f aca="false">AVERAGEIF($H$3:$H344,"&gt;0")</f>
        <v>2.9707100591716</v>
      </c>
      <c r="M344" s="10" t="n">
        <f aca="false">AVERAGEIF($H$3:$H344,"&lt;0")</f>
        <v>-5.07547169811321</v>
      </c>
      <c r="N344" s="11" t="n">
        <f aca="false">L344/-M344</f>
        <v>0.585307186379534</v>
      </c>
      <c r="O344" s="11" t="n">
        <f aca="false">COUNTIF($G$3:$G344,"&gt;0")/COUNTIF($B$3:$B344,"&gt;0")</f>
        <v>0.63448275862069</v>
      </c>
    </row>
    <row r="345" customFormat="false" ht="13" hidden="false" customHeight="false" outlineLevel="0" collapsed="false">
      <c r="B345" s="2" t="n">
        <v>43704</v>
      </c>
      <c r="C345" s="2" t="s">
        <v>116</v>
      </c>
      <c r="D345" s="3" t="s">
        <v>114</v>
      </c>
      <c r="E345" s="4" t="n">
        <v>2</v>
      </c>
      <c r="F345" s="5" t="n">
        <v>1.26</v>
      </c>
      <c r="G345" s="6" t="n">
        <v>2</v>
      </c>
      <c r="H345" s="7" t="n">
        <f aca="false">G345-E345</f>
        <v>0</v>
      </c>
      <c r="I345" s="7" t="n">
        <f aca="false">SUM($H$2:H345)</f>
        <v>-35.95</v>
      </c>
      <c r="J345" s="8" t="n">
        <f aca="false">SUM(H$3:H345)/SUM(E$3:E345)</f>
        <v>-0.0242414025623736</v>
      </c>
      <c r="K345" s="9" t="n">
        <f aca="false">O345-(1-O345)/N345</f>
        <v>0.0133969624881629</v>
      </c>
      <c r="L345" s="10" t="n">
        <f aca="false">AVERAGEIF($H$3:$H345,"&gt;0")</f>
        <v>2.9707100591716</v>
      </c>
      <c r="M345" s="10" t="n">
        <f aca="false">AVERAGEIF($H$3:$H345,"&lt;0")</f>
        <v>-5.07547169811321</v>
      </c>
      <c r="N345" s="11" t="n">
        <f aca="false">L345/-M345</f>
        <v>0.585307186379534</v>
      </c>
      <c r="O345" s="11" t="n">
        <f aca="false">COUNTIF($G$3:$G345,"&gt;0")/COUNTIF($B$3:$B345,"&gt;0")</f>
        <v>0.63573883161512</v>
      </c>
    </row>
    <row r="346" customFormat="false" ht="13" hidden="false" customHeight="false" outlineLevel="0" collapsed="false">
      <c r="B346" s="2" t="n">
        <v>43704</v>
      </c>
      <c r="C346" s="2" t="s">
        <v>116</v>
      </c>
      <c r="D346" s="3" t="s">
        <v>156</v>
      </c>
      <c r="E346" s="4" t="n">
        <v>3</v>
      </c>
      <c r="F346" s="5" t="n">
        <v>1.85</v>
      </c>
      <c r="G346" s="6" t="n">
        <v>5.55</v>
      </c>
      <c r="H346" s="7" t="n">
        <f aca="false">G346-E346</f>
        <v>2.55</v>
      </c>
      <c r="I346" s="7" t="n">
        <f aca="false">SUM($H$2:H346)</f>
        <v>-33.4</v>
      </c>
      <c r="J346" s="8" t="n">
        <f aca="false">SUM(H$3:H346)/SUM(E$3:E346)</f>
        <v>-0.0224764468371467</v>
      </c>
      <c r="K346" s="9" t="n">
        <f aca="false">O346-(1-O346)/N346</f>
        <v>0.0162586396929079</v>
      </c>
      <c r="L346" s="10" t="n">
        <f aca="false">AVERAGEIF($H$3:$H346,"&gt;0")</f>
        <v>2.96823529411765</v>
      </c>
      <c r="M346" s="10" t="n">
        <f aca="false">AVERAGEIF($H$3:$H346,"&lt;0")</f>
        <v>-5.07547169811321</v>
      </c>
      <c r="N346" s="11" t="n">
        <f aca="false">L346/-M346</f>
        <v>0.584819593264815</v>
      </c>
      <c r="O346" s="11" t="n">
        <f aca="false">COUNTIF($G$3:$G346,"&gt;0")/COUNTIF($B$3:$B346,"&gt;0")</f>
        <v>0.636986301369863</v>
      </c>
    </row>
    <row r="347" customFormat="false" ht="13" hidden="false" customHeight="false" outlineLevel="0" collapsed="false">
      <c r="B347" s="2" t="n">
        <v>43704</v>
      </c>
      <c r="C347" s="2" t="s">
        <v>116</v>
      </c>
      <c r="D347" s="3" t="s">
        <v>157</v>
      </c>
      <c r="E347" s="4" t="n">
        <v>6</v>
      </c>
      <c r="F347" s="5" t="n">
        <v>4.2</v>
      </c>
      <c r="G347" s="6" t="n">
        <v>0</v>
      </c>
      <c r="H347" s="7" t="n">
        <f aca="false">G347-E347</f>
        <v>-6</v>
      </c>
      <c r="I347" s="7" t="n">
        <f aca="false">SUM($H$2:H347)</f>
        <v>-39.4</v>
      </c>
      <c r="J347" s="8" t="n">
        <f aca="false">SUM(H$3:H347)/SUM(E$3:E347)</f>
        <v>-0.0264075067024129</v>
      </c>
      <c r="K347" s="9" t="n">
        <f aca="false">O347-(1-O347)/N347</f>
        <v>0.00930416279444157</v>
      </c>
      <c r="L347" s="10" t="n">
        <f aca="false">AVERAGEIF($H$3:$H347,"&gt;0")</f>
        <v>2.96823529411765</v>
      </c>
      <c r="M347" s="10" t="n">
        <f aca="false">AVERAGEIF($H$3:$H347,"&lt;0")</f>
        <v>-5.08411214953271</v>
      </c>
      <c r="N347" s="11" t="n">
        <f aca="false">L347/-M347</f>
        <v>0.583825692041523</v>
      </c>
      <c r="O347" s="11" t="n">
        <f aca="false">COUNTIF($G$3:$G347,"&gt;0")/COUNTIF($B$3:$B347,"&gt;0")</f>
        <v>0.63481228668942</v>
      </c>
    </row>
    <row r="348" customFormat="false" ht="13" hidden="false" customHeight="false" outlineLevel="0" collapsed="false">
      <c r="B348" s="2" t="n">
        <v>43704</v>
      </c>
      <c r="C348" s="2" t="s">
        <v>116</v>
      </c>
      <c r="D348" s="3" t="s">
        <v>158</v>
      </c>
      <c r="E348" s="4" t="n">
        <v>3</v>
      </c>
      <c r="F348" s="5" t="n">
        <v>2.35</v>
      </c>
      <c r="G348" s="6" t="n">
        <v>7.05</v>
      </c>
      <c r="H348" s="7" t="n">
        <f aca="false">G348-E348</f>
        <v>4.05</v>
      </c>
      <c r="I348" s="7" t="n">
        <f aca="false">SUM($H$2:H348)</f>
        <v>-35.35</v>
      </c>
      <c r="J348" s="8" t="n">
        <f aca="false">SUM(H$3:H348)/SUM(E$3:E348)</f>
        <v>-0.0236454849498328</v>
      </c>
      <c r="K348" s="9" t="n">
        <f aca="false">O348-(1-O348)/N348</f>
        <v>0.0139996429123113</v>
      </c>
      <c r="L348" s="10" t="n">
        <f aca="false">AVERAGEIF($H$3:$H348,"&gt;0")</f>
        <v>2.97456140350877</v>
      </c>
      <c r="M348" s="10" t="n">
        <f aca="false">AVERAGEIF($H$3:$H348,"&lt;0")</f>
        <v>-5.08411214953271</v>
      </c>
      <c r="N348" s="11" t="n">
        <f aca="false">L348/-M348</f>
        <v>0.585069981940145</v>
      </c>
      <c r="O348" s="11" t="n">
        <f aca="false">COUNTIF($G$3:$G348,"&gt;0")/COUNTIF($B$3:$B348,"&gt;0")</f>
        <v>0.636054421768707</v>
      </c>
    </row>
    <row r="349" customFormat="false" ht="13" hidden="false" customHeight="false" outlineLevel="0" collapsed="false">
      <c r="B349" s="2" t="n">
        <v>43704</v>
      </c>
      <c r="C349" s="2" t="s">
        <v>116</v>
      </c>
      <c r="D349" s="3" t="s">
        <v>91</v>
      </c>
      <c r="E349" s="4" t="n">
        <v>3</v>
      </c>
      <c r="F349" s="5" t="n">
        <v>1.24</v>
      </c>
      <c r="G349" s="6" t="n">
        <v>3.72</v>
      </c>
      <c r="H349" s="7" t="n">
        <f aca="false">G349-E349</f>
        <v>0.72</v>
      </c>
      <c r="I349" s="7" t="n">
        <f aca="false">SUM($H$2:H349)</f>
        <v>-34.63</v>
      </c>
      <c r="J349" s="8" t="n">
        <f aca="false">SUM(H$3:H349)/SUM(E$3:E349)</f>
        <v>-0.0231174899866489</v>
      </c>
      <c r="K349" s="9" t="n">
        <f aca="false">O349-(1-O349)/N349</f>
        <v>0.014598026209179</v>
      </c>
      <c r="L349" s="10" t="n">
        <f aca="false">AVERAGEIF($H$3:$H349,"&gt;0")</f>
        <v>2.96145348837209</v>
      </c>
      <c r="M349" s="10" t="n">
        <f aca="false">AVERAGEIF($H$3:$H349,"&lt;0")</f>
        <v>-5.08411214953271</v>
      </c>
      <c r="N349" s="11" t="n">
        <f aca="false">L349/-M349</f>
        <v>0.582491770690835</v>
      </c>
      <c r="O349" s="11" t="n">
        <f aca="false">COUNTIF($G$3:$G349,"&gt;0")/COUNTIF($B$3:$B349,"&gt;0")</f>
        <v>0.63728813559322</v>
      </c>
    </row>
    <row r="350" customFormat="false" ht="13" hidden="false" customHeight="false" outlineLevel="0" collapsed="false">
      <c r="B350" s="2" t="n">
        <v>43704</v>
      </c>
      <c r="C350" s="2" t="s">
        <v>116</v>
      </c>
      <c r="D350" s="3" t="s">
        <v>68</v>
      </c>
      <c r="E350" s="4" t="n">
        <v>2</v>
      </c>
      <c r="F350" s="5" t="n">
        <v>1.24</v>
      </c>
      <c r="G350" s="6" t="n">
        <v>2.48</v>
      </c>
      <c r="H350" s="7" t="n">
        <f aca="false">G350-E350</f>
        <v>0.48</v>
      </c>
      <c r="I350" s="7" t="n">
        <f aca="false">SUM($H$2:H350)</f>
        <v>-34.15</v>
      </c>
      <c r="J350" s="8" t="n">
        <f aca="false">SUM(H$3:H350)/SUM(E$3:E350)</f>
        <v>-0.0227666666666667</v>
      </c>
      <c r="K350" s="9" t="n">
        <f aca="false">O350-(1-O350)/N350</f>
        <v>0.0149066763144438</v>
      </c>
      <c r="L350" s="10" t="n">
        <f aca="false">AVERAGEIF($H$3:$H350,"&gt;0")</f>
        <v>2.9471098265896</v>
      </c>
      <c r="M350" s="10" t="n">
        <f aca="false">AVERAGEIF($H$3:$H350,"&lt;0")</f>
        <v>-5.08411214953271</v>
      </c>
      <c r="N350" s="11" t="n">
        <f aca="false">L350/-M350</f>
        <v>0.579670498979939</v>
      </c>
      <c r="O350" s="11" t="n">
        <f aca="false">COUNTIF($G$3:$G350,"&gt;0")/COUNTIF($B$3:$B350,"&gt;0")</f>
        <v>0.638513513513514</v>
      </c>
    </row>
    <row r="351" customFormat="false" ht="13" hidden="false" customHeight="false" outlineLevel="0" collapsed="false">
      <c r="B351" s="2" t="n">
        <v>43704</v>
      </c>
      <c r="C351" s="2" t="s">
        <v>116</v>
      </c>
      <c r="D351" s="3" t="s">
        <v>90</v>
      </c>
      <c r="E351" s="4" t="n">
        <v>2</v>
      </c>
      <c r="F351" s="5" t="n">
        <v>1.85</v>
      </c>
      <c r="G351" s="6" t="n">
        <v>3.7</v>
      </c>
      <c r="H351" s="7" t="n">
        <f aca="false">G351-E351</f>
        <v>1.7</v>
      </c>
      <c r="I351" s="7" t="n">
        <f aca="false">SUM($H$2:H351)</f>
        <v>-32.45</v>
      </c>
      <c r="J351" s="8" t="n">
        <f aca="false">SUM(H$3:H351)/SUM(E$3:E351)</f>
        <v>-0.0216045272969374</v>
      </c>
      <c r="K351" s="9" t="n">
        <f aca="false">O351-(1-O351)/N351</f>
        <v>0.0167083140399534</v>
      </c>
      <c r="L351" s="10" t="n">
        <f aca="false">AVERAGEIF($H$3:$H351,"&gt;0")</f>
        <v>2.93994252873563</v>
      </c>
      <c r="M351" s="10" t="n">
        <f aca="false">AVERAGEIF($H$3:$H351,"&lt;0")</f>
        <v>-5.08411214953271</v>
      </c>
      <c r="N351" s="11" t="n">
        <f aca="false">L351/-M351</f>
        <v>0.578260754732928</v>
      </c>
      <c r="O351" s="11" t="n">
        <f aca="false">COUNTIF($G$3:$G351,"&gt;0")/COUNTIF($B$3:$B351,"&gt;0")</f>
        <v>0.63973063973064</v>
      </c>
    </row>
    <row r="352" customFormat="false" ht="13" hidden="false" customHeight="false" outlineLevel="0" collapsed="false">
      <c r="B352" s="2" t="n">
        <v>43704</v>
      </c>
      <c r="C352" s="2" t="s">
        <v>116</v>
      </c>
      <c r="D352" s="3" t="s">
        <v>110</v>
      </c>
      <c r="E352" s="4" t="n">
        <v>6</v>
      </c>
      <c r="F352" s="5" t="n">
        <v>14</v>
      </c>
      <c r="G352" s="6" t="n">
        <v>0</v>
      </c>
      <c r="H352" s="7" t="n">
        <f aca="false">G352-E352</f>
        <v>-6</v>
      </c>
      <c r="I352" s="7" t="n">
        <f aca="false">SUM($H$2:H352)</f>
        <v>-38.45</v>
      </c>
      <c r="J352" s="8" t="n">
        <f aca="false">SUM(H$3:H352)/SUM(E$3:E352)</f>
        <v>-0.0254973474801061</v>
      </c>
      <c r="K352" s="9" t="n">
        <f aca="false">O352-(1-O352)/N352</f>
        <v>0.00980373506234189</v>
      </c>
      <c r="L352" s="10" t="n">
        <f aca="false">AVERAGEIF($H$3:$H352,"&gt;0")</f>
        <v>2.93994252873563</v>
      </c>
      <c r="M352" s="10" t="n">
        <f aca="false">AVERAGEIF($H$3:$H352,"&lt;0")</f>
        <v>-5.09259259259259</v>
      </c>
      <c r="N352" s="11" t="n">
        <f aca="false">L352/-M352</f>
        <v>0.577297805642633</v>
      </c>
      <c r="O352" s="11" t="n">
        <f aca="false">COUNTIF($G$3:$G352,"&gt;0")/COUNTIF($B$3:$B352,"&gt;0")</f>
        <v>0.63758389261745</v>
      </c>
    </row>
    <row r="353" customFormat="false" ht="13" hidden="false" customHeight="false" outlineLevel="0" collapsed="false">
      <c r="B353" s="2" t="n">
        <v>43704</v>
      </c>
      <c r="C353" s="2" t="s">
        <v>116</v>
      </c>
      <c r="D353" s="3" t="s">
        <v>57</v>
      </c>
      <c r="E353" s="4" t="n">
        <v>2</v>
      </c>
      <c r="F353" s="5" t="n">
        <v>1.32</v>
      </c>
      <c r="G353" s="6" t="n">
        <v>2.64</v>
      </c>
      <c r="H353" s="7" t="n">
        <f aca="false">G353-E353</f>
        <v>0.64</v>
      </c>
      <c r="I353" s="7" t="n">
        <f aca="false">SUM($H$2:H353)</f>
        <v>-37.81</v>
      </c>
      <c r="J353" s="8" t="n">
        <f aca="false">SUM(H$3:H353)/SUM(E$3:E353)</f>
        <v>-0.0250397350993378</v>
      </c>
      <c r="K353" s="9" t="n">
        <f aca="false">O353-(1-O353)/N353</f>
        <v>0.0103058667153006</v>
      </c>
      <c r="L353" s="10" t="n">
        <f aca="false">AVERAGEIF($H$3:$H353,"&gt;0")</f>
        <v>2.9268</v>
      </c>
      <c r="M353" s="10" t="n">
        <f aca="false">AVERAGEIF($H$3:$H353,"&lt;0")</f>
        <v>-5.09259259259259</v>
      </c>
      <c r="N353" s="11" t="n">
        <f aca="false">L353/-M353</f>
        <v>0.574717090909091</v>
      </c>
      <c r="O353" s="11" t="n">
        <f aca="false">COUNTIF($G$3:$G353,"&gt;0")/COUNTIF($B$3:$B353,"&gt;0")</f>
        <v>0.638795986622074</v>
      </c>
    </row>
    <row r="355" customFormat="false" ht="13" hidden="false" customHeight="false" outlineLevel="0" collapsed="false">
      <c r="I355" s="16" t="n">
        <f aca="false">SUM(H356:H390)</f>
        <v>-36.78</v>
      </c>
    </row>
    <row r="356" customFormat="false" ht="13" hidden="false" customHeight="false" outlineLevel="0" collapsed="false">
      <c r="B356" s="2" t="n">
        <v>43706</v>
      </c>
      <c r="C356" s="2" t="s">
        <v>116</v>
      </c>
      <c r="D356" s="3" t="s">
        <v>77</v>
      </c>
      <c r="E356" s="4" t="n">
        <v>3</v>
      </c>
      <c r="F356" s="5" t="n">
        <v>1.68</v>
      </c>
      <c r="G356" s="6" t="n">
        <v>0</v>
      </c>
      <c r="H356" s="7" t="n">
        <f aca="false">G356-E356</f>
        <v>-3</v>
      </c>
      <c r="I356" s="7" t="n">
        <f aca="false">SUM($H$2:H356)</f>
        <v>-40.81</v>
      </c>
      <c r="J356" s="8" t="n">
        <f aca="false">SUM(H$3:H356)/SUM(E$3:E356)</f>
        <v>-0.0269729015201586</v>
      </c>
      <c r="K356" s="9" t="n">
        <f aca="false">O356-(1-O356)/N356</f>
        <v>0.00685481299257484</v>
      </c>
      <c r="L356" s="10" t="n">
        <f aca="false">AVERAGEIF($H$3:$H356,"&gt;0")</f>
        <v>2.9268</v>
      </c>
      <c r="M356" s="10" t="n">
        <f aca="false">AVERAGEIF($H$3:$H356,"&lt;0")</f>
        <v>-5.07339449541284</v>
      </c>
      <c r="N356" s="11" t="n">
        <f aca="false">L356/-M356</f>
        <v>0.576891862567812</v>
      </c>
      <c r="O356" s="11" t="n">
        <f aca="false">COUNTIF($G$3:$G356,"&gt;0")/COUNTIF($B$3:$B356,"&gt;0")</f>
        <v>0.636666666666667</v>
      </c>
    </row>
    <row r="357" customFormat="false" ht="13" hidden="false" customHeight="false" outlineLevel="0" collapsed="false">
      <c r="B357" s="2" t="n">
        <v>43706</v>
      </c>
      <c r="C357" s="2" t="s">
        <v>116</v>
      </c>
      <c r="D357" s="3" t="s">
        <v>159</v>
      </c>
      <c r="E357" s="4" t="n">
        <v>5</v>
      </c>
      <c r="F357" s="5" t="n">
        <v>12</v>
      </c>
      <c r="G357" s="6" t="n">
        <v>0</v>
      </c>
      <c r="H357" s="7" t="n">
        <f aca="false">G357-E357</f>
        <v>-5</v>
      </c>
      <c r="I357" s="7" t="n">
        <f aca="false">SUM($H$2:H357)</f>
        <v>-45.81</v>
      </c>
      <c r="J357" s="8" t="n">
        <f aca="false">SUM(H$3:H357)/SUM(E$3:E357)</f>
        <v>-0.0301778656126482</v>
      </c>
      <c r="K357" s="9" t="n">
        <f aca="false">O357-(1-O357)/N357</f>
        <v>0.00115645674729237</v>
      </c>
      <c r="L357" s="10" t="n">
        <f aca="false">AVERAGEIF($H$3:$H357,"&gt;0")</f>
        <v>2.9268</v>
      </c>
      <c r="M357" s="10" t="n">
        <f aca="false">AVERAGEIF($H$3:$H357,"&lt;0")</f>
        <v>-5.07272727272727</v>
      </c>
      <c r="N357" s="11" t="n">
        <f aca="false">L357/-M357</f>
        <v>0.576967741935484</v>
      </c>
      <c r="O357" s="11" t="n">
        <f aca="false">COUNTIF($G$3:$G357,"&gt;0")/COUNTIF($B$3:$B357,"&gt;0")</f>
        <v>0.634551495016611</v>
      </c>
    </row>
    <row r="358" customFormat="false" ht="13" hidden="false" customHeight="false" outlineLevel="0" collapsed="false">
      <c r="B358" s="2" t="n">
        <v>43706</v>
      </c>
      <c r="C358" s="2" t="s">
        <v>116</v>
      </c>
      <c r="D358" s="3" t="s">
        <v>73</v>
      </c>
      <c r="E358" s="4" t="n">
        <v>4</v>
      </c>
      <c r="F358" s="5" t="n">
        <v>1.85</v>
      </c>
      <c r="G358" s="6" t="n">
        <v>0</v>
      </c>
      <c r="H358" s="7" t="n">
        <f aca="false">G358-E358</f>
        <v>-4</v>
      </c>
      <c r="I358" s="7" t="n">
        <f aca="false">SUM($H$2:H358)</f>
        <v>-49.81</v>
      </c>
      <c r="J358" s="8" t="n">
        <f aca="false">SUM(H$3:H358)/SUM(E$3:E358)</f>
        <v>-0.0327266754270697</v>
      </c>
      <c r="K358" s="9" t="n">
        <f aca="false">O358-(1-O358)/N358</f>
        <v>-0.00337280414746699</v>
      </c>
      <c r="L358" s="10" t="n">
        <f aca="false">AVERAGEIF($H$3:$H358,"&gt;0")</f>
        <v>2.9268</v>
      </c>
      <c r="M358" s="10" t="n">
        <f aca="false">AVERAGEIF($H$3:$H358,"&lt;0")</f>
        <v>-5.06306306306306</v>
      </c>
      <c r="N358" s="11" t="n">
        <f aca="false">L358/-M358</f>
        <v>0.578069039145908</v>
      </c>
      <c r="O358" s="11" t="n">
        <f aca="false">COUNTIF($G$3:$G358,"&gt;0")/COUNTIF($B$3:$B358,"&gt;0")</f>
        <v>0.632450331125828</v>
      </c>
    </row>
    <row r="359" customFormat="false" ht="13" hidden="false" customHeight="false" outlineLevel="0" collapsed="false">
      <c r="B359" s="2" t="n">
        <v>43706</v>
      </c>
      <c r="C359" s="2" t="s">
        <v>116</v>
      </c>
      <c r="D359" s="3" t="s">
        <v>33</v>
      </c>
      <c r="E359" s="4" t="n">
        <v>3</v>
      </c>
      <c r="F359" s="5" t="n">
        <v>1.05</v>
      </c>
      <c r="G359" s="6" t="n">
        <v>0</v>
      </c>
      <c r="H359" s="7" t="n">
        <f aca="false">G359-E359</f>
        <v>-3</v>
      </c>
      <c r="I359" s="7" t="n">
        <f aca="false">SUM($H$2:H359)</f>
        <v>-52.81</v>
      </c>
      <c r="J359" s="8" t="n">
        <f aca="false">SUM(H$3:H359)/SUM(E$3:E359)</f>
        <v>-0.0346295081967213</v>
      </c>
      <c r="K359" s="9" t="n">
        <f aca="false">O359-(1-O359)/N359</f>
        <v>-0.00674454489319365</v>
      </c>
      <c r="L359" s="10" t="n">
        <f aca="false">AVERAGEIF($H$3:$H359,"&gt;0")</f>
        <v>2.9268</v>
      </c>
      <c r="M359" s="10" t="n">
        <f aca="false">AVERAGEIF($H$3:$H359,"&lt;0")</f>
        <v>-5.04464285714286</v>
      </c>
      <c r="N359" s="11" t="n">
        <f aca="false">L359/-M359</f>
        <v>0.58017982300885</v>
      </c>
      <c r="O359" s="11" t="n">
        <f aca="false">COUNTIF($G$3:$G359,"&gt;0")/COUNTIF($B$3:$B359,"&gt;0")</f>
        <v>0.63036303630363</v>
      </c>
    </row>
    <row r="360" customFormat="false" ht="13" hidden="false" customHeight="false" outlineLevel="0" collapsed="false">
      <c r="B360" s="2" t="n">
        <v>43706</v>
      </c>
      <c r="C360" s="2" t="s">
        <v>116</v>
      </c>
      <c r="D360" s="3" t="s">
        <v>148</v>
      </c>
      <c r="E360" s="4" t="n">
        <v>1</v>
      </c>
      <c r="F360" s="5" t="n">
        <v>1.42</v>
      </c>
      <c r="G360" s="6" t="n">
        <v>0</v>
      </c>
      <c r="H360" s="7" t="n">
        <f aca="false">G360-E360</f>
        <v>-1</v>
      </c>
      <c r="I360" s="7" t="n">
        <f aca="false">SUM($H$2:H360)</f>
        <v>-53.81</v>
      </c>
      <c r="J360" s="8" t="n">
        <f aca="false">SUM(H$3:H360)/SUM(E$3:E360)</f>
        <v>-0.035262123197903</v>
      </c>
      <c r="K360" s="9" t="n">
        <f aca="false">O360-(1-O360)/N360</f>
        <v>-0.00784627363817481</v>
      </c>
      <c r="L360" s="10" t="n">
        <f aca="false">AVERAGEIF($H$3:$H360,"&gt;0")</f>
        <v>2.9268</v>
      </c>
      <c r="M360" s="10" t="n">
        <f aca="false">AVERAGEIF($H$3:$H360,"&lt;0")</f>
        <v>-5.00884955752212</v>
      </c>
      <c r="N360" s="11" t="n">
        <f aca="false">L360/-M360</f>
        <v>0.584325795053004</v>
      </c>
      <c r="O360" s="11" t="n">
        <f aca="false">COUNTIF($G$3:$G360,"&gt;0")/COUNTIF($B$3:$B360,"&gt;0")</f>
        <v>0.62828947368421</v>
      </c>
    </row>
    <row r="361" customFormat="false" ht="13" hidden="false" customHeight="false" outlineLevel="0" collapsed="false">
      <c r="B361" s="2" t="n">
        <v>43706</v>
      </c>
      <c r="C361" s="2" t="s">
        <v>116</v>
      </c>
      <c r="D361" s="3" t="s">
        <v>39</v>
      </c>
      <c r="E361" s="4" t="n">
        <v>3</v>
      </c>
      <c r="F361" s="5" t="n">
        <v>1.24</v>
      </c>
      <c r="G361" s="6" t="n">
        <v>3.72</v>
      </c>
      <c r="H361" s="7" t="n">
        <f aca="false">G361-E361</f>
        <v>0.72</v>
      </c>
      <c r="I361" s="7" t="n">
        <f aca="false">SUM($H$2:H361)</f>
        <v>-53.09</v>
      </c>
      <c r="J361" s="8" t="n">
        <f aca="false">SUM(H$3:H361)/SUM(E$3:E361)</f>
        <v>-0.0347220405493787</v>
      </c>
      <c r="K361" s="9" t="n">
        <f aca="false">O361-(1-O361)/N361</f>
        <v>-0.00726986583464107</v>
      </c>
      <c r="L361" s="10" t="n">
        <f aca="false">AVERAGEIF($H$3:$H361,"&gt;0")</f>
        <v>2.91426136363636</v>
      </c>
      <c r="M361" s="10" t="n">
        <f aca="false">AVERAGEIF($H$3:$H361,"&lt;0")</f>
        <v>-5.00884955752212</v>
      </c>
      <c r="N361" s="11" t="n">
        <f aca="false">L361/-M361</f>
        <v>0.581822498393832</v>
      </c>
      <c r="O361" s="11" t="n">
        <f aca="false">COUNTIF($G$3:$G361,"&gt;0")/COUNTIF($B$3:$B361,"&gt;0")</f>
        <v>0.629508196721311</v>
      </c>
    </row>
    <row r="362" customFormat="false" ht="13" hidden="false" customHeight="false" outlineLevel="0" collapsed="false">
      <c r="B362" s="2" t="n">
        <v>43706</v>
      </c>
      <c r="C362" s="2" t="s">
        <v>116</v>
      </c>
      <c r="D362" s="3" t="s">
        <v>70</v>
      </c>
      <c r="E362" s="4" t="n">
        <v>1</v>
      </c>
      <c r="F362" s="5" t="n">
        <v>1.05</v>
      </c>
      <c r="G362" s="6" t="n">
        <v>1.05</v>
      </c>
      <c r="H362" s="7" t="n">
        <f aca="false">G362-E362</f>
        <v>0.05</v>
      </c>
      <c r="I362" s="7" t="n">
        <f aca="false">SUM($H$2:H362)</f>
        <v>-53.04</v>
      </c>
      <c r="J362" s="8" t="n">
        <f aca="false">SUM(H$3:H362)/SUM(E$3:E362)</f>
        <v>-0.0346666666666667</v>
      </c>
      <c r="K362" s="9" t="n">
        <f aca="false">O362-(1-O362)/N362</f>
        <v>-0.00752215005361667</v>
      </c>
      <c r="L362" s="10" t="n">
        <f aca="false">AVERAGEIF($H$3:$H362,"&gt;0")</f>
        <v>2.8980790960452</v>
      </c>
      <c r="M362" s="10" t="n">
        <f aca="false">AVERAGEIF($H$3:$H362,"&lt;0")</f>
        <v>-5.00884955752212</v>
      </c>
      <c r="N362" s="11" t="n">
        <f aca="false">L362/-M362</f>
        <v>0.578591762991356</v>
      </c>
      <c r="O362" s="11" t="n">
        <f aca="false">COUNTIF($G$3:$G362,"&gt;0")/COUNTIF($B$3:$B362,"&gt;0")</f>
        <v>0.630718954248366</v>
      </c>
    </row>
    <row r="363" customFormat="false" ht="13" hidden="false" customHeight="false" outlineLevel="0" collapsed="false">
      <c r="B363" s="2" t="n">
        <v>43706</v>
      </c>
      <c r="C363" s="2" t="s">
        <v>116</v>
      </c>
      <c r="D363" s="3" t="s">
        <v>160</v>
      </c>
      <c r="E363" s="4" t="n">
        <v>5</v>
      </c>
      <c r="F363" s="5" t="n">
        <v>4.2</v>
      </c>
      <c r="G363" s="6" t="n">
        <v>0</v>
      </c>
      <c r="H363" s="7" t="n">
        <f aca="false">G363-E363</f>
        <v>-5</v>
      </c>
      <c r="I363" s="7" t="n">
        <f aca="false">SUM($H$2:H363)</f>
        <v>-58.04</v>
      </c>
      <c r="J363" s="8" t="n">
        <f aca="false">SUM(H$3:H363)/SUM(E$3:E363)</f>
        <v>-0.0378110749185668</v>
      </c>
      <c r="K363" s="9" t="n">
        <f aca="false">O363-(1-O363)/N363</f>
        <v>-0.0131174548535825</v>
      </c>
      <c r="L363" s="10" t="n">
        <f aca="false">AVERAGEIF($H$3:$H363,"&gt;0")</f>
        <v>2.8980790960452</v>
      </c>
      <c r="M363" s="10" t="n">
        <f aca="false">AVERAGEIF($H$3:$H363,"&lt;0")</f>
        <v>-5.00877192982456</v>
      </c>
      <c r="N363" s="11" t="n">
        <f aca="false">L363/-M363</f>
        <v>0.578600730208674</v>
      </c>
      <c r="O363" s="11" t="n">
        <f aca="false">COUNTIF($G$3:$G363,"&gt;0")/COUNTIF($B$3:$B363,"&gt;0")</f>
        <v>0.628664495114007</v>
      </c>
    </row>
    <row r="364" customFormat="false" ht="13" hidden="false" customHeight="false" outlineLevel="0" collapsed="false">
      <c r="B364" s="2" t="n">
        <v>43706</v>
      </c>
      <c r="C364" s="2" t="s">
        <v>116</v>
      </c>
      <c r="D364" s="3" t="s">
        <v>60</v>
      </c>
      <c r="E364" s="4" t="n">
        <v>3</v>
      </c>
      <c r="F364" s="5" t="n">
        <v>1.38</v>
      </c>
      <c r="G364" s="6" t="n">
        <v>0</v>
      </c>
      <c r="H364" s="7" t="n">
        <f aca="false">G364-E364</f>
        <v>-3</v>
      </c>
      <c r="I364" s="7" t="n">
        <f aca="false">SUM($H$2:H364)</f>
        <v>-61.04</v>
      </c>
      <c r="J364" s="8" t="n">
        <f aca="false">SUM(H$3:H364)/SUM(E$3:E364)</f>
        <v>-0.0396879063719116</v>
      </c>
      <c r="K364" s="9" t="n">
        <f aca="false">O364-(1-O364)/N364</f>
        <v>-0.016435802189077</v>
      </c>
      <c r="L364" s="10" t="n">
        <f aca="false">AVERAGEIF($H$3:$H364,"&gt;0")</f>
        <v>2.8980790960452</v>
      </c>
      <c r="M364" s="10" t="n">
        <f aca="false">AVERAGEIF($H$3:$H364,"&lt;0")</f>
        <v>-4.99130434782609</v>
      </c>
      <c r="N364" s="11" t="n">
        <f aca="false">L364/-M364</f>
        <v>0.580625602866198</v>
      </c>
      <c r="O364" s="11" t="n">
        <f aca="false">COUNTIF($G$3:$G364,"&gt;0")/COUNTIF($B$3:$B364,"&gt;0")</f>
        <v>0.626623376623377</v>
      </c>
    </row>
    <row r="365" customFormat="false" ht="13" hidden="false" customHeight="false" outlineLevel="0" collapsed="false">
      <c r="B365" s="2" t="n">
        <v>43706</v>
      </c>
      <c r="C365" s="2" t="s">
        <v>116</v>
      </c>
      <c r="D365" s="3" t="s">
        <v>92</v>
      </c>
      <c r="E365" s="4" t="n">
        <v>2</v>
      </c>
      <c r="F365" s="5" t="n">
        <v>1.3</v>
      </c>
      <c r="G365" s="6" t="n">
        <v>2.6</v>
      </c>
      <c r="H365" s="7" t="n">
        <f aca="false">G365-E365</f>
        <v>0.6</v>
      </c>
      <c r="I365" s="7" t="n">
        <f aca="false">SUM($H$2:H365)</f>
        <v>-60.44</v>
      </c>
      <c r="J365" s="8" t="n">
        <f aca="false">SUM(H$3:H365)/SUM(E$3:E365)</f>
        <v>-0.0392467532467532</v>
      </c>
      <c r="K365" s="9" t="n">
        <f aca="false">O365-(1-O365)/N365</f>
        <v>-0.0160146156620788</v>
      </c>
      <c r="L365" s="10" t="n">
        <f aca="false">AVERAGEIF($H$3:$H365,"&gt;0")</f>
        <v>2.88516853932584</v>
      </c>
      <c r="M365" s="10" t="n">
        <f aca="false">AVERAGEIF($H$3:$H365,"&lt;0")</f>
        <v>-4.99130434782609</v>
      </c>
      <c r="N365" s="11" t="n">
        <f aca="false">L365/-M365</f>
        <v>0.578038993070509</v>
      </c>
      <c r="O365" s="11" t="n">
        <f aca="false">COUNTIF($G$3:$G365,"&gt;0")/COUNTIF($B$3:$B365,"&gt;0")</f>
        <v>0.627831715210356</v>
      </c>
    </row>
    <row r="366" customFormat="false" ht="13" hidden="false" customHeight="false" outlineLevel="0" collapsed="false">
      <c r="B366" s="2" t="n">
        <v>43706</v>
      </c>
      <c r="C366" s="2" t="s">
        <v>116</v>
      </c>
      <c r="D366" s="3" t="s">
        <v>70</v>
      </c>
      <c r="E366" s="4" t="n">
        <v>1</v>
      </c>
      <c r="F366" s="5" t="n">
        <v>1.05</v>
      </c>
      <c r="G366" s="6" t="n">
        <v>1.05</v>
      </c>
      <c r="H366" s="7" t="n">
        <f aca="false">G366-E366</f>
        <v>0.05</v>
      </c>
      <c r="I366" s="7" t="n">
        <f aca="false">SUM($H$2:H366)</f>
        <v>-60.39</v>
      </c>
      <c r="J366" s="8" t="n">
        <f aca="false">SUM(H$3:H366)/SUM(E$3:E366)</f>
        <v>-0.0391888384166126</v>
      </c>
      <c r="K366" s="9" t="n">
        <f aca="false">O366-(1-O366)/N366</f>
        <v>-0.0162797679424138</v>
      </c>
      <c r="L366" s="10" t="n">
        <f aca="false">AVERAGEIF($H$3:$H366,"&gt;0")</f>
        <v>2.86932960893855</v>
      </c>
      <c r="M366" s="10" t="n">
        <f aca="false">AVERAGEIF($H$3:$H366,"&lt;0")</f>
        <v>-4.99130434782609</v>
      </c>
      <c r="N366" s="11" t="n">
        <f aca="false">L366/-M366</f>
        <v>0.574865688201974</v>
      </c>
      <c r="O366" s="11" t="n">
        <f aca="false">COUNTIF($G$3:$G366,"&gt;0")/COUNTIF($B$3:$B366,"&gt;0")</f>
        <v>0.629032258064516</v>
      </c>
    </row>
    <row r="367" customFormat="false" ht="13" hidden="false" customHeight="false" outlineLevel="0" collapsed="false">
      <c r="B367" s="2" t="n">
        <v>43706</v>
      </c>
      <c r="C367" s="2" t="s">
        <v>116</v>
      </c>
      <c r="D367" s="3" t="s">
        <v>77</v>
      </c>
      <c r="E367" s="4" t="n">
        <v>3</v>
      </c>
      <c r="F367" s="5" t="n">
        <v>1.75</v>
      </c>
      <c r="G367" s="6" t="n">
        <v>0</v>
      </c>
      <c r="H367" s="7" t="n">
        <f aca="false">G367-E367</f>
        <v>-3</v>
      </c>
      <c r="I367" s="7" t="n">
        <f aca="false">SUM($H$2:H367)</f>
        <v>-63.39</v>
      </c>
      <c r="J367" s="8" t="n">
        <f aca="false">SUM(H$3:H367)/SUM(E$3:E367)</f>
        <v>-0.0410556994818653</v>
      </c>
      <c r="K367" s="9" t="n">
        <f aca="false">O367-(1-O367)/N367</f>
        <v>-0.019589287629315</v>
      </c>
      <c r="L367" s="10" t="n">
        <f aca="false">AVERAGEIF($H$3:$H367,"&gt;0")</f>
        <v>2.86932960893855</v>
      </c>
      <c r="M367" s="10" t="n">
        <f aca="false">AVERAGEIF($H$3:$H367,"&lt;0")</f>
        <v>-4.97413793103448</v>
      </c>
      <c r="N367" s="11" t="n">
        <f aca="false">L367/-M367</f>
        <v>0.576849626753677</v>
      </c>
      <c r="O367" s="11" t="n">
        <f aca="false">COUNTIF($G$3:$G367,"&gt;0")/COUNTIF($B$3:$B367,"&gt;0")</f>
        <v>0.627009646302251</v>
      </c>
    </row>
    <row r="368" customFormat="false" ht="13" hidden="false" customHeight="false" outlineLevel="0" collapsed="false">
      <c r="B368" s="2" t="n">
        <v>43706</v>
      </c>
      <c r="C368" s="2" t="s">
        <v>116</v>
      </c>
      <c r="D368" s="3" t="s">
        <v>73</v>
      </c>
      <c r="E368" s="4" t="n">
        <v>5</v>
      </c>
      <c r="F368" s="5" t="n">
        <v>1.8</v>
      </c>
      <c r="G368" s="6" t="n">
        <v>0</v>
      </c>
      <c r="H368" s="7" t="n">
        <f aca="false">G368-E368</f>
        <v>-5</v>
      </c>
      <c r="I368" s="7" t="n">
        <f aca="false">SUM($H$2:H368)</f>
        <v>-68.39</v>
      </c>
      <c r="J368" s="8" t="n">
        <f aca="false">SUM(H$3:H368)/SUM(E$3:E368)</f>
        <v>-0.044151065203357</v>
      </c>
      <c r="K368" s="9" t="n">
        <f aca="false">O368-(1-O368)/N368</f>
        <v>-0.025111653110037</v>
      </c>
      <c r="L368" s="10" t="n">
        <f aca="false">AVERAGEIF($H$3:$H368,"&gt;0")</f>
        <v>2.86932960893855</v>
      </c>
      <c r="M368" s="10" t="n">
        <f aca="false">AVERAGEIF($H$3:$H368,"&lt;0")</f>
        <v>-4.97435897435897</v>
      </c>
      <c r="N368" s="11" t="n">
        <f aca="false">L368/-M368</f>
        <v>0.576823993549502</v>
      </c>
      <c r="O368" s="11" t="n">
        <f aca="false">COUNTIF($G$3:$G368,"&gt;0")/COUNTIF($B$3:$B368,"&gt;0")</f>
        <v>0.625</v>
      </c>
    </row>
    <row r="369" customFormat="false" ht="13" hidden="false" customHeight="false" outlineLevel="0" collapsed="false">
      <c r="B369" s="2" t="n">
        <v>43706</v>
      </c>
      <c r="C369" s="2" t="s">
        <v>116</v>
      </c>
      <c r="D369" s="3" t="s">
        <v>43</v>
      </c>
      <c r="E369" s="4" t="n">
        <v>3</v>
      </c>
      <c r="F369" s="5" t="n">
        <v>1.55</v>
      </c>
      <c r="G369" s="6" t="n">
        <v>4.65</v>
      </c>
      <c r="H369" s="7" t="n">
        <f aca="false">G369-E369</f>
        <v>1.65</v>
      </c>
      <c r="I369" s="7" t="n">
        <f aca="false">SUM($H$2:H369)</f>
        <v>-66.74</v>
      </c>
      <c r="J369" s="8" t="n">
        <f aca="false">SUM(H$3:H369)/SUM(E$3:E369)</f>
        <v>-0.0430025773195876</v>
      </c>
      <c r="K369" s="9" t="n">
        <f aca="false">O369-(1-O369)/N369</f>
        <v>-0.0233700682021751</v>
      </c>
      <c r="L369" s="10" t="n">
        <f aca="false">AVERAGEIF($H$3:$H369,"&gt;0")</f>
        <v>2.86255555555556</v>
      </c>
      <c r="M369" s="10" t="n">
        <f aca="false">AVERAGEIF($H$3:$H369,"&lt;0")</f>
        <v>-4.97435897435897</v>
      </c>
      <c r="N369" s="11" t="n">
        <f aca="false">L369/-M369</f>
        <v>0.575462199312715</v>
      </c>
      <c r="O369" s="11" t="n">
        <f aca="false">COUNTIF($G$3:$G369,"&gt;0")/COUNTIF($B$3:$B369,"&gt;0")</f>
        <v>0.626198083067093</v>
      </c>
    </row>
    <row r="370" customFormat="false" ht="13" hidden="false" customHeight="false" outlineLevel="0" collapsed="false">
      <c r="B370" s="2" t="n">
        <v>43706</v>
      </c>
      <c r="C370" s="2" t="s">
        <v>116</v>
      </c>
      <c r="D370" s="3" t="s">
        <v>59</v>
      </c>
      <c r="E370" s="4" t="n">
        <v>5</v>
      </c>
      <c r="F370" s="5" t="n">
        <v>2.5</v>
      </c>
      <c r="G370" s="6" t="n">
        <v>0</v>
      </c>
      <c r="H370" s="7" t="n">
        <f aca="false">G370-E370</f>
        <v>-5</v>
      </c>
      <c r="I370" s="7" t="n">
        <f aca="false">SUM($H$2:H370)</f>
        <v>-71.74</v>
      </c>
      <c r="J370" s="8" t="n">
        <f aca="false">SUM(H$3:H370)/SUM(E$3:E370)</f>
        <v>-0.0460757867694284</v>
      </c>
      <c r="K370" s="9" t="n">
        <f aca="false">O370-(1-O370)/N370</f>
        <v>-0.0288583513956591</v>
      </c>
      <c r="L370" s="10" t="n">
        <f aca="false">AVERAGEIF($H$3:$H370,"&gt;0")</f>
        <v>2.86255555555556</v>
      </c>
      <c r="M370" s="10" t="n">
        <f aca="false">AVERAGEIF($H$3:$H370,"&lt;0")</f>
        <v>-4.97457627118644</v>
      </c>
      <c r="N370" s="11" t="n">
        <f aca="false">L370/-M370</f>
        <v>0.575437062275223</v>
      </c>
      <c r="O370" s="11" t="n">
        <f aca="false">COUNTIF($G$3:$G370,"&gt;0")/COUNTIF($B$3:$B370,"&gt;0")</f>
        <v>0.624203821656051</v>
      </c>
    </row>
    <row r="371" customFormat="false" ht="13" hidden="false" customHeight="false" outlineLevel="0" collapsed="false">
      <c r="B371" s="2" t="n">
        <v>43706</v>
      </c>
      <c r="C371" s="2" t="s">
        <v>116</v>
      </c>
      <c r="D371" s="3" t="s">
        <v>160</v>
      </c>
      <c r="E371" s="4" t="n">
        <v>7</v>
      </c>
      <c r="F371" s="5" t="n">
        <v>4.2</v>
      </c>
      <c r="G371" s="6" t="n">
        <v>0</v>
      </c>
      <c r="H371" s="7" t="n">
        <f aca="false">G371-E371</f>
        <v>-7</v>
      </c>
      <c r="I371" s="7" t="n">
        <f aca="false">SUM($H$2:H371)</f>
        <v>-78.74</v>
      </c>
      <c r="J371" s="8" t="n">
        <f aca="false">SUM(H$3:H371)/SUM(E$3:E371)</f>
        <v>-0.0503452685421995</v>
      </c>
      <c r="K371" s="9" t="n">
        <f aca="false">O371-(1-O371)/N371</f>
        <v>-0.0365298086526202</v>
      </c>
      <c r="L371" s="10" t="n">
        <f aca="false">AVERAGEIF($H$3:$H371,"&gt;0")</f>
        <v>2.86255555555556</v>
      </c>
      <c r="M371" s="10" t="n">
        <f aca="false">AVERAGEIF($H$3:$H371,"&lt;0")</f>
        <v>-4.99159663865546</v>
      </c>
      <c r="N371" s="11" t="n">
        <f aca="false">L371/-M371</f>
        <v>0.57347493453049</v>
      </c>
      <c r="O371" s="11" t="n">
        <f aca="false">COUNTIF($G$3:$G371,"&gt;0")/COUNTIF($B$3:$B371,"&gt;0")</f>
        <v>0.622222222222222</v>
      </c>
    </row>
    <row r="372" customFormat="false" ht="13" hidden="false" customHeight="false" outlineLevel="0" collapsed="false">
      <c r="B372" s="2" t="n">
        <v>43706</v>
      </c>
      <c r="C372" s="2" t="s">
        <v>116</v>
      </c>
      <c r="D372" s="3" t="s">
        <v>39</v>
      </c>
      <c r="E372" s="4" t="n">
        <v>3</v>
      </c>
      <c r="F372" s="5" t="n">
        <v>1.24</v>
      </c>
      <c r="G372" s="6" t="n">
        <v>3.72</v>
      </c>
      <c r="H372" s="7" t="n">
        <f aca="false">G372-E372</f>
        <v>0.72</v>
      </c>
      <c r="I372" s="7" t="n">
        <f aca="false">SUM($H$2:H372)</f>
        <v>-78.02</v>
      </c>
      <c r="J372" s="8" t="n">
        <f aca="false">SUM(H$3:H372)/SUM(E$3:E372)</f>
        <v>-0.0497894065092534</v>
      </c>
      <c r="K372" s="9" t="n">
        <f aca="false">O372-(1-O372)/N372</f>
        <v>-0.0359763968871327</v>
      </c>
      <c r="L372" s="10" t="n">
        <f aca="false">AVERAGEIF($H$3:$H372,"&gt;0")</f>
        <v>2.8507182320442</v>
      </c>
      <c r="M372" s="10" t="n">
        <f aca="false">AVERAGEIF($H$3:$H372,"&lt;0")</f>
        <v>-4.99159663865546</v>
      </c>
      <c r="N372" s="11" t="n">
        <f aca="false">L372/-M372</f>
        <v>0.571103484197407</v>
      </c>
      <c r="O372" s="11" t="n">
        <f aca="false">COUNTIF($G$3:$G372,"&gt;0")/COUNTIF($B$3:$B372,"&gt;0")</f>
        <v>0.623417721518987</v>
      </c>
    </row>
    <row r="373" customFormat="false" ht="13" hidden="false" customHeight="false" outlineLevel="0" collapsed="false">
      <c r="B373" s="2" t="n">
        <v>43706</v>
      </c>
      <c r="C373" s="2" t="s">
        <v>116</v>
      </c>
      <c r="D373" s="3" t="s">
        <v>58</v>
      </c>
      <c r="E373" s="4" t="n">
        <v>1</v>
      </c>
      <c r="F373" s="5" t="n">
        <v>1.02</v>
      </c>
      <c r="G373" s="6" t="n">
        <v>1.02</v>
      </c>
      <c r="H373" s="7" t="n">
        <f aca="false">G373-E373</f>
        <v>0.02</v>
      </c>
      <c r="I373" s="7" t="n">
        <f aca="false">SUM($H$2:H373)</f>
        <v>-78</v>
      </c>
      <c r="J373" s="8" t="n">
        <f aca="false">SUM(H$3:H373)/SUM(E$3:E373)</f>
        <v>-0.0497448979591837</v>
      </c>
      <c r="K373" s="9" t="n">
        <f aca="false">O373-(1-O373)/N373</f>
        <v>-0.036314283618223</v>
      </c>
      <c r="L373" s="10" t="n">
        <f aca="false">AVERAGEIF($H$3:$H373,"&gt;0")</f>
        <v>2.83516483516484</v>
      </c>
      <c r="M373" s="10" t="n">
        <f aca="false">AVERAGEIF($H$3:$H373,"&lt;0")</f>
        <v>-4.99159663865546</v>
      </c>
      <c r="N373" s="11" t="n">
        <f aca="false">L373/-M373</f>
        <v>0.567987567987568</v>
      </c>
      <c r="O373" s="11" t="n">
        <f aca="false">COUNTIF($G$3:$G373,"&gt;0")/COUNTIF($B$3:$B373,"&gt;0")</f>
        <v>0.624605678233438</v>
      </c>
    </row>
    <row r="374" customFormat="false" ht="13" hidden="false" customHeight="false" outlineLevel="0" collapsed="false">
      <c r="B374" s="2" t="n">
        <v>43706</v>
      </c>
      <c r="C374" s="2" t="s">
        <v>116</v>
      </c>
      <c r="D374" s="3" t="s">
        <v>33</v>
      </c>
      <c r="E374" s="4" t="n">
        <v>3</v>
      </c>
      <c r="F374" s="5" t="n">
        <v>1.05</v>
      </c>
      <c r="G374" s="6" t="n">
        <v>0</v>
      </c>
      <c r="H374" s="7" t="n">
        <f aca="false">G374-E374</f>
        <v>-3</v>
      </c>
      <c r="I374" s="7" t="n">
        <f aca="false">SUM($H$2:H374)</f>
        <v>-81</v>
      </c>
      <c r="J374" s="8" t="n">
        <f aca="false">SUM(H$3:H374)/SUM(E$3:E374)</f>
        <v>-0.0515595162316996</v>
      </c>
      <c r="K374" s="9" t="n">
        <f aca="false">O374-(1-O374)/N374</f>
        <v>-0.0395275705718882</v>
      </c>
      <c r="L374" s="10" t="n">
        <f aca="false">AVERAGEIF($H$3:$H374,"&gt;0")</f>
        <v>2.83516483516484</v>
      </c>
      <c r="M374" s="10" t="n">
        <f aca="false">AVERAGEIF($H$3:$H374,"&lt;0")</f>
        <v>-4.975</v>
      </c>
      <c r="N374" s="11" t="n">
        <f aca="false">L374/-M374</f>
        <v>0.569882378927605</v>
      </c>
      <c r="O374" s="11" t="n">
        <f aca="false">COUNTIF($G$3:$G374,"&gt;0")/COUNTIF($B$3:$B374,"&gt;0")</f>
        <v>0.622641509433962</v>
      </c>
    </row>
    <row r="375" customFormat="false" ht="13" hidden="false" customHeight="false" outlineLevel="0" collapsed="false">
      <c r="B375" s="2" t="n">
        <v>43706</v>
      </c>
      <c r="C375" s="2" t="s">
        <v>116</v>
      </c>
      <c r="D375" s="3" t="s">
        <v>148</v>
      </c>
      <c r="E375" s="4" t="n">
        <v>1</v>
      </c>
      <c r="F375" s="5" t="n">
        <v>1.4</v>
      </c>
      <c r="G375" s="6" t="n">
        <v>0</v>
      </c>
      <c r="H375" s="7" t="n">
        <f aca="false">G375-E375</f>
        <v>-1</v>
      </c>
      <c r="I375" s="7" t="n">
        <f aca="false">SUM($H$2:H375)</f>
        <v>-82</v>
      </c>
      <c r="J375" s="8" t="n">
        <f aca="false">SUM(H$3:H375)/SUM(E$3:E375)</f>
        <v>-0.0521628498727736</v>
      </c>
      <c r="K375" s="9" t="n">
        <f aca="false">O375-(1-O375)/N375</f>
        <v>-0.0405093436368494</v>
      </c>
      <c r="L375" s="10" t="n">
        <f aca="false">AVERAGEIF($H$3:$H375,"&gt;0")</f>
        <v>2.83516483516484</v>
      </c>
      <c r="M375" s="10" t="n">
        <f aca="false">AVERAGEIF($H$3:$H375,"&lt;0")</f>
        <v>-4.94214876033058</v>
      </c>
      <c r="N375" s="11" t="n">
        <f aca="false">L375/-M375</f>
        <v>0.57367047668051</v>
      </c>
      <c r="O375" s="11" t="n">
        <f aca="false">COUNTIF($G$3:$G375,"&gt;0")/COUNTIF($B$3:$B375,"&gt;0")</f>
        <v>0.620689655172414</v>
      </c>
    </row>
    <row r="376" customFormat="false" ht="13" hidden="false" customHeight="false" outlineLevel="0" collapsed="false">
      <c r="B376" s="2" t="n">
        <v>43706</v>
      </c>
      <c r="C376" s="2" t="s">
        <v>116</v>
      </c>
      <c r="D376" s="3" t="s">
        <v>92</v>
      </c>
      <c r="E376" s="4" t="n">
        <v>2</v>
      </c>
      <c r="F376" s="5" t="n">
        <v>1.3</v>
      </c>
      <c r="G376" s="6" t="n">
        <v>2.6</v>
      </c>
      <c r="H376" s="7" t="n">
        <f aca="false">G376-E376</f>
        <v>0.6</v>
      </c>
      <c r="I376" s="7" t="n">
        <f aca="false">SUM($H$2:H376)</f>
        <v>-81.4</v>
      </c>
      <c r="J376" s="8" t="n">
        <f aca="false">SUM(H$3:H376)/SUM(E$3:E376)</f>
        <v>-0.051715374841169</v>
      </c>
      <c r="K376" s="9" t="n">
        <f aca="false">O376-(1-O376)/N376</f>
        <v>-0.0401096109175374</v>
      </c>
      <c r="L376" s="10" t="n">
        <f aca="false">AVERAGEIF($H$3:$H376,"&gt;0")</f>
        <v>2.82295081967213</v>
      </c>
      <c r="M376" s="10" t="n">
        <f aca="false">AVERAGEIF($H$3:$H376,"&lt;0")</f>
        <v>-4.94214876033058</v>
      </c>
      <c r="N376" s="11" t="n">
        <f aca="false">L376/-M376</f>
        <v>0.57119907889687</v>
      </c>
      <c r="O376" s="11" t="n">
        <f aca="false">COUNTIF($G$3:$G376,"&gt;0")/COUNTIF($B$3:$B376,"&gt;0")</f>
        <v>0.621875</v>
      </c>
    </row>
    <row r="377" customFormat="false" ht="13" hidden="false" customHeight="false" outlineLevel="0" collapsed="false">
      <c r="B377" s="2" t="n">
        <v>43706</v>
      </c>
      <c r="C377" s="2" t="s">
        <v>116</v>
      </c>
      <c r="D377" s="3" t="s">
        <v>161</v>
      </c>
      <c r="E377" s="4" t="n">
        <v>6</v>
      </c>
      <c r="F377" s="5" t="n">
        <v>3</v>
      </c>
      <c r="G377" s="6" t="n">
        <v>18</v>
      </c>
      <c r="H377" s="7" t="n">
        <f aca="false">G377-E377</f>
        <v>12</v>
      </c>
      <c r="I377" s="7" t="n">
        <f aca="false">SUM($H$2:H377)</f>
        <v>-69.4</v>
      </c>
      <c r="J377" s="8" t="n">
        <f aca="false">SUM(H$3:H377)/SUM(E$3:E377)</f>
        <v>-0.0439240506329114</v>
      </c>
      <c r="K377" s="9" t="n">
        <f aca="false">O377-(1-O377)/N377</f>
        <v>-0.025412451393972</v>
      </c>
      <c r="L377" s="10" t="n">
        <f aca="false">AVERAGEIF($H$3:$H377,"&gt;0")</f>
        <v>2.87282608695652</v>
      </c>
      <c r="M377" s="10" t="n">
        <f aca="false">AVERAGEIF($H$3:$H377,"&lt;0")</f>
        <v>-4.94214876033058</v>
      </c>
      <c r="N377" s="11" t="n">
        <f aca="false">L377/-M377</f>
        <v>0.581290897193544</v>
      </c>
      <c r="O377" s="11" t="n">
        <f aca="false">COUNTIF($G$3:$G377,"&gt;0")/COUNTIF($B$3:$B377,"&gt;0")</f>
        <v>0.623052959501558</v>
      </c>
    </row>
    <row r="378" customFormat="false" ht="13" hidden="false" customHeight="false" outlineLevel="0" collapsed="false">
      <c r="B378" s="2" t="n">
        <v>43706</v>
      </c>
      <c r="C378" s="2" t="s">
        <v>116</v>
      </c>
      <c r="D378" s="3" t="s">
        <v>26</v>
      </c>
      <c r="E378" s="4" t="n">
        <v>3</v>
      </c>
      <c r="F378" s="5" t="n">
        <v>2.04</v>
      </c>
      <c r="G378" s="6" t="n">
        <v>6.15</v>
      </c>
      <c r="H378" s="7" t="n">
        <f aca="false">G378-E378</f>
        <v>3.15</v>
      </c>
      <c r="I378" s="7" t="n">
        <f aca="false">SUM($H$2:H378)</f>
        <v>-66.25</v>
      </c>
      <c r="J378" s="8" t="n">
        <f aca="false">SUM(H$3:H378)/SUM(E$3:E378)</f>
        <v>-0.0418509159823121</v>
      </c>
      <c r="K378" s="9" t="n">
        <f aca="false">O378-(1-O378)/N378</f>
        <v>-0.0218909787499959</v>
      </c>
      <c r="L378" s="10" t="n">
        <f aca="false">AVERAGEIF($H$3:$H378,"&gt;0")</f>
        <v>2.87432432432432</v>
      </c>
      <c r="M378" s="10" t="n">
        <f aca="false">AVERAGEIF($H$3:$H378,"&lt;0")</f>
        <v>-4.94214876033058</v>
      </c>
      <c r="N378" s="11" t="n">
        <f aca="false">L378/-M378</f>
        <v>0.581594052246226</v>
      </c>
      <c r="O378" s="11" t="n">
        <f aca="false">COUNTIF($G$3:$G378,"&gt;0")/COUNTIF($B$3:$B378,"&gt;0")</f>
        <v>0.624223602484472</v>
      </c>
    </row>
    <row r="379" customFormat="false" ht="13" hidden="false" customHeight="false" outlineLevel="0" collapsed="false">
      <c r="B379" s="2" t="n">
        <v>43706</v>
      </c>
      <c r="C379" s="2" t="s">
        <v>116</v>
      </c>
      <c r="D379" s="3" t="s">
        <v>72</v>
      </c>
      <c r="E379" s="4" t="n">
        <v>3</v>
      </c>
      <c r="F379" s="5" t="n">
        <v>2</v>
      </c>
      <c r="G379" s="6" t="n">
        <v>0</v>
      </c>
      <c r="H379" s="7" t="n">
        <f aca="false">G379-E379</f>
        <v>-3</v>
      </c>
      <c r="I379" s="7" t="n">
        <f aca="false">SUM($H$2:H379)</f>
        <v>-69.25</v>
      </c>
      <c r="J379" s="8" t="n">
        <f aca="false">SUM(H$3:H379)/SUM(E$3:E379)</f>
        <v>-0.0436633039092056</v>
      </c>
      <c r="K379" s="9" t="n">
        <f aca="false">O379-(1-O379)/N379</f>
        <v>-0.025054547095358</v>
      </c>
      <c r="L379" s="10" t="n">
        <f aca="false">AVERAGEIF($H$3:$H379,"&gt;0")</f>
        <v>2.87432432432432</v>
      </c>
      <c r="M379" s="10" t="n">
        <f aca="false">AVERAGEIF($H$3:$H379,"&lt;0")</f>
        <v>-4.92622950819672</v>
      </c>
      <c r="N379" s="11" t="n">
        <f aca="false">L379/-M379</f>
        <v>0.583473490129064</v>
      </c>
      <c r="O379" s="11" t="n">
        <f aca="false">COUNTIF($G$3:$G379,"&gt;0")/COUNTIF($B$3:$B379,"&gt;0")</f>
        <v>0.622291021671827</v>
      </c>
    </row>
    <row r="380" customFormat="false" ht="13" hidden="false" customHeight="false" outlineLevel="0" collapsed="false">
      <c r="B380" s="2" t="n">
        <v>43706</v>
      </c>
      <c r="C380" s="2" t="s">
        <v>116</v>
      </c>
      <c r="D380" s="3" t="s">
        <v>22</v>
      </c>
      <c r="E380" s="4" t="n">
        <v>2</v>
      </c>
      <c r="F380" s="5" t="n">
        <v>1.28</v>
      </c>
      <c r="G380" s="6" t="n">
        <v>0</v>
      </c>
      <c r="H380" s="7" t="n">
        <f aca="false">G380-E380</f>
        <v>-2</v>
      </c>
      <c r="I380" s="7" t="n">
        <f aca="false">SUM($H$2:H380)</f>
        <v>-71.25</v>
      </c>
      <c r="J380" s="8" t="n">
        <f aca="false">SUM(H$3:H380)/SUM(E$3:E380)</f>
        <v>-0.044867758186398</v>
      </c>
      <c r="K380" s="9" t="n">
        <f aca="false">O380-(1-O380)/N380</f>
        <v>-0.0271247975761372</v>
      </c>
      <c r="L380" s="10" t="n">
        <f aca="false">AVERAGEIF($H$3:$H380,"&gt;0")</f>
        <v>2.87432432432432</v>
      </c>
      <c r="M380" s="10" t="n">
        <f aca="false">AVERAGEIF($H$3:$H380,"&lt;0")</f>
        <v>-4.90243902439024</v>
      </c>
      <c r="N380" s="11" t="n">
        <f aca="false">L380/-M380</f>
        <v>0.586304961678096</v>
      </c>
      <c r="O380" s="11" t="n">
        <f aca="false">COUNTIF($G$3:$G380,"&gt;0")/COUNTIF($B$3:$B380,"&gt;0")</f>
        <v>0.62037037037037</v>
      </c>
    </row>
    <row r="381" customFormat="false" ht="13" hidden="false" customHeight="false" outlineLevel="0" collapsed="false">
      <c r="B381" s="2" t="n">
        <v>43706</v>
      </c>
      <c r="C381" s="2" t="s">
        <v>116</v>
      </c>
      <c r="D381" s="3" t="s">
        <v>153</v>
      </c>
      <c r="E381" s="4" t="n">
        <v>2</v>
      </c>
      <c r="F381" s="5" t="n">
        <v>1.52</v>
      </c>
      <c r="G381" s="6" t="n">
        <v>0</v>
      </c>
      <c r="H381" s="7" t="n">
        <f aca="false">G381-E381</f>
        <v>-2</v>
      </c>
      <c r="I381" s="7" t="n">
        <f aca="false">SUM($H$2:H381)</f>
        <v>-73.25</v>
      </c>
      <c r="J381" s="8" t="n">
        <f aca="false">SUM(H$3:H381)/SUM(E$3:E381)</f>
        <v>-0.0460691823899371</v>
      </c>
      <c r="K381" s="9" t="n">
        <f aca="false">O381-(1-O381)/N381</f>
        <v>-0.0291823080539579</v>
      </c>
      <c r="L381" s="10" t="n">
        <f aca="false">AVERAGEIF($H$3:$H381,"&gt;0")</f>
        <v>2.87432432432432</v>
      </c>
      <c r="M381" s="10" t="n">
        <f aca="false">AVERAGEIF($H$3:$H381,"&lt;0")</f>
        <v>-4.87903225806452</v>
      </c>
      <c r="N381" s="11" t="n">
        <f aca="false">L381/-M381</f>
        <v>0.589117712754077</v>
      </c>
      <c r="O381" s="11" t="n">
        <f aca="false">COUNTIF($G$3:$G381,"&gt;0")/COUNTIF($B$3:$B381,"&gt;0")</f>
        <v>0.618461538461539</v>
      </c>
    </row>
    <row r="382" customFormat="false" ht="13" hidden="false" customHeight="false" outlineLevel="0" collapsed="false">
      <c r="B382" s="2" t="n">
        <v>43706</v>
      </c>
      <c r="C382" s="2" t="s">
        <v>116</v>
      </c>
      <c r="D382" s="3" t="s">
        <v>44</v>
      </c>
      <c r="E382" s="4" t="n">
        <v>3</v>
      </c>
      <c r="F382" s="5" t="n">
        <v>1.28</v>
      </c>
      <c r="G382" s="6" t="n">
        <v>3</v>
      </c>
      <c r="H382" s="7" t="n">
        <f aca="false">G382-E382</f>
        <v>0</v>
      </c>
      <c r="I382" s="7" t="n">
        <f aca="false">SUM($H$2:H382)</f>
        <v>-73.25</v>
      </c>
      <c r="J382" s="8" t="n">
        <f aca="false">SUM(H$3:H382)/SUM(E$3:E382)</f>
        <v>-0.0459824231010672</v>
      </c>
      <c r="K382" s="9" t="n">
        <f aca="false">O382-(1-O382)/N382</f>
        <v>-0.0260253071090071</v>
      </c>
      <c r="L382" s="10" t="n">
        <f aca="false">AVERAGEIF($H$3:$H382,"&gt;0")</f>
        <v>2.87432432432432</v>
      </c>
      <c r="M382" s="10" t="n">
        <f aca="false">AVERAGEIF($H$3:$H382,"&lt;0")</f>
        <v>-4.87903225806452</v>
      </c>
      <c r="N382" s="11" t="n">
        <f aca="false">L382/-M382</f>
        <v>0.589117712754077</v>
      </c>
      <c r="O382" s="11" t="n">
        <f aca="false">COUNTIF($G$3:$G382,"&gt;0")/COUNTIF($B$3:$B382,"&gt;0")</f>
        <v>0.619631901840491</v>
      </c>
    </row>
    <row r="383" customFormat="false" ht="13" hidden="false" customHeight="false" outlineLevel="0" collapsed="false">
      <c r="B383" s="2" t="n">
        <v>43706</v>
      </c>
      <c r="C383" s="2" t="s">
        <v>116</v>
      </c>
      <c r="D383" s="3" t="s">
        <v>107</v>
      </c>
      <c r="E383" s="4" t="n">
        <v>3</v>
      </c>
      <c r="F383" s="5" t="n">
        <v>1.52</v>
      </c>
      <c r="G383" s="6" t="n">
        <v>4.56</v>
      </c>
      <c r="H383" s="7" t="n">
        <f aca="false">G383-E383</f>
        <v>1.56</v>
      </c>
      <c r="I383" s="7" t="n">
        <f aca="false">SUM($H$2:H383)</f>
        <v>-71.69</v>
      </c>
      <c r="J383" s="8" t="n">
        <f aca="false">SUM(H$3:H383)/SUM(E$3:E383)</f>
        <v>-0.0449185463659148</v>
      </c>
      <c r="K383" s="9" t="n">
        <f aca="false">O383-(1-O383)/N383</f>
        <v>-0.0244739491756429</v>
      </c>
      <c r="L383" s="10" t="n">
        <f aca="false">AVERAGEIF($H$3:$H383,"&gt;0")</f>
        <v>2.86725806451613</v>
      </c>
      <c r="M383" s="10" t="n">
        <f aca="false">AVERAGEIF($H$3:$H383,"&lt;0")</f>
        <v>-4.87903225806452</v>
      </c>
      <c r="N383" s="11" t="n">
        <f aca="false">L383/-M383</f>
        <v>0.587669421487603</v>
      </c>
      <c r="O383" s="11" t="n">
        <f aca="false">COUNTIF($G$3:$G383,"&gt;0")/COUNTIF($B$3:$B383,"&gt;0")</f>
        <v>0.620795107033639</v>
      </c>
    </row>
    <row r="384" customFormat="false" ht="13" hidden="false" customHeight="false" outlineLevel="0" collapsed="false">
      <c r="B384" s="2" t="n">
        <v>43706</v>
      </c>
      <c r="C384" s="2" t="s">
        <v>116</v>
      </c>
      <c r="D384" s="3" t="s">
        <v>57</v>
      </c>
      <c r="E384" s="4" t="n">
        <v>2</v>
      </c>
      <c r="F384" s="5" t="n">
        <v>1.08</v>
      </c>
      <c r="G384" s="6" t="n">
        <v>2.16</v>
      </c>
      <c r="H384" s="7" t="n">
        <f aca="false">G384-E384</f>
        <v>0.16</v>
      </c>
      <c r="I384" s="7" t="n">
        <f aca="false">SUM($H$2:H384)</f>
        <v>-71.53</v>
      </c>
      <c r="J384" s="8" t="n">
        <f aca="false">SUM(H$3:H384)/SUM(E$3:E384)</f>
        <v>-0.0447622027534418</v>
      </c>
      <c r="K384" s="9" t="n">
        <f aca="false">O384-(1-O384)/N384</f>
        <v>-0.0246151862609596</v>
      </c>
      <c r="L384" s="10" t="n">
        <f aca="false">AVERAGEIF($H$3:$H384,"&gt;0")</f>
        <v>2.8527807486631</v>
      </c>
      <c r="M384" s="10" t="n">
        <f aca="false">AVERAGEIF($H$3:$H384,"&lt;0")</f>
        <v>-4.87903225806452</v>
      </c>
      <c r="N384" s="11" t="n">
        <f aca="false">L384/-M384</f>
        <v>0.584702169973925</v>
      </c>
      <c r="O384" s="11" t="n">
        <f aca="false">COUNTIF($G$3:$G384,"&gt;0")/COUNTIF($B$3:$B384,"&gt;0")</f>
        <v>0.621951219512195</v>
      </c>
    </row>
    <row r="385" customFormat="false" ht="13" hidden="false" customHeight="false" outlineLevel="0" collapsed="false">
      <c r="B385" s="2" t="n">
        <v>43706</v>
      </c>
      <c r="C385" s="2" t="s">
        <v>116</v>
      </c>
      <c r="D385" s="3" t="s">
        <v>90</v>
      </c>
      <c r="E385" s="4" t="n">
        <v>2</v>
      </c>
      <c r="F385" s="5" t="n">
        <v>1.07</v>
      </c>
      <c r="G385" s="6" t="n">
        <v>2.14</v>
      </c>
      <c r="H385" s="7" t="n">
        <f aca="false">G385-E385</f>
        <v>0.14</v>
      </c>
      <c r="I385" s="7" t="n">
        <f aca="false">SUM($H$2:H385)</f>
        <v>-71.39</v>
      </c>
      <c r="J385" s="8" t="n">
        <f aca="false">SUM(H$3:H385)/SUM(E$3:E385)</f>
        <v>-0.04461875</v>
      </c>
      <c r="K385" s="9" t="n">
        <f aca="false">O385-(1-O385)/N385</f>
        <v>-0.0247778949472394</v>
      </c>
      <c r="L385" s="10" t="n">
        <f aca="false">AVERAGEIF($H$3:$H385,"&gt;0")</f>
        <v>2.83835106382979</v>
      </c>
      <c r="M385" s="10" t="n">
        <f aca="false">AVERAGEIF($H$3:$H385,"&lt;0")</f>
        <v>-4.87903225806452</v>
      </c>
      <c r="N385" s="11" t="n">
        <f aca="false">L385/-M385</f>
        <v>0.581744680851064</v>
      </c>
      <c r="O385" s="11" t="n">
        <f aca="false">COUNTIF($G$3:$G385,"&gt;0")/COUNTIF($B$3:$B385,"&gt;0")</f>
        <v>0.623100303951368</v>
      </c>
    </row>
    <row r="386" customFormat="false" ht="13" hidden="false" customHeight="false" outlineLevel="0" collapsed="false">
      <c r="B386" s="2" t="n">
        <v>43706</v>
      </c>
      <c r="C386" s="2" t="s">
        <v>116</v>
      </c>
      <c r="D386" s="3" t="s">
        <v>74</v>
      </c>
      <c r="E386" s="4" t="n">
        <v>3</v>
      </c>
      <c r="F386" s="5" t="n">
        <v>1.12</v>
      </c>
      <c r="G386" s="6" t="n">
        <v>3.36</v>
      </c>
      <c r="H386" s="7" t="n">
        <f aca="false">G386-E386</f>
        <v>0.36</v>
      </c>
      <c r="I386" s="7" t="n">
        <f aca="false">SUM($H$2:H386)</f>
        <v>-71.03</v>
      </c>
      <c r="J386" s="8" t="n">
        <f aca="false">SUM(H$3:H386)/SUM(E$3:E386)</f>
        <v>-0.0443106674984404</v>
      </c>
      <c r="K386" s="9" t="n">
        <f aca="false">O386-(1-O386)/N386</f>
        <v>-0.0246704360306247</v>
      </c>
      <c r="L386" s="10" t="n">
        <f aca="false">AVERAGEIF($H$3:$H386,"&gt;0")</f>
        <v>2.8252380952381</v>
      </c>
      <c r="M386" s="10" t="n">
        <f aca="false">AVERAGEIF($H$3:$H386,"&lt;0")</f>
        <v>-4.87903225806452</v>
      </c>
      <c r="N386" s="11" t="n">
        <f aca="false">L386/-M386</f>
        <v>0.579057064147973</v>
      </c>
      <c r="O386" s="11" t="n">
        <f aca="false">COUNTIF($G$3:$G386,"&gt;0")/COUNTIF($B$3:$B386,"&gt;0")</f>
        <v>0.624242424242424</v>
      </c>
    </row>
    <row r="387" customFormat="false" ht="13" hidden="false" customHeight="false" outlineLevel="0" collapsed="false">
      <c r="B387" s="2" t="n">
        <v>43706</v>
      </c>
      <c r="C387" s="2" t="s">
        <v>116</v>
      </c>
      <c r="D387" s="3" t="s">
        <v>91</v>
      </c>
      <c r="E387" s="4" t="n">
        <v>2</v>
      </c>
      <c r="F387" s="5" t="n">
        <v>1.13</v>
      </c>
      <c r="G387" s="6" t="n">
        <v>2.28</v>
      </c>
      <c r="H387" s="7" t="n">
        <f aca="false">G387-E387</f>
        <v>0.28</v>
      </c>
      <c r="I387" s="7" t="n">
        <f aca="false">SUM($H$2:H387)</f>
        <v>-70.75</v>
      </c>
      <c r="J387" s="8" t="n">
        <f aca="false">SUM(H$3:H387)/SUM(E$3:E387)</f>
        <v>-0.0440809968847352</v>
      </c>
      <c r="K387" s="9" t="n">
        <f aca="false">O387-(1-O387)/N387</f>
        <v>-0.0246569222743576</v>
      </c>
      <c r="L387" s="10" t="n">
        <f aca="false">AVERAGEIF($H$3:$H387,"&gt;0")</f>
        <v>2.81184210526316</v>
      </c>
      <c r="M387" s="10" t="n">
        <f aca="false">AVERAGEIF($H$3:$H387,"&lt;0")</f>
        <v>-4.87903225806452</v>
      </c>
      <c r="N387" s="11" t="n">
        <f aca="false">L387/-M387</f>
        <v>0.576311439756416</v>
      </c>
      <c r="O387" s="11" t="n">
        <f aca="false">COUNTIF($G$3:$G387,"&gt;0")/COUNTIF($B$3:$B387,"&gt;0")</f>
        <v>0.625377643504532</v>
      </c>
    </row>
    <row r="388" customFormat="false" ht="13" hidden="false" customHeight="false" outlineLevel="0" collapsed="false">
      <c r="B388" s="2" t="n">
        <v>43706</v>
      </c>
      <c r="C388" s="2" t="s">
        <v>116</v>
      </c>
      <c r="D388" s="3" t="s">
        <v>76</v>
      </c>
      <c r="E388" s="4" t="n">
        <v>4</v>
      </c>
      <c r="F388" s="5" t="n">
        <v>2.04</v>
      </c>
      <c r="G388" s="6" t="n">
        <v>0</v>
      </c>
      <c r="H388" s="7" t="n">
        <f aca="false">G388-E388</f>
        <v>-4</v>
      </c>
      <c r="I388" s="7" t="n">
        <f aca="false">SUM($H$2:H388)</f>
        <v>-74.75</v>
      </c>
      <c r="J388" s="8" t="n">
        <f aca="false">SUM(H$3:H388)/SUM(E$3:E388)</f>
        <v>-0.0464574269732753</v>
      </c>
      <c r="K388" s="9" t="n">
        <f aca="false">O388-(1-O388)/N388</f>
        <v>-0.0288674586037176</v>
      </c>
      <c r="L388" s="10" t="n">
        <f aca="false">AVERAGEIF($H$3:$H388,"&gt;0")</f>
        <v>2.81184210526316</v>
      </c>
      <c r="M388" s="10" t="n">
        <f aca="false">AVERAGEIF($H$3:$H388,"&lt;0")</f>
        <v>-4.872</v>
      </c>
      <c r="N388" s="11" t="n">
        <f aca="false">L388/-M388</f>
        <v>0.577143289257627</v>
      </c>
      <c r="O388" s="11" t="n">
        <f aca="false">COUNTIF($G$3:$G388,"&gt;0")/COUNTIF($B$3:$B388,"&gt;0")</f>
        <v>0.623493975903614</v>
      </c>
    </row>
    <row r="389" customFormat="false" ht="13" hidden="false" customHeight="false" outlineLevel="0" collapsed="false">
      <c r="B389" s="2" t="n">
        <v>43706</v>
      </c>
      <c r="C389" s="2" t="s">
        <v>116</v>
      </c>
      <c r="D389" s="3" t="s">
        <v>156</v>
      </c>
      <c r="E389" s="4" t="n">
        <v>10</v>
      </c>
      <c r="F389" s="5" t="n">
        <v>10</v>
      </c>
      <c r="G389" s="6" t="n">
        <v>10</v>
      </c>
      <c r="H389" s="7" t="n">
        <f aca="false">G389-E389</f>
        <v>0</v>
      </c>
      <c r="I389" s="7" t="n">
        <f aca="false">SUM($H$2:H389)</f>
        <v>-74.75</v>
      </c>
      <c r="J389" s="8" t="n">
        <f aca="false">SUM(H$3:H389)/SUM(E$3:E389)</f>
        <v>-0.0461704756022236</v>
      </c>
      <c r="K389" s="9" t="n">
        <f aca="false">O389-(1-O389)/N389</f>
        <v>-0.0257777665358383</v>
      </c>
      <c r="L389" s="10" t="n">
        <f aca="false">AVERAGEIF($H$3:$H389,"&gt;0")</f>
        <v>2.81184210526316</v>
      </c>
      <c r="M389" s="10" t="n">
        <f aca="false">AVERAGEIF($H$3:$H389,"&lt;0")</f>
        <v>-4.872</v>
      </c>
      <c r="N389" s="11" t="n">
        <f aca="false">L389/-M389</f>
        <v>0.577143289257627</v>
      </c>
      <c r="O389" s="11" t="n">
        <f aca="false">COUNTIF($G$3:$G389,"&gt;0")/COUNTIF($B$3:$B389,"&gt;0")</f>
        <v>0.624624624624625</v>
      </c>
    </row>
    <row r="390" customFormat="false" ht="13" hidden="false" customHeight="false" outlineLevel="0" collapsed="false">
      <c r="B390" s="2" t="n">
        <v>43706</v>
      </c>
      <c r="C390" s="2" t="s">
        <v>116</v>
      </c>
      <c r="D390" s="3" t="s">
        <v>81</v>
      </c>
      <c r="E390" s="4" t="n">
        <v>2</v>
      </c>
      <c r="F390" s="5" t="n">
        <v>1.08</v>
      </c>
      <c r="G390" s="6" t="n">
        <v>2.16</v>
      </c>
      <c r="H390" s="7" t="n">
        <f aca="false">G390-E390</f>
        <v>0.16</v>
      </c>
      <c r="I390" s="7" t="n">
        <f aca="false">SUM($H$2:H390)</f>
        <v>-74.59</v>
      </c>
      <c r="J390" s="8" t="n">
        <f aca="false">SUM(H$3:H390)/SUM(E$3:E390)</f>
        <v>-0.046014805675509</v>
      </c>
      <c r="K390" s="9" t="n">
        <f aca="false">O390-(1-O390)/N390</f>
        <v>-0.025924330676608</v>
      </c>
      <c r="L390" s="10" t="n">
        <f aca="false">AVERAGEIF($H$3:$H390,"&gt;0")</f>
        <v>2.79795811518325</v>
      </c>
      <c r="M390" s="10" t="n">
        <f aca="false">AVERAGEIF($H$3:$H390,"&lt;0")</f>
        <v>-4.872</v>
      </c>
      <c r="N390" s="11" t="n">
        <f aca="false">L390/-M390</f>
        <v>0.574293537599188</v>
      </c>
      <c r="O390" s="11" t="n">
        <f aca="false">COUNTIF($G$3:$G390,"&gt;0")/COUNTIF($B$3:$B390,"&gt;0")</f>
        <v>0.625748502994012</v>
      </c>
    </row>
    <row r="392" customFormat="false" ht="13" hidden="false" customHeight="false" outlineLevel="0" collapsed="false">
      <c r="I392" s="16" t="n">
        <f aca="false">SUM(H393:H400)</f>
        <v>3.7</v>
      </c>
    </row>
    <row r="393" customFormat="false" ht="13" hidden="false" customHeight="false" outlineLevel="0" collapsed="false">
      <c r="B393" s="2" t="n">
        <v>43707</v>
      </c>
      <c r="C393" s="2" t="s">
        <v>116</v>
      </c>
      <c r="D393" s="3" t="s">
        <v>31</v>
      </c>
      <c r="E393" s="4" t="n">
        <v>9</v>
      </c>
      <c r="F393" s="5" t="n">
        <v>2.4</v>
      </c>
      <c r="G393" s="6" t="n">
        <v>21.6</v>
      </c>
      <c r="H393" s="7" t="n">
        <f aca="false">G393-E393</f>
        <v>12.6</v>
      </c>
      <c r="I393" s="7" t="n">
        <f aca="false">SUM($H$2:H393)</f>
        <v>-61.99</v>
      </c>
      <c r="J393" s="8" t="n">
        <f aca="false">SUM(H$3:H393)/SUM(E$3:E393)</f>
        <v>-0.0380306748466258</v>
      </c>
      <c r="K393" s="9" t="n">
        <f aca="false">O393-(1-O393)/N393</f>
        <v>-0.0112192006094457</v>
      </c>
      <c r="L393" s="10" t="n">
        <f aca="false">AVERAGEIF($H$3:$H393,"&gt;0")</f>
        <v>2.84901041666667</v>
      </c>
      <c r="M393" s="10" t="n">
        <f aca="false">AVERAGEIF($H$3:$H393,"&lt;0")</f>
        <v>-4.872</v>
      </c>
      <c r="N393" s="11" t="n">
        <f aca="false">L393/-M393</f>
        <v>0.5847722530104</v>
      </c>
      <c r="O393" s="11" t="n">
        <f aca="false">COUNTIF($G$3:$G393,"&gt;0")/COUNTIF($B$3:$B393,"&gt;0")</f>
        <v>0.626865671641791</v>
      </c>
    </row>
    <row r="394" customFormat="false" ht="13" hidden="false" customHeight="false" outlineLevel="0" collapsed="false">
      <c r="B394" s="2" t="n">
        <v>43707</v>
      </c>
      <c r="C394" s="2" t="s">
        <v>116</v>
      </c>
      <c r="D394" s="3" t="s">
        <v>100</v>
      </c>
      <c r="E394" s="4" t="n">
        <v>1</v>
      </c>
      <c r="F394" s="5" t="n">
        <v>1.13</v>
      </c>
      <c r="G394" s="6" t="n">
        <v>1.14</v>
      </c>
      <c r="H394" s="7" t="n">
        <f aca="false">G394-E394</f>
        <v>0.14</v>
      </c>
      <c r="I394" s="7" t="n">
        <f aca="false">SUM($H$2:H394)</f>
        <v>-61.85</v>
      </c>
      <c r="J394" s="8" t="n">
        <f aca="false">SUM(H$3:H394)/SUM(E$3:E394)</f>
        <v>-0.0379215205395463</v>
      </c>
      <c r="K394" s="9" t="n">
        <f aca="false">O394-(1-O394)/N394</f>
        <v>-0.0113594578834912</v>
      </c>
      <c r="L394" s="10" t="n">
        <f aca="false">AVERAGEIF($H$3:$H394,"&gt;0")</f>
        <v>2.83497409326425</v>
      </c>
      <c r="M394" s="10" t="n">
        <f aca="false">AVERAGEIF($H$3:$H394,"&lt;0")</f>
        <v>-4.872</v>
      </c>
      <c r="N394" s="11" t="n">
        <f aca="false">L394/-M394</f>
        <v>0.58189123424964</v>
      </c>
      <c r="O394" s="11" t="n">
        <f aca="false">COUNTIF($G$3:$G394,"&gt;0")/COUNTIF($B$3:$B394,"&gt;0")</f>
        <v>0.627976190476191</v>
      </c>
    </row>
    <row r="395" customFormat="false" ht="13" hidden="false" customHeight="false" outlineLevel="0" collapsed="false">
      <c r="B395" s="2" t="n">
        <v>43707</v>
      </c>
      <c r="C395" s="2" t="s">
        <v>116</v>
      </c>
      <c r="D395" s="3" t="s">
        <v>70</v>
      </c>
      <c r="E395" s="4" t="n">
        <v>1</v>
      </c>
      <c r="F395" s="5" t="n">
        <v>1.4</v>
      </c>
      <c r="G395" s="6" t="n">
        <v>1.4</v>
      </c>
      <c r="H395" s="7" t="n">
        <f aca="false">G395-E395</f>
        <v>0.4</v>
      </c>
      <c r="I395" s="7" t="n">
        <f aca="false">SUM($H$2:H395)</f>
        <v>-61.45</v>
      </c>
      <c r="J395" s="8" t="n">
        <f aca="false">SUM(H$3:H395)/SUM(E$3:E395)</f>
        <v>-0.0376531862745098</v>
      </c>
      <c r="K395" s="9" t="n">
        <f aca="false">O395-(1-O395)/N395</f>
        <v>-0.0111931026989119</v>
      </c>
      <c r="L395" s="10" t="n">
        <f aca="false">AVERAGEIF($H$3:$H395,"&gt;0")</f>
        <v>2.82242268041237</v>
      </c>
      <c r="M395" s="10" t="n">
        <f aca="false">AVERAGEIF($H$3:$H395,"&lt;0")</f>
        <v>-4.872</v>
      </c>
      <c r="N395" s="11" t="n">
        <f aca="false">L395/-M395</f>
        <v>0.579315000084641</v>
      </c>
      <c r="O395" s="11" t="n">
        <f aca="false">COUNTIF($G$3:$G395,"&gt;0")/COUNTIF($B$3:$B395,"&gt;0")</f>
        <v>0.629080118694362</v>
      </c>
    </row>
    <row r="396" customFormat="false" ht="13" hidden="false" customHeight="false" outlineLevel="0" collapsed="false">
      <c r="B396" s="2" t="n">
        <v>43707</v>
      </c>
      <c r="C396" s="2" t="s">
        <v>116</v>
      </c>
      <c r="D396" s="3" t="s">
        <v>61</v>
      </c>
      <c r="E396" s="4" t="n">
        <v>2</v>
      </c>
      <c r="F396" s="5" t="n">
        <v>1.24</v>
      </c>
      <c r="G396" s="6" t="n">
        <v>2.48</v>
      </c>
      <c r="H396" s="7" t="n">
        <f aca="false">G396-E396</f>
        <v>0.48</v>
      </c>
      <c r="I396" s="7" t="n">
        <f aca="false">SUM($H$2:H396)</f>
        <v>-60.97</v>
      </c>
      <c r="J396" s="8" t="n">
        <f aca="false">SUM(H$3:H396)/SUM(E$3:E396)</f>
        <v>-0.0373133414932681</v>
      </c>
      <c r="K396" s="9" t="n">
        <f aca="false">O396-(1-O396)/N396</f>
        <v>-0.0109300045877072</v>
      </c>
      <c r="L396" s="10" t="n">
        <f aca="false">AVERAGEIF($H$3:$H396,"&gt;0")</f>
        <v>2.81041025641026</v>
      </c>
      <c r="M396" s="10" t="n">
        <f aca="false">AVERAGEIF($H$3:$H396,"&lt;0")</f>
        <v>-4.872</v>
      </c>
      <c r="N396" s="11" t="n">
        <f aca="false">L396/-M396</f>
        <v>0.576849395814913</v>
      </c>
      <c r="O396" s="11" t="n">
        <f aca="false">COUNTIF($G$3:$G396,"&gt;0")/COUNTIF($B$3:$B396,"&gt;0")</f>
        <v>0.630177514792899</v>
      </c>
    </row>
    <row r="397" customFormat="false" ht="13" hidden="false" customHeight="false" outlineLevel="0" collapsed="false">
      <c r="B397" s="2" t="n">
        <v>43707</v>
      </c>
      <c r="C397" s="2" t="s">
        <v>116</v>
      </c>
      <c r="D397" s="3" t="s">
        <v>92</v>
      </c>
      <c r="E397" s="4" t="n">
        <v>1</v>
      </c>
      <c r="F397" s="5" t="n">
        <v>1.03</v>
      </c>
      <c r="G397" s="6" t="n">
        <v>1.03</v>
      </c>
      <c r="H397" s="7" t="n">
        <f aca="false">G397-E397</f>
        <v>0.03</v>
      </c>
      <c r="I397" s="7" t="n">
        <f aca="false">SUM($H$2:H397)</f>
        <v>-60.94</v>
      </c>
      <c r="J397" s="8" t="n">
        <f aca="false">SUM(H$3:H397)/SUM(E$3:E397)</f>
        <v>-0.0372721712538226</v>
      </c>
      <c r="K397" s="9" t="n">
        <f aca="false">O397-(1-O397)/N397</f>
        <v>-0.0111907735270463</v>
      </c>
      <c r="L397" s="10" t="n">
        <f aca="false">AVERAGEIF($H$3:$H397,"&gt;0")</f>
        <v>2.79622448979592</v>
      </c>
      <c r="M397" s="10" t="n">
        <f aca="false">AVERAGEIF($H$3:$H397,"&lt;0")</f>
        <v>-4.872</v>
      </c>
      <c r="N397" s="11" t="n">
        <f aca="false">L397/-M397</f>
        <v>0.573937703160082</v>
      </c>
      <c r="O397" s="11" t="n">
        <f aca="false">COUNTIF($G$3:$G397,"&gt;0")/COUNTIF($B$3:$B397,"&gt;0")</f>
        <v>0.631268436578171</v>
      </c>
    </row>
    <row r="398" customFormat="false" ht="13" hidden="false" customHeight="false" outlineLevel="0" collapsed="false">
      <c r="B398" s="2" t="n">
        <v>43707</v>
      </c>
      <c r="C398" s="2" t="s">
        <v>116</v>
      </c>
      <c r="D398" s="3" t="s">
        <v>19</v>
      </c>
      <c r="E398" s="4" t="n">
        <v>1</v>
      </c>
      <c r="F398" s="5" t="n">
        <v>1.65</v>
      </c>
      <c r="G398" s="6" t="n">
        <v>0</v>
      </c>
      <c r="H398" s="7" t="n">
        <f aca="false">G398-E398</f>
        <v>-1</v>
      </c>
      <c r="I398" s="7" t="n">
        <f aca="false">SUM($H$2:H398)</f>
        <v>-61.94</v>
      </c>
      <c r="J398" s="8" t="n">
        <f aca="false">SUM(H$3:H398)/SUM(E$3:E398)</f>
        <v>-0.0378606356968215</v>
      </c>
      <c r="K398" s="9" t="n">
        <f aca="false">O398-(1-O398)/N398</f>
        <v>-0.0122096979506321</v>
      </c>
      <c r="L398" s="10" t="n">
        <f aca="false">AVERAGEIF($H$3:$H398,"&gt;0")</f>
        <v>2.79622448979592</v>
      </c>
      <c r="M398" s="10" t="n">
        <f aca="false">AVERAGEIF($H$3:$H398,"&lt;0")</f>
        <v>-4.84126984126984</v>
      </c>
      <c r="N398" s="11" t="n">
        <f aca="false">L398/-M398</f>
        <v>0.577580796252927</v>
      </c>
      <c r="O398" s="11" t="n">
        <f aca="false">COUNTIF($G$3:$G398,"&gt;0")/COUNTIF($B$3:$B398,"&gt;0")</f>
        <v>0.629411764705882</v>
      </c>
    </row>
    <row r="399" customFormat="false" ht="13" hidden="false" customHeight="false" outlineLevel="0" collapsed="false">
      <c r="B399" s="2" t="n">
        <v>43707</v>
      </c>
      <c r="C399" s="2" t="s">
        <v>116</v>
      </c>
      <c r="D399" s="3" t="s">
        <v>99</v>
      </c>
      <c r="E399" s="4" t="n">
        <v>1</v>
      </c>
      <c r="F399" s="5" t="n">
        <v>1.05</v>
      </c>
      <c r="G399" s="6" t="n">
        <v>1.05</v>
      </c>
      <c r="H399" s="7" t="n">
        <f aca="false">G399-E399</f>
        <v>0.05</v>
      </c>
      <c r="I399" s="7" t="n">
        <f aca="false">SUM($H$2:H399)</f>
        <v>-61.89</v>
      </c>
      <c r="J399" s="8" t="n">
        <f aca="false">SUM(H$3:H399)/SUM(E$3:E399)</f>
        <v>-0.0378069639584606</v>
      </c>
      <c r="K399" s="9" t="n">
        <f aca="false">O399-(1-O399)/N399</f>
        <v>-0.0124466635574307</v>
      </c>
      <c r="L399" s="10" t="n">
        <f aca="false">AVERAGEIF($H$3:$H399,"&gt;0")</f>
        <v>2.78228426395939</v>
      </c>
      <c r="M399" s="10" t="n">
        <f aca="false">AVERAGEIF($H$3:$H399,"&lt;0")</f>
        <v>-4.84126984126984</v>
      </c>
      <c r="N399" s="11" t="n">
        <f aca="false">L399/-M399</f>
        <v>0.574701339768661</v>
      </c>
      <c r="O399" s="11" t="n">
        <f aca="false">COUNTIF($G$3:$G399,"&gt;0")/COUNTIF($B$3:$B399,"&gt;0")</f>
        <v>0.63049853372434</v>
      </c>
    </row>
    <row r="400" customFormat="false" ht="13" hidden="false" customHeight="false" outlineLevel="0" collapsed="false">
      <c r="B400" s="2" t="n">
        <v>43707</v>
      </c>
      <c r="C400" s="2" t="s">
        <v>116</v>
      </c>
      <c r="D400" s="3" t="s">
        <v>162</v>
      </c>
      <c r="E400" s="4" t="n">
        <v>9</v>
      </c>
      <c r="F400" s="5" t="n">
        <v>3</v>
      </c>
      <c r="G400" s="6" t="n">
        <v>0</v>
      </c>
      <c r="H400" s="7" t="n">
        <f aca="false">G400-E400</f>
        <v>-9</v>
      </c>
      <c r="I400" s="7" t="n">
        <f aca="false">SUM($H$2:H400)</f>
        <v>-70.89</v>
      </c>
      <c r="J400" s="8" t="n">
        <f aca="false">SUM(H$3:H400)/SUM(E$3:E400)</f>
        <v>-0.0430680437424058</v>
      </c>
      <c r="K400" s="9" t="n">
        <f aca="false">O400-(1-O400)/N400</f>
        <v>-0.021868609419226</v>
      </c>
      <c r="L400" s="10" t="n">
        <f aca="false">AVERAGEIF($H$3:$H400,"&gt;0")</f>
        <v>2.78228426395939</v>
      </c>
      <c r="M400" s="10" t="n">
        <f aca="false">AVERAGEIF($H$3:$H400,"&lt;0")</f>
        <v>-4.8740157480315</v>
      </c>
      <c r="N400" s="11" t="n">
        <f aca="false">L400/-M400</f>
        <v>0.57084022863141</v>
      </c>
      <c r="O400" s="11" t="n">
        <f aca="false">COUNTIF($G$3:$G400,"&gt;0")/COUNTIF($B$3:$B400,"&gt;0")</f>
        <v>0.628654970760234</v>
      </c>
    </row>
    <row r="402" customFormat="false" ht="13" hidden="false" customHeight="false" outlineLevel="0" collapsed="false">
      <c r="I402" s="16" t="n">
        <f aca="false">SUM(H403:H407)</f>
        <v>-2.8</v>
      </c>
    </row>
    <row r="403" customFormat="false" ht="13" hidden="false" customHeight="false" outlineLevel="0" collapsed="false">
      <c r="B403" s="2" t="n">
        <v>43710</v>
      </c>
      <c r="C403" s="2" t="s">
        <v>116</v>
      </c>
      <c r="D403" s="3" t="s">
        <v>99</v>
      </c>
      <c r="E403" s="4" t="n">
        <v>1</v>
      </c>
      <c r="F403" s="5" t="n">
        <v>1.18</v>
      </c>
      <c r="G403" s="6" t="n">
        <v>1</v>
      </c>
      <c r="H403" s="7" t="n">
        <f aca="false">G403-E403</f>
        <v>0</v>
      </c>
      <c r="I403" s="7" t="n">
        <f aca="false">SUM($H$2:H403)</f>
        <v>-70.89</v>
      </c>
      <c r="J403" s="8" t="n">
        <f aca="false">SUM(H$3:H403)/SUM(E$3:E403)</f>
        <v>-0.0430418943533698</v>
      </c>
      <c r="K403" s="9" t="n">
        <f aca="false">O403-(1-O403)/N403</f>
        <v>-0.0188894006454089</v>
      </c>
      <c r="L403" s="10" t="n">
        <f aca="false">AVERAGEIF($H$3:$H403,"&gt;0")</f>
        <v>2.78228426395939</v>
      </c>
      <c r="M403" s="10" t="n">
        <f aca="false">AVERAGEIF($H$3:$H403,"&lt;0")</f>
        <v>-4.8740157480315</v>
      </c>
      <c r="N403" s="11" t="n">
        <f aca="false">L403/-M403</f>
        <v>0.57084022863141</v>
      </c>
      <c r="O403" s="11" t="n">
        <f aca="false">COUNTIF($G$3:$G403,"&gt;0")/COUNTIF($B$3:$B403,"&gt;0")</f>
        <v>0.629737609329446</v>
      </c>
    </row>
    <row r="404" customFormat="false" ht="13" hidden="false" customHeight="false" outlineLevel="0" collapsed="false">
      <c r="B404" s="2" t="n">
        <v>43710</v>
      </c>
      <c r="C404" s="2" t="s">
        <v>116</v>
      </c>
      <c r="D404" s="3" t="s">
        <v>44</v>
      </c>
      <c r="E404" s="4" t="n">
        <v>2</v>
      </c>
      <c r="F404" s="5" t="n">
        <v>1.48</v>
      </c>
      <c r="G404" s="6" t="n">
        <v>0</v>
      </c>
      <c r="H404" s="7" t="n">
        <f aca="false">G404-E404</f>
        <v>-2</v>
      </c>
      <c r="I404" s="7" t="n">
        <f aca="false">SUM($H$2:H404)</f>
        <v>-72.89</v>
      </c>
      <c r="J404" s="8" t="n">
        <f aca="false">SUM(H$3:H404)/SUM(E$3:E404)</f>
        <v>-0.0442025469981807</v>
      </c>
      <c r="K404" s="9" t="n">
        <f aca="false">O404-(1-O404)/N404</f>
        <v>-0.020924122767752</v>
      </c>
      <c r="L404" s="10" t="n">
        <f aca="false">AVERAGEIF($H$3:$H404,"&gt;0")</f>
        <v>2.78228426395939</v>
      </c>
      <c r="M404" s="10" t="n">
        <f aca="false">AVERAGEIF($H$3:$H404,"&lt;0")</f>
        <v>-4.8515625</v>
      </c>
      <c r="N404" s="11" t="n">
        <f aca="false">L404/-M404</f>
        <v>0.573482102716267</v>
      </c>
      <c r="O404" s="11" t="n">
        <f aca="false">COUNTIF($G$3:$G404,"&gt;0")/COUNTIF($B$3:$B404,"&gt;0")</f>
        <v>0.627906976744186</v>
      </c>
    </row>
    <row r="405" customFormat="false" ht="13" hidden="false" customHeight="false" outlineLevel="0" collapsed="false">
      <c r="B405" s="2" t="n">
        <v>43710</v>
      </c>
      <c r="C405" s="2" t="s">
        <v>116</v>
      </c>
      <c r="D405" s="3" t="s">
        <v>163</v>
      </c>
      <c r="E405" s="4" t="n">
        <v>1</v>
      </c>
      <c r="F405" s="5" t="n">
        <v>1.85</v>
      </c>
      <c r="G405" s="6" t="n">
        <v>0</v>
      </c>
      <c r="H405" s="7" t="n">
        <f aca="false">G405-E405</f>
        <v>-1</v>
      </c>
      <c r="I405" s="7" t="n">
        <f aca="false">SUM($H$2:H405)</f>
        <v>-73.89</v>
      </c>
      <c r="J405" s="8" t="n">
        <f aca="false">SUM(H$3:H405)/SUM(E$3:E405)</f>
        <v>-0.0447818181818182</v>
      </c>
      <c r="K405" s="9" t="n">
        <f aca="false">O405-(1-O405)/N405</f>
        <v>-0.0219052612680358</v>
      </c>
      <c r="L405" s="10" t="n">
        <f aca="false">AVERAGEIF($H$3:$H405,"&gt;0")</f>
        <v>2.78228426395939</v>
      </c>
      <c r="M405" s="10" t="n">
        <f aca="false">AVERAGEIF($H$3:$H405,"&lt;0")</f>
        <v>-4.82170542635659</v>
      </c>
      <c r="N405" s="11" t="n">
        <f aca="false">L405/-M405</f>
        <v>0.577033231592864</v>
      </c>
      <c r="O405" s="11" t="n">
        <f aca="false">COUNTIF($G$3:$G405,"&gt;0")/COUNTIF($B$3:$B405,"&gt;0")</f>
        <v>0.626086956521739</v>
      </c>
    </row>
    <row r="406" customFormat="false" ht="13" hidden="false" customHeight="false" outlineLevel="0" collapsed="false">
      <c r="B406" s="2" t="n">
        <v>43710</v>
      </c>
      <c r="C406" s="2" t="s">
        <v>116</v>
      </c>
      <c r="D406" s="3" t="s">
        <v>89</v>
      </c>
      <c r="E406" s="4" t="n">
        <v>1</v>
      </c>
      <c r="F406" s="5" t="n">
        <v>1.1</v>
      </c>
      <c r="G406" s="6" t="n">
        <v>1.1</v>
      </c>
      <c r="H406" s="7" t="n">
        <f aca="false">G406-E406</f>
        <v>0.1</v>
      </c>
      <c r="I406" s="7" t="n">
        <f aca="false">SUM($H$2:H406)</f>
        <v>-73.79</v>
      </c>
      <c r="J406" s="8" t="n">
        <f aca="false">SUM(H$3:H406)/SUM(E$3:E406)</f>
        <v>-0.0446941247728649</v>
      </c>
      <c r="K406" s="9" t="n">
        <f aca="false">O406-(1-O406)/N406</f>
        <v>-0.0221131136932989</v>
      </c>
      <c r="L406" s="10" t="n">
        <f aca="false">AVERAGEIF($H$3:$H406,"&gt;0")</f>
        <v>2.76873737373737</v>
      </c>
      <c r="M406" s="10" t="n">
        <f aca="false">AVERAGEIF($H$3:$H406,"&lt;0")</f>
        <v>-4.82170542635659</v>
      </c>
      <c r="N406" s="11" t="n">
        <f aca="false">L406/-M406</f>
        <v>0.574223667543603</v>
      </c>
      <c r="O406" s="11" t="n">
        <f aca="false">COUNTIF($G$3:$G406,"&gt;0")/COUNTIF($B$3:$B406,"&gt;0")</f>
        <v>0.627167630057804</v>
      </c>
    </row>
    <row r="407" customFormat="false" ht="13" hidden="false" customHeight="false" outlineLevel="0" collapsed="false">
      <c r="B407" s="2" t="n">
        <v>43710</v>
      </c>
      <c r="C407" s="2" t="s">
        <v>116</v>
      </c>
      <c r="D407" s="3" t="s">
        <v>89</v>
      </c>
      <c r="E407" s="4" t="n">
        <v>1</v>
      </c>
      <c r="F407" s="5" t="n">
        <v>1.1</v>
      </c>
      <c r="G407" s="6" t="n">
        <v>1.1</v>
      </c>
      <c r="H407" s="7" t="n">
        <f aca="false">G407-E407</f>
        <v>0.1</v>
      </c>
      <c r="I407" s="7" t="n">
        <f aca="false">SUM($H$2:H407)</f>
        <v>-73.69</v>
      </c>
      <c r="J407" s="8" t="n">
        <f aca="false">SUM(H$3:H407)/SUM(E$3:E407)</f>
        <v>-0.0446065375302664</v>
      </c>
      <c r="K407" s="9" t="n">
        <f aca="false">O407-(1-O407)/N407</f>
        <v>-0.022318618325095</v>
      </c>
      <c r="L407" s="10" t="n">
        <f aca="false">AVERAGEIF($H$3:$H407,"&gt;0")</f>
        <v>2.75532663316583</v>
      </c>
      <c r="M407" s="10" t="n">
        <f aca="false">AVERAGEIF($H$3:$H407,"&lt;0")</f>
        <v>-4.82170542635659</v>
      </c>
      <c r="N407" s="11" t="n">
        <f aca="false">L407/-M407</f>
        <v>0.571442340318958</v>
      </c>
      <c r="O407" s="11" t="n">
        <f aca="false">COUNTIF($G$3:$G407,"&gt;0")/COUNTIF($B$3:$B407,"&gt;0")</f>
        <v>0.628242074927954</v>
      </c>
    </row>
    <row r="409" customFormat="false" ht="13" hidden="false" customHeight="false" outlineLevel="0" collapsed="false">
      <c r="I409" s="16" t="n">
        <f aca="false">SUM(H410:H411)</f>
        <v>-13</v>
      </c>
    </row>
    <row r="410" customFormat="false" ht="13" hidden="false" customHeight="false" outlineLevel="0" collapsed="false">
      <c r="B410" s="2" t="n">
        <v>43711</v>
      </c>
      <c r="C410" s="2" t="s">
        <v>116</v>
      </c>
      <c r="D410" s="3" t="s">
        <v>92</v>
      </c>
      <c r="E410" s="4" t="n">
        <v>4</v>
      </c>
      <c r="F410" s="5" t="n">
        <v>1.75</v>
      </c>
      <c r="G410" s="6" t="n">
        <v>0</v>
      </c>
      <c r="H410" s="7" t="n">
        <f aca="false">G410-E410</f>
        <v>-4</v>
      </c>
      <c r="I410" s="7" t="n">
        <f aca="false">SUM($H$2:H410)</f>
        <v>-77.69</v>
      </c>
      <c r="J410" s="8" t="n">
        <f aca="false">SUM(H$3:H410)/SUM(E$3:E410)</f>
        <v>-0.0469142512077295</v>
      </c>
      <c r="K410" s="9" t="n">
        <f aca="false">O410-(1-O410)/N410</f>
        <v>-0.0264261323770828</v>
      </c>
      <c r="L410" s="10" t="n">
        <f aca="false">AVERAGEIF($H$3:$H410,"&gt;0")</f>
        <v>2.75532663316583</v>
      </c>
      <c r="M410" s="10" t="n">
        <f aca="false">AVERAGEIF($H$3:$H410,"&lt;0")</f>
        <v>-4.81538461538462</v>
      </c>
      <c r="N410" s="11" t="n">
        <f aca="false">L410/-M410</f>
        <v>0.5721924318076</v>
      </c>
      <c r="O410" s="11" t="n">
        <f aca="false">COUNTIF($G$3:$G410,"&gt;0")/COUNTIF($B$3:$B410,"&gt;0")</f>
        <v>0.626436781609195</v>
      </c>
    </row>
    <row r="411" customFormat="false" ht="13" hidden="false" customHeight="false" outlineLevel="0" collapsed="false">
      <c r="B411" s="2" t="n">
        <v>43711</v>
      </c>
      <c r="C411" s="2" t="s">
        <v>116</v>
      </c>
      <c r="D411" s="3" t="s">
        <v>100</v>
      </c>
      <c r="E411" s="4" t="n">
        <v>9</v>
      </c>
      <c r="F411" s="5" t="n">
        <v>1.07</v>
      </c>
      <c r="G411" s="6" t="n">
        <v>0</v>
      </c>
      <c r="H411" s="7" t="n">
        <f aca="false">G411-E411</f>
        <v>-9</v>
      </c>
      <c r="I411" s="7" t="n">
        <f aca="false">SUM($H$2:H411)</f>
        <v>-86.69</v>
      </c>
      <c r="J411" s="8" t="n">
        <f aca="false">SUM(H$3:H411)/SUM(E$3:E411)</f>
        <v>-0.0520660660660661</v>
      </c>
      <c r="K411" s="9" t="n">
        <f aca="false">O411-(1-O411)/N411</f>
        <v>-0.0357097262497494</v>
      </c>
      <c r="L411" s="10" t="n">
        <f aca="false">AVERAGEIF($H$3:$H411,"&gt;0")</f>
        <v>2.75532663316583</v>
      </c>
      <c r="M411" s="10" t="n">
        <f aca="false">AVERAGEIF($H$3:$H411,"&lt;0")</f>
        <v>-4.84732824427481</v>
      </c>
      <c r="N411" s="11" t="n">
        <f aca="false">L411/-M411</f>
        <v>0.56842171487358</v>
      </c>
      <c r="O411" s="11" t="n">
        <f aca="false">COUNTIF($G$3:$G411,"&gt;0")/COUNTIF($B$3:$B411,"&gt;0")</f>
        <v>0.624641833810888</v>
      </c>
    </row>
    <row r="413" customFormat="false" ht="13" hidden="false" customHeight="false" outlineLevel="0" collapsed="false">
      <c r="I413" s="16" t="n">
        <f aca="false">H414</f>
        <v>2.2</v>
      </c>
    </row>
    <row r="414" customFormat="false" ht="13" hidden="false" customHeight="false" outlineLevel="0" collapsed="false">
      <c r="B414" s="2" t="n">
        <v>43713</v>
      </c>
      <c r="C414" s="2" t="s">
        <v>116</v>
      </c>
      <c r="D414" s="3" t="s">
        <v>58</v>
      </c>
      <c r="E414" s="4" t="n">
        <v>4</v>
      </c>
      <c r="F414" s="5" t="n">
        <v>1.55</v>
      </c>
      <c r="G414" s="6" t="n">
        <v>6.2</v>
      </c>
      <c r="H414" s="7" t="n">
        <f aca="false">G414-E414</f>
        <v>2.2</v>
      </c>
      <c r="I414" s="7" t="n">
        <f aca="false">SUM($H$2:H414)</f>
        <v>-84.49</v>
      </c>
      <c r="J414" s="8" t="n">
        <f aca="false">SUM(H$3:H414)/SUM(E$3:E414)</f>
        <v>-0.0506231276213302</v>
      </c>
      <c r="K414" s="9" t="n">
        <f aca="false">O414-(1-O414)/N414</f>
        <v>-0.0334147816180842</v>
      </c>
      <c r="L414" s="10" t="n">
        <f aca="false">AVERAGEIF($H$3:$H414,"&gt;0")</f>
        <v>2.75255</v>
      </c>
      <c r="M414" s="10" t="n">
        <f aca="false">AVERAGEIF($H$3:$H414,"&lt;0")</f>
        <v>-4.84732824427481</v>
      </c>
      <c r="N414" s="11" t="n">
        <f aca="false">L414/-M414</f>
        <v>0.567848897637795</v>
      </c>
      <c r="O414" s="11" t="n">
        <f aca="false">COUNTIF($G$3:$G414,"&gt;0")/COUNTIF($B$3:$B414,"&gt;0")</f>
        <v>0.625714285714286</v>
      </c>
    </row>
    <row r="416" customFormat="false" ht="13" hidden="false" customHeight="false" outlineLevel="0" collapsed="false">
      <c r="I416" s="16" t="n">
        <f aca="false">H417</f>
        <v>0.12</v>
      </c>
    </row>
    <row r="417" customFormat="false" ht="13" hidden="false" customHeight="false" outlineLevel="0" collapsed="false">
      <c r="B417" s="2" t="n">
        <v>43714</v>
      </c>
      <c r="C417" s="2" t="s">
        <v>116</v>
      </c>
      <c r="D417" s="3" t="s">
        <v>89</v>
      </c>
      <c r="E417" s="4" t="n">
        <v>2</v>
      </c>
      <c r="F417" s="5" t="n">
        <v>1.06</v>
      </c>
      <c r="G417" s="6" t="n">
        <v>2.12</v>
      </c>
      <c r="H417" s="7" t="n">
        <f aca="false">G417-E417</f>
        <v>0.12</v>
      </c>
      <c r="I417" s="7" t="n">
        <f aca="false">SUM($H$2:H417)</f>
        <v>-84.37</v>
      </c>
      <c r="J417" s="8" t="n">
        <f aca="false">SUM(H$3:H417)/SUM(E$3:E417)</f>
        <v>-0.050490724117295</v>
      </c>
      <c r="K417" s="9" t="n">
        <f aca="false">O417-(1-O417)/N417</f>
        <v>-0.0336128836210563</v>
      </c>
      <c r="L417" s="10" t="n">
        <f aca="false">AVERAGEIF($H$3:$H417,"&gt;0")</f>
        <v>2.73945273631841</v>
      </c>
      <c r="M417" s="10" t="n">
        <f aca="false">AVERAGEIF($H$3:$H417,"&lt;0")</f>
        <v>-4.84732824427481</v>
      </c>
      <c r="N417" s="11" t="n">
        <f aca="false">L417/-M417</f>
        <v>0.565146942453089</v>
      </c>
      <c r="O417" s="11" t="n">
        <f aca="false">COUNTIF($G$3:$G417,"&gt;0")/COUNTIF($B$3:$B417,"&gt;0")</f>
        <v>0.626780626780627</v>
      </c>
    </row>
    <row r="419" customFormat="false" ht="13" hidden="false" customHeight="false" outlineLevel="0" collapsed="false">
      <c r="I419" s="16" t="n">
        <f aca="false">SUM(H420:H422)</f>
        <v>-0.48</v>
      </c>
    </row>
    <row r="420" customFormat="false" ht="13" hidden="false" customHeight="false" outlineLevel="0" collapsed="false">
      <c r="B420" s="2" t="n">
        <v>43724</v>
      </c>
      <c r="C420" s="2" t="s">
        <v>164</v>
      </c>
      <c r="D420" s="3" t="s">
        <v>108</v>
      </c>
      <c r="E420" s="4" t="n">
        <v>3</v>
      </c>
      <c r="F420" s="5" t="n">
        <v>1.34</v>
      </c>
      <c r="G420" s="6" t="n">
        <v>0</v>
      </c>
      <c r="H420" s="7" t="n">
        <f aca="false">G420-E420</f>
        <v>-3</v>
      </c>
      <c r="I420" s="7" t="n">
        <f aca="false">SUM($H$2:H420)</f>
        <v>-87.37</v>
      </c>
      <c r="J420" s="8" t="n">
        <f aca="false">SUM(H$3:H420)/SUM(E$3:E420)</f>
        <v>-0.0521923536439666</v>
      </c>
      <c r="K420" s="9" t="n">
        <f aca="false">O420-(1-O420)/N420</f>
        <v>-0.036628498265623</v>
      </c>
      <c r="L420" s="10" t="n">
        <f aca="false">AVERAGEIF($H$3:$H420,"&gt;0")</f>
        <v>2.73945273631841</v>
      </c>
      <c r="M420" s="10" t="n">
        <f aca="false">AVERAGEIF($H$3:$H420,"&lt;0")</f>
        <v>-4.83333333333333</v>
      </c>
      <c r="N420" s="11" t="n">
        <f aca="false">L420/-M420</f>
        <v>0.566783324755533</v>
      </c>
      <c r="O420" s="11" t="n">
        <f aca="false">COUNTIF($G$3:$G420,"&gt;0")/COUNTIF($B$3:$B420,"&gt;0")</f>
        <v>0.625</v>
      </c>
    </row>
    <row r="421" customFormat="false" ht="13" hidden="false" customHeight="false" outlineLevel="0" collapsed="false">
      <c r="B421" s="2" t="n">
        <v>43724</v>
      </c>
      <c r="C421" s="2" t="s">
        <v>164</v>
      </c>
      <c r="D421" s="3" t="s">
        <v>47</v>
      </c>
      <c r="E421" s="4" t="n">
        <v>2</v>
      </c>
      <c r="F421" s="5" t="n">
        <v>1.24</v>
      </c>
      <c r="G421" s="6" t="n">
        <v>2.48</v>
      </c>
      <c r="H421" s="7" t="n">
        <f aca="false">G421-E421</f>
        <v>0.48</v>
      </c>
      <c r="I421" s="7" t="n">
        <f aca="false">SUM($H$2:H421)</f>
        <v>-86.89</v>
      </c>
      <c r="J421" s="8" t="n">
        <f aca="false">SUM(H$3:H421)/SUM(E$3:E421)</f>
        <v>-0.0518436754176611</v>
      </c>
      <c r="K421" s="9" t="n">
        <f aca="false">O421-(1-O421)/N421</f>
        <v>-0.0363967481954911</v>
      </c>
      <c r="L421" s="10" t="n">
        <f aca="false">AVERAGEIF($H$3:$H421,"&gt;0")</f>
        <v>2.72826732673267</v>
      </c>
      <c r="M421" s="10" t="n">
        <f aca="false">AVERAGEIF($H$3:$H421,"&lt;0")</f>
        <v>-4.83333333333333</v>
      </c>
      <c r="N421" s="11" t="n">
        <f aca="false">L421/-M421</f>
        <v>0.564469102082622</v>
      </c>
      <c r="O421" s="11" t="n">
        <f aca="false">COUNTIF($G$3:$G421,"&gt;0")/COUNTIF($B$3:$B421,"&gt;0")</f>
        <v>0.626062322946176</v>
      </c>
    </row>
    <row r="422" customFormat="false" ht="13" hidden="false" customHeight="false" outlineLevel="0" collapsed="false">
      <c r="B422" s="2" t="n">
        <v>43724</v>
      </c>
      <c r="C422" s="2" t="s">
        <v>165</v>
      </c>
      <c r="D422" s="3" t="s">
        <v>166</v>
      </c>
      <c r="E422" s="4" t="n">
        <v>3</v>
      </c>
      <c r="F422" s="5" t="n">
        <v>1.68</v>
      </c>
      <c r="G422" s="6" t="n">
        <v>5.04</v>
      </c>
      <c r="H422" s="7" t="n">
        <f aca="false">G422-E422</f>
        <v>2.04</v>
      </c>
      <c r="I422" s="7" t="n">
        <f aca="false">SUM($H$2:H422)</f>
        <v>-84.85</v>
      </c>
      <c r="J422" s="8" t="n">
        <f aca="false">SUM(H$3:H422)/SUM(E$3:E422)</f>
        <v>-0.0505360333531864</v>
      </c>
      <c r="K422" s="9" t="n">
        <f aca="false">O422-(1-O422)/N422</f>
        <v>-0.0342910225003077</v>
      </c>
      <c r="L422" s="10" t="n">
        <f aca="false">AVERAGEIF($H$3:$H422,"&gt;0")</f>
        <v>2.72487684729064</v>
      </c>
      <c r="M422" s="10" t="n">
        <f aca="false">AVERAGEIF($H$3:$H422,"&lt;0")</f>
        <v>-4.83333333333333</v>
      </c>
      <c r="N422" s="11" t="n">
        <f aca="false">L422/-M422</f>
        <v>0.563767623577374</v>
      </c>
      <c r="O422" s="11" t="n">
        <f aca="false">COUNTIF($G$3:$G422,"&gt;0")/COUNTIF($B$3:$B422,"&gt;0")</f>
        <v>0.627118644067797</v>
      </c>
    </row>
    <row r="424" customFormat="false" ht="13" hidden="false" customHeight="false" outlineLevel="0" collapsed="false">
      <c r="I424" s="16" t="n">
        <f aca="false">SUM(H425:H426)</f>
        <v>-1.64</v>
      </c>
    </row>
    <row r="425" customFormat="false" ht="13" hidden="false" customHeight="false" outlineLevel="0" collapsed="false">
      <c r="B425" s="2" t="n">
        <v>43725</v>
      </c>
      <c r="C425" s="2" t="s">
        <v>165</v>
      </c>
      <c r="D425" s="3" t="s">
        <v>72</v>
      </c>
      <c r="E425" s="4" t="n">
        <v>3</v>
      </c>
      <c r="F425" s="5" t="n">
        <v>1.48</v>
      </c>
      <c r="G425" s="6" t="n">
        <v>0</v>
      </c>
      <c r="H425" s="7" t="n">
        <f aca="false">G425-E425</f>
        <v>-3</v>
      </c>
      <c r="I425" s="7" t="n">
        <f aca="false">SUM($H$2:H425)</f>
        <v>-87.85</v>
      </c>
      <c r="J425" s="8" t="n">
        <f aca="false">SUM(H$3:H425)/SUM(E$3:E425)</f>
        <v>-0.0522294887039239</v>
      </c>
      <c r="K425" s="9" t="n">
        <f aca="false">O425-(1-O425)/N425</f>
        <v>-0.0372957440930494</v>
      </c>
      <c r="L425" s="10" t="n">
        <f aca="false">AVERAGEIF($H$3:$H425,"&gt;0")</f>
        <v>2.72487684729064</v>
      </c>
      <c r="M425" s="10" t="n">
        <f aca="false">AVERAGEIF($H$3:$H425,"&lt;0")</f>
        <v>-4.81954887218045</v>
      </c>
      <c r="N425" s="11" t="n">
        <f aca="false">L425/-M425</f>
        <v>0.565380063478401</v>
      </c>
      <c r="O425" s="11" t="n">
        <f aca="false">COUNTIF($G$3:$G425,"&gt;0")/COUNTIF($B$3:$B425,"&gt;0")</f>
        <v>0.625352112676056</v>
      </c>
    </row>
    <row r="426" customFormat="false" ht="13" hidden="false" customHeight="false" outlineLevel="0" collapsed="false">
      <c r="B426" s="2" t="n">
        <v>43725</v>
      </c>
      <c r="C426" s="2" t="s">
        <v>165</v>
      </c>
      <c r="D426" s="3" t="s">
        <v>22</v>
      </c>
      <c r="E426" s="4" t="n">
        <v>4</v>
      </c>
      <c r="F426" s="5" t="n">
        <v>1.34</v>
      </c>
      <c r="G426" s="6" t="n">
        <v>5.36</v>
      </c>
      <c r="H426" s="7" t="n">
        <f aca="false">G426-E426</f>
        <v>1.36</v>
      </c>
      <c r="I426" s="7" t="n">
        <f aca="false">SUM($H$2:H426)</f>
        <v>-86.49</v>
      </c>
      <c r="J426" s="8" t="n">
        <f aca="false">SUM(H$3:H426)/SUM(E$3:E426)</f>
        <v>-0.0512989323843416</v>
      </c>
      <c r="K426" s="9" t="n">
        <f aca="false">O426-(1-O426)/N426</f>
        <v>-0.0360084589309438</v>
      </c>
      <c r="L426" s="10" t="n">
        <f aca="false">AVERAGEIF($H$3:$H426,"&gt;0")</f>
        <v>2.7181862745098</v>
      </c>
      <c r="M426" s="10" t="n">
        <f aca="false">AVERAGEIF($H$3:$H426,"&lt;0")</f>
        <v>-4.81954887218045</v>
      </c>
      <c r="N426" s="11" t="n">
        <f aca="false">L426/-M426</f>
        <v>0.563991847909211</v>
      </c>
      <c r="O426" s="11" t="n">
        <f aca="false">COUNTIF($G$3:$G426,"&gt;0")/COUNTIF($B$3:$B426,"&gt;0")</f>
        <v>0.626404494382023</v>
      </c>
    </row>
    <row r="428" customFormat="false" ht="13" hidden="false" customHeight="false" outlineLevel="0" collapsed="false">
      <c r="I428" s="16" t="n">
        <f aca="false">SUM(H429:H438)</f>
        <v>0.0499999999999989</v>
      </c>
    </row>
    <row r="429" customFormat="false" ht="13" hidden="false" customHeight="false" outlineLevel="0" collapsed="false">
      <c r="B429" s="2" t="n">
        <v>43726</v>
      </c>
      <c r="C429" s="2" t="s">
        <v>165</v>
      </c>
      <c r="D429" s="3" t="s">
        <v>151</v>
      </c>
      <c r="E429" s="4" t="n">
        <v>1</v>
      </c>
      <c r="F429" s="5" t="n">
        <v>1.42</v>
      </c>
      <c r="G429" s="6" t="n">
        <v>1.42</v>
      </c>
      <c r="H429" s="7" t="n">
        <f aca="false">G429-E429</f>
        <v>0.42</v>
      </c>
      <c r="I429" s="7" t="n">
        <f aca="false">SUM($H$2:H429)</f>
        <v>-86.07</v>
      </c>
      <c r="J429" s="8" t="n">
        <f aca="false">SUM(H$3:H429)/SUM(E$3:E429)</f>
        <v>-0.0510195613515116</v>
      </c>
      <c r="K429" s="9" t="n">
        <f aca="false">O429-(1-O429)/N429</f>
        <v>-0.0358421061106399</v>
      </c>
      <c r="L429" s="10" t="n">
        <f aca="false">AVERAGEIF($H$3:$H429,"&gt;0")</f>
        <v>2.7069756097561</v>
      </c>
      <c r="M429" s="10" t="n">
        <f aca="false">AVERAGEIF($H$3:$H429,"&lt;0")</f>
        <v>-4.81954887218045</v>
      </c>
      <c r="N429" s="11" t="n">
        <f aca="false">L429/-M429</f>
        <v>0.561665766142841</v>
      </c>
      <c r="O429" s="11" t="n">
        <f aca="false">COUNTIF($G$3:$G429,"&gt;0")/COUNTIF($B$3:$B429,"&gt;0")</f>
        <v>0.627450980392157</v>
      </c>
    </row>
    <row r="430" customFormat="false" ht="13" hidden="false" customHeight="false" outlineLevel="0" collapsed="false">
      <c r="B430" s="2" t="n">
        <v>43726</v>
      </c>
      <c r="C430" s="2" t="s">
        <v>165</v>
      </c>
      <c r="D430" s="3" t="s">
        <v>167</v>
      </c>
      <c r="E430" s="4" t="n">
        <v>1</v>
      </c>
      <c r="F430" s="5" t="n">
        <v>1.55</v>
      </c>
      <c r="G430" s="6" t="n">
        <v>1.55</v>
      </c>
      <c r="H430" s="7" t="n">
        <f aca="false">G430-E430</f>
        <v>0.55</v>
      </c>
      <c r="I430" s="7" t="n">
        <f aca="false">SUM($H$2:H430)</f>
        <v>-85.52</v>
      </c>
      <c r="J430" s="8" t="n">
        <f aca="false">SUM(H$3:H430)/SUM(E$3:E430)</f>
        <v>-0.0506635071090047</v>
      </c>
      <c r="K430" s="9" t="n">
        <f aca="false">O430-(1-O430)/N430</f>
        <v>-0.0355171208312259</v>
      </c>
      <c r="L430" s="10" t="n">
        <f aca="false">AVERAGEIF($H$3:$H430,"&gt;0")</f>
        <v>2.69650485436893</v>
      </c>
      <c r="M430" s="10" t="n">
        <f aca="false">AVERAGEIF($H$3:$H430,"&lt;0")</f>
        <v>-4.81954887218045</v>
      </c>
      <c r="N430" s="11" t="n">
        <f aca="false">L430/-M430</f>
        <v>0.559493206912743</v>
      </c>
      <c r="O430" s="11" t="n">
        <f aca="false">COUNTIF($G$3:$G430,"&gt;0")/COUNTIF($B$3:$B430,"&gt;0")</f>
        <v>0.628491620111732</v>
      </c>
    </row>
    <row r="431" customFormat="false" ht="13" hidden="false" customHeight="false" outlineLevel="0" collapsed="false">
      <c r="B431" s="2" t="n">
        <v>43726</v>
      </c>
      <c r="C431" s="2" t="s">
        <v>165</v>
      </c>
      <c r="D431" s="3" t="s">
        <v>97</v>
      </c>
      <c r="E431" s="4" t="n">
        <v>5</v>
      </c>
      <c r="F431" s="5" t="n">
        <v>1.6</v>
      </c>
      <c r="G431" s="6" t="n">
        <v>0</v>
      </c>
      <c r="H431" s="7" t="n">
        <f aca="false">G431-E431</f>
        <v>-5</v>
      </c>
      <c r="I431" s="7" t="n">
        <f aca="false">SUM($H$2:H431)</f>
        <v>-90.52</v>
      </c>
      <c r="J431" s="8" t="n">
        <f aca="false">SUM(H$3:H431)/SUM(E$3:E431)</f>
        <v>-0.0534672179562906</v>
      </c>
      <c r="K431" s="9" t="n">
        <f aca="false">O431-(1-O431)/N431</f>
        <v>-0.0405832351974243</v>
      </c>
      <c r="L431" s="10" t="n">
        <f aca="false">AVERAGEIF($H$3:$H431,"&gt;0")</f>
        <v>2.69650485436893</v>
      </c>
      <c r="M431" s="10" t="n">
        <f aca="false">AVERAGEIF($H$3:$H431,"&lt;0")</f>
        <v>-4.82089552238806</v>
      </c>
      <c r="N431" s="11" t="n">
        <f aca="false">L431/-M431</f>
        <v>0.559336920256094</v>
      </c>
      <c r="O431" s="11" t="n">
        <f aca="false">COUNTIF($G$3:$G431,"&gt;0")/COUNTIF($B$3:$B431,"&gt;0")</f>
        <v>0.626740947075209</v>
      </c>
    </row>
    <row r="432" customFormat="false" ht="13" hidden="false" customHeight="false" outlineLevel="0" collapsed="false">
      <c r="B432" s="2" t="n">
        <v>43726</v>
      </c>
      <c r="C432" s="2" t="s">
        <v>165</v>
      </c>
      <c r="D432" s="3" t="s">
        <v>38</v>
      </c>
      <c r="E432" s="4" t="n">
        <v>1</v>
      </c>
      <c r="F432" s="5" t="n">
        <v>1.8</v>
      </c>
      <c r="G432" s="6" t="n">
        <v>1.8</v>
      </c>
      <c r="H432" s="7" t="n">
        <f aca="false">G432-E432</f>
        <v>0.8</v>
      </c>
      <c r="I432" s="7" t="n">
        <f aca="false">SUM($H$2:H432)</f>
        <v>-89.72</v>
      </c>
      <c r="J432" s="8" t="n">
        <f aca="false">SUM(H$3:H432)/SUM(E$3:E432)</f>
        <v>-0.0529634002361275</v>
      </c>
      <c r="K432" s="9" t="n">
        <f aca="false">O432-(1-O432)/N432</f>
        <v>-0.0399614902167577</v>
      </c>
      <c r="L432" s="10" t="n">
        <f aca="false">AVERAGEIF($H$3:$H432,"&gt;0")</f>
        <v>2.68734299516908</v>
      </c>
      <c r="M432" s="10" t="n">
        <f aca="false">AVERAGEIF($H$3:$H432,"&lt;0")</f>
        <v>-4.82089552238806</v>
      </c>
      <c r="N432" s="11" t="n">
        <f aca="false">L432/-M432</f>
        <v>0.557436472682131</v>
      </c>
      <c r="O432" s="11" t="n">
        <f aca="false">COUNTIF($G$3:$G432,"&gt;0")/COUNTIF($B$3:$B432,"&gt;0")</f>
        <v>0.627777777777778</v>
      </c>
    </row>
    <row r="433" customFormat="false" ht="13" hidden="false" customHeight="false" outlineLevel="0" collapsed="false">
      <c r="B433" s="2" t="n">
        <v>43726</v>
      </c>
      <c r="C433" s="2" t="s">
        <v>164</v>
      </c>
      <c r="D433" s="3" t="s">
        <v>36</v>
      </c>
      <c r="E433" s="4" t="n">
        <v>12</v>
      </c>
      <c r="F433" s="5" t="n">
        <v>1.28</v>
      </c>
      <c r="G433" s="6" t="n">
        <v>15.36</v>
      </c>
      <c r="H433" s="7" t="n">
        <f aca="false">G433-E433</f>
        <v>3.36</v>
      </c>
      <c r="I433" s="7" t="n">
        <f aca="false">SUM($H$2:H433)</f>
        <v>-86.36</v>
      </c>
      <c r="J433" s="8" t="n">
        <f aca="false">SUM(H$3:H433)/SUM(E$3:E433)</f>
        <v>-0.0506213364595545</v>
      </c>
      <c r="K433" s="9" t="n">
        <f aca="false">O433-(1-O433)/N433</f>
        <v>-0.036280347219651</v>
      </c>
      <c r="L433" s="10" t="n">
        <f aca="false">AVERAGEIF($H$3:$H433,"&gt;0")</f>
        <v>2.69057692307692</v>
      </c>
      <c r="M433" s="10" t="n">
        <f aca="false">AVERAGEIF($H$3:$H433,"&lt;0")</f>
        <v>-4.82089552238806</v>
      </c>
      <c r="N433" s="11" t="n">
        <f aca="false">L433/-M433</f>
        <v>0.558107287449393</v>
      </c>
      <c r="O433" s="11" t="n">
        <f aca="false">COUNTIF($G$3:$G433,"&gt;0")/COUNTIF($B$3:$B433,"&gt;0")</f>
        <v>0.628808864265928</v>
      </c>
    </row>
    <row r="434" customFormat="false" ht="13" hidden="false" customHeight="false" outlineLevel="0" collapsed="false">
      <c r="B434" s="2" t="n">
        <v>43726</v>
      </c>
      <c r="C434" s="2" t="s">
        <v>164</v>
      </c>
      <c r="D434" s="3" t="s">
        <v>140</v>
      </c>
      <c r="E434" s="4" t="n">
        <v>4</v>
      </c>
      <c r="F434" s="5" t="n">
        <v>1.38</v>
      </c>
      <c r="G434" s="6" t="n">
        <v>5.52</v>
      </c>
      <c r="H434" s="7" t="n">
        <f aca="false">G434-E434</f>
        <v>1.52</v>
      </c>
      <c r="I434" s="7" t="n">
        <f aca="false">SUM($H$2:H434)</f>
        <v>-84.84</v>
      </c>
      <c r="J434" s="8" t="n">
        <f aca="false">SUM(H$3:H434)/SUM(E$3:E434)</f>
        <v>-0.0496140350877193</v>
      </c>
      <c r="K434" s="9" t="n">
        <f aca="false">O434-(1-O434)/N434</f>
        <v>-0.0348012345382436</v>
      </c>
      <c r="L434" s="10" t="n">
        <f aca="false">AVERAGEIF($H$3:$H434,"&gt;0")</f>
        <v>2.68497607655502</v>
      </c>
      <c r="M434" s="10" t="n">
        <f aca="false">AVERAGEIF($H$3:$H434,"&lt;0")</f>
        <v>-4.82089552238806</v>
      </c>
      <c r="N434" s="11" t="n">
        <f aca="false">L434/-M434</f>
        <v>0.556945501947946</v>
      </c>
      <c r="O434" s="11" t="n">
        <f aca="false">COUNTIF($G$3:$G434,"&gt;0")/COUNTIF($B$3:$B434,"&gt;0")</f>
        <v>0.629834254143646</v>
      </c>
    </row>
    <row r="435" customFormat="false" ht="13" hidden="false" customHeight="false" outlineLevel="0" collapsed="false">
      <c r="B435" s="2" t="n">
        <v>43726</v>
      </c>
      <c r="C435" s="2" t="s">
        <v>164</v>
      </c>
      <c r="D435" s="3" t="s">
        <v>153</v>
      </c>
      <c r="E435" s="4" t="n">
        <v>1</v>
      </c>
      <c r="F435" s="5" t="n">
        <v>1.58</v>
      </c>
      <c r="G435" s="6" t="n">
        <v>0</v>
      </c>
      <c r="H435" s="7" t="n">
        <f aca="false">G435-E435</f>
        <v>-1</v>
      </c>
      <c r="I435" s="7" t="n">
        <f aca="false">SUM($H$2:H435)</f>
        <v>-85.84</v>
      </c>
      <c r="J435" s="8" t="n">
        <f aca="false">SUM(H$3:H435)/SUM(E$3:E435)</f>
        <v>-0.0501694915254237</v>
      </c>
      <c r="K435" s="9" t="n">
        <f aca="false">O435-(1-O435)/N435</f>
        <v>-0.0357313765837667</v>
      </c>
      <c r="L435" s="10" t="n">
        <f aca="false">AVERAGEIF($H$3:$H435,"&gt;0")</f>
        <v>2.68497607655502</v>
      </c>
      <c r="M435" s="10" t="n">
        <f aca="false">AVERAGEIF($H$3:$H435,"&lt;0")</f>
        <v>-4.79259259259259</v>
      </c>
      <c r="N435" s="11" t="n">
        <f aca="false">L435/-M435</f>
        <v>0.560234575479023</v>
      </c>
      <c r="O435" s="11" t="n">
        <f aca="false">COUNTIF($G$3:$G435,"&gt;0")/COUNTIF($B$3:$B435,"&gt;0")</f>
        <v>0.628099173553719</v>
      </c>
    </row>
    <row r="436" customFormat="false" ht="13" hidden="false" customHeight="false" outlineLevel="0" collapsed="false">
      <c r="B436" s="2" t="n">
        <v>43726</v>
      </c>
      <c r="C436" s="2" t="s">
        <v>164</v>
      </c>
      <c r="D436" s="3" t="s">
        <v>168</v>
      </c>
      <c r="E436" s="4" t="n">
        <v>4</v>
      </c>
      <c r="F436" s="5" t="n">
        <v>1.6</v>
      </c>
      <c r="G436" s="6" t="n">
        <v>6.4</v>
      </c>
      <c r="H436" s="7" t="n">
        <f aca="false">G436-E436</f>
        <v>2.4</v>
      </c>
      <c r="I436" s="7" t="n">
        <f aca="false">SUM($H$2:H436)</f>
        <v>-83.44</v>
      </c>
      <c r="J436" s="8" t="n">
        <f aca="false">SUM(H$3:H436)/SUM(E$3:E436)</f>
        <v>-0.0486530612244898</v>
      </c>
      <c r="K436" s="9" t="n">
        <f aca="false">O436-(1-O436)/N436</f>
        <v>-0.0332207185248564</v>
      </c>
      <c r="L436" s="10" t="n">
        <f aca="false">AVERAGEIF($H$3:$H436,"&gt;0")</f>
        <v>2.68361904761905</v>
      </c>
      <c r="M436" s="10" t="n">
        <f aca="false">AVERAGEIF($H$3:$H436,"&lt;0")</f>
        <v>-4.79259259259259</v>
      </c>
      <c r="N436" s="11" t="n">
        <f aca="false">L436/-M436</f>
        <v>0.559951424155442</v>
      </c>
      <c r="O436" s="11" t="n">
        <f aca="false">COUNTIF($G$3:$G436,"&gt;0")/COUNTIF($B$3:$B436,"&gt;0")</f>
        <v>0.629120879120879</v>
      </c>
    </row>
    <row r="437" customFormat="false" ht="13" hidden="false" customHeight="false" outlineLevel="0" collapsed="false">
      <c r="B437" s="2" t="n">
        <v>43726</v>
      </c>
      <c r="C437" s="2" t="s">
        <v>164</v>
      </c>
      <c r="D437" s="3" t="s">
        <v>102</v>
      </c>
      <c r="E437" s="4" t="n">
        <v>2</v>
      </c>
      <c r="F437" s="5" t="n">
        <v>1.65</v>
      </c>
      <c r="G437" s="6" t="n">
        <v>0</v>
      </c>
      <c r="H437" s="7" t="n">
        <f aca="false">G437-E437</f>
        <v>-2</v>
      </c>
      <c r="I437" s="7" t="n">
        <f aca="false">SUM($H$2:H437)</f>
        <v>-85.44</v>
      </c>
      <c r="J437" s="8" t="n">
        <f aca="false">SUM(H$3:H437)/SUM(E$3:E437)</f>
        <v>-0.0497612114152592</v>
      </c>
      <c r="K437" s="9" t="n">
        <f aca="false">O437-(1-O437)/N437</f>
        <v>-0.0351715172722918</v>
      </c>
      <c r="L437" s="10" t="n">
        <f aca="false">AVERAGEIF($H$3:$H437,"&gt;0")</f>
        <v>2.68361904761905</v>
      </c>
      <c r="M437" s="10" t="n">
        <f aca="false">AVERAGEIF($H$3:$H437,"&lt;0")</f>
        <v>-4.77205882352941</v>
      </c>
      <c r="N437" s="11" t="n">
        <f aca="false">L437/-M437</f>
        <v>0.562360848191356</v>
      </c>
      <c r="O437" s="11" t="n">
        <f aca="false">COUNTIF($G$3:$G437,"&gt;0")/COUNTIF($B$3:$B437,"&gt;0")</f>
        <v>0.627397260273973</v>
      </c>
    </row>
    <row r="438" customFormat="false" ht="13" hidden="false" customHeight="false" outlineLevel="0" collapsed="false">
      <c r="B438" s="2" t="n">
        <v>43726</v>
      </c>
      <c r="C438" s="2" t="s">
        <v>164</v>
      </c>
      <c r="D438" s="3" t="s">
        <v>96</v>
      </c>
      <c r="E438" s="4" t="n">
        <v>1</v>
      </c>
      <c r="F438" s="5" t="n">
        <v>1.68</v>
      </c>
      <c r="G438" s="6" t="n">
        <v>0</v>
      </c>
      <c r="H438" s="7" t="n">
        <f aca="false">G438-E438</f>
        <v>-1</v>
      </c>
      <c r="I438" s="7" t="n">
        <f aca="false">SUM($H$2:H438)</f>
        <v>-86.44</v>
      </c>
      <c r="J438" s="8" t="n">
        <f aca="false">SUM(H$3:H438)/SUM(E$3:E438)</f>
        <v>-0.050314318975553</v>
      </c>
      <c r="K438" s="9" t="n">
        <f aca="false">O438-(1-O438)/N438</f>
        <v>-0.0360935380739226</v>
      </c>
      <c r="L438" s="10" t="n">
        <f aca="false">AVERAGEIF($H$3:$H438,"&gt;0")</f>
        <v>2.68361904761905</v>
      </c>
      <c r="M438" s="10" t="n">
        <f aca="false">AVERAGEIF($H$3:$H438,"&lt;0")</f>
        <v>-4.74452554744526</v>
      </c>
      <c r="N438" s="11" t="n">
        <f aca="false">L438/-M438</f>
        <v>0.565624322344322</v>
      </c>
      <c r="O438" s="11" t="n">
        <f aca="false">COUNTIF($G$3:$G438,"&gt;0")/COUNTIF($B$3:$B438,"&gt;0")</f>
        <v>0.62568306010929</v>
      </c>
    </row>
    <row r="440" customFormat="false" ht="13" hidden="false" customHeight="false" outlineLevel="0" collapsed="false">
      <c r="I440" s="16" t="n">
        <f aca="false">SUM(H441:H445)</f>
        <v>1.73</v>
      </c>
    </row>
    <row r="441" customFormat="false" ht="13" hidden="false" customHeight="false" outlineLevel="0" collapsed="false">
      <c r="B441" s="2" t="n">
        <v>43727</v>
      </c>
      <c r="C441" s="2" t="s">
        <v>165</v>
      </c>
      <c r="D441" s="3" t="s">
        <v>70</v>
      </c>
      <c r="E441" s="4" t="n">
        <v>1</v>
      </c>
      <c r="F441" s="5" t="n">
        <v>1.48</v>
      </c>
      <c r="G441" s="6" t="n">
        <v>0</v>
      </c>
      <c r="H441" s="7" t="n">
        <f aca="false">G441-E441</f>
        <v>-1</v>
      </c>
      <c r="I441" s="7" t="n">
        <f aca="false">SUM($H$2:H441)</f>
        <v>-87.44</v>
      </c>
      <c r="J441" s="8" t="n">
        <f aca="false">SUM(H$3:H441)/SUM(E$3:E441)</f>
        <v>-0.0508667830133799</v>
      </c>
      <c r="K441" s="9" t="n">
        <f aca="false">O441-(1-O441)/N441</f>
        <v>-0.0370105342390331</v>
      </c>
      <c r="L441" s="10" t="n">
        <f aca="false">AVERAGEIF($H$3:$H441,"&gt;0")</f>
        <v>2.68361904761905</v>
      </c>
      <c r="M441" s="10" t="n">
        <f aca="false">AVERAGEIF($H$3:$H441,"&lt;0")</f>
        <v>-4.71739130434783</v>
      </c>
      <c r="N441" s="11" t="n">
        <f aca="false">L441/-M441</f>
        <v>0.568877770463024</v>
      </c>
      <c r="O441" s="11" t="n">
        <f aca="false">COUNTIF($G$3:$G441,"&gt;0")/COUNTIF($B$3:$B441,"&gt;0")</f>
        <v>0.623978201634877</v>
      </c>
    </row>
    <row r="442" customFormat="false" ht="13" hidden="false" customHeight="false" outlineLevel="0" collapsed="false">
      <c r="B442" s="2" t="n">
        <v>43727</v>
      </c>
      <c r="C442" s="2" t="s">
        <v>165</v>
      </c>
      <c r="D442" s="3" t="s">
        <v>19</v>
      </c>
      <c r="E442" s="4" t="n">
        <v>3</v>
      </c>
      <c r="F442" s="5" t="n">
        <v>1.48</v>
      </c>
      <c r="G442" s="6" t="n">
        <v>4.44</v>
      </c>
      <c r="H442" s="7" t="n">
        <f aca="false">G442-E442</f>
        <v>1.44</v>
      </c>
      <c r="I442" s="7" t="n">
        <f aca="false">SUM($H$2:H442)</f>
        <v>-86</v>
      </c>
      <c r="J442" s="8" t="n">
        <f aca="false">SUM(H$3:H442)/SUM(E$3:E442)</f>
        <v>-0.0499419279907085</v>
      </c>
      <c r="K442" s="9" t="n">
        <f aca="false">O442-(1-O442)/N442</f>
        <v>-0.0356435167372068</v>
      </c>
      <c r="L442" s="10" t="n">
        <f aca="false">AVERAGEIF($H$3:$H442,"&gt;0")</f>
        <v>2.67772511848341</v>
      </c>
      <c r="M442" s="10" t="n">
        <f aca="false">AVERAGEIF($H$3:$H442,"&lt;0")</f>
        <v>-4.71739130434783</v>
      </c>
      <c r="N442" s="11" t="n">
        <f aca="false">L442/-M442</f>
        <v>0.567628366130124</v>
      </c>
      <c r="O442" s="11" t="n">
        <f aca="false">COUNTIF($G$3:$G442,"&gt;0")/COUNTIF($B$3:$B442,"&gt;0")</f>
        <v>0.625</v>
      </c>
    </row>
    <row r="443" customFormat="false" ht="13" hidden="false" customHeight="false" outlineLevel="0" collapsed="false">
      <c r="B443" s="2" t="n">
        <v>43727</v>
      </c>
      <c r="C443" s="2" t="s">
        <v>164</v>
      </c>
      <c r="D443" s="3" t="s">
        <v>95</v>
      </c>
      <c r="E443" s="4" t="n">
        <v>1</v>
      </c>
      <c r="F443" s="5" t="n">
        <v>1.24</v>
      </c>
      <c r="G443" s="6" t="n">
        <v>1.24</v>
      </c>
      <c r="H443" s="7" t="n">
        <f aca="false">G443-E443</f>
        <v>0.24</v>
      </c>
      <c r="I443" s="7" t="n">
        <f aca="false">SUM($H$2:H443)</f>
        <v>-85.76</v>
      </c>
      <c r="J443" s="8" t="n">
        <f aca="false">SUM(H$3:H443)/SUM(E$3:E443)</f>
        <v>-0.0497736506094022</v>
      </c>
      <c r="K443" s="9" t="n">
        <f aca="false">O443-(1-O443)/N443</f>
        <v>-0.0356783477253783</v>
      </c>
      <c r="L443" s="10" t="n">
        <f aca="false">AVERAGEIF($H$3:$H443,"&gt;0")</f>
        <v>2.66622641509434</v>
      </c>
      <c r="M443" s="10" t="n">
        <f aca="false">AVERAGEIF($H$3:$H443,"&lt;0")</f>
        <v>-4.71739130434783</v>
      </c>
      <c r="N443" s="11" t="n">
        <f aca="false">L443/-M443</f>
        <v>0.565190852969307</v>
      </c>
      <c r="O443" s="11" t="n">
        <f aca="false">COUNTIF($G$3:$G443,"&gt;0")/COUNTIF($B$3:$B443,"&gt;0")</f>
        <v>0.626016260162602</v>
      </c>
    </row>
    <row r="444" customFormat="false" ht="13" hidden="false" customHeight="false" outlineLevel="0" collapsed="false">
      <c r="B444" s="2" t="n">
        <v>43727</v>
      </c>
      <c r="C444" s="2" t="s">
        <v>164</v>
      </c>
      <c r="D444" s="3" t="s">
        <v>16</v>
      </c>
      <c r="E444" s="4" t="n">
        <v>1</v>
      </c>
      <c r="F444" s="5" t="n">
        <v>1.42</v>
      </c>
      <c r="G444" s="6" t="n">
        <v>1.42</v>
      </c>
      <c r="H444" s="7" t="n">
        <f aca="false">G444-E444</f>
        <v>0.42</v>
      </c>
      <c r="I444" s="7" t="n">
        <f aca="false">SUM($H$2:H444)</f>
        <v>-85.34</v>
      </c>
      <c r="J444" s="8" t="n">
        <f aca="false">SUM(H$3:H444)/SUM(E$3:E444)</f>
        <v>-0.0495011600928074</v>
      </c>
      <c r="K444" s="9" t="n">
        <f aca="false">O444-(1-O444)/N444</f>
        <v>-0.0354996937325546</v>
      </c>
      <c r="L444" s="10" t="n">
        <f aca="false">AVERAGEIF($H$3:$H444,"&gt;0")</f>
        <v>2.65568075117371</v>
      </c>
      <c r="M444" s="10" t="n">
        <f aca="false">AVERAGEIF($H$3:$H444,"&lt;0")</f>
        <v>-4.71739130434783</v>
      </c>
      <c r="N444" s="11" t="n">
        <f aca="false">L444/-M444</f>
        <v>0.562955366608252</v>
      </c>
      <c r="O444" s="11" t="n">
        <f aca="false">COUNTIF($G$3:$G444,"&gt;0")/COUNTIF($B$3:$B444,"&gt;0")</f>
        <v>0.627027027027027</v>
      </c>
    </row>
    <row r="445" customFormat="false" ht="13" hidden="false" customHeight="false" outlineLevel="0" collapsed="false">
      <c r="B445" s="2" t="n">
        <v>43727</v>
      </c>
      <c r="C445" s="2" t="s">
        <v>164</v>
      </c>
      <c r="D445" s="3" t="s">
        <v>58</v>
      </c>
      <c r="E445" s="4" t="n">
        <v>7</v>
      </c>
      <c r="F445" s="5" t="n">
        <v>1.09</v>
      </c>
      <c r="G445" s="6" t="n">
        <v>7.63</v>
      </c>
      <c r="H445" s="7" t="n">
        <f aca="false">G445-E445</f>
        <v>0.63</v>
      </c>
      <c r="I445" s="7" t="n">
        <f aca="false">SUM($H$2:H445)</f>
        <v>-84.71</v>
      </c>
      <c r="J445" s="8" t="n">
        <f aca="false">SUM(H$3:H445)/SUM(E$3:E445)</f>
        <v>-0.0489370306181398</v>
      </c>
      <c r="K445" s="9" t="n">
        <f aca="false">O445-(1-O445)/N445</f>
        <v>-0.0350721314248572</v>
      </c>
      <c r="L445" s="10" t="n">
        <f aca="false">AVERAGEIF($H$3:$H445,"&gt;0")</f>
        <v>2.64621495327103</v>
      </c>
      <c r="M445" s="10" t="n">
        <f aca="false">AVERAGEIF($H$3:$H445,"&lt;0")</f>
        <v>-4.71739130434783</v>
      </c>
      <c r="N445" s="11" t="n">
        <f aca="false">L445/-M445</f>
        <v>0.560948791937637</v>
      </c>
      <c r="O445" s="11" t="n">
        <f aca="false">COUNTIF($G$3:$G445,"&gt;0")/COUNTIF($B$3:$B445,"&gt;0")</f>
        <v>0.628032345013477</v>
      </c>
    </row>
    <row r="447" customFormat="false" ht="13" hidden="false" customHeight="false" outlineLevel="0" collapsed="false">
      <c r="I447" s="16" t="n">
        <f aca="false">SUM(H448:H453)</f>
        <v>-2.02</v>
      </c>
    </row>
    <row r="448" customFormat="false" ht="13" hidden="false" customHeight="false" outlineLevel="0" collapsed="false">
      <c r="B448" s="2" t="n">
        <v>43728</v>
      </c>
      <c r="C448" s="2" t="s">
        <v>165</v>
      </c>
      <c r="D448" s="3" t="s">
        <v>39</v>
      </c>
      <c r="E448" s="4" t="n">
        <v>2</v>
      </c>
      <c r="F448" s="5" t="n">
        <v>1.45</v>
      </c>
      <c r="G448" s="6" t="n">
        <v>0</v>
      </c>
      <c r="H448" s="7" t="n">
        <f aca="false">G448-E448</f>
        <v>-2</v>
      </c>
      <c r="I448" s="7" t="n">
        <f aca="false">SUM($H$2:H448)</f>
        <v>-86.71</v>
      </c>
      <c r="J448" s="8" t="n">
        <f aca="false">SUM(H$3:H448)/SUM(E$3:E448)</f>
        <v>-0.0500346220427005</v>
      </c>
      <c r="K448" s="9" t="n">
        <f aca="false">O448-(1-O448)/N448</f>
        <v>-0.0370095625232485</v>
      </c>
      <c r="L448" s="10" t="n">
        <f aca="false">AVERAGEIF($H$3:$H448,"&gt;0")</f>
        <v>2.64621495327103</v>
      </c>
      <c r="M448" s="10" t="n">
        <f aca="false">AVERAGEIF($H$3:$H448,"&lt;0")</f>
        <v>-4.69784172661871</v>
      </c>
      <c r="N448" s="11" t="n">
        <f aca="false">L448/-M448</f>
        <v>0.563283121752945</v>
      </c>
      <c r="O448" s="11" t="n">
        <f aca="false">COUNTIF($G$3:$G448,"&gt;0")/COUNTIF($B$3:$B448,"&gt;0")</f>
        <v>0.626344086021505</v>
      </c>
    </row>
    <row r="449" customFormat="false" ht="13" hidden="false" customHeight="false" outlineLevel="0" collapsed="false">
      <c r="B449" s="2" t="n">
        <v>43728</v>
      </c>
      <c r="C449" s="2" t="s">
        <v>165</v>
      </c>
      <c r="D449" s="3" t="s">
        <v>68</v>
      </c>
      <c r="E449" s="4" t="n">
        <v>1</v>
      </c>
      <c r="F449" s="5" t="n">
        <v>1.48</v>
      </c>
      <c r="G449" s="6" t="n">
        <v>1.48</v>
      </c>
      <c r="H449" s="7" t="n">
        <f aca="false">G449-E449</f>
        <v>0.48</v>
      </c>
      <c r="I449" s="7" t="n">
        <f aca="false">SUM($H$2:H449)</f>
        <v>-86.23</v>
      </c>
      <c r="J449" s="8" t="n">
        <f aca="false">SUM(H$3:H449)/SUM(E$3:E449)</f>
        <v>-0.0497289504036909</v>
      </c>
      <c r="K449" s="9" t="n">
        <f aca="false">O449-(1-O449)/N449</f>
        <v>-0.0367579398823707</v>
      </c>
      <c r="L449" s="10" t="n">
        <f aca="false">AVERAGEIF($H$3:$H449,"&gt;0")</f>
        <v>2.63613953488372</v>
      </c>
      <c r="M449" s="10" t="n">
        <f aca="false">AVERAGEIF($H$3:$H449,"&lt;0")</f>
        <v>-4.69784172661871</v>
      </c>
      <c r="N449" s="11" t="n">
        <f aca="false">L449/-M449</f>
        <v>0.5611384308558</v>
      </c>
      <c r="O449" s="11" t="n">
        <f aca="false">COUNTIF($G$3:$G449,"&gt;0")/COUNTIF($B$3:$B449,"&gt;0")</f>
        <v>0.627345844504022</v>
      </c>
    </row>
    <row r="450" customFormat="false" ht="13" hidden="false" customHeight="false" outlineLevel="0" collapsed="false">
      <c r="B450" s="2" t="n">
        <v>43728</v>
      </c>
      <c r="C450" s="2" t="s">
        <v>165</v>
      </c>
      <c r="D450" s="3" t="s">
        <v>73</v>
      </c>
      <c r="E450" s="4" t="n">
        <v>1</v>
      </c>
      <c r="F450" s="5" t="n">
        <v>1.65</v>
      </c>
      <c r="G450" s="6" t="n">
        <v>1.65</v>
      </c>
      <c r="H450" s="7" t="n">
        <f aca="false">G450-E450</f>
        <v>0.65</v>
      </c>
      <c r="I450" s="7" t="n">
        <f aca="false">SUM($H$2:H450)</f>
        <v>-85.58</v>
      </c>
      <c r="J450" s="8" t="n">
        <f aca="false">SUM(H$3:H450)/SUM(E$3:E450)</f>
        <v>-0.0493256484149856</v>
      </c>
      <c r="K450" s="9" t="n">
        <f aca="false">O450-(1-O450)/N450</f>
        <v>-0.0363042060912918</v>
      </c>
      <c r="L450" s="10" t="n">
        <f aca="false">AVERAGEIF($H$3:$H450,"&gt;0")</f>
        <v>2.62694444444444</v>
      </c>
      <c r="M450" s="10" t="n">
        <f aca="false">AVERAGEIF($H$3:$H450,"&lt;0")</f>
        <v>-4.69784172661871</v>
      </c>
      <c r="N450" s="11" t="n">
        <f aca="false">L450/-M450</f>
        <v>0.559181129828144</v>
      </c>
      <c r="O450" s="11" t="n">
        <f aca="false">COUNTIF($G$3:$G450,"&gt;0")/COUNTIF($B$3:$B450,"&gt;0")</f>
        <v>0.628342245989305</v>
      </c>
    </row>
    <row r="451" customFormat="false" ht="13" hidden="false" customHeight="false" outlineLevel="0" collapsed="false">
      <c r="B451" s="2" t="n">
        <v>43728</v>
      </c>
      <c r="C451" s="2" t="s">
        <v>165</v>
      </c>
      <c r="D451" s="3" t="s">
        <v>79</v>
      </c>
      <c r="E451" s="4" t="n">
        <v>3</v>
      </c>
      <c r="F451" s="5" t="n">
        <v>1.45</v>
      </c>
      <c r="G451" s="6" t="n">
        <v>3</v>
      </c>
      <c r="H451" s="7" t="n">
        <f aca="false">G451-E451</f>
        <v>0</v>
      </c>
      <c r="I451" s="7" t="n">
        <f aca="false">SUM($H$2:H451)</f>
        <v>-85.58</v>
      </c>
      <c r="J451" s="8" t="n">
        <f aca="false">SUM(H$3:H451)/SUM(E$3:E451)</f>
        <v>-0.0492405063291139</v>
      </c>
      <c r="K451" s="9" t="n">
        <f aca="false">O451-(1-O451)/N451</f>
        <v>-0.0335407282083821</v>
      </c>
      <c r="L451" s="10" t="n">
        <f aca="false">AVERAGEIF($H$3:$H451,"&gt;0")</f>
        <v>2.62694444444444</v>
      </c>
      <c r="M451" s="10" t="n">
        <f aca="false">AVERAGEIF($H$3:$H451,"&lt;0")</f>
        <v>-4.69784172661871</v>
      </c>
      <c r="N451" s="11" t="n">
        <f aca="false">L451/-M451</f>
        <v>0.559181129828144</v>
      </c>
      <c r="O451" s="11" t="n">
        <f aca="false">COUNTIF($G$3:$G451,"&gt;0")/COUNTIF($B$3:$B451,"&gt;0")</f>
        <v>0.629333333333333</v>
      </c>
    </row>
    <row r="452" customFormat="false" ht="13" hidden="false" customHeight="false" outlineLevel="0" collapsed="false">
      <c r="B452" s="2" t="n">
        <v>43728</v>
      </c>
      <c r="C452" s="2" t="s">
        <v>164</v>
      </c>
      <c r="D452" s="3" t="s">
        <v>36</v>
      </c>
      <c r="E452" s="4" t="n">
        <v>1</v>
      </c>
      <c r="F452" s="5" t="n">
        <v>1.85</v>
      </c>
      <c r="G452" s="6" t="n">
        <v>1.85</v>
      </c>
      <c r="H452" s="7" t="n">
        <f aca="false">G452-E452</f>
        <v>0.85</v>
      </c>
      <c r="I452" s="7" t="n">
        <f aca="false">SUM($H$2:H452)</f>
        <v>-84.73</v>
      </c>
      <c r="J452" s="8" t="n">
        <f aca="false">SUM(H$3:H452)/SUM(E$3:E452)</f>
        <v>-0.0487234042553192</v>
      </c>
      <c r="K452" s="9" t="n">
        <f aca="false">O452-(1-O452)/N452</f>
        <v>-0.0328592023794501</v>
      </c>
      <c r="L452" s="10" t="n">
        <f aca="false">AVERAGEIF($H$3:$H452,"&gt;0")</f>
        <v>2.61875576036866</v>
      </c>
      <c r="M452" s="10" t="n">
        <f aca="false">AVERAGEIF($H$3:$H452,"&lt;0")</f>
        <v>-4.69784172661871</v>
      </c>
      <c r="N452" s="11" t="n">
        <f aca="false">L452/-M452</f>
        <v>0.557438056188735</v>
      </c>
      <c r="O452" s="11" t="n">
        <f aca="false">COUNTIF($G$3:$G452,"&gt;0")/COUNTIF($B$3:$B452,"&gt;0")</f>
        <v>0.63031914893617</v>
      </c>
    </row>
    <row r="453" customFormat="false" ht="13" hidden="false" customHeight="false" outlineLevel="0" collapsed="false">
      <c r="B453" s="2" t="n">
        <v>43728</v>
      </c>
      <c r="C453" s="2" t="s">
        <v>164</v>
      </c>
      <c r="D453" s="3" t="s">
        <v>95</v>
      </c>
      <c r="E453" s="4" t="n">
        <v>2</v>
      </c>
      <c r="F453" s="5" t="n">
        <v>1.28</v>
      </c>
      <c r="G453" s="6" t="n">
        <v>0</v>
      </c>
      <c r="H453" s="7" t="n">
        <f aca="false">G453-E453</f>
        <v>-2</v>
      </c>
      <c r="I453" s="7" t="n">
        <f aca="false">SUM($H$2:H453)</f>
        <v>-86.73</v>
      </c>
      <c r="J453" s="8" t="n">
        <f aca="false">SUM(H$3:H453)/SUM(E$3:E453)</f>
        <v>-0.0498161975875934</v>
      </c>
      <c r="K453" s="9" t="n">
        <f aca="false">O453-(1-O453)/N453</f>
        <v>-0.0347978290851489</v>
      </c>
      <c r="L453" s="10" t="n">
        <f aca="false">AVERAGEIF($H$3:$H453,"&gt;0")</f>
        <v>2.61875576036866</v>
      </c>
      <c r="M453" s="10" t="n">
        <f aca="false">AVERAGEIF($H$3:$H453,"&lt;0")</f>
        <v>-4.67857142857143</v>
      </c>
      <c r="N453" s="11" t="n">
        <f aca="false">L453/-M453</f>
        <v>0.559734055651317</v>
      </c>
      <c r="O453" s="11" t="n">
        <f aca="false">COUNTIF($G$3:$G453,"&gt;0")/COUNTIF($B$3:$B453,"&gt;0")</f>
        <v>0.628647214854111</v>
      </c>
    </row>
    <row r="455" customFormat="false" ht="13" hidden="false" customHeight="false" outlineLevel="0" collapsed="false">
      <c r="I455" s="16" t="n">
        <f aca="false">SUM(H456:H458)</f>
        <v>5.58</v>
      </c>
    </row>
    <row r="456" customFormat="false" ht="13" hidden="false" customHeight="false" outlineLevel="0" collapsed="false">
      <c r="B456" s="2" t="n">
        <v>43729</v>
      </c>
      <c r="C456" s="2" t="s">
        <v>165</v>
      </c>
      <c r="D456" s="3" t="s">
        <v>169</v>
      </c>
      <c r="E456" s="4" t="n">
        <v>4</v>
      </c>
      <c r="F456" s="5" t="n">
        <v>1.8</v>
      </c>
      <c r="G456" s="6" t="n">
        <v>7.2</v>
      </c>
      <c r="H456" s="7" t="n">
        <f aca="false">G456-E456</f>
        <v>3.2</v>
      </c>
      <c r="I456" s="7" t="n">
        <f aca="false">SUM($H$2:H456)</f>
        <v>-83.53</v>
      </c>
      <c r="J456" s="8" t="n">
        <f aca="false">SUM(H$3:H456)/SUM(E$3:E456)</f>
        <v>-0.0478681948424069</v>
      </c>
      <c r="K456" s="9" t="n">
        <f aca="false">O456-(1-O456)/N456</f>
        <v>-0.0313872614605812</v>
      </c>
      <c r="L456" s="10" t="n">
        <f aca="false">AVERAGEIF($H$3:$H456,"&gt;0")</f>
        <v>2.62142201834862</v>
      </c>
      <c r="M456" s="10" t="n">
        <f aca="false">AVERAGEIF($H$3:$H456,"&lt;0")</f>
        <v>-4.67857142857143</v>
      </c>
      <c r="N456" s="11" t="n">
        <f aca="false">L456/-M456</f>
        <v>0.560303942853141</v>
      </c>
      <c r="O456" s="11" t="n">
        <f aca="false">COUNTIF($G$3:$G456,"&gt;0")/COUNTIF($B$3:$B456,"&gt;0")</f>
        <v>0.62962962962963</v>
      </c>
    </row>
    <row r="457" customFormat="false" ht="13" hidden="false" customHeight="false" outlineLevel="0" collapsed="false">
      <c r="B457" s="2" t="n">
        <v>43729</v>
      </c>
      <c r="C457" s="2" t="s">
        <v>165</v>
      </c>
      <c r="D457" s="3" t="s">
        <v>79</v>
      </c>
      <c r="E457" s="4" t="n">
        <v>3</v>
      </c>
      <c r="F457" s="5" t="n">
        <v>1.7</v>
      </c>
      <c r="G457" s="6" t="n">
        <v>5.1</v>
      </c>
      <c r="H457" s="7" t="n">
        <f aca="false">G457-E457</f>
        <v>2.1</v>
      </c>
      <c r="I457" s="7" t="n">
        <f aca="false">SUM($H$2:H457)</f>
        <v>-81.43</v>
      </c>
      <c r="J457" s="8" t="n">
        <f aca="false">SUM(H$3:H457)/SUM(E$3:E457)</f>
        <v>-0.0465846681922197</v>
      </c>
      <c r="K457" s="9" t="n">
        <f aca="false">O457-(1-O457)/N457</f>
        <v>-0.02926525589417</v>
      </c>
      <c r="L457" s="10" t="n">
        <f aca="false">AVERAGEIF($H$3:$H457,"&gt;0")</f>
        <v>2.61904109589041</v>
      </c>
      <c r="M457" s="10" t="n">
        <f aca="false">AVERAGEIF($H$3:$H457,"&lt;0")</f>
        <v>-4.67857142857143</v>
      </c>
      <c r="N457" s="11" t="n">
        <f aca="false">L457/-M457</f>
        <v>0.559795043396424</v>
      </c>
      <c r="O457" s="11" t="n">
        <f aca="false">COUNTIF($G$3:$G457,"&gt;0")/COUNTIF($B$3:$B457,"&gt;0")</f>
        <v>0.630606860158311</v>
      </c>
    </row>
    <row r="458" customFormat="false" ht="13" hidden="false" customHeight="false" outlineLevel="0" collapsed="false">
      <c r="B458" s="2" t="n">
        <v>43729</v>
      </c>
      <c r="C458" s="2" t="s">
        <v>164</v>
      </c>
      <c r="D458" s="3" t="s">
        <v>58</v>
      </c>
      <c r="E458" s="4" t="n">
        <v>2</v>
      </c>
      <c r="F458" s="5" t="n">
        <v>1.13</v>
      </c>
      <c r="G458" s="6" t="n">
        <v>2.28</v>
      </c>
      <c r="H458" s="7" t="n">
        <f aca="false">G458-E458</f>
        <v>0.28</v>
      </c>
      <c r="I458" s="7" t="n">
        <f aca="false">SUM($H$2:H458)</f>
        <v>-81.15</v>
      </c>
      <c r="J458" s="8" t="n">
        <f aca="false">SUM(H$3:H458)/SUM(E$3:E458)</f>
        <v>-0.0463714285714286</v>
      </c>
      <c r="K458" s="9" t="n">
        <f aca="false">O458-(1-O458)/N458</f>
        <v>-0.0292392565451272</v>
      </c>
      <c r="L458" s="10" t="n">
        <f aca="false">AVERAGEIF($H$3:$H458,"&gt;0")</f>
        <v>2.60840909090909</v>
      </c>
      <c r="M458" s="10" t="n">
        <f aca="false">AVERAGEIF($H$3:$H458,"&lt;0")</f>
        <v>-4.67857142857143</v>
      </c>
      <c r="N458" s="11" t="n">
        <f aca="false">L458/-M458</f>
        <v>0.557522553782096</v>
      </c>
      <c r="O458" s="11" t="n">
        <f aca="false">COUNTIF($G$3:$G458,"&gt;0")/COUNTIF($B$3:$B458,"&gt;0")</f>
        <v>0.631578947368421</v>
      </c>
    </row>
    <row r="460" customFormat="false" ht="13" hidden="false" customHeight="false" outlineLevel="0" collapsed="false">
      <c r="I460" s="16" t="n">
        <f aca="false">SUM(H461:H462)</f>
        <v>0.8</v>
      </c>
    </row>
    <row r="461" customFormat="false" ht="13" hidden="false" customHeight="false" outlineLevel="0" collapsed="false">
      <c r="B461" s="2" t="n">
        <v>43730</v>
      </c>
      <c r="C461" s="2" t="s">
        <v>165</v>
      </c>
      <c r="D461" s="3" t="s">
        <v>79</v>
      </c>
      <c r="E461" s="4" t="n">
        <v>1</v>
      </c>
      <c r="F461" s="5" t="n">
        <v>1.36</v>
      </c>
      <c r="G461" s="6" t="n">
        <v>1.36</v>
      </c>
      <c r="H461" s="7" t="n">
        <f aca="false">G461-E461</f>
        <v>0.36</v>
      </c>
      <c r="I461" s="7" t="n">
        <f aca="false">SUM($H$2:H461)</f>
        <v>-80.79</v>
      </c>
      <c r="J461" s="8" t="n">
        <f aca="false">SUM(H$3:H461)/SUM(E$3:E461)</f>
        <v>-0.0461393489434609</v>
      </c>
      <c r="K461" s="9" t="n">
        <f aca="false">O461-(1-O461)/N461</f>
        <v>-0.0291185868010558</v>
      </c>
      <c r="L461" s="10" t="n">
        <f aca="false">AVERAGEIF($H$3:$H461,"&gt;0")</f>
        <v>2.59823529411765</v>
      </c>
      <c r="M461" s="10" t="n">
        <f aca="false">AVERAGEIF($H$3:$H461,"&lt;0")</f>
        <v>-4.67857142857143</v>
      </c>
      <c r="N461" s="11" t="n">
        <f aca="false">L461/-M461</f>
        <v>0.555348001796138</v>
      </c>
      <c r="O461" s="11" t="n">
        <f aca="false">COUNTIF($G$3:$G461,"&gt;0")/COUNTIF($B$3:$B461,"&gt;0")</f>
        <v>0.63254593175853</v>
      </c>
    </row>
    <row r="462" customFormat="false" ht="13" hidden="false" customHeight="false" outlineLevel="0" collapsed="false">
      <c r="B462" s="2" t="n">
        <v>43730</v>
      </c>
      <c r="C462" s="2" t="s">
        <v>164</v>
      </c>
      <c r="D462" s="3" t="s">
        <v>58</v>
      </c>
      <c r="E462" s="4" t="n">
        <v>2</v>
      </c>
      <c r="F462" s="5" t="n">
        <v>1.22</v>
      </c>
      <c r="G462" s="6" t="n">
        <v>2.44</v>
      </c>
      <c r="H462" s="7" t="n">
        <f aca="false">G462-E462</f>
        <v>0.44</v>
      </c>
      <c r="I462" s="7" t="n">
        <f aca="false">SUM($H$2:H462)</f>
        <v>-80.35</v>
      </c>
      <c r="J462" s="8" t="n">
        <f aca="false">SUM(H$3:H462)/SUM(E$3:E462)</f>
        <v>-0.0458357102110668</v>
      </c>
      <c r="K462" s="9" t="n">
        <f aca="false">O462-(1-O462)/N462</f>
        <v>-0.0289030928454974</v>
      </c>
      <c r="L462" s="10" t="n">
        <f aca="false">AVERAGEIF($H$3:$H462,"&gt;0")</f>
        <v>2.58851351351351</v>
      </c>
      <c r="M462" s="10" t="n">
        <f aca="false">AVERAGEIF($H$3:$H462,"&lt;0")</f>
        <v>-4.67857142857143</v>
      </c>
      <c r="N462" s="11" t="n">
        <f aca="false">L462/-M462</f>
        <v>0.553270063957087</v>
      </c>
      <c r="O462" s="11" t="n">
        <f aca="false">COUNTIF($G$3:$G462,"&gt;0")/COUNTIF($B$3:$B462,"&gt;0")</f>
        <v>0.633507853403141</v>
      </c>
    </row>
    <row r="464" customFormat="false" ht="13" hidden="false" customHeight="false" outlineLevel="0" collapsed="false">
      <c r="I464" s="16" t="n">
        <f aca="false">SUM(H465)</f>
        <v>0.16</v>
      </c>
    </row>
    <row r="465" customFormat="false" ht="13" hidden="false" customHeight="false" outlineLevel="0" collapsed="false">
      <c r="B465" s="2" t="n">
        <v>43731</v>
      </c>
      <c r="C465" s="2" t="s">
        <v>170</v>
      </c>
      <c r="D465" s="3" t="s">
        <v>28</v>
      </c>
      <c r="E465" s="4" t="n">
        <v>1</v>
      </c>
      <c r="F465" s="5" t="n">
        <v>1.15</v>
      </c>
      <c r="G465" s="6" t="n">
        <v>1.16</v>
      </c>
      <c r="H465" s="7" t="n">
        <f aca="false">G465-E465</f>
        <v>0.16</v>
      </c>
      <c r="I465" s="7" t="n">
        <f aca="false">SUM($H$2:H465)</f>
        <v>-80.19</v>
      </c>
      <c r="J465" s="8" t="n">
        <f aca="false">SUM(H$3:H465)/SUM(E$3:E465)</f>
        <v>-0.0457183580387686</v>
      </c>
      <c r="K465" s="9" t="n">
        <f aca="false">O465-(1-O465)/N465</f>
        <v>-0.0290079732555971</v>
      </c>
      <c r="L465" s="10" t="n">
        <f aca="false">AVERAGEIF($H$3:$H465,"&gt;0")</f>
        <v>2.57762331838565</v>
      </c>
      <c r="M465" s="10" t="n">
        <f aca="false">AVERAGEIF($H$3:$H465,"&lt;0")</f>
        <v>-4.67857142857143</v>
      </c>
      <c r="N465" s="11" t="n">
        <f aca="false">L465/-M465</f>
        <v>0.550942388662582</v>
      </c>
      <c r="O465" s="11" t="n">
        <f aca="false">COUNTIF($G$3:$G465,"&gt;0")/COUNTIF($B$3:$B465,"&gt;0")</f>
        <v>0.634464751958225</v>
      </c>
    </row>
    <row r="467" customFormat="false" ht="13" hidden="false" customHeight="false" outlineLevel="0" collapsed="false">
      <c r="I467" s="16" t="n">
        <f aca="false">SUM(H468:H470)</f>
        <v>-0.8</v>
      </c>
    </row>
    <row r="468" customFormat="false" ht="13" hidden="false" customHeight="false" outlineLevel="0" collapsed="false">
      <c r="B468" s="2" t="n">
        <v>43732</v>
      </c>
      <c r="C468" s="2" t="s">
        <v>170</v>
      </c>
      <c r="D468" s="3" t="s">
        <v>53</v>
      </c>
      <c r="E468" s="4" t="n">
        <v>4</v>
      </c>
      <c r="F468" s="5" t="n">
        <v>1.32</v>
      </c>
      <c r="G468" s="6" t="n">
        <v>5.28</v>
      </c>
      <c r="H468" s="7" t="n">
        <f aca="false">G468-E468</f>
        <v>1.28</v>
      </c>
      <c r="I468" s="7" t="n">
        <f aca="false">SUM($H$2:H468)</f>
        <v>-78.91</v>
      </c>
      <c r="J468" s="8" t="n">
        <f aca="false">SUM(H$3:H468)/SUM(E$3:E468)</f>
        <v>-0.0448862343572241</v>
      </c>
      <c r="K468" s="9" t="n">
        <f aca="false">O468-(1-O468)/N468</f>
        <v>-0.0278188231584188</v>
      </c>
      <c r="L468" s="10" t="n">
        <f aca="false">AVERAGEIF($H$3:$H468,"&gt;0")</f>
        <v>2.57183035714286</v>
      </c>
      <c r="M468" s="10" t="n">
        <f aca="false">AVERAGEIF($H$3:$H468,"&lt;0")</f>
        <v>-4.67857142857143</v>
      </c>
      <c r="N468" s="11" t="n">
        <f aca="false">L468/-M468</f>
        <v>0.549704198473282</v>
      </c>
      <c r="O468" s="11" t="n">
        <f aca="false">COUNTIF($G$3:$G468,"&gt;0")/COUNTIF($B$3:$B468,"&gt;0")</f>
        <v>0.635416666666667</v>
      </c>
    </row>
    <row r="469" customFormat="false" ht="13" hidden="false" customHeight="false" outlineLevel="0" collapsed="false">
      <c r="B469" s="2" t="n">
        <v>43732</v>
      </c>
      <c r="C469" s="2" t="s">
        <v>171</v>
      </c>
      <c r="D469" s="3" t="s">
        <v>131</v>
      </c>
      <c r="E469" s="4" t="n">
        <v>4</v>
      </c>
      <c r="F469" s="5" t="n">
        <v>1.32</v>
      </c>
      <c r="G469" s="6" t="n">
        <v>0</v>
      </c>
      <c r="H469" s="7" t="n">
        <f aca="false">G469-E469</f>
        <v>-4</v>
      </c>
      <c r="I469" s="7" t="n">
        <f aca="false">SUM($H$2:H469)</f>
        <v>-82.91</v>
      </c>
      <c r="J469" s="8" t="n">
        <f aca="false">SUM(H$3:H469)/SUM(E$3:E469)</f>
        <v>-0.0470544835414302</v>
      </c>
      <c r="K469" s="9" t="n">
        <f aca="false">O469-(1-O469)/N469</f>
        <v>-0.0317863393007902</v>
      </c>
      <c r="L469" s="10" t="n">
        <f aca="false">AVERAGEIF($H$3:$H469,"&gt;0")</f>
        <v>2.57183035714286</v>
      </c>
      <c r="M469" s="10" t="n">
        <f aca="false">AVERAGEIF($H$3:$H469,"&lt;0")</f>
        <v>-4.67375886524823</v>
      </c>
      <c r="N469" s="11" t="n">
        <f aca="false">L469/-M469</f>
        <v>0.550270228159549</v>
      </c>
      <c r="O469" s="11" t="n">
        <f aca="false">COUNTIF($G$3:$G469,"&gt;0")/COUNTIF($B$3:$B469,"&gt;0")</f>
        <v>0.633766233766234</v>
      </c>
    </row>
    <row r="470" customFormat="false" ht="13" hidden="false" customHeight="false" outlineLevel="0" collapsed="false">
      <c r="B470" s="2" t="n">
        <v>43732</v>
      </c>
      <c r="C470" s="2" t="s">
        <v>171</v>
      </c>
      <c r="D470" s="3" t="s">
        <v>31</v>
      </c>
      <c r="E470" s="4" t="n">
        <v>4</v>
      </c>
      <c r="F470" s="5" t="n">
        <v>1.48</v>
      </c>
      <c r="G470" s="6" t="n">
        <v>5.92</v>
      </c>
      <c r="H470" s="7" t="n">
        <f aca="false">G470-E470</f>
        <v>1.92</v>
      </c>
      <c r="I470" s="7" t="n">
        <f aca="false">SUM($H$2:H470)</f>
        <v>-80.99</v>
      </c>
      <c r="J470" s="8" t="n">
        <f aca="false">SUM(H$3:H470)/SUM(E$3:E470)</f>
        <v>-0.0458607021517554</v>
      </c>
      <c r="K470" s="9" t="n">
        <f aca="false">O470-(1-O470)/N470</f>
        <v>-0.0298619266586725</v>
      </c>
      <c r="L470" s="10" t="n">
        <f aca="false">AVERAGEIF($H$3:$H470,"&gt;0")</f>
        <v>2.56893333333333</v>
      </c>
      <c r="M470" s="10" t="n">
        <f aca="false">AVERAGEIF($H$3:$H470,"&lt;0")</f>
        <v>-4.67375886524823</v>
      </c>
      <c r="N470" s="11" t="n">
        <f aca="false">L470/-M470</f>
        <v>0.549650379362671</v>
      </c>
      <c r="O470" s="11" t="n">
        <f aca="false">COUNTIF($G$3:$G470,"&gt;0")/COUNTIF($B$3:$B470,"&gt;0")</f>
        <v>0.634715025906736</v>
      </c>
    </row>
    <row r="472" customFormat="false" ht="13" hidden="false" customHeight="false" outlineLevel="0" collapsed="false">
      <c r="I472" s="16" t="n">
        <f aca="false">SUM(H473:H478)</f>
        <v>-1.31</v>
      </c>
    </row>
    <row r="473" customFormat="false" ht="13" hidden="false" customHeight="false" outlineLevel="0" collapsed="false">
      <c r="B473" s="2" t="n">
        <v>43733</v>
      </c>
      <c r="C473" s="2" t="s">
        <v>170</v>
      </c>
      <c r="D473" s="3" t="s">
        <v>90</v>
      </c>
      <c r="E473" s="4" t="n">
        <v>1</v>
      </c>
      <c r="F473" s="5" t="n">
        <v>1.42</v>
      </c>
      <c r="G473" s="6" t="n">
        <v>1.42</v>
      </c>
      <c r="H473" s="7" t="n">
        <f aca="false">G473-E473</f>
        <v>0.42</v>
      </c>
      <c r="I473" s="7" t="n">
        <f aca="false">SUM($H$2:H473)</f>
        <v>-80.57</v>
      </c>
      <c r="J473" s="8" t="n">
        <f aca="false">SUM(H$3:H473)/SUM(E$3:E473)</f>
        <v>-0.0455970571590266</v>
      </c>
      <c r="K473" s="9" t="n">
        <f aca="false">O473-(1-O473)/N473</f>
        <v>-0.0296633840127074</v>
      </c>
      <c r="L473" s="10" t="n">
        <f aca="false">AVERAGEIF($H$3:$H473,"&gt;0")</f>
        <v>2.55942477876106</v>
      </c>
      <c r="M473" s="10" t="n">
        <f aca="false">AVERAGEIF($H$3:$H473,"&lt;0")</f>
        <v>-4.67375886524823</v>
      </c>
      <c r="N473" s="11" t="n">
        <f aca="false">L473/-M473</f>
        <v>0.547615923832033</v>
      </c>
      <c r="O473" s="11" t="n">
        <f aca="false">COUNTIF($G$3:$G473,"&gt;0")/COUNTIF($B$3:$B473,"&gt;0")</f>
        <v>0.635658914728682</v>
      </c>
    </row>
    <row r="474" customFormat="false" ht="13" hidden="false" customHeight="false" outlineLevel="0" collapsed="false">
      <c r="B474" s="2" t="n">
        <v>43733</v>
      </c>
      <c r="C474" s="2" t="s">
        <v>170</v>
      </c>
      <c r="D474" s="3" t="s">
        <v>134</v>
      </c>
      <c r="E474" s="4" t="n">
        <v>1</v>
      </c>
      <c r="F474" s="5" t="n">
        <v>1.45</v>
      </c>
      <c r="G474" s="6" t="n">
        <v>0</v>
      </c>
      <c r="H474" s="7" t="n">
        <f aca="false">G474-E474</f>
        <v>-1</v>
      </c>
      <c r="I474" s="7" t="n">
        <f aca="false">SUM($H$2:H474)</f>
        <v>-81.57</v>
      </c>
      <c r="J474" s="8" t="n">
        <f aca="false">SUM(H$3:H474)/SUM(E$3:E474)</f>
        <v>-0.0461368778280543</v>
      </c>
      <c r="K474" s="9" t="n">
        <f aca="false">O474-(1-O474)/N474</f>
        <v>-0.0305939237227827</v>
      </c>
      <c r="L474" s="10" t="n">
        <f aca="false">AVERAGEIF($H$3:$H474,"&gt;0")</f>
        <v>2.55942477876106</v>
      </c>
      <c r="M474" s="10" t="n">
        <f aca="false">AVERAGEIF($H$3:$H474,"&lt;0")</f>
        <v>-4.64788732394366</v>
      </c>
      <c r="N474" s="11" t="n">
        <f aca="false">L474/-M474</f>
        <v>0.550664119066774</v>
      </c>
      <c r="O474" s="11" t="n">
        <f aca="false">COUNTIF($G$3:$G474,"&gt;0")/COUNTIF($B$3:$B474,"&gt;0")</f>
        <v>0.634020618556701</v>
      </c>
    </row>
    <row r="475" customFormat="false" ht="13" hidden="false" customHeight="false" outlineLevel="0" collapsed="false">
      <c r="B475" s="2" t="n">
        <v>43733</v>
      </c>
      <c r="C475" s="2" t="s">
        <v>170</v>
      </c>
      <c r="D475" s="3" t="s">
        <v>59</v>
      </c>
      <c r="E475" s="4" t="n">
        <v>1</v>
      </c>
      <c r="F475" s="5" t="n">
        <v>1.75</v>
      </c>
      <c r="G475" s="6" t="n">
        <v>1.75</v>
      </c>
      <c r="H475" s="7" t="n">
        <f aca="false">G475-E475</f>
        <v>0.75</v>
      </c>
      <c r="I475" s="7" t="n">
        <f aca="false">SUM($H$2:H475)</f>
        <v>-80.82</v>
      </c>
      <c r="J475" s="8" t="n">
        <f aca="false">SUM(H$3:H475)/SUM(E$3:E475)</f>
        <v>-0.0456868287167892</v>
      </c>
      <c r="K475" s="9" t="n">
        <f aca="false">O475-(1-O475)/N475</f>
        <v>-0.0300155764940614</v>
      </c>
      <c r="L475" s="10" t="n">
        <f aca="false">AVERAGEIF($H$3:$H475,"&gt;0")</f>
        <v>2.55145374449339</v>
      </c>
      <c r="M475" s="10" t="n">
        <f aca="false">AVERAGEIF($H$3:$H475,"&lt;0")</f>
        <v>-4.64788732394366</v>
      </c>
      <c r="N475" s="11" t="n">
        <f aca="false">L475/-M475</f>
        <v>0.54894913896676</v>
      </c>
      <c r="O475" s="11" t="n">
        <f aca="false">COUNTIF($G$3:$G475,"&gt;0")/COUNTIF($B$3:$B475,"&gt;0")</f>
        <v>0.634961439588689</v>
      </c>
    </row>
    <row r="476" customFormat="false" ht="13" hidden="false" customHeight="false" outlineLevel="0" collapsed="false">
      <c r="B476" s="2" t="n">
        <v>43733</v>
      </c>
      <c r="C476" s="2" t="s">
        <v>171</v>
      </c>
      <c r="D476" s="3" t="s">
        <v>73</v>
      </c>
      <c r="E476" s="4" t="n">
        <v>1</v>
      </c>
      <c r="F476" s="5" t="n">
        <v>1.68</v>
      </c>
      <c r="G476" s="6" t="n">
        <v>0</v>
      </c>
      <c r="H476" s="7" t="n">
        <f aca="false">G476-E476</f>
        <v>-1</v>
      </c>
      <c r="I476" s="7" t="n">
        <f aca="false">SUM($H$2:H476)</f>
        <v>-81.82</v>
      </c>
      <c r="J476" s="8" t="n">
        <f aca="false">SUM(H$3:H476)/SUM(E$3:E476)</f>
        <v>-0.046225988700565</v>
      </c>
      <c r="K476" s="9" t="n">
        <f aca="false">O476-(1-O476)/N476</f>
        <v>-0.0309435709725778</v>
      </c>
      <c r="L476" s="10" t="n">
        <f aca="false">AVERAGEIF($H$3:$H476,"&gt;0")</f>
        <v>2.55145374449339</v>
      </c>
      <c r="M476" s="10" t="n">
        <f aca="false">AVERAGEIF($H$3:$H476,"&lt;0")</f>
        <v>-4.62237762237762</v>
      </c>
      <c r="N476" s="11" t="n">
        <f aca="false">L476/-M476</f>
        <v>0.551978646690703</v>
      </c>
      <c r="O476" s="11" t="n">
        <f aca="false">COUNTIF($G$3:$G476,"&gt;0")/COUNTIF($B$3:$B476,"&gt;0")</f>
        <v>0.633333333333333</v>
      </c>
    </row>
    <row r="477" customFormat="false" ht="13" hidden="false" customHeight="false" outlineLevel="0" collapsed="false">
      <c r="B477" s="2" t="n">
        <v>43733</v>
      </c>
      <c r="C477" s="2" t="s">
        <v>171</v>
      </c>
      <c r="D477" s="3" t="s">
        <v>33</v>
      </c>
      <c r="E477" s="4" t="n">
        <v>1</v>
      </c>
      <c r="F477" s="5" t="n">
        <v>1.68</v>
      </c>
      <c r="G477" s="6" t="n">
        <v>0</v>
      </c>
      <c r="H477" s="7" t="n">
        <f aca="false">G477-E477</f>
        <v>-1</v>
      </c>
      <c r="I477" s="7" t="n">
        <f aca="false">SUM($H$2:H477)</f>
        <v>-82.82</v>
      </c>
      <c r="J477" s="8" t="n">
        <f aca="false">SUM(H$3:H477)/SUM(E$3:E477)</f>
        <v>-0.0467645398080181</v>
      </c>
      <c r="K477" s="9" t="n">
        <f aca="false">O477-(1-O477)/N477</f>
        <v>-0.0318668186762679</v>
      </c>
      <c r="L477" s="10" t="n">
        <f aca="false">AVERAGEIF($H$3:$H477,"&gt;0")</f>
        <v>2.55145374449339</v>
      </c>
      <c r="M477" s="10" t="n">
        <f aca="false">AVERAGEIF($H$3:$H477,"&lt;0")</f>
        <v>-4.59722222222222</v>
      </c>
      <c r="N477" s="11" t="n">
        <f aca="false">L477/-M477</f>
        <v>0.554999001823336</v>
      </c>
      <c r="O477" s="11" t="n">
        <f aca="false">COUNTIF($G$3:$G477,"&gt;0")/COUNTIF($B$3:$B477,"&gt;0")</f>
        <v>0.631713554987212</v>
      </c>
    </row>
    <row r="478" customFormat="false" ht="13" hidden="false" customHeight="false" outlineLevel="0" collapsed="false">
      <c r="B478" s="2" t="n">
        <v>43733</v>
      </c>
      <c r="C478" s="2" t="s">
        <v>171</v>
      </c>
      <c r="D478" s="3" t="s">
        <v>91</v>
      </c>
      <c r="E478" s="4" t="n">
        <v>2</v>
      </c>
      <c r="F478" s="5" t="n">
        <v>1.26</v>
      </c>
      <c r="G478" s="6" t="n">
        <v>2.52</v>
      </c>
      <c r="H478" s="7" t="n">
        <f aca="false">G478-E478</f>
        <v>0.52</v>
      </c>
      <c r="I478" s="7" t="n">
        <f aca="false">SUM($H$2:H478)</f>
        <v>-82.3</v>
      </c>
      <c r="J478" s="8" t="n">
        <f aca="false">SUM(H$3:H478)/SUM(E$3:E478)</f>
        <v>-0.0464184997179921</v>
      </c>
      <c r="K478" s="9" t="n">
        <f aca="false">O478-(1-O478)/N478</f>
        <v>-0.031553970561832</v>
      </c>
      <c r="L478" s="10" t="n">
        <f aca="false">AVERAGEIF($H$3:$H478,"&gt;0")</f>
        <v>2.54254385964912</v>
      </c>
      <c r="M478" s="10" t="n">
        <f aca="false">AVERAGEIF($H$3:$H478,"&lt;0")</f>
        <v>-4.59722222222222</v>
      </c>
      <c r="N478" s="11" t="n">
        <f aca="false">L478/-M478</f>
        <v>0.553060899984099</v>
      </c>
      <c r="O478" s="11" t="n">
        <f aca="false">COUNTIF($G$3:$G478,"&gt;0")/COUNTIF($B$3:$B478,"&gt;0")</f>
        <v>0.63265306122449</v>
      </c>
    </row>
    <row r="480" customFormat="false" ht="13" hidden="false" customHeight="false" outlineLevel="0" collapsed="false">
      <c r="I480" s="16" t="n">
        <f aca="false">SUM(H481:H491)</f>
        <v>-5.32</v>
      </c>
    </row>
    <row r="481" customFormat="false" ht="13" hidden="false" customHeight="false" outlineLevel="0" collapsed="false">
      <c r="B481" s="2" t="n">
        <v>43734</v>
      </c>
      <c r="C481" s="2" t="s">
        <v>170</v>
      </c>
      <c r="D481" s="3" t="s">
        <v>61</v>
      </c>
      <c r="E481" s="4" t="n">
        <v>1</v>
      </c>
      <c r="F481" s="5" t="n">
        <v>1.48</v>
      </c>
      <c r="G481" s="6" t="n">
        <v>1.48</v>
      </c>
      <c r="H481" s="7" t="n">
        <f aca="false">G481-E481</f>
        <v>0.48</v>
      </c>
      <c r="I481" s="7" t="n">
        <f aca="false">SUM($H$2:H481)</f>
        <v>-81.82</v>
      </c>
      <c r="J481" s="8" t="n">
        <f aca="false">SUM(H$3:H481)/SUM(E$3:E481)</f>
        <v>-0.0461217587373168</v>
      </c>
      <c r="K481" s="9" t="n">
        <f aca="false">O481-(1-O481)/N481</f>
        <v>-0.0312844035329216</v>
      </c>
      <c r="L481" s="10" t="n">
        <f aca="false">AVERAGEIF($H$3:$H481,"&gt;0")</f>
        <v>2.53353711790393</v>
      </c>
      <c r="M481" s="10" t="n">
        <f aca="false">AVERAGEIF($H$3:$H481,"&lt;0")</f>
        <v>-4.59722222222222</v>
      </c>
      <c r="N481" s="11" t="n">
        <f aca="false">L481/-M481</f>
        <v>0.551101729574269</v>
      </c>
      <c r="O481" s="11" t="n">
        <f aca="false">COUNTIF($G$3:$G481,"&gt;0")/COUNTIF($B$3:$B481,"&gt;0")</f>
        <v>0.633587786259542</v>
      </c>
    </row>
    <row r="482" customFormat="false" ht="13" hidden="false" customHeight="false" outlineLevel="0" collapsed="false">
      <c r="B482" s="2" t="n">
        <v>43734</v>
      </c>
      <c r="C482" s="2" t="s">
        <v>170</v>
      </c>
      <c r="D482" s="3" t="s">
        <v>76</v>
      </c>
      <c r="E482" s="4" t="n">
        <v>1</v>
      </c>
      <c r="F482" s="5" t="n">
        <v>1.6</v>
      </c>
      <c r="G482" s="6" t="n">
        <v>0</v>
      </c>
      <c r="H482" s="7" t="n">
        <f aca="false">G482-E482</f>
        <v>-1</v>
      </c>
      <c r="I482" s="7" t="n">
        <f aca="false">SUM($H$2:H482)</f>
        <v>-82.82</v>
      </c>
      <c r="J482" s="8" t="n">
        <f aca="false">SUM(H$3:H482)/SUM(E$3:E482)</f>
        <v>-0.0466591549295775</v>
      </c>
      <c r="K482" s="9" t="n">
        <f aca="false">O482-(1-O482)/N482</f>
        <v>-0.0322067910658922</v>
      </c>
      <c r="L482" s="10" t="n">
        <f aca="false">AVERAGEIF($H$3:$H482,"&gt;0")</f>
        <v>2.53353711790393</v>
      </c>
      <c r="M482" s="10" t="n">
        <f aca="false">AVERAGEIF($H$3:$H482,"&lt;0")</f>
        <v>-4.57241379310345</v>
      </c>
      <c r="N482" s="11" t="n">
        <f aca="false">L482/-M482</f>
        <v>0.5540918281992</v>
      </c>
      <c r="O482" s="11" t="n">
        <f aca="false">COUNTIF($G$3:$G482,"&gt;0")/COUNTIF($B$3:$B482,"&gt;0")</f>
        <v>0.631979695431472</v>
      </c>
    </row>
    <row r="483" customFormat="false" ht="13" hidden="false" customHeight="false" outlineLevel="0" collapsed="false">
      <c r="B483" s="2" t="n">
        <v>43734</v>
      </c>
      <c r="C483" s="2" t="s">
        <v>170</v>
      </c>
      <c r="D483" s="3" t="s">
        <v>59</v>
      </c>
      <c r="E483" s="4" t="n">
        <v>1</v>
      </c>
      <c r="F483" s="5" t="n">
        <v>1.55</v>
      </c>
      <c r="G483" s="6" t="n">
        <v>0</v>
      </c>
      <c r="H483" s="7" t="n">
        <f aca="false">G483-E483</f>
        <v>-1</v>
      </c>
      <c r="I483" s="7" t="n">
        <f aca="false">SUM($H$2:H483)</f>
        <v>-83.82</v>
      </c>
      <c r="J483" s="8" t="n">
        <f aca="false">SUM(H$3:H483)/SUM(E$3:E483)</f>
        <v>-0.047195945945946</v>
      </c>
      <c r="K483" s="9" t="n">
        <f aca="false">O483-(1-O483)/N483</f>
        <v>-0.0331245082822397</v>
      </c>
      <c r="L483" s="10" t="n">
        <f aca="false">AVERAGEIF($H$3:$H483,"&gt;0")</f>
        <v>2.53353711790393</v>
      </c>
      <c r="M483" s="10" t="n">
        <f aca="false">AVERAGEIF($H$3:$H483,"&lt;0")</f>
        <v>-4.54794520547945</v>
      </c>
      <c r="N483" s="11" t="n">
        <f aca="false">L483/-M483</f>
        <v>0.557072920502972</v>
      </c>
      <c r="O483" s="11" t="n">
        <f aca="false">COUNTIF($G$3:$G483,"&gt;0")/COUNTIF($B$3:$B483,"&gt;0")</f>
        <v>0.630379746835443</v>
      </c>
    </row>
    <row r="484" customFormat="false" ht="13" hidden="false" customHeight="false" outlineLevel="0" collapsed="false">
      <c r="B484" s="2" t="n">
        <v>43734</v>
      </c>
      <c r="C484" s="2" t="s">
        <v>170</v>
      </c>
      <c r="D484" s="3" t="s">
        <v>90</v>
      </c>
      <c r="E484" s="4" t="n">
        <v>1</v>
      </c>
      <c r="F484" s="5" t="n">
        <v>1.24</v>
      </c>
      <c r="G484" s="6" t="n">
        <v>1.24</v>
      </c>
      <c r="H484" s="7" t="n">
        <f aca="false">G484-E484</f>
        <v>0.24</v>
      </c>
      <c r="I484" s="7" t="n">
        <f aca="false">SUM($H$2:H484)</f>
        <v>-83.58</v>
      </c>
      <c r="J484" s="8" t="n">
        <f aca="false">SUM(H$3:H484)/SUM(E$3:E484)</f>
        <v>-0.0470343275182893</v>
      </c>
      <c r="K484" s="9" t="n">
        <f aca="false">O484-(1-O484)/N484</f>
        <v>-0.0331308328103755</v>
      </c>
      <c r="L484" s="10" t="n">
        <f aca="false">AVERAGEIF($H$3:$H484,"&gt;0")</f>
        <v>2.5235652173913</v>
      </c>
      <c r="M484" s="10" t="n">
        <f aca="false">AVERAGEIF($H$3:$H484,"&lt;0")</f>
        <v>-4.54794520547945</v>
      </c>
      <c r="N484" s="11" t="n">
        <f aca="false">L484/-M484</f>
        <v>0.554880303823991</v>
      </c>
      <c r="O484" s="11" t="n">
        <f aca="false">COUNTIF($G$3:$G484,"&gt;0")/COUNTIF($B$3:$B484,"&gt;0")</f>
        <v>0.631313131313131</v>
      </c>
    </row>
    <row r="485" customFormat="false" ht="13" hidden="false" customHeight="false" outlineLevel="0" collapsed="false">
      <c r="B485" s="2" t="n">
        <v>43734</v>
      </c>
      <c r="C485" s="2" t="s">
        <v>170</v>
      </c>
      <c r="D485" s="3" t="s">
        <v>29</v>
      </c>
      <c r="E485" s="4" t="n">
        <v>2</v>
      </c>
      <c r="F485" s="5" t="n">
        <v>1.52</v>
      </c>
      <c r="G485" s="6" t="n">
        <v>0</v>
      </c>
      <c r="H485" s="7" t="n">
        <f aca="false">G485-E485</f>
        <v>-2</v>
      </c>
      <c r="I485" s="7" t="n">
        <f aca="false">SUM($H$2:H485)</f>
        <v>-85.58</v>
      </c>
      <c r="J485" s="8" t="n">
        <f aca="false">SUM(H$3:H485)/SUM(E$3:E485)</f>
        <v>-0.0481056773468241</v>
      </c>
      <c r="K485" s="9" t="n">
        <f aca="false">O485-(1-O485)/N485</f>
        <v>-0.0350436759205988</v>
      </c>
      <c r="L485" s="10" t="n">
        <f aca="false">AVERAGEIF($H$3:$H485,"&gt;0")</f>
        <v>2.5235652173913</v>
      </c>
      <c r="M485" s="10" t="n">
        <f aca="false">AVERAGEIF($H$3:$H485,"&lt;0")</f>
        <v>-4.53061224489796</v>
      </c>
      <c r="N485" s="11" t="n">
        <f aca="false">L485/-M485</f>
        <v>0.557003133568351</v>
      </c>
      <c r="O485" s="11" t="n">
        <f aca="false">COUNTIF($G$3:$G485,"&gt;0")/COUNTIF($B$3:$B485,"&gt;0")</f>
        <v>0.629722921914358</v>
      </c>
    </row>
    <row r="486" customFormat="false" ht="13" hidden="false" customHeight="false" outlineLevel="0" collapsed="false">
      <c r="B486" s="2" t="n">
        <v>43734</v>
      </c>
      <c r="C486" s="2" t="s">
        <v>170</v>
      </c>
      <c r="D486" s="3" t="s">
        <v>35</v>
      </c>
      <c r="E486" s="4" t="n">
        <v>6</v>
      </c>
      <c r="F486" s="5" t="n">
        <v>1.6</v>
      </c>
      <c r="G486" s="6" t="n">
        <v>0</v>
      </c>
      <c r="H486" s="7" t="n">
        <f aca="false">G486-E486</f>
        <v>-6</v>
      </c>
      <c r="I486" s="7" t="n">
        <f aca="false">SUM($H$2:H486)</f>
        <v>-91.58</v>
      </c>
      <c r="J486" s="8" t="n">
        <f aca="false">SUM(H$3:H486)/SUM(E$3:E486)</f>
        <v>-0.0513053221288516</v>
      </c>
      <c r="K486" s="9" t="n">
        <f aca="false">O486-(1-O486)/N486</f>
        <v>-0.0409294672944336</v>
      </c>
      <c r="L486" s="10" t="n">
        <f aca="false">AVERAGEIF($H$3:$H486,"&gt;0")</f>
        <v>2.5235652173913</v>
      </c>
      <c r="M486" s="10" t="n">
        <f aca="false">AVERAGEIF($H$3:$H486,"&lt;0")</f>
        <v>-4.54054054054054</v>
      </c>
      <c r="N486" s="11" t="n">
        <f aca="false">L486/-M486</f>
        <v>0.55578519668737</v>
      </c>
      <c r="O486" s="11" t="n">
        <f aca="false">COUNTIF($G$3:$G486,"&gt;0")/COUNTIF($B$3:$B486,"&gt;0")</f>
        <v>0.628140703517588</v>
      </c>
    </row>
    <row r="487" customFormat="false" ht="13" hidden="false" customHeight="false" outlineLevel="0" collapsed="false">
      <c r="B487" s="2" t="n">
        <v>43734</v>
      </c>
      <c r="C487" s="2" t="s">
        <v>171</v>
      </c>
      <c r="D487" s="3" t="s">
        <v>172</v>
      </c>
      <c r="E487" s="4" t="n">
        <v>5</v>
      </c>
      <c r="F487" s="5" t="n">
        <v>1.38</v>
      </c>
      <c r="G487" s="6" t="n">
        <v>6.9</v>
      </c>
      <c r="H487" s="7" t="n">
        <f aca="false">G487-E487</f>
        <v>1.9</v>
      </c>
      <c r="I487" s="7" t="n">
        <f aca="false">SUM($H$2:H487)</f>
        <v>-89.68</v>
      </c>
      <c r="J487" s="8" t="n">
        <f aca="false">SUM(H$3:H487)/SUM(E$3:E487)</f>
        <v>-0.0501005586592179</v>
      </c>
      <c r="K487" s="9" t="n">
        <f aca="false">O487-(1-O487)/N487</f>
        <v>-0.0390352857001687</v>
      </c>
      <c r="L487" s="10" t="n">
        <f aca="false">AVERAGEIF($H$3:$H487,"&gt;0")</f>
        <v>2.5208658008658</v>
      </c>
      <c r="M487" s="10" t="n">
        <f aca="false">AVERAGEIF($H$3:$H487,"&lt;0")</f>
        <v>-4.54054054054054</v>
      </c>
      <c r="N487" s="11" t="n">
        <f aca="false">L487/-M487</f>
        <v>0.555190682333539</v>
      </c>
      <c r="O487" s="11" t="n">
        <f aca="false">COUNTIF($G$3:$G487,"&gt;0")/COUNTIF($B$3:$B487,"&gt;0")</f>
        <v>0.629072681704261</v>
      </c>
    </row>
    <row r="488" customFormat="false" ht="13" hidden="false" customHeight="false" outlineLevel="0" collapsed="false">
      <c r="B488" s="2" t="n">
        <v>43734</v>
      </c>
      <c r="C488" s="2" t="s">
        <v>171</v>
      </c>
      <c r="D488" s="3" t="s">
        <v>71</v>
      </c>
      <c r="E488" s="4" t="n">
        <v>7</v>
      </c>
      <c r="F488" s="5" t="n">
        <v>1.28</v>
      </c>
      <c r="G488" s="6" t="n">
        <v>7</v>
      </c>
      <c r="H488" s="7" t="n">
        <f aca="false">G488-E488</f>
        <v>0</v>
      </c>
      <c r="I488" s="7" t="n">
        <f aca="false">SUM($H$2:H488)</f>
        <v>-89.68</v>
      </c>
      <c r="J488" s="8" t="n">
        <f aca="false">SUM(H$3:H488)/SUM(E$3:E488)</f>
        <v>-0.0499053978853645</v>
      </c>
      <c r="K488" s="9" t="n">
        <f aca="false">O488-(1-O488)/N488</f>
        <v>-0.0364376974859186</v>
      </c>
      <c r="L488" s="10" t="n">
        <f aca="false">AVERAGEIF($H$3:$H488,"&gt;0")</f>
        <v>2.5208658008658</v>
      </c>
      <c r="M488" s="10" t="n">
        <f aca="false">AVERAGEIF($H$3:$H488,"&lt;0")</f>
        <v>-4.54054054054054</v>
      </c>
      <c r="N488" s="11" t="n">
        <f aca="false">L488/-M488</f>
        <v>0.555190682333539</v>
      </c>
      <c r="O488" s="11" t="n">
        <f aca="false">COUNTIF($G$3:$G488,"&gt;0")/COUNTIF($B$3:$B488,"&gt;0")</f>
        <v>0.63</v>
      </c>
    </row>
    <row r="489" customFormat="false" ht="13" hidden="false" customHeight="false" outlineLevel="0" collapsed="false">
      <c r="B489" s="2" t="n">
        <v>43734</v>
      </c>
      <c r="C489" s="2" t="s">
        <v>171</v>
      </c>
      <c r="D489" s="3" t="s">
        <v>37</v>
      </c>
      <c r="E489" s="4" t="n">
        <v>1</v>
      </c>
      <c r="F489" s="5" t="n">
        <v>1.22</v>
      </c>
      <c r="G489" s="6" t="n">
        <v>1.22</v>
      </c>
      <c r="H489" s="7" t="n">
        <f aca="false">G489-E489</f>
        <v>0.22</v>
      </c>
      <c r="I489" s="7" t="n">
        <f aca="false">SUM($H$2:H489)</f>
        <v>-89.46</v>
      </c>
      <c r="J489" s="8" t="n">
        <f aca="false">SUM(H$3:H489)/SUM(E$3:E489)</f>
        <v>-0.0497552836484983</v>
      </c>
      <c r="K489" s="9" t="n">
        <f aca="false">O489-(1-O489)/N489</f>
        <v>-0.0364787382660869</v>
      </c>
      <c r="L489" s="10" t="n">
        <f aca="false">AVERAGEIF($H$3:$H489,"&gt;0")</f>
        <v>2.51094827586207</v>
      </c>
      <c r="M489" s="10" t="n">
        <f aca="false">AVERAGEIF($H$3:$H489,"&lt;0")</f>
        <v>-4.54054054054054</v>
      </c>
      <c r="N489" s="11" t="n">
        <f aca="false">L489/-M489</f>
        <v>0.553006465517241</v>
      </c>
      <c r="O489" s="11" t="n">
        <f aca="false">COUNTIF($G$3:$G489,"&gt;0")/COUNTIF($B$3:$B489,"&gt;0")</f>
        <v>0.630922693266833</v>
      </c>
    </row>
    <row r="490" customFormat="false" ht="13" hidden="false" customHeight="false" outlineLevel="0" collapsed="false">
      <c r="B490" s="2" t="n">
        <v>43734</v>
      </c>
      <c r="C490" s="2" t="s">
        <v>171</v>
      </c>
      <c r="D490" s="3" t="s">
        <v>87</v>
      </c>
      <c r="E490" s="4" t="n">
        <v>2</v>
      </c>
      <c r="F490" s="5" t="n">
        <v>1.15</v>
      </c>
      <c r="G490" s="6" t="n">
        <v>2.32</v>
      </c>
      <c r="H490" s="7" t="n">
        <f aca="false">G490-E490</f>
        <v>0.32</v>
      </c>
      <c r="I490" s="7" t="n">
        <f aca="false">SUM($H$2:H490)</f>
        <v>-89.14</v>
      </c>
      <c r="J490" s="8" t="n">
        <f aca="false">SUM(H$3:H490)/SUM(E$3:E490)</f>
        <v>-0.0495222222222222</v>
      </c>
      <c r="K490" s="9" t="n">
        <f aca="false">O490-(1-O490)/N490</f>
        <v>-0.0364029285682216</v>
      </c>
      <c r="L490" s="10" t="n">
        <f aca="false">AVERAGEIF($H$3:$H490,"&gt;0")</f>
        <v>2.50154506437768</v>
      </c>
      <c r="M490" s="10" t="n">
        <f aca="false">AVERAGEIF($H$3:$H490,"&lt;0")</f>
        <v>-4.54054054054054</v>
      </c>
      <c r="N490" s="11" t="n">
        <f aca="false">L490/-M490</f>
        <v>0.550935520130799</v>
      </c>
      <c r="O490" s="11" t="n">
        <f aca="false">COUNTIF($G$3:$G490,"&gt;0")/COUNTIF($B$3:$B490,"&gt;0")</f>
        <v>0.6318407960199</v>
      </c>
    </row>
    <row r="491" customFormat="false" ht="13" hidden="false" customHeight="false" outlineLevel="0" collapsed="false">
      <c r="B491" s="2" t="n">
        <v>43734</v>
      </c>
      <c r="C491" s="2" t="s">
        <v>171</v>
      </c>
      <c r="D491" s="3" t="s">
        <v>31</v>
      </c>
      <c r="E491" s="4" t="n">
        <v>4</v>
      </c>
      <c r="F491" s="5" t="n">
        <v>1.38</v>
      </c>
      <c r="G491" s="6" t="n">
        <v>5.52</v>
      </c>
      <c r="H491" s="7" t="n">
        <f aca="false">G491-E491</f>
        <v>1.52</v>
      </c>
      <c r="I491" s="7" t="n">
        <f aca="false">SUM($H$2:H491)</f>
        <v>-87.62</v>
      </c>
      <c r="J491" s="8" t="n">
        <f aca="false">SUM(H$3:H491)/SUM(E$3:E491)</f>
        <v>-0.048569844789357</v>
      </c>
      <c r="K491" s="9" t="n">
        <f aca="false">O491-(1-O491)/N491</f>
        <v>-0.0349508295232963</v>
      </c>
      <c r="L491" s="10" t="n">
        <f aca="false">AVERAGEIF($H$3:$H491,"&gt;0")</f>
        <v>2.49735042735043</v>
      </c>
      <c r="M491" s="10" t="n">
        <f aca="false">AVERAGEIF($H$3:$H491,"&lt;0")</f>
        <v>-4.54054054054054</v>
      </c>
      <c r="N491" s="11" t="n">
        <f aca="false">L491/-M491</f>
        <v>0.550011701261701</v>
      </c>
      <c r="O491" s="11" t="n">
        <f aca="false">COUNTIF($G$3:$G491,"&gt;0")/COUNTIF($B$3:$B491,"&gt;0")</f>
        <v>0.632754342431762</v>
      </c>
    </row>
    <row r="493" customFormat="false" ht="13" hidden="false" customHeight="false" outlineLevel="0" collapsed="false">
      <c r="I493" s="16" t="n">
        <f aca="false">SUM(H494:H496)</f>
        <v>1.7</v>
      </c>
    </row>
    <row r="494" customFormat="false" ht="13" hidden="false" customHeight="false" outlineLevel="0" collapsed="false">
      <c r="B494" s="2" t="n">
        <v>43735</v>
      </c>
      <c r="C494" s="2" t="s">
        <v>170</v>
      </c>
      <c r="D494" s="3" t="s">
        <v>90</v>
      </c>
      <c r="E494" s="4" t="n">
        <v>1</v>
      </c>
      <c r="F494" s="5" t="n">
        <v>1.48</v>
      </c>
      <c r="G494" s="6" t="n">
        <v>1.48</v>
      </c>
      <c r="H494" s="7" t="n">
        <f aca="false">G494-E494</f>
        <v>0.48</v>
      </c>
      <c r="I494" s="7" t="n">
        <f aca="false">SUM($H$2:H494)</f>
        <v>-87.14</v>
      </c>
      <c r="J494" s="8" t="n">
        <f aca="false">SUM(H$3:H494)/SUM(E$3:E494)</f>
        <v>-0.0482770083102493</v>
      </c>
      <c r="K494" s="9" t="n">
        <f aca="false">O494-(1-O494)/N494</f>
        <v>-0.0346864765469812</v>
      </c>
      <c r="L494" s="10" t="n">
        <f aca="false">AVERAGEIF($H$3:$H494,"&gt;0")</f>
        <v>2.48876595744681</v>
      </c>
      <c r="M494" s="10" t="n">
        <f aca="false">AVERAGEIF($H$3:$H494,"&lt;0")</f>
        <v>-4.54054054054054</v>
      </c>
      <c r="N494" s="11" t="n">
        <f aca="false">L494/-M494</f>
        <v>0.548121073961499</v>
      </c>
      <c r="O494" s="11" t="n">
        <f aca="false">COUNTIF($G$3:$G494,"&gt;0")/COUNTIF($B$3:$B494,"&gt;0")</f>
        <v>0.633663366336634</v>
      </c>
    </row>
    <row r="495" customFormat="false" ht="13" hidden="false" customHeight="false" outlineLevel="0" collapsed="false">
      <c r="B495" s="2" t="n">
        <v>43735</v>
      </c>
      <c r="C495" s="2" t="s">
        <v>170</v>
      </c>
      <c r="D495" s="3" t="s">
        <v>39</v>
      </c>
      <c r="E495" s="4" t="n">
        <v>1</v>
      </c>
      <c r="F495" s="5" t="n">
        <v>1.42</v>
      </c>
      <c r="G495" s="6" t="n">
        <v>1.42</v>
      </c>
      <c r="H495" s="7" t="n">
        <f aca="false">G495-E495</f>
        <v>0.42</v>
      </c>
      <c r="I495" s="7" t="n">
        <f aca="false">SUM($H$2:H495)</f>
        <v>-86.72</v>
      </c>
      <c r="J495" s="8" t="n">
        <f aca="false">SUM(H$3:H495)/SUM(E$3:E495)</f>
        <v>-0.0480177187153932</v>
      </c>
      <c r="K495" s="9" t="n">
        <f aca="false">O495-(1-O495)/N495</f>
        <v>-0.034488251692553</v>
      </c>
      <c r="L495" s="10" t="n">
        <f aca="false">AVERAGEIF($H$3:$H495,"&gt;0")</f>
        <v>2.48</v>
      </c>
      <c r="M495" s="10" t="n">
        <f aca="false">AVERAGEIF($H$3:$H495,"&lt;0")</f>
        <v>-4.54054054054054</v>
      </c>
      <c r="N495" s="11" t="n">
        <f aca="false">L495/-M495</f>
        <v>0.546190476190476</v>
      </c>
      <c r="O495" s="11" t="n">
        <f aca="false">COUNTIF($G$3:$G495,"&gt;0")/COUNTIF($B$3:$B495,"&gt;0")</f>
        <v>0.634567901234568</v>
      </c>
    </row>
    <row r="496" customFormat="false" ht="13" hidden="false" customHeight="false" outlineLevel="0" collapsed="false">
      <c r="B496" s="2" t="n">
        <v>43735</v>
      </c>
      <c r="C496" s="2" t="s">
        <v>171</v>
      </c>
      <c r="D496" s="3" t="s">
        <v>96</v>
      </c>
      <c r="E496" s="4" t="n">
        <v>1</v>
      </c>
      <c r="F496" s="5" t="n">
        <v>1.8</v>
      </c>
      <c r="G496" s="6" t="n">
        <v>1.8</v>
      </c>
      <c r="H496" s="7" t="n">
        <f aca="false">G496-E496</f>
        <v>0.8</v>
      </c>
      <c r="I496" s="7" t="n">
        <f aca="false">SUM($H$2:H496)</f>
        <v>-85.92</v>
      </c>
      <c r="J496" s="8" t="n">
        <f aca="false">SUM(H$3:H496)/SUM(E$3:E496)</f>
        <v>-0.0475484228002214</v>
      </c>
      <c r="K496" s="9" t="n">
        <f aca="false">O496-(1-O496)/N496</f>
        <v>-0.0338533786809652</v>
      </c>
      <c r="L496" s="10" t="n">
        <f aca="false">AVERAGEIF($H$3:$H496,"&gt;0")</f>
        <v>2.47291139240506</v>
      </c>
      <c r="M496" s="10" t="n">
        <f aca="false">AVERAGEIF($H$3:$H496,"&lt;0")</f>
        <v>-4.54054054054054</v>
      </c>
      <c r="N496" s="11" t="n">
        <f aca="false">L496/-M496</f>
        <v>0.544629294755877</v>
      </c>
      <c r="O496" s="11" t="n">
        <f aca="false">COUNTIF($G$3:$G496,"&gt;0")/COUNTIF($B$3:$B496,"&gt;0")</f>
        <v>0.635467980295566</v>
      </c>
    </row>
    <row r="498" customFormat="false" ht="13" hidden="false" customHeight="false" outlineLevel="0" collapsed="false">
      <c r="I498" s="16" t="n">
        <f aca="false">SUM(H499:H506)</f>
        <v>-0.26</v>
      </c>
    </row>
    <row r="499" customFormat="false" ht="13" hidden="false" customHeight="false" outlineLevel="0" collapsed="false">
      <c r="B499" s="2" t="n">
        <v>43737</v>
      </c>
      <c r="C499" s="2" t="s">
        <v>170</v>
      </c>
      <c r="D499" s="3" t="s">
        <v>39</v>
      </c>
      <c r="E499" s="4" t="n">
        <v>1</v>
      </c>
      <c r="F499" s="5" t="n">
        <v>1.4</v>
      </c>
      <c r="G499" s="6" t="n">
        <v>1.4</v>
      </c>
      <c r="H499" s="7" t="n">
        <f aca="false">G499-E499</f>
        <v>0.4</v>
      </c>
      <c r="I499" s="7" t="n">
        <f aca="false">SUM($H$2:H499)</f>
        <v>-85.52</v>
      </c>
      <c r="J499" s="8" t="n">
        <f aca="false">SUM(H$3:H499)/SUM(E$3:E499)</f>
        <v>-0.0473008849557522</v>
      </c>
      <c r="K499" s="9" t="n">
        <f aca="false">O499-(1-O499)/N499</f>
        <v>-0.0336730996941063</v>
      </c>
      <c r="L499" s="10" t="n">
        <f aca="false">AVERAGEIF($H$3:$H499,"&gt;0")</f>
        <v>2.46420168067227</v>
      </c>
      <c r="M499" s="10" t="n">
        <f aca="false">AVERAGEIF($H$3:$H499,"&lt;0")</f>
        <v>-4.54054054054054</v>
      </c>
      <c r="N499" s="11" t="n">
        <f aca="false">L499/-M499</f>
        <v>0.542711084433773</v>
      </c>
      <c r="O499" s="11" t="n">
        <f aca="false">COUNTIF($G$3:$G499,"&gt;0")/COUNTIF($B$3:$B499,"&gt;0")</f>
        <v>0.636363636363636</v>
      </c>
    </row>
    <row r="500" customFormat="false" ht="13" hidden="false" customHeight="false" outlineLevel="0" collapsed="false">
      <c r="B500" s="2" t="n">
        <v>43737</v>
      </c>
      <c r="C500" s="2" t="s">
        <v>171</v>
      </c>
      <c r="D500" s="3" t="s">
        <v>31</v>
      </c>
      <c r="E500" s="4" t="n">
        <v>1</v>
      </c>
      <c r="F500" s="5" t="n">
        <v>1.26</v>
      </c>
      <c r="G500" s="6" t="n">
        <v>1.26</v>
      </c>
      <c r="H500" s="7" t="n">
        <f aca="false">G500-E500</f>
        <v>0.26</v>
      </c>
      <c r="I500" s="7" t="n">
        <f aca="false">SUM($H$2:H500)</f>
        <v>-85.26</v>
      </c>
      <c r="J500" s="8" t="n">
        <f aca="false">SUM(H$3:H500)/SUM(E$3:E500)</f>
        <v>-0.0471310116086236</v>
      </c>
      <c r="K500" s="9" t="n">
        <f aca="false">O500-(1-O500)/N500</f>
        <v>-0.0336505396718462</v>
      </c>
      <c r="L500" s="10" t="n">
        <f aca="false">AVERAGEIF($H$3:$H500,"&gt;0")</f>
        <v>2.45497907949791</v>
      </c>
      <c r="M500" s="10" t="n">
        <f aca="false">AVERAGEIF($H$3:$H500,"&lt;0")</f>
        <v>-4.54054054054054</v>
      </c>
      <c r="N500" s="11" t="n">
        <f aca="false">L500/-M500</f>
        <v>0.540679916317991</v>
      </c>
      <c r="O500" s="11" t="n">
        <f aca="false">COUNTIF($G$3:$G500,"&gt;0")/COUNTIF($B$3:$B500,"&gt;0")</f>
        <v>0.637254901960784</v>
      </c>
    </row>
    <row r="501" customFormat="false" ht="13" hidden="false" customHeight="false" outlineLevel="0" collapsed="false">
      <c r="B501" s="2" t="n">
        <v>43737</v>
      </c>
      <c r="C501" s="2" t="s">
        <v>173</v>
      </c>
      <c r="D501" s="3" t="s">
        <v>152</v>
      </c>
      <c r="E501" s="4" t="n">
        <v>1</v>
      </c>
      <c r="F501" s="5" t="n">
        <v>1.8</v>
      </c>
      <c r="G501" s="6" t="n">
        <v>0</v>
      </c>
      <c r="H501" s="7" t="n">
        <f aca="false">G501-E501</f>
        <v>-1</v>
      </c>
      <c r="I501" s="7" t="n">
        <f aca="false">SUM($H$2:H501)</f>
        <v>-86.26</v>
      </c>
      <c r="J501" s="8" t="n">
        <f aca="false">SUM(H$3:H501)/SUM(E$3:E501)</f>
        <v>-0.0476574585635359</v>
      </c>
      <c r="K501" s="9" t="n">
        <f aca="false">O501-(1-O501)/N501</f>
        <v>-0.0345641947012677</v>
      </c>
      <c r="L501" s="10" t="n">
        <f aca="false">AVERAGEIF($H$3:$H501,"&gt;0")</f>
        <v>2.45497907949791</v>
      </c>
      <c r="M501" s="10" t="n">
        <f aca="false">AVERAGEIF($H$3:$H501,"&lt;0")</f>
        <v>-4.51677852348993</v>
      </c>
      <c r="N501" s="11" t="n">
        <f aca="false">L501/-M501</f>
        <v>0.543524343009195</v>
      </c>
      <c r="O501" s="11" t="n">
        <f aca="false">COUNTIF($G$3:$G501,"&gt;0")/COUNTIF($B$3:$B501,"&gt;0")</f>
        <v>0.635696821515893</v>
      </c>
    </row>
    <row r="502" customFormat="false" ht="13" hidden="false" customHeight="false" outlineLevel="0" collapsed="false">
      <c r="B502" s="2" t="n">
        <v>43737</v>
      </c>
      <c r="C502" s="2" t="s">
        <v>173</v>
      </c>
      <c r="D502" s="3" t="s">
        <v>110</v>
      </c>
      <c r="E502" s="4" t="n">
        <v>1</v>
      </c>
      <c r="F502" s="5" t="n">
        <v>1.34</v>
      </c>
      <c r="G502" s="6" t="n">
        <v>1.34</v>
      </c>
      <c r="H502" s="7" t="n">
        <f aca="false">G502-E502</f>
        <v>0.34</v>
      </c>
      <c r="I502" s="7" t="n">
        <f aca="false">SUM($H$2:H502)</f>
        <v>-85.92</v>
      </c>
      <c r="J502" s="8" t="n">
        <f aca="false">SUM(H$3:H502)/SUM(E$3:E502)</f>
        <v>-0.0474434014356709</v>
      </c>
      <c r="K502" s="9" t="n">
        <f aca="false">O502-(1-O502)/N502</f>
        <v>-0.0344496200293473</v>
      </c>
      <c r="L502" s="10" t="n">
        <f aca="false">AVERAGEIF($H$3:$H502,"&gt;0")</f>
        <v>2.44616666666667</v>
      </c>
      <c r="M502" s="10" t="n">
        <f aca="false">AVERAGEIF($H$3:$H502,"&lt;0")</f>
        <v>-4.51677852348993</v>
      </c>
      <c r="N502" s="11" t="n">
        <f aca="false">L502/-M502</f>
        <v>0.541573303615651</v>
      </c>
      <c r="O502" s="11" t="n">
        <f aca="false">COUNTIF($G$3:$G502,"&gt;0")/COUNTIF($B$3:$B502,"&gt;0")</f>
        <v>0.636585365853659</v>
      </c>
    </row>
    <row r="503" customFormat="false" ht="13" hidden="false" customHeight="false" outlineLevel="0" collapsed="false">
      <c r="B503" s="2" t="n">
        <v>43737</v>
      </c>
      <c r="C503" s="2" t="s">
        <v>174</v>
      </c>
      <c r="D503" s="3" t="s">
        <v>56</v>
      </c>
      <c r="E503" s="4" t="n">
        <v>3</v>
      </c>
      <c r="F503" s="5" t="n">
        <v>1.72</v>
      </c>
      <c r="G503" s="6" t="n">
        <v>0</v>
      </c>
      <c r="H503" s="7" t="n">
        <f aca="false">G503-E503</f>
        <v>-3</v>
      </c>
      <c r="I503" s="7" t="n">
        <f aca="false">SUM($H$2:H503)</f>
        <v>-88.92</v>
      </c>
      <c r="J503" s="8" t="n">
        <f aca="false">SUM(H$3:H503)/SUM(E$3:E503)</f>
        <v>-0.0490187431091511</v>
      </c>
      <c r="K503" s="9" t="n">
        <f aca="false">O503-(1-O503)/N503</f>
        <v>-0.0373497636950214</v>
      </c>
      <c r="L503" s="10" t="n">
        <f aca="false">AVERAGEIF($H$3:$H503,"&gt;0")</f>
        <v>2.44616666666667</v>
      </c>
      <c r="M503" s="10" t="n">
        <f aca="false">AVERAGEIF($H$3:$H503,"&lt;0")</f>
        <v>-4.50666666666667</v>
      </c>
      <c r="N503" s="11" t="n">
        <f aca="false">L503/-M503</f>
        <v>0.542788461538461</v>
      </c>
      <c r="O503" s="11" t="n">
        <f aca="false">COUNTIF($G$3:$G503,"&gt;0")/COUNTIF($B$3:$B503,"&gt;0")</f>
        <v>0.635036496350365</v>
      </c>
    </row>
    <row r="504" customFormat="false" ht="13" hidden="false" customHeight="false" outlineLevel="0" collapsed="false">
      <c r="B504" s="2" t="n">
        <v>43737</v>
      </c>
      <c r="C504" s="2" t="s">
        <v>174</v>
      </c>
      <c r="D504" s="3" t="s">
        <v>26</v>
      </c>
      <c r="E504" s="4" t="n">
        <v>1</v>
      </c>
      <c r="F504" s="5" t="n">
        <v>1.72</v>
      </c>
      <c r="G504" s="6" t="n">
        <v>1.72</v>
      </c>
      <c r="H504" s="7" t="n">
        <f aca="false">G504-E504</f>
        <v>0.72</v>
      </c>
      <c r="I504" s="7" t="n">
        <f aca="false">SUM($H$2:H504)</f>
        <v>-88.2</v>
      </c>
      <c r="J504" s="8" t="n">
        <f aca="false">SUM(H$3:H504)/SUM(E$3:E504)</f>
        <v>-0.0485950413223141</v>
      </c>
      <c r="K504" s="9" t="n">
        <f aca="false">O504-(1-O504)/N504</f>
        <v>-0.0368016992768824</v>
      </c>
      <c r="L504" s="10" t="n">
        <f aca="false">AVERAGEIF($H$3:$H504,"&gt;0")</f>
        <v>2.43900414937759</v>
      </c>
      <c r="M504" s="10" t="n">
        <f aca="false">AVERAGEIF($H$3:$H504,"&lt;0")</f>
        <v>-4.50666666666667</v>
      </c>
      <c r="N504" s="11" t="n">
        <f aca="false">L504/-M504</f>
        <v>0.541199145571951</v>
      </c>
      <c r="O504" s="11" t="n">
        <f aca="false">COUNTIF($G$3:$G504,"&gt;0")/COUNTIF($B$3:$B504,"&gt;0")</f>
        <v>0.635922330097087</v>
      </c>
    </row>
    <row r="505" customFormat="false" ht="13" hidden="false" customHeight="false" outlineLevel="0" collapsed="false">
      <c r="B505" s="2" t="n">
        <v>43737</v>
      </c>
      <c r="C505" s="2" t="s">
        <v>175</v>
      </c>
      <c r="D505" s="3" t="s">
        <v>27</v>
      </c>
      <c r="E505" s="4" t="n">
        <v>1</v>
      </c>
      <c r="F505" s="5" t="n">
        <v>1.52</v>
      </c>
      <c r="G505" s="6" t="n">
        <v>1.52</v>
      </c>
      <c r="H505" s="7" t="n">
        <f aca="false">G505-E505</f>
        <v>0.52</v>
      </c>
      <c r="I505" s="7" t="n">
        <f aca="false">SUM($H$2:H505)</f>
        <v>-87.68</v>
      </c>
      <c r="J505" s="8" t="n">
        <f aca="false">SUM(H$3:H505)/SUM(E$3:E505)</f>
        <v>-0.0482819383259912</v>
      </c>
      <c r="K505" s="9" t="n">
        <f aca="false">O505-(1-O505)/N505</f>
        <v>-0.036480286790276</v>
      </c>
      <c r="L505" s="10" t="n">
        <f aca="false">AVERAGEIF($H$3:$H505,"&gt;0")</f>
        <v>2.43107438016529</v>
      </c>
      <c r="M505" s="10" t="n">
        <f aca="false">AVERAGEIF($H$3:$H505,"&lt;0")</f>
        <v>-4.50666666666667</v>
      </c>
      <c r="N505" s="11" t="n">
        <f aca="false">L505/-M505</f>
        <v>0.539439581397623</v>
      </c>
      <c r="O505" s="11" t="n">
        <f aca="false">COUNTIF($G$3:$G505,"&gt;0")/COUNTIF($B$3:$B505,"&gt;0")</f>
        <v>0.63680387409201</v>
      </c>
    </row>
    <row r="506" customFormat="false" ht="13" hidden="false" customHeight="false" outlineLevel="0" collapsed="false">
      <c r="B506" s="2" t="n">
        <v>43737</v>
      </c>
      <c r="C506" s="2" t="s">
        <v>175</v>
      </c>
      <c r="D506" s="3" t="s">
        <v>28</v>
      </c>
      <c r="E506" s="4" t="n">
        <v>2</v>
      </c>
      <c r="F506" s="5" t="n">
        <v>1.75</v>
      </c>
      <c r="G506" s="6" t="n">
        <v>3.5</v>
      </c>
      <c r="H506" s="7" t="n">
        <f aca="false">G506-E506</f>
        <v>1.5</v>
      </c>
      <c r="I506" s="7" t="n">
        <f aca="false">SUM($H$2:H506)</f>
        <v>-86.18</v>
      </c>
      <c r="J506" s="8" t="n">
        <f aca="false">SUM(H$3:H506)/SUM(E$3:E506)</f>
        <v>-0.0474037403740374</v>
      </c>
      <c r="K506" s="9" t="n">
        <f aca="false">O506-(1-O506)/N506</f>
        <v>-0.0350369727143485</v>
      </c>
      <c r="L506" s="10" t="n">
        <f aca="false">AVERAGEIF($H$3:$H506,"&gt;0")</f>
        <v>2.42724279835391</v>
      </c>
      <c r="M506" s="10" t="n">
        <f aca="false">AVERAGEIF($H$3:$H506,"&lt;0")</f>
        <v>-4.50666666666667</v>
      </c>
      <c r="N506" s="11" t="n">
        <f aca="false">L506/-M506</f>
        <v>0.538589378332968</v>
      </c>
      <c r="O506" s="11" t="n">
        <f aca="false">COUNTIF($G$3:$G506,"&gt;0")/COUNTIF($B$3:$B506,"&gt;0")</f>
        <v>0.63768115942029</v>
      </c>
    </row>
    <row r="508" customFormat="false" ht="13" hidden="false" customHeight="false" outlineLevel="0" collapsed="false">
      <c r="I508" s="16" t="n">
        <f aca="false">SUM(H509:H517)</f>
        <v>1.56</v>
      </c>
    </row>
    <row r="509" customFormat="false" ht="13" hidden="false" customHeight="false" outlineLevel="0" collapsed="false">
      <c r="B509" s="2" t="n">
        <v>43738</v>
      </c>
      <c r="C509" s="2" t="s">
        <v>173</v>
      </c>
      <c r="D509" s="3" t="s">
        <v>72</v>
      </c>
      <c r="E509" s="4" t="n">
        <v>3</v>
      </c>
      <c r="F509" s="5" t="n">
        <v>1.28</v>
      </c>
      <c r="G509" s="6" t="n">
        <v>0</v>
      </c>
      <c r="H509" s="7" t="n">
        <f aca="false">G509-E509</f>
        <v>-3</v>
      </c>
      <c r="I509" s="7" t="n">
        <f aca="false">SUM($H$2:H509)</f>
        <v>-89.18</v>
      </c>
      <c r="J509" s="8" t="n">
        <f aca="false">SUM(H$3:H509)/SUM(E$3:E509)</f>
        <v>-0.0489730917078528</v>
      </c>
      <c r="K509" s="9" t="n">
        <f aca="false">O509-(1-O509)/N509</f>
        <v>-0.0379307879512355</v>
      </c>
      <c r="L509" s="10" t="n">
        <f aca="false">AVERAGEIF($H$3:$H509,"&gt;0")</f>
        <v>2.42724279835391</v>
      </c>
      <c r="M509" s="10" t="n">
        <f aca="false">AVERAGEIF($H$3:$H509,"&lt;0")</f>
        <v>-4.49668874172185</v>
      </c>
      <c r="N509" s="11" t="n">
        <f aca="false">L509/-M509</f>
        <v>0.539784480929956</v>
      </c>
      <c r="O509" s="11" t="n">
        <f aca="false">COUNTIF($G$3:$G509,"&gt;0")/COUNTIF($B$3:$B509,"&gt;0")</f>
        <v>0.636144578313253</v>
      </c>
    </row>
    <row r="510" customFormat="false" ht="13" hidden="false" customHeight="false" outlineLevel="0" collapsed="false">
      <c r="B510" s="2" t="n">
        <v>43738</v>
      </c>
      <c r="C510" s="2" t="s">
        <v>173</v>
      </c>
      <c r="D510" s="3" t="s">
        <v>176</v>
      </c>
      <c r="E510" s="4" t="n">
        <v>1</v>
      </c>
      <c r="F510" s="5" t="n">
        <v>1.85</v>
      </c>
      <c r="G510" s="6" t="n">
        <v>1.85</v>
      </c>
      <c r="H510" s="7" t="n">
        <f aca="false">G510-E510</f>
        <v>0.85</v>
      </c>
      <c r="I510" s="7" t="n">
        <f aca="false">SUM($H$2:H510)</f>
        <v>-88.33</v>
      </c>
      <c r="J510" s="8" t="n">
        <f aca="false">SUM(H$3:H510)/SUM(E$3:E510)</f>
        <v>-0.0484796926454446</v>
      </c>
      <c r="K510" s="9" t="n">
        <f aca="false">O510-(1-O510)/N510</f>
        <v>-0.037231392056739</v>
      </c>
      <c r="L510" s="10" t="n">
        <f aca="false">AVERAGEIF($H$3:$H510,"&gt;0")</f>
        <v>2.42077868852459</v>
      </c>
      <c r="M510" s="10" t="n">
        <f aca="false">AVERAGEIF($H$3:$H510,"&lt;0")</f>
        <v>-4.49668874172185</v>
      </c>
      <c r="N510" s="11" t="n">
        <f aca="false">L510/-M510</f>
        <v>0.538346954296337</v>
      </c>
      <c r="O510" s="11" t="n">
        <f aca="false">COUNTIF($G$3:$G510,"&gt;0")/COUNTIF($B$3:$B510,"&gt;0")</f>
        <v>0.637019230769231</v>
      </c>
    </row>
    <row r="511" customFormat="false" ht="13" hidden="false" customHeight="false" outlineLevel="0" collapsed="false">
      <c r="B511" s="2" t="n">
        <v>43738</v>
      </c>
      <c r="C511" s="2" t="s">
        <v>173</v>
      </c>
      <c r="D511" s="3" t="s">
        <v>148</v>
      </c>
      <c r="E511" s="4" t="n">
        <v>2</v>
      </c>
      <c r="F511" s="5" t="n">
        <v>1.85</v>
      </c>
      <c r="G511" s="6" t="n">
        <v>3.7</v>
      </c>
      <c r="H511" s="7" t="n">
        <f aca="false">G511-E511</f>
        <v>1.7</v>
      </c>
      <c r="I511" s="7" t="n">
        <f aca="false">SUM($H$2:H511)</f>
        <v>-86.63</v>
      </c>
      <c r="J511" s="8" t="n">
        <f aca="false">SUM(H$3:H511)/SUM(E$3:E511)</f>
        <v>-0.0474945175438597</v>
      </c>
      <c r="K511" s="9" t="n">
        <f aca="false">O511-(1-O511)/N511</f>
        <v>-0.0355624678642218</v>
      </c>
      <c r="L511" s="10" t="n">
        <f aca="false">AVERAGEIF($H$3:$H511,"&gt;0")</f>
        <v>2.41783673469388</v>
      </c>
      <c r="M511" s="10" t="n">
        <f aca="false">AVERAGEIF($H$3:$H511,"&lt;0")</f>
        <v>-4.49668874172185</v>
      </c>
      <c r="N511" s="11" t="n">
        <f aca="false">L511/-M511</f>
        <v>0.537692705359021</v>
      </c>
      <c r="O511" s="11" t="n">
        <f aca="false">COUNTIF($G$3:$G511,"&gt;0")/COUNTIF($B$3:$B511,"&gt;0")</f>
        <v>0.637889688249401</v>
      </c>
    </row>
    <row r="512" customFormat="false" ht="13" hidden="false" customHeight="false" outlineLevel="0" collapsed="false">
      <c r="B512" s="2" t="n">
        <v>43738</v>
      </c>
      <c r="C512" s="2" t="s">
        <v>173</v>
      </c>
      <c r="D512" s="3" t="s">
        <v>134</v>
      </c>
      <c r="E512" s="4" t="n">
        <v>1</v>
      </c>
      <c r="F512" s="5" t="n">
        <v>1.45</v>
      </c>
      <c r="G512" s="6" t="n">
        <v>1.45</v>
      </c>
      <c r="H512" s="7" t="n">
        <f aca="false">G512-E512</f>
        <v>0.45</v>
      </c>
      <c r="I512" s="7" t="n">
        <f aca="false">SUM($H$2:H512)</f>
        <v>-86.18</v>
      </c>
      <c r="J512" s="8" t="n">
        <f aca="false">SUM(H$3:H512)/SUM(E$3:E512)</f>
        <v>-0.0472219178082192</v>
      </c>
      <c r="K512" s="9" t="n">
        <f aca="false">O512-(1-O512)/N512</f>
        <v>-0.0353151888249964</v>
      </c>
      <c r="L512" s="10" t="n">
        <f aca="false">AVERAGEIF($H$3:$H512,"&gt;0")</f>
        <v>2.40983739837398</v>
      </c>
      <c r="M512" s="10" t="n">
        <f aca="false">AVERAGEIF($H$3:$H512,"&lt;0")</f>
        <v>-4.49668874172185</v>
      </c>
      <c r="N512" s="11" t="n">
        <f aca="false">L512/-M512</f>
        <v>0.535913766059605</v>
      </c>
      <c r="O512" s="11" t="n">
        <f aca="false">COUNTIF($G$3:$G512,"&gt;0")/COUNTIF($B$3:$B512,"&gt;0")</f>
        <v>0.638755980861244</v>
      </c>
    </row>
    <row r="513" customFormat="false" ht="13" hidden="false" customHeight="false" outlineLevel="0" collapsed="false">
      <c r="B513" s="2" t="n">
        <v>43738</v>
      </c>
      <c r="C513" s="2" t="s">
        <v>175</v>
      </c>
      <c r="D513" s="3" t="s">
        <v>61</v>
      </c>
      <c r="E513" s="4" t="n">
        <v>1</v>
      </c>
      <c r="F513" s="5" t="n">
        <v>1.85</v>
      </c>
      <c r="G513" s="6" t="n">
        <v>0</v>
      </c>
      <c r="H513" s="7" t="n">
        <f aca="false">G513-E513</f>
        <v>-1</v>
      </c>
      <c r="I513" s="7" t="n">
        <f aca="false">SUM($H$2:H513)</f>
        <v>-87.18</v>
      </c>
      <c r="J513" s="8" t="n">
        <f aca="false">SUM(H$3:H513)/SUM(E$3:E513)</f>
        <v>-0.0477437020810515</v>
      </c>
      <c r="K513" s="9" t="n">
        <f aca="false">O513-(1-O513)/N513</f>
        <v>-0.0362212760996166</v>
      </c>
      <c r="L513" s="10" t="n">
        <f aca="false">AVERAGEIF($H$3:$H513,"&gt;0")</f>
        <v>2.40983739837398</v>
      </c>
      <c r="M513" s="10" t="n">
        <f aca="false">AVERAGEIF($H$3:$H513,"&lt;0")</f>
        <v>-4.47368421052632</v>
      </c>
      <c r="N513" s="11" t="n">
        <f aca="false">L513/-M513</f>
        <v>0.538669536107126</v>
      </c>
      <c r="O513" s="11" t="n">
        <f aca="false">COUNTIF($G$3:$G513,"&gt;0")/COUNTIF($B$3:$B513,"&gt;0")</f>
        <v>0.637231503579952</v>
      </c>
    </row>
    <row r="514" customFormat="false" ht="13" hidden="false" customHeight="false" outlineLevel="0" collapsed="false">
      <c r="B514" s="2" t="n">
        <v>43738</v>
      </c>
      <c r="C514" s="2" t="s">
        <v>175</v>
      </c>
      <c r="D514" s="3" t="s">
        <v>17</v>
      </c>
      <c r="E514" s="4" t="n">
        <v>3</v>
      </c>
      <c r="F514" s="5" t="n">
        <v>1.28</v>
      </c>
      <c r="G514" s="6" t="n">
        <v>3.84</v>
      </c>
      <c r="H514" s="7" t="n">
        <f aca="false">G514-E514</f>
        <v>0.84</v>
      </c>
      <c r="I514" s="7" t="n">
        <f aca="false">SUM($H$2:H514)</f>
        <v>-86.34</v>
      </c>
      <c r="J514" s="8" t="n">
        <f aca="false">SUM(H$3:H514)/SUM(E$3:E514)</f>
        <v>-0.0472061235647895</v>
      </c>
      <c r="K514" s="9" t="n">
        <f aca="false">O514-(1-O514)/N514</f>
        <v>-0.035530678935995</v>
      </c>
      <c r="L514" s="10" t="n">
        <f aca="false">AVERAGEIF($H$3:$H514,"&gt;0")</f>
        <v>2.40348178137652</v>
      </c>
      <c r="M514" s="10" t="n">
        <f aca="false">AVERAGEIF($H$3:$H514,"&lt;0")</f>
        <v>-4.47368421052632</v>
      </c>
      <c r="N514" s="11" t="n">
        <f aca="false">L514/-M514</f>
        <v>0.53724886877828</v>
      </c>
      <c r="O514" s="11" t="n">
        <f aca="false">COUNTIF($G$3:$G514,"&gt;0")/COUNTIF($B$3:$B514,"&gt;0")</f>
        <v>0.638095238095238</v>
      </c>
    </row>
    <row r="515" customFormat="false" ht="13" hidden="false" customHeight="false" outlineLevel="0" collapsed="false">
      <c r="B515" s="2" t="n">
        <v>43738</v>
      </c>
      <c r="C515" s="2" t="s">
        <v>175</v>
      </c>
      <c r="D515" s="3" t="s">
        <v>94</v>
      </c>
      <c r="E515" s="4" t="n">
        <v>5</v>
      </c>
      <c r="F515" s="5" t="n">
        <v>1.48</v>
      </c>
      <c r="G515" s="6" t="n">
        <v>7.4</v>
      </c>
      <c r="H515" s="7" t="n">
        <f aca="false">G515-E515</f>
        <v>2.4</v>
      </c>
      <c r="I515" s="7" t="n">
        <f aca="false">SUM($H$2:H515)</f>
        <v>-83.94</v>
      </c>
      <c r="J515" s="8" t="n">
        <f aca="false">SUM(H$3:H515)/SUM(E$3:E515)</f>
        <v>-0.0457688113413304</v>
      </c>
      <c r="K515" s="9" t="n">
        <f aca="false">O515-(1-O515)/N515</f>
        <v>-0.0330749116346989</v>
      </c>
      <c r="L515" s="10" t="n">
        <f aca="false">AVERAGEIF($H$3:$H515,"&gt;0")</f>
        <v>2.40346774193548</v>
      </c>
      <c r="M515" s="10" t="n">
        <f aca="false">AVERAGEIF($H$3:$H515,"&lt;0")</f>
        <v>-4.47368421052632</v>
      </c>
      <c r="N515" s="11" t="n">
        <f aca="false">L515/-M515</f>
        <v>0.537245730550285</v>
      </c>
      <c r="O515" s="11" t="n">
        <f aca="false">COUNTIF($G$3:$G515,"&gt;0")/COUNTIF($B$3:$B515,"&gt;0")</f>
        <v>0.63895486935867</v>
      </c>
    </row>
    <row r="516" customFormat="false" ht="13" hidden="false" customHeight="false" outlineLevel="0" collapsed="false">
      <c r="B516" s="2" t="n">
        <v>43738</v>
      </c>
      <c r="C516" s="2" t="s">
        <v>175</v>
      </c>
      <c r="D516" s="3" t="s">
        <v>80</v>
      </c>
      <c r="E516" s="4" t="n">
        <v>1</v>
      </c>
      <c r="F516" s="5" t="n">
        <v>1.4</v>
      </c>
      <c r="G516" s="6" t="n">
        <v>0</v>
      </c>
      <c r="H516" s="7" t="n">
        <f aca="false">G516-E516</f>
        <v>-1</v>
      </c>
      <c r="I516" s="7" t="n">
        <f aca="false">SUM($H$2:H516)</f>
        <v>-84.94</v>
      </c>
      <c r="J516" s="8" t="n">
        <f aca="false">SUM(H$3:H516)/SUM(E$3:E516)</f>
        <v>-0.0462888283378747</v>
      </c>
      <c r="K516" s="9" t="n">
        <f aca="false">O516-(1-O516)/N516</f>
        <v>-0.0339824722629626</v>
      </c>
      <c r="L516" s="10" t="n">
        <f aca="false">AVERAGEIF($H$3:$H516,"&gt;0")</f>
        <v>2.40346774193548</v>
      </c>
      <c r="M516" s="10" t="n">
        <f aca="false">AVERAGEIF($H$3:$H516,"&lt;0")</f>
        <v>-4.45098039215686</v>
      </c>
      <c r="N516" s="11" t="n">
        <f aca="false">L516/-M516</f>
        <v>0.539986144663919</v>
      </c>
      <c r="O516" s="11" t="n">
        <f aca="false">COUNTIF($G$3:$G516,"&gt;0")/COUNTIF($B$3:$B516,"&gt;0")</f>
        <v>0.637440758293839</v>
      </c>
    </row>
    <row r="517" customFormat="false" ht="13" hidden="false" customHeight="false" outlineLevel="0" collapsed="false">
      <c r="B517" s="2" t="n">
        <v>43738</v>
      </c>
      <c r="C517" s="2" t="s">
        <v>175</v>
      </c>
      <c r="D517" s="3" t="s">
        <v>28</v>
      </c>
      <c r="E517" s="4" t="n">
        <v>2</v>
      </c>
      <c r="F517" s="5" t="n">
        <v>1.15</v>
      </c>
      <c r="G517" s="6" t="n">
        <v>2.32</v>
      </c>
      <c r="H517" s="7" t="n">
        <f aca="false">G517-E517</f>
        <v>0.32</v>
      </c>
      <c r="I517" s="7" t="n">
        <f aca="false">SUM($H$2:H517)</f>
        <v>-84.62</v>
      </c>
      <c r="J517" s="8" t="n">
        <f aca="false">SUM(H$3:H517)/SUM(E$3:E517)</f>
        <v>-0.0460642351660316</v>
      </c>
      <c r="K517" s="9" t="n">
        <f aca="false">O517-(1-O517)/N517</f>
        <v>-0.0338781570796283</v>
      </c>
      <c r="L517" s="10" t="n">
        <f aca="false">AVERAGEIF($H$3:$H517,"&gt;0")</f>
        <v>2.39510040160643</v>
      </c>
      <c r="M517" s="10" t="n">
        <f aca="false">AVERAGEIF($H$3:$H517,"&lt;0")</f>
        <v>-4.45098039215686</v>
      </c>
      <c r="N517" s="11" t="n">
        <f aca="false">L517/-M517</f>
        <v>0.538106257629637</v>
      </c>
      <c r="O517" s="11" t="n">
        <f aca="false">COUNTIF($G$3:$G517,"&gt;0")/COUNTIF($B$3:$B517,"&gt;0")</f>
        <v>0.638297872340426</v>
      </c>
    </row>
    <row r="519" customFormat="false" ht="13" hidden="false" customHeight="false" outlineLevel="0" collapsed="false">
      <c r="I519" s="16" t="n">
        <f aca="false">SUM(H520:H533)</f>
        <v>-1.26</v>
      </c>
    </row>
    <row r="520" customFormat="false" ht="13" hidden="false" customHeight="false" outlineLevel="0" collapsed="false">
      <c r="B520" s="2" t="n">
        <v>43739</v>
      </c>
      <c r="C520" s="2" t="s">
        <v>173</v>
      </c>
      <c r="D520" s="3" t="s">
        <v>32</v>
      </c>
      <c r="E520" s="4" t="n">
        <v>2</v>
      </c>
      <c r="F520" s="5" t="n">
        <v>1.55</v>
      </c>
      <c r="G520" s="6" t="n">
        <v>0</v>
      </c>
      <c r="H520" s="7" t="n">
        <f aca="false">G520-E520</f>
        <v>-2</v>
      </c>
      <c r="I520" s="7" t="n">
        <f aca="false">SUM($H$2:H520)</f>
        <v>-86.62</v>
      </c>
      <c r="J520" s="8" t="n">
        <f aca="false">SUM(H$3:H520)/SUM(E$3:E520)</f>
        <v>-0.0471016856987493</v>
      </c>
      <c r="K520" s="9" t="n">
        <f aca="false">O520-(1-O520)/N520</f>
        <v>-0.0357676851595823</v>
      </c>
      <c r="L520" s="10" t="n">
        <f aca="false">AVERAGEIF($H$3:$H520,"&gt;0")</f>
        <v>2.39510040160643</v>
      </c>
      <c r="M520" s="10" t="n">
        <f aca="false">AVERAGEIF($H$3:$H520,"&lt;0")</f>
        <v>-4.43506493506494</v>
      </c>
      <c r="N520" s="11" t="n">
        <f aca="false">L520/-M520</f>
        <v>0.540037279425168</v>
      </c>
      <c r="O520" s="11" t="n">
        <f aca="false">COUNTIF($G$3:$G520,"&gt;0")/COUNTIF($B$3:$B520,"&gt;0")</f>
        <v>0.636792452830189</v>
      </c>
    </row>
    <row r="521" customFormat="false" ht="13" hidden="false" customHeight="false" outlineLevel="0" collapsed="false">
      <c r="B521" s="2" t="n">
        <v>43739</v>
      </c>
      <c r="C521" s="2" t="s">
        <v>173</v>
      </c>
      <c r="D521" s="3" t="s">
        <v>177</v>
      </c>
      <c r="E521" s="4" t="n">
        <v>1</v>
      </c>
      <c r="F521" s="5" t="n">
        <v>1.22</v>
      </c>
      <c r="G521" s="6" t="n">
        <v>0</v>
      </c>
      <c r="H521" s="7" t="n">
        <f aca="false">G521-E521</f>
        <v>-1</v>
      </c>
      <c r="I521" s="7" t="n">
        <f aca="false">SUM($H$2:H521)</f>
        <v>-87.62</v>
      </c>
      <c r="J521" s="8" t="n">
        <f aca="false">SUM(H$3:H521)/SUM(E$3:E521)</f>
        <v>-0.0476195652173913</v>
      </c>
      <c r="K521" s="9" t="n">
        <f aca="false">O521-(1-O521)/N521</f>
        <v>-0.0366659236215361</v>
      </c>
      <c r="L521" s="10" t="n">
        <f aca="false">AVERAGEIF($H$3:$H521,"&gt;0")</f>
        <v>2.39510040160643</v>
      </c>
      <c r="M521" s="10" t="n">
        <f aca="false">AVERAGEIF($H$3:$H521,"&lt;0")</f>
        <v>-4.41290322580645</v>
      </c>
      <c r="N521" s="11" t="n">
        <f aca="false">L521/-M521</f>
        <v>0.542749360013152</v>
      </c>
      <c r="O521" s="11" t="n">
        <f aca="false">COUNTIF($G$3:$G521,"&gt;0")/COUNTIF($B$3:$B521,"&gt;0")</f>
        <v>0.635294117647059</v>
      </c>
    </row>
    <row r="522" customFormat="false" ht="13" hidden="false" customHeight="false" outlineLevel="0" collapsed="false">
      <c r="B522" s="2" t="n">
        <v>43739</v>
      </c>
      <c r="C522" s="2" t="s">
        <v>173</v>
      </c>
      <c r="D522" s="3" t="s">
        <v>38</v>
      </c>
      <c r="E522" s="4" t="n">
        <v>2</v>
      </c>
      <c r="F522" s="5" t="n">
        <v>1.65</v>
      </c>
      <c r="G522" s="6" t="n">
        <v>0</v>
      </c>
      <c r="H522" s="7" t="n">
        <f aca="false">G522-E522</f>
        <v>-2</v>
      </c>
      <c r="I522" s="7" t="n">
        <f aca="false">SUM($H$2:H522)</f>
        <v>-89.62</v>
      </c>
      <c r="J522" s="8" t="n">
        <f aca="false">SUM(H$3:H522)/SUM(E$3:E522)</f>
        <v>-0.0486536373507058</v>
      </c>
      <c r="K522" s="9" t="n">
        <f aca="false">O522-(1-O522)/N522</f>
        <v>-0.038540036624725</v>
      </c>
      <c r="L522" s="10" t="n">
        <f aca="false">AVERAGEIF($H$3:$H522,"&gt;0")</f>
        <v>2.39510040160643</v>
      </c>
      <c r="M522" s="10" t="n">
        <f aca="false">AVERAGEIF($H$3:$H522,"&lt;0")</f>
        <v>-4.3974358974359</v>
      </c>
      <c r="N522" s="11" t="n">
        <f aca="false">L522/-M522</f>
        <v>0.54465840036531</v>
      </c>
      <c r="O522" s="11" t="n">
        <f aca="false">COUNTIF($G$3:$G522,"&gt;0")/COUNTIF($B$3:$B522,"&gt;0")</f>
        <v>0.633802816901409</v>
      </c>
    </row>
    <row r="523" customFormat="false" ht="13" hidden="false" customHeight="false" outlineLevel="0" collapsed="false">
      <c r="B523" s="2" t="n">
        <v>43739</v>
      </c>
      <c r="C523" s="2" t="s">
        <v>173</v>
      </c>
      <c r="D523" s="3" t="s">
        <v>99</v>
      </c>
      <c r="E523" s="4" t="n">
        <v>1</v>
      </c>
      <c r="F523" s="5" t="n">
        <v>1.09</v>
      </c>
      <c r="G523" s="6" t="n">
        <v>1.09</v>
      </c>
      <c r="H523" s="7" t="n">
        <f aca="false">G523-E523</f>
        <v>0.0900000000000001</v>
      </c>
      <c r="I523" s="7" t="n">
        <f aca="false">SUM($H$2:H523)</f>
        <v>-89.53</v>
      </c>
      <c r="J523" s="8" t="n">
        <f aca="false">SUM(H$3:H523)/SUM(E$3:E523)</f>
        <v>-0.0485784047748237</v>
      </c>
      <c r="K523" s="9" t="n">
        <f aca="false">O523-(1-O523)/N523</f>
        <v>-0.0387000899004992</v>
      </c>
      <c r="L523" s="10" t="n">
        <f aca="false">AVERAGEIF($H$3:$H523,"&gt;0")</f>
        <v>2.38588</v>
      </c>
      <c r="M523" s="10" t="n">
        <f aca="false">AVERAGEIF($H$3:$H523,"&lt;0")</f>
        <v>-4.3974358974359</v>
      </c>
      <c r="N523" s="11" t="n">
        <f aca="false">L523/-M523</f>
        <v>0.542561632653061</v>
      </c>
      <c r="O523" s="11" t="n">
        <f aca="false">COUNTIF($G$3:$G523,"&gt;0")/COUNTIF($B$3:$B523,"&gt;0")</f>
        <v>0.634660421545668</v>
      </c>
    </row>
    <row r="524" customFormat="false" ht="13" hidden="false" customHeight="false" outlineLevel="0" collapsed="false">
      <c r="B524" s="2" t="n">
        <v>43739</v>
      </c>
      <c r="C524" s="2" t="s">
        <v>173</v>
      </c>
      <c r="D524" s="3" t="s">
        <v>90</v>
      </c>
      <c r="E524" s="4" t="n">
        <v>1</v>
      </c>
      <c r="F524" s="5" t="n">
        <v>1.42</v>
      </c>
      <c r="G524" s="6" t="n">
        <v>1.42</v>
      </c>
      <c r="H524" s="7" t="n">
        <f aca="false">G524-E524</f>
        <v>0.42</v>
      </c>
      <c r="I524" s="7" t="n">
        <f aca="false">SUM($H$2:H524)</f>
        <v>-89.11</v>
      </c>
      <c r="J524" s="8" t="n">
        <f aca="false">SUM(H$3:H524)/SUM(E$3:E524)</f>
        <v>-0.048324295010846</v>
      </c>
      <c r="K524" s="9" t="n">
        <f aca="false">O524-(1-O524)/N524</f>
        <v>-0.0384857774479962</v>
      </c>
      <c r="L524" s="10" t="n">
        <f aca="false">AVERAGEIF($H$3:$H524,"&gt;0")</f>
        <v>2.37804780876494</v>
      </c>
      <c r="M524" s="10" t="n">
        <f aca="false">AVERAGEIF($H$3:$H524,"&lt;0")</f>
        <v>-4.3974358974359</v>
      </c>
      <c r="N524" s="11" t="n">
        <f aca="false">L524/-M524</f>
        <v>0.54078055126433</v>
      </c>
      <c r="O524" s="11" t="n">
        <f aca="false">COUNTIF($G$3:$G524,"&gt;0")/COUNTIF($B$3:$B524,"&gt;0")</f>
        <v>0.635514018691589</v>
      </c>
    </row>
    <row r="525" customFormat="false" ht="13" hidden="false" customHeight="false" outlineLevel="0" collapsed="false">
      <c r="B525" s="2" t="n">
        <v>43739</v>
      </c>
      <c r="C525" s="2" t="s">
        <v>173</v>
      </c>
      <c r="D525" s="3" t="s">
        <v>178</v>
      </c>
      <c r="E525" s="4" t="n">
        <v>5</v>
      </c>
      <c r="F525" s="5" t="n">
        <v>1.45</v>
      </c>
      <c r="G525" s="6" t="n">
        <v>7.25</v>
      </c>
      <c r="H525" s="7" t="n">
        <f aca="false">G525-E525</f>
        <v>2.25</v>
      </c>
      <c r="I525" s="7" t="n">
        <f aca="false">SUM($H$2:H525)</f>
        <v>-86.86</v>
      </c>
      <c r="J525" s="8" t="n">
        <f aca="false">SUM(H$3:H525)/SUM(E$3:E525)</f>
        <v>-0.0469767441860465</v>
      </c>
      <c r="K525" s="9" t="n">
        <f aca="false">O525-(1-O525)/N525</f>
        <v>-0.0362087757020491</v>
      </c>
      <c r="L525" s="10" t="n">
        <f aca="false">AVERAGEIF($H$3:$H525,"&gt;0")</f>
        <v>2.37753968253968</v>
      </c>
      <c r="M525" s="10" t="n">
        <f aca="false">AVERAGEIF($H$3:$H525,"&lt;0")</f>
        <v>-4.3974358974359</v>
      </c>
      <c r="N525" s="11" t="n">
        <f aca="false">L525/-M525</f>
        <v>0.540665000694155</v>
      </c>
      <c r="O525" s="11" t="n">
        <f aca="false">COUNTIF($G$3:$G525,"&gt;0")/COUNTIF($B$3:$B525,"&gt;0")</f>
        <v>0.636363636363636</v>
      </c>
    </row>
    <row r="526" customFormat="false" ht="13" hidden="false" customHeight="false" outlineLevel="0" collapsed="false">
      <c r="B526" s="2" t="n">
        <v>43739</v>
      </c>
      <c r="C526" s="2" t="s">
        <v>175</v>
      </c>
      <c r="D526" s="3" t="s">
        <v>67</v>
      </c>
      <c r="E526" s="4" t="n">
        <v>2</v>
      </c>
      <c r="F526" s="5" t="n">
        <v>1.55</v>
      </c>
      <c r="G526" s="6" t="n">
        <v>3.1</v>
      </c>
      <c r="H526" s="7" t="n">
        <f aca="false">G526-E526</f>
        <v>1.1</v>
      </c>
      <c r="I526" s="7" t="n">
        <f aca="false">SUM($H$2:H526)</f>
        <v>-85.76</v>
      </c>
      <c r="J526" s="8" t="n">
        <f aca="false">SUM(H$3:H526)/SUM(E$3:E526)</f>
        <v>-0.0463317125877904</v>
      </c>
      <c r="K526" s="9" t="n">
        <f aca="false">O526-(1-O526)/N526</f>
        <v>-0.0352271494502975</v>
      </c>
      <c r="L526" s="10" t="n">
        <f aca="false">AVERAGEIF($H$3:$H526,"&gt;0")</f>
        <v>2.37249011857708</v>
      </c>
      <c r="M526" s="10" t="n">
        <f aca="false">AVERAGEIF($H$3:$H526,"&lt;0")</f>
        <v>-4.3974358974359</v>
      </c>
      <c r="N526" s="11" t="n">
        <f aca="false">L526/-M526</f>
        <v>0.539516703349889</v>
      </c>
      <c r="O526" s="11" t="n">
        <f aca="false">COUNTIF($G$3:$G526,"&gt;0")/COUNTIF($B$3:$B526,"&gt;0")</f>
        <v>0.637209302325581</v>
      </c>
    </row>
    <row r="527" customFormat="false" ht="13" hidden="false" customHeight="false" outlineLevel="0" collapsed="false">
      <c r="B527" s="2" t="n">
        <v>43739</v>
      </c>
      <c r="C527" s="2" t="s">
        <v>175</v>
      </c>
      <c r="D527" s="3" t="s">
        <v>91</v>
      </c>
      <c r="E527" s="4" t="n">
        <v>3</v>
      </c>
      <c r="F527" s="5" t="n">
        <v>1.68</v>
      </c>
      <c r="G527" s="6" t="n">
        <v>0</v>
      </c>
      <c r="H527" s="7" t="n">
        <f aca="false">G527-E527</f>
        <v>-3</v>
      </c>
      <c r="I527" s="7" t="n">
        <f aca="false">SUM($H$2:H527)</f>
        <v>-88.76</v>
      </c>
      <c r="J527" s="8" t="n">
        <f aca="false">SUM(H$3:H527)/SUM(E$3:E527)</f>
        <v>-0.0478748651564186</v>
      </c>
      <c r="K527" s="9" t="n">
        <f aca="false">O527-(1-O527)/N527</f>
        <v>-0.0380792771831716</v>
      </c>
      <c r="L527" s="10" t="n">
        <f aca="false">AVERAGEIF($H$3:$H527,"&gt;0")</f>
        <v>2.37249011857708</v>
      </c>
      <c r="M527" s="10" t="n">
        <f aca="false">AVERAGEIF($H$3:$H527,"&lt;0")</f>
        <v>-4.38853503184713</v>
      </c>
      <c r="N527" s="11" t="n">
        <f aca="false">L527/-M527</f>
        <v>0.540610955902178</v>
      </c>
      <c r="O527" s="11" t="n">
        <f aca="false">COUNTIF($G$3:$G527,"&gt;0")/COUNTIF($B$3:$B527,"&gt;0")</f>
        <v>0.635730858468677</v>
      </c>
    </row>
    <row r="528" customFormat="false" ht="13" hidden="false" customHeight="false" outlineLevel="0" collapsed="false">
      <c r="B528" s="2" t="n">
        <v>43739</v>
      </c>
      <c r="C528" s="2" t="s">
        <v>175</v>
      </c>
      <c r="D528" s="3" t="s">
        <v>95</v>
      </c>
      <c r="E528" s="4" t="n">
        <v>1</v>
      </c>
      <c r="F528" s="5" t="n">
        <v>1.52</v>
      </c>
      <c r="G528" s="6" t="n">
        <v>0</v>
      </c>
      <c r="H528" s="7" t="n">
        <f aca="false">G528-E528</f>
        <v>-1</v>
      </c>
      <c r="I528" s="7" t="n">
        <f aca="false">SUM($H$2:H528)</f>
        <v>-89.76</v>
      </c>
      <c r="J528" s="8" t="n">
        <f aca="false">SUM(H$3:H528)/SUM(E$3:E528)</f>
        <v>-0.0483881401617251</v>
      </c>
      <c r="K528" s="9" t="n">
        <f aca="false">O528-(1-O528)/N528</f>
        <v>-0.0389668206791356</v>
      </c>
      <c r="L528" s="10" t="n">
        <f aca="false">AVERAGEIF($H$3:$H528,"&gt;0")</f>
        <v>2.37249011857708</v>
      </c>
      <c r="M528" s="10" t="n">
        <f aca="false">AVERAGEIF($H$3:$H528,"&lt;0")</f>
        <v>-4.36708860759494</v>
      </c>
      <c r="N528" s="11" t="n">
        <f aca="false">L528/-M528</f>
        <v>0.543265853239388</v>
      </c>
      <c r="O528" s="11" t="n">
        <f aca="false">COUNTIF($G$3:$G528,"&gt;0")/COUNTIF($B$3:$B528,"&gt;0")</f>
        <v>0.634259259259259</v>
      </c>
    </row>
    <row r="529" customFormat="false" ht="13" hidden="false" customHeight="false" outlineLevel="0" collapsed="false">
      <c r="B529" s="2" t="n">
        <v>43739</v>
      </c>
      <c r="C529" s="2" t="s">
        <v>175</v>
      </c>
      <c r="D529" s="3" t="s">
        <v>19</v>
      </c>
      <c r="E529" s="4" t="n">
        <v>1</v>
      </c>
      <c r="F529" s="5" t="n">
        <v>1.58</v>
      </c>
      <c r="G529" s="6" t="n">
        <v>1.58</v>
      </c>
      <c r="H529" s="7" t="n">
        <f aca="false">G529-E529</f>
        <v>0.58</v>
      </c>
      <c r="I529" s="7" t="n">
        <f aca="false">SUM($H$2:H529)</f>
        <v>-89.18</v>
      </c>
      <c r="J529" s="8" t="n">
        <f aca="false">SUM(H$3:H529)/SUM(E$3:E529)</f>
        <v>-0.0480495689655173</v>
      </c>
      <c r="K529" s="9" t="n">
        <f aca="false">O529-(1-O529)/N529</f>
        <v>-0.0385712274825635</v>
      </c>
      <c r="L529" s="10" t="n">
        <f aca="false">AVERAGEIF($H$3:$H529,"&gt;0")</f>
        <v>2.36543307086614</v>
      </c>
      <c r="M529" s="10" t="n">
        <f aca="false">AVERAGEIF($H$3:$H529,"&lt;0")</f>
        <v>-4.36708860759494</v>
      </c>
      <c r="N529" s="11" t="n">
        <f aca="false">L529/-M529</f>
        <v>0.541649891589638</v>
      </c>
      <c r="O529" s="11" t="n">
        <f aca="false">COUNTIF($G$3:$G529,"&gt;0")/COUNTIF($B$3:$B529,"&gt;0")</f>
        <v>0.635103926096998</v>
      </c>
    </row>
    <row r="530" customFormat="false" ht="13" hidden="false" customHeight="false" outlineLevel="0" collapsed="false">
      <c r="B530" s="2" t="n">
        <v>43739</v>
      </c>
      <c r="C530" s="2" t="s">
        <v>175</v>
      </c>
      <c r="D530" s="3" t="s">
        <v>18</v>
      </c>
      <c r="E530" s="4" t="n">
        <v>4</v>
      </c>
      <c r="F530" s="5" t="n">
        <v>1.52</v>
      </c>
      <c r="G530" s="6" t="n">
        <v>6.08</v>
      </c>
      <c r="H530" s="7" t="n">
        <f aca="false">G530-E530</f>
        <v>2.08</v>
      </c>
      <c r="I530" s="7" t="n">
        <f aca="false">SUM($H$2:H530)</f>
        <v>-87.1</v>
      </c>
      <c r="J530" s="8" t="n">
        <f aca="false">SUM(H$3:H530)/SUM(E$3:E530)</f>
        <v>-0.0468279569892473</v>
      </c>
      <c r="K530" s="9" t="n">
        <f aca="false">O530-(1-O530)/N530</f>
        <v>-0.0364964117365145</v>
      </c>
      <c r="L530" s="10" t="n">
        <f aca="false">AVERAGEIF($H$3:$H530,"&gt;0")</f>
        <v>2.3643137254902</v>
      </c>
      <c r="M530" s="10" t="n">
        <f aca="false">AVERAGEIF($H$3:$H530,"&lt;0")</f>
        <v>-4.36708860759494</v>
      </c>
      <c r="N530" s="11" t="n">
        <f aca="false">L530/-M530</f>
        <v>0.541393577720944</v>
      </c>
      <c r="O530" s="11" t="n">
        <f aca="false">COUNTIF($G$3:$G530,"&gt;0")/COUNTIF($B$3:$B530,"&gt;0")</f>
        <v>0.635944700460829</v>
      </c>
    </row>
    <row r="531" customFormat="false" ht="13" hidden="false" customHeight="false" outlineLevel="0" collapsed="false">
      <c r="B531" s="2" t="n">
        <v>43739</v>
      </c>
      <c r="C531" s="2" t="s">
        <v>175</v>
      </c>
      <c r="D531" s="3" t="s">
        <v>71</v>
      </c>
      <c r="E531" s="4" t="n">
        <v>1</v>
      </c>
      <c r="F531" s="5" t="n">
        <v>1.26</v>
      </c>
      <c r="G531" s="6" t="n">
        <v>1.26</v>
      </c>
      <c r="H531" s="7" t="n">
        <f aca="false">G531-E531</f>
        <v>0.26</v>
      </c>
      <c r="I531" s="7" t="n">
        <f aca="false">SUM($H$2:H531)</f>
        <v>-86.84</v>
      </c>
      <c r="J531" s="8" t="n">
        <f aca="false">SUM(H$3:H531)/SUM(E$3:E531)</f>
        <v>-0.0466630843632456</v>
      </c>
      <c r="K531" s="9" t="n">
        <f aca="false">O531-(1-O531)/N531</f>
        <v>-0.0364542909260268</v>
      </c>
      <c r="L531" s="10" t="n">
        <f aca="false">AVERAGEIF($H$3:$H531,"&gt;0")</f>
        <v>2.35609375</v>
      </c>
      <c r="M531" s="10" t="n">
        <f aca="false">AVERAGEIF($H$3:$H531,"&lt;0")</f>
        <v>-4.36708860759494</v>
      </c>
      <c r="N531" s="11" t="n">
        <f aca="false">L531/-M531</f>
        <v>0.539511322463768</v>
      </c>
      <c r="O531" s="11" t="n">
        <f aca="false">COUNTIF($G$3:$G531,"&gt;0")/COUNTIF($B$3:$B531,"&gt;0")</f>
        <v>0.636781609195402</v>
      </c>
    </row>
    <row r="532" customFormat="false" ht="13" hidden="false" customHeight="false" outlineLevel="0" collapsed="false">
      <c r="B532" s="2" t="n">
        <v>43739</v>
      </c>
      <c r="C532" s="2" t="s">
        <v>175</v>
      </c>
      <c r="D532" s="3" t="s">
        <v>37</v>
      </c>
      <c r="E532" s="4" t="n">
        <v>4</v>
      </c>
      <c r="F532" s="5" t="n">
        <v>1.26</v>
      </c>
      <c r="G532" s="6" t="n">
        <v>4</v>
      </c>
      <c r="H532" s="7" t="n">
        <f aca="false">G532-E532</f>
        <v>0</v>
      </c>
      <c r="I532" s="7" t="n">
        <f aca="false">SUM($H$2:H532)</f>
        <v>-86.84</v>
      </c>
      <c r="J532" s="8" t="n">
        <f aca="false">SUM(H$3:H532)/SUM(E$3:E532)</f>
        <v>-0.0465630026809652</v>
      </c>
      <c r="K532" s="9" t="n">
        <f aca="false">O532-(1-O532)/N532</f>
        <v>-0.0340771021853712</v>
      </c>
      <c r="L532" s="10" t="n">
        <f aca="false">AVERAGEIF($H$3:$H532,"&gt;0")</f>
        <v>2.35609375</v>
      </c>
      <c r="M532" s="10" t="n">
        <f aca="false">AVERAGEIF($H$3:$H532,"&lt;0")</f>
        <v>-4.36708860759494</v>
      </c>
      <c r="N532" s="11" t="n">
        <f aca="false">L532/-M532</f>
        <v>0.539511322463768</v>
      </c>
      <c r="O532" s="11" t="n">
        <f aca="false">COUNTIF($G$3:$G532,"&gt;0")/COUNTIF($B$3:$B532,"&gt;0")</f>
        <v>0.637614678899083</v>
      </c>
    </row>
    <row r="533" customFormat="false" ht="13" hidden="false" customHeight="false" outlineLevel="0" collapsed="false">
      <c r="B533" s="2" t="n">
        <v>43739</v>
      </c>
      <c r="C533" s="2" t="s">
        <v>175</v>
      </c>
      <c r="D533" s="3" t="s">
        <v>74</v>
      </c>
      <c r="E533" s="4" t="n">
        <v>2</v>
      </c>
      <c r="F533" s="5" t="n">
        <v>1.48</v>
      </c>
      <c r="G533" s="6" t="n">
        <v>2.96</v>
      </c>
      <c r="H533" s="7" t="n">
        <f aca="false">G533-E533</f>
        <v>0.96</v>
      </c>
      <c r="I533" s="7" t="n">
        <f aca="false">SUM($H$2:H533)</f>
        <v>-85.88</v>
      </c>
      <c r="J533" s="8" t="n">
        <f aca="false">SUM(H$3:H533)/SUM(E$3:E533)</f>
        <v>-0.045998928762721</v>
      </c>
      <c r="K533" s="9" t="n">
        <f aca="false">O533-(1-O533)/N533</f>
        <v>-0.0332594900220616</v>
      </c>
      <c r="L533" s="10" t="n">
        <f aca="false">AVERAGEIF($H$3:$H533,"&gt;0")</f>
        <v>2.35066147859922</v>
      </c>
      <c r="M533" s="10" t="n">
        <f aca="false">AVERAGEIF($H$3:$H533,"&lt;0")</f>
        <v>-4.36708860759494</v>
      </c>
      <c r="N533" s="11" t="n">
        <f aca="false">L533/-M533</f>
        <v>0.538267411041561</v>
      </c>
      <c r="O533" s="11" t="n">
        <f aca="false">COUNTIF($G$3:$G533,"&gt;0")/COUNTIF($B$3:$B533,"&gt;0")</f>
        <v>0.638443935926774</v>
      </c>
    </row>
    <row r="535" customFormat="false" ht="13" hidden="false" customHeight="false" outlineLevel="0" collapsed="false">
      <c r="I535" s="16" t="n">
        <f aca="false">SUM(H536:H544)</f>
        <v>0.25</v>
      </c>
    </row>
    <row r="536" customFormat="false" ht="13" hidden="false" customHeight="false" outlineLevel="0" collapsed="false">
      <c r="B536" s="2" t="n">
        <v>43740</v>
      </c>
      <c r="C536" s="2" t="s">
        <v>173</v>
      </c>
      <c r="D536" s="3" t="s">
        <v>70</v>
      </c>
      <c r="E536" s="4" t="n">
        <v>4</v>
      </c>
      <c r="F536" s="5" t="n">
        <v>1.7</v>
      </c>
      <c r="G536" s="6" t="n">
        <v>6.8</v>
      </c>
      <c r="H536" s="7" t="n">
        <f aca="false">G536-E536</f>
        <v>2.8</v>
      </c>
      <c r="I536" s="7" t="n">
        <f aca="false">SUM($H$2:H536)</f>
        <v>-83.08</v>
      </c>
      <c r="J536" s="8" t="n">
        <f aca="false">SUM(H$3:H536)/SUM(E$3:E536)</f>
        <v>-0.0444040619989311</v>
      </c>
      <c r="K536" s="9" t="n">
        <f aca="false">O536-(1-O536)/N536</f>
        <v>-0.0304042839855825</v>
      </c>
      <c r="L536" s="10" t="n">
        <f aca="false">AVERAGEIF($H$3:$H536,"&gt;0")</f>
        <v>2.35240310077519</v>
      </c>
      <c r="M536" s="10" t="n">
        <f aca="false">AVERAGEIF($H$3:$H536,"&lt;0")</f>
        <v>-4.36708860759494</v>
      </c>
      <c r="N536" s="11" t="n">
        <f aca="false">L536/-M536</f>
        <v>0.538666217278957</v>
      </c>
      <c r="O536" s="11" t="n">
        <f aca="false">COUNTIF($G$3:$G536,"&gt;0")/COUNTIF($B$3:$B536,"&gt;0")</f>
        <v>0.639269406392694</v>
      </c>
    </row>
    <row r="537" customFormat="false" ht="13" hidden="false" customHeight="false" outlineLevel="0" collapsed="false">
      <c r="B537" s="2" t="n">
        <v>43740</v>
      </c>
      <c r="C537" s="2" t="s">
        <v>173</v>
      </c>
      <c r="D537" s="3" t="s">
        <v>110</v>
      </c>
      <c r="E537" s="4" t="n">
        <v>3</v>
      </c>
      <c r="F537" s="5" t="n">
        <v>1.68</v>
      </c>
      <c r="G537" s="6" t="n">
        <v>5.04</v>
      </c>
      <c r="H537" s="7" t="n">
        <f aca="false">G537-E537</f>
        <v>2.04</v>
      </c>
      <c r="I537" s="7" t="n">
        <f aca="false">SUM($H$2:H537)</f>
        <v>-81.04</v>
      </c>
      <c r="J537" s="8" t="n">
        <f aca="false">SUM(H$3:H537)/SUM(E$3:E537)</f>
        <v>-0.0432443970117396</v>
      </c>
      <c r="K537" s="9" t="n">
        <f aca="false">O537-(1-O537)/N537</f>
        <v>-0.0283998889177496</v>
      </c>
      <c r="L537" s="10" t="n">
        <f aca="false">AVERAGEIF($H$3:$H537,"&gt;0")</f>
        <v>2.35119691119691</v>
      </c>
      <c r="M537" s="10" t="n">
        <f aca="false">AVERAGEIF($H$3:$H537,"&lt;0")</f>
        <v>-4.36708860759494</v>
      </c>
      <c r="N537" s="11" t="n">
        <f aca="false">L537/-M537</f>
        <v>0.538390017346539</v>
      </c>
      <c r="O537" s="11" t="n">
        <f aca="false">COUNTIF($G$3:$G537,"&gt;0")/COUNTIF($B$3:$B537,"&gt;0")</f>
        <v>0.640091116173121</v>
      </c>
    </row>
    <row r="538" customFormat="false" ht="13" hidden="false" customHeight="false" outlineLevel="0" collapsed="false">
      <c r="B538" s="2" t="n">
        <v>43740</v>
      </c>
      <c r="C538" s="2" t="s">
        <v>173</v>
      </c>
      <c r="D538" s="3" t="s">
        <v>179</v>
      </c>
      <c r="E538" s="4" t="n">
        <v>3</v>
      </c>
      <c r="F538" s="5" t="n">
        <v>1.55</v>
      </c>
      <c r="G538" s="6" t="n">
        <v>0</v>
      </c>
      <c r="H538" s="7" t="n">
        <f aca="false">G538-E538</f>
        <v>-3</v>
      </c>
      <c r="I538" s="7" t="n">
        <f aca="false">SUM($H$2:H538)</f>
        <v>-84.04</v>
      </c>
      <c r="J538" s="8" t="n">
        <f aca="false">SUM(H$3:H538)/SUM(E$3:E538)</f>
        <v>-0.0447735748534896</v>
      </c>
      <c r="K538" s="9" t="n">
        <f aca="false">O538-(1-O538)/N538</f>
        <v>-0.0312352207041509</v>
      </c>
      <c r="L538" s="10" t="n">
        <f aca="false">AVERAGEIF($H$3:$H538,"&gt;0")</f>
        <v>2.35119691119691</v>
      </c>
      <c r="M538" s="10" t="n">
        <f aca="false">AVERAGEIF($H$3:$H538,"&lt;0")</f>
        <v>-4.35849056603774</v>
      </c>
      <c r="N538" s="11" t="n">
        <f aca="false">L538/-M538</f>
        <v>0.539452105166391</v>
      </c>
      <c r="O538" s="11" t="n">
        <f aca="false">COUNTIF($G$3:$G538,"&gt;0")/COUNTIF($B$3:$B538,"&gt;0")</f>
        <v>0.638636363636364</v>
      </c>
    </row>
    <row r="539" customFormat="false" ht="13" hidden="false" customHeight="false" outlineLevel="0" collapsed="false">
      <c r="B539" s="2" t="n">
        <v>43740</v>
      </c>
      <c r="C539" s="2" t="s">
        <v>173</v>
      </c>
      <c r="D539" s="3" t="s">
        <v>31</v>
      </c>
      <c r="E539" s="4" t="n">
        <v>5</v>
      </c>
      <c r="F539" s="5" t="n">
        <v>1.24</v>
      </c>
      <c r="G539" s="6" t="n">
        <v>0</v>
      </c>
      <c r="H539" s="7" t="n">
        <f aca="false">G539-E539</f>
        <v>-5</v>
      </c>
      <c r="I539" s="7" t="n">
        <f aca="false">SUM($H$2:H539)</f>
        <v>-89.04</v>
      </c>
      <c r="J539" s="8" t="n">
        <f aca="false">SUM(H$3:H539)/SUM(E$3:E539)</f>
        <v>-0.0473113708820404</v>
      </c>
      <c r="K539" s="9" t="n">
        <f aca="false">O539-(1-O539)/N539</f>
        <v>-0.0359865613787987</v>
      </c>
      <c r="L539" s="10" t="n">
        <f aca="false">AVERAGEIF($H$3:$H539,"&gt;0")</f>
        <v>2.35119691119691</v>
      </c>
      <c r="M539" s="10" t="n">
        <f aca="false">AVERAGEIF($H$3:$H539,"&lt;0")</f>
        <v>-4.3625</v>
      </c>
      <c r="N539" s="11" t="n">
        <f aca="false">L539/-M539</f>
        <v>0.538956312022215</v>
      </c>
      <c r="O539" s="11" t="n">
        <f aca="false">COUNTIF($G$3:$G539,"&gt;0")/COUNTIF($B$3:$B539,"&gt;0")</f>
        <v>0.63718820861678</v>
      </c>
    </row>
    <row r="540" customFormat="false" ht="13" hidden="false" customHeight="false" outlineLevel="0" collapsed="false">
      <c r="B540" s="2" t="n">
        <v>43740</v>
      </c>
      <c r="C540" s="2" t="s">
        <v>173</v>
      </c>
      <c r="D540" s="3" t="s">
        <v>99</v>
      </c>
      <c r="E540" s="4" t="n">
        <v>2</v>
      </c>
      <c r="F540" s="5" t="n">
        <v>1.03</v>
      </c>
      <c r="G540" s="6" t="n">
        <v>2.06</v>
      </c>
      <c r="H540" s="7" t="n">
        <f aca="false">G540-E540</f>
        <v>0.0600000000000001</v>
      </c>
      <c r="I540" s="7" t="n">
        <f aca="false">SUM($H$2:H540)</f>
        <v>-88.98</v>
      </c>
      <c r="J540" s="8" t="n">
        <f aca="false">SUM(H$3:H540)/SUM(E$3:E540)</f>
        <v>-0.0472292993630573</v>
      </c>
      <c r="K540" s="9" t="n">
        <f aca="false">O540-(1-O540)/N540</f>
        <v>-0.0361695244834407</v>
      </c>
      <c r="L540" s="10" t="n">
        <f aca="false">AVERAGEIF($H$3:$H540,"&gt;0")</f>
        <v>2.34238461538462</v>
      </c>
      <c r="M540" s="10" t="n">
        <f aca="false">AVERAGEIF($H$3:$H540,"&lt;0")</f>
        <v>-4.3625</v>
      </c>
      <c r="N540" s="11" t="n">
        <f aca="false">L540/-M540</f>
        <v>0.536936301520829</v>
      </c>
      <c r="O540" s="11" t="n">
        <f aca="false">COUNTIF($G$3:$G540,"&gt;0")/COUNTIF($B$3:$B540,"&gt;0")</f>
        <v>0.638009049773756</v>
      </c>
    </row>
    <row r="541" customFormat="false" ht="13" hidden="false" customHeight="false" outlineLevel="0" collapsed="false">
      <c r="B541" s="2" t="n">
        <v>43740</v>
      </c>
      <c r="C541" s="2" t="s">
        <v>173</v>
      </c>
      <c r="D541" s="3" t="s">
        <v>60</v>
      </c>
      <c r="E541" s="4" t="n">
        <v>5</v>
      </c>
      <c r="F541" s="5" t="n">
        <v>1.65</v>
      </c>
      <c r="G541" s="6" t="n">
        <v>8.25</v>
      </c>
      <c r="H541" s="7" t="n">
        <f aca="false">G541-E541</f>
        <v>3.25</v>
      </c>
      <c r="I541" s="7" t="n">
        <f aca="false">SUM($H$2:H541)</f>
        <v>-85.73</v>
      </c>
      <c r="J541" s="8" t="n">
        <f aca="false">SUM(H$3:H541)/SUM(E$3:E541)</f>
        <v>-0.0453838009528851</v>
      </c>
      <c r="K541" s="9" t="n">
        <f aca="false">O541-(1-O541)/N541</f>
        <v>-0.0328334100378632</v>
      </c>
      <c r="L541" s="10" t="n">
        <f aca="false">AVERAGEIF($H$3:$H541,"&gt;0")</f>
        <v>2.34586206896552</v>
      </c>
      <c r="M541" s="10" t="n">
        <f aca="false">AVERAGEIF($H$3:$H541,"&lt;0")</f>
        <v>-4.3625</v>
      </c>
      <c r="N541" s="11" t="n">
        <f aca="false">L541/-M541</f>
        <v>0.537733425550835</v>
      </c>
      <c r="O541" s="11" t="n">
        <f aca="false">COUNTIF($G$3:$G541,"&gt;0")/COUNTIF($B$3:$B541,"&gt;0")</f>
        <v>0.63882618510158</v>
      </c>
    </row>
    <row r="542" customFormat="false" ht="13" hidden="false" customHeight="false" outlineLevel="0" collapsed="false">
      <c r="B542" s="2" t="n">
        <v>43740</v>
      </c>
      <c r="C542" s="2" t="s">
        <v>175</v>
      </c>
      <c r="D542" s="3" t="s">
        <v>94</v>
      </c>
      <c r="E542" s="4" t="n">
        <v>2</v>
      </c>
      <c r="F542" s="5" t="n">
        <v>1.34</v>
      </c>
      <c r="G542" s="6" t="n">
        <v>2.68</v>
      </c>
      <c r="H542" s="7" t="n">
        <f aca="false">G542-E542</f>
        <v>0.68</v>
      </c>
      <c r="I542" s="7" t="n">
        <f aca="false">SUM($H$2:H542)</f>
        <v>-85.05</v>
      </c>
      <c r="J542" s="8" t="n">
        <f aca="false">SUM(H$3:H542)/SUM(E$3:E542)</f>
        <v>-0.0449762030671602</v>
      </c>
      <c r="K542" s="9" t="n">
        <f aca="false">O542-(1-O542)/N542</f>
        <v>-0.0323285190729513</v>
      </c>
      <c r="L542" s="10" t="n">
        <f aca="false">AVERAGEIF($H$3:$H542,"&gt;0")</f>
        <v>2.33950381679389</v>
      </c>
      <c r="M542" s="10" t="n">
        <f aca="false">AVERAGEIF($H$3:$H542,"&lt;0")</f>
        <v>-4.3625</v>
      </c>
      <c r="N542" s="11" t="n">
        <f aca="false">L542/-M542</f>
        <v>0.536275946543013</v>
      </c>
      <c r="O542" s="11" t="n">
        <f aca="false">COUNTIF($G$3:$G542,"&gt;0")/COUNTIF($B$3:$B542,"&gt;0")</f>
        <v>0.63963963963964</v>
      </c>
    </row>
    <row r="543" customFormat="false" ht="13" hidden="false" customHeight="false" outlineLevel="0" collapsed="false">
      <c r="B543" s="2" t="n">
        <v>43740</v>
      </c>
      <c r="C543" s="2" t="s">
        <v>175</v>
      </c>
      <c r="D543" s="3" t="s">
        <v>44</v>
      </c>
      <c r="E543" s="4" t="n">
        <v>1</v>
      </c>
      <c r="F543" s="5" t="n">
        <v>1.42</v>
      </c>
      <c r="G543" s="6" t="n">
        <v>0</v>
      </c>
      <c r="H543" s="7" t="n">
        <f aca="false">G543-E543</f>
        <v>-1</v>
      </c>
      <c r="I543" s="7" t="n">
        <f aca="false">SUM($H$2:H543)</f>
        <v>-86.05</v>
      </c>
      <c r="J543" s="8" t="n">
        <f aca="false">SUM(H$3:H543)/SUM(E$3:E543)</f>
        <v>-0.0454809725158562</v>
      </c>
      <c r="K543" s="9" t="n">
        <f aca="false">O543-(1-O543)/N543</f>
        <v>-0.0332164124316825</v>
      </c>
      <c r="L543" s="10" t="n">
        <f aca="false">AVERAGEIF($H$3:$H543,"&gt;0")</f>
        <v>2.33950381679389</v>
      </c>
      <c r="M543" s="10" t="n">
        <f aca="false">AVERAGEIF($H$3:$H543,"&lt;0")</f>
        <v>-4.3416149068323</v>
      </c>
      <c r="N543" s="11" t="n">
        <f aca="false">L543/-M543</f>
        <v>0.53885567167928</v>
      </c>
      <c r="O543" s="11" t="n">
        <f aca="false">COUNTIF($G$3:$G543,"&gt;0")/COUNTIF($B$3:$B543,"&gt;0")</f>
        <v>0.638202247191011</v>
      </c>
    </row>
    <row r="544" customFormat="false" ht="13" hidden="false" customHeight="false" outlineLevel="0" collapsed="false">
      <c r="B544" s="2" t="n">
        <v>43740</v>
      </c>
      <c r="C544" s="2" t="s">
        <v>175</v>
      </c>
      <c r="D544" s="23" t="s">
        <v>18</v>
      </c>
      <c r="E544" s="4" t="n">
        <v>3</v>
      </c>
      <c r="F544" s="5" t="n">
        <v>1.13</v>
      </c>
      <c r="G544" s="6" t="n">
        <v>3.42</v>
      </c>
      <c r="H544" s="7" t="n">
        <f aca="false">G544-E544</f>
        <v>0.42</v>
      </c>
      <c r="I544" s="7" t="n">
        <f aca="false">SUM($H$2:H544)</f>
        <v>-85.63</v>
      </c>
      <c r="J544" s="8" t="n">
        <f aca="false">SUM(H$3:H544)/SUM(E$3:E544)</f>
        <v>-0.0451873350923483</v>
      </c>
      <c r="K544" s="9" t="n">
        <f aca="false">O544-(1-O544)/N544</f>
        <v>-0.0329962361140774</v>
      </c>
      <c r="L544" s="10" t="n">
        <f aca="false">AVERAGEIF($H$3:$H544,"&gt;0")</f>
        <v>2.33220532319392</v>
      </c>
      <c r="M544" s="10" t="n">
        <f aca="false">AVERAGEIF($H$3:$H544,"&lt;0")</f>
        <v>-4.3416149068323</v>
      </c>
      <c r="N544" s="11" t="n">
        <f aca="false">L544/-M544</f>
        <v>0.537174616644092</v>
      </c>
      <c r="O544" s="11" t="n">
        <f aca="false">COUNTIF($G$3:$G544,"&gt;0")/COUNTIF($B$3:$B544,"&gt;0")</f>
        <v>0.639013452914798</v>
      </c>
    </row>
    <row r="546" customFormat="false" ht="13" hidden="false" customHeight="false" outlineLevel="0" collapsed="false">
      <c r="I546" s="16" t="n">
        <f aca="false">SUM(H547:H548)</f>
        <v>1.28</v>
      </c>
    </row>
    <row r="547" customFormat="false" ht="13" hidden="false" customHeight="false" outlineLevel="0" collapsed="false">
      <c r="B547" s="2" t="n">
        <v>43741</v>
      </c>
      <c r="C547" s="2" t="s">
        <v>173</v>
      </c>
      <c r="D547" s="3" t="s">
        <v>70</v>
      </c>
      <c r="E547" s="4" t="n">
        <v>1</v>
      </c>
      <c r="F547" s="5" t="n">
        <v>1.8</v>
      </c>
      <c r="G547" s="6" t="n">
        <v>1.8</v>
      </c>
      <c r="H547" s="7" t="n">
        <f aca="false">G547-E547</f>
        <v>0.8</v>
      </c>
      <c r="I547" s="7" t="n">
        <f aca="false">SUM($H$2:H547)</f>
        <v>-84.83</v>
      </c>
      <c r="J547" s="8" t="n">
        <f aca="false">SUM(H$3:H547)/SUM(E$3:E547)</f>
        <v>-0.0447415611814346</v>
      </c>
      <c r="K547" s="9" t="n">
        <f aca="false">O547-(1-O547)/N547</f>
        <v>-0.0323580333349617</v>
      </c>
      <c r="L547" s="10" t="n">
        <f aca="false">AVERAGEIF($H$3:$H547,"&gt;0")</f>
        <v>2.32640151515151</v>
      </c>
      <c r="M547" s="10" t="n">
        <f aca="false">AVERAGEIF($H$3:$H547,"&lt;0")</f>
        <v>-4.3416149068323</v>
      </c>
      <c r="N547" s="11" t="n">
        <f aca="false">L547/-M547</f>
        <v>0.535837831100706</v>
      </c>
      <c r="O547" s="11" t="n">
        <f aca="false">COUNTIF($G$3:$G547,"&gt;0")/COUNTIF($B$3:$B547,"&gt;0")</f>
        <v>0.639821029082774</v>
      </c>
    </row>
    <row r="548" customFormat="false" ht="13" hidden="false" customHeight="false" outlineLevel="0" collapsed="false">
      <c r="B548" s="2" t="n">
        <v>43741</v>
      </c>
      <c r="C548" s="2" t="s">
        <v>175</v>
      </c>
      <c r="D548" s="3" t="s">
        <v>43</v>
      </c>
      <c r="E548" s="4" t="n">
        <v>1</v>
      </c>
      <c r="F548" s="5" t="n">
        <v>1.48</v>
      </c>
      <c r="G548" s="6" t="n">
        <v>1.48</v>
      </c>
      <c r="H548" s="7" t="n">
        <f aca="false">G548-E548</f>
        <v>0.48</v>
      </c>
      <c r="I548" s="7" t="n">
        <f aca="false">SUM($H$2:H548)</f>
        <v>-84.35</v>
      </c>
      <c r="J548" s="8" t="n">
        <f aca="false">SUM(H$3:H548)/SUM(E$3:E548)</f>
        <v>-0.0444649446494465</v>
      </c>
      <c r="K548" s="9" t="n">
        <f aca="false">O548-(1-O548)/N548</f>
        <v>-0.0320683736969938</v>
      </c>
      <c r="L548" s="10" t="n">
        <f aca="false">AVERAGEIF($H$3:$H548,"&gt;0")</f>
        <v>2.31943396226415</v>
      </c>
      <c r="M548" s="10" t="n">
        <f aca="false">AVERAGEIF($H$3:$H548,"&lt;0")</f>
        <v>-4.3416149068323</v>
      </c>
      <c r="N548" s="11" t="n">
        <f aca="false">L548/-M548</f>
        <v>0.534233001322644</v>
      </c>
      <c r="O548" s="11" t="n">
        <f aca="false">COUNTIF($G$3:$G548,"&gt;0")/COUNTIF($B$3:$B548,"&gt;0")</f>
        <v>0.640625</v>
      </c>
    </row>
    <row r="550" customFormat="false" ht="13" hidden="false" customHeight="false" outlineLevel="0" collapsed="false">
      <c r="I550" s="16" t="n">
        <f aca="false">SUM(H551:H555)</f>
        <v>5.37</v>
      </c>
    </row>
    <row r="551" customFormat="false" ht="13" hidden="false" customHeight="false" outlineLevel="0" collapsed="false">
      <c r="B551" s="2" t="n">
        <v>43742</v>
      </c>
      <c r="C551" s="2" t="s">
        <v>173</v>
      </c>
      <c r="D551" s="3" t="s">
        <v>110</v>
      </c>
      <c r="E551" s="4" t="n">
        <v>1</v>
      </c>
      <c r="F551" s="5" t="n">
        <v>1.42</v>
      </c>
      <c r="G551" s="6" t="n">
        <v>1.42</v>
      </c>
      <c r="H551" s="7" t="n">
        <f aca="false">G551-E551</f>
        <v>0.42</v>
      </c>
      <c r="I551" s="7" t="n">
        <f aca="false">SUM($H$2:H551)</f>
        <v>-83.93</v>
      </c>
      <c r="J551" s="8" t="n">
        <f aca="false">SUM(H$3:H551)/SUM(E$3:E551)</f>
        <v>-0.0442202318229716</v>
      </c>
      <c r="K551" s="9" t="n">
        <f aca="false">O551-(1-O551)/N551</f>
        <v>-0.0318425378493686</v>
      </c>
      <c r="L551" s="10" t="n">
        <f aca="false">AVERAGEIF($H$3:$H551,"&gt;0")</f>
        <v>2.31229323308271</v>
      </c>
      <c r="M551" s="10" t="n">
        <f aca="false">AVERAGEIF($H$3:$H551,"&lt;0")</f>
        <v>-4.3416149068323</v>
      </c>
      <c r="N551" s="11" t="n">
        <f aca="false">L551/-M551</f>
        <v>0.532588284014758</v>
      </c>
      <c r="O551" s="11" t="n">
        <f aca="false">COUNTIF($G$3:$G551,"&gt;0")/COUNTIF($B$3:$B551,"&gt;0")</f>
        <v>0.641425389755011</v>
      </c>
    </row>
    <row r="552" customFormat="false" ht="13" hidden="false" customHeight="false" outlineLevel="0" collapsed="false">
      <c r="B552" s="2" t="n">
        <v>43742</v>
      </c>
      <c r="C552" s="2" t="s">
        <v>173</v>
      </c>
      <c r="D552" s="3" t="s">
        <v>99</v>
      </c>
      <c r="E552" s="4" t="n">
        <v>1</v>
      </c>
      <c r="F552" s="5" t="n">
        <v>1.12</v>
      </c>
      <c r="G552" s="6" t="n">
        <v>1.12</v>
      </c>
      <c r="H552" s="7" t="n">
        <f aca="false">G552-E552</f>
        <v>0.12</v>
      </c>
      <c r="I552" s="7" t="n">
        <f aca="false">SUM($H$2:H552)</f>
        <v>-83.81</v>
      </c>
      <c r="J552" s="8" t="n">
        <f aca="false">SUM(H$3:H552)/SUM(E$3:E552)</f>
        <v>-0.0441337546076883</v>
      </c>
      <c r="K552" s="9" t="n">
        <f aca="false">O552-(1-O552)/N552</f>
        <v>-0.0319434826819538</v>
      </c>
      <c r="L552" s="10" t="n">
        <f aca="false">AVERAGEIF($H$3:$H552,"&gt;0")</f>
        <v>2.30408239700374</v>
      </c>
      <c r="M552" s="10" t="n">
        <f aca="false">AVERAGEIF($H$3:$H552,"&lt;0")</f>
        <v>-4.3416149068323</v>
      </c>
      <c r="N552" s="11" t="n">
        <f aca="false">L552/-M552</f>
        <v>0.530697090010877</v>
      </c>
      <c r="O552" s="11" t="n">
        <f aca="false">COUNTIF($G$3:$G552,"&gt;0")/COUNTIF($B$3:$B552,"&gt;0")</f>
        <v>0.642222222222222</v>
      </c>
    </row>
    <row r="553" customFormat="false" ht="13" hidden="false" customHeight="false" outlineLevel="0" collapsed="false">
      <c r="B553" s="2" t="n">
        <v>43742</v>
      </c>
      <c r="C553" s="2" t="s">
        <v>175</v>
      </c>
      <c r="D553" s="3" t="s">
        <v>94</v>
      </c>
      <c r="E553" s="4" t="n">
        <v>4</v>
      </c>
      <c r="F553" s="5" t="n">
        <v>1.6</v>
      </c>
      <c r="G553" s="6" t="n">
        <v>6.4</v>
      </c>
      <c r="H553" s="7" t="n">
        <f aca="false">G553-E553</f>
        <v>2.4</v>
      </c>
      <c r="I553" s="7" t="n">
        <f aca="false">SUM($H$2:H553)</f>
        <v>-81.41</v>
      </c>
      <c r="J553" s="8" t="n">
        <f aca="false">SUM(H$3:H553)/SUM(E$3:E553)</f>
        <v>-0.0427798213347346</v>
      </c>
      <c r="K553" s="9" t="n">
        <f aca="false">O553-(1-O553)/N553</f>
        <v>-0.0295508874726519</v>
      </c>
      <c r="L553" s="10" t="n">
        <f aca="false">AVERAGEIF($H$3:$H553,"&gt;0")</f>
        <v>2.30444029850746</v>
      </c>
      <c r="M553" s="10" t="n">
        <f aca="false">AVERAGEIF($H$3:$H553,"&lt;0")</f>
        <v>-4.3416149068323</v>
      </c>
      <c r="N553" s="11" t="n">
        <f aca="false">L553/-M553</f>
        <v>0.530779525121175</v>
      </c>
      <c r="O553" s="11" t="n">
        <f aca="false">COUNTIF($G$3:$G553,"&gt;0")/COUNTIF($B$3:$B553,"&gt;0")</f>
        <v>0.643015521064302</v>
      </c>
    </row>
    <row r="554" customFormat="false" ht="13" hidden="false" customHeight="false" outlineLevel="0" collapsed="false">
      <c r="B554" s="2" t="n">
        <v>43742</v>
      </c>
      <c r="C554" s="2" t="s">
        <v>175</v>
      </c>
      <c r="D554" s="3" t="s">
        <v>18</v>
      </c>
      <c r="E554" s="4" t="n">
        <v>4</v>
      </c>
      <c r="F554" s="5" t="n">
        <v>1.42</v>
      </c>
      <c r="G554" s="6" t="n">
        <v>5.68</v>
      </c>
      <c r="H554" s="7" t="n">
        <f aca="false">G554-E554</f>
        <v>1.68</v>
      </c>
      <c r="I554" s="7" t="n">
        <f aca="false">SUM($H$2:H554)</f>
        <v>-79.73</v>
      </c>
      <c r="J554" s="8" t="n">
        <f aca="false">SUM(H$3:H554)/SUM(E$3:E554)</f>
        <v>-0.0418091242789722</v>
      </c>
      <c r="K554" s="9" t="n">
        <f aca="false">O554-(1-O554)/N554</f>
        <v>-0.0279498013004468</v>
      </c>
      <c r="L554" s="10" t="n">
        <f aca="false">AVERAGEIF($H$3:$H554,"&gt;0")</f>
        <v>2.30211895910781</v>
      </c>
      <c r="M554" s="10" t="n">
        <f aca="false">AVERAGEIF($H$3:$H554,"&lt;0")</f>
        <v>-4.3416149068323</v>
      </c>
      <c r="N554" s="11" t="n">
        <f aca="false">L554/-M554</f>
        <v>0.530244853242284</v>
      </c>
      <c r="O554" s="11" t="n">
        <f aca="false">COUNTIF($G$3:$G554,"&gt;0")/COUNTIF($B$3:$B554,"&gt;0")</f>
        <v>0.643805309734513</v>
      </c>
    </row>
    <row r="555" customFormat="false" ht="13" hidden="false" customHeight="false" outlineLevel="0" collapsed="false">
      <c r="B555" s="2" t="n">
        <v>43742</v>
      </c>
      <c r="C555" s="2" t="s">
        <v>175</v>
      </c>
      <c r="D555" s="3" t="s">
        <v>71</v>
      </c>
      <c r="E555" s="4" t="n">
        <v>1</v>
      </c>
      <c r="F555" s="5" t="n">
        <v>1.75</v>
      </c>
      <c r="G555" s="6" t="n">
        <v>1.75</v>
      </c>
      <c r="H555" s="7" t="n">
        <f aca="false">G555-E555</f>
        <v>0.75</v>
      </c>
      <c r="I555" s="7" t="n">
        <f aca="false">SUM($H$2:H555)</f>
        <v>-78.98</v>
      </c>
      <c r="J555" s="8" t="n">
        <f aca="false">SUM(H$3:H555)/SUM(E$3:E555)</f>
        <v>-0.0413941299790356</v>
      </c>
      <c r="K555" s="9" t="n">
        <f aca="false">O555-(1-O555)/N555</f>
        <v>-0.0273585136077291</v>
      </c>
      <c r="L555" s="10" t="n">
        <f aca="false">AVERAGEIF($H$3:$H555,"&gt;0")</f>
        <v>2.29637037037037</v>
      </c>
      <c r="M555" s="10" t="n">
        <f aca="false">AVERAGEIF($H$3:$H555,"&lt;0")</f>
        <v>-4.3416149068323</v>
      </c>
      <c r="N555" s="11" t="n">
        <f aca="false">L555/-M555</f>
        <v>0.528920786308483</v>
      </c>
      <c r="O555" s="11" t="n">
        <f aca="false">COUNTIF($G$3:$G555,"&gt;0")/COUNTIF($B$3:$B555,"&gt;0")</f>
        <v>0.644591611479029</v>
      </c>
    </row>
    <row r="557" customFormat="false" ht="13" hidden="false" customHeight="false" outlineLevel="0" collapsed="false">
      <c r="I557" s="16" t="n">
        <f aca="false">SUM(H558:H560)</f>
        <v>-5.86</v>
      </c>
    </row>
    <row r="558" customFormat="false" ht="13" hidden="false" customHeight="false" outlineLevel="0" collapsed="false">
      <c r="B558" s="2" t="n">
        <v>43743</v>
      </c>
      <c r="C558" s="2" t="s">
        <v>175</v>
      </c>
      <c r="D558" s="3" t="s">
        <v>180</v>
      </c>
      <c r="E558" s="4" t="n">
        <v>2</v>
      </c>
      <c r="F558" s="5" t="n">
        <v>1.62</v>
      </c>
      <c r="G558" s="6" t="n">
        <v>0</v>
      </c>
      <c r="H558" s="7" t="n">
        <f aca="false">G558-E558</f>
        <v>-2</v>
      </c>
      <c r="I558" s="7" t="n">
        <f aca="false">SUM($H$2:H558)</f>
        <v>-80.98</v>
      </c>
      <c r="J558" s="8" t="n">
        <f aca="false">SUM(H$3:H558)/SUM(E$3:E558)</f>
        <v>-0.0423979057591623</v>
      </c>
      <c r="K558" s="9" t="n">
        <f aca="false">O558-(1-O558)/N558</f>
        <v>-0.0292166218312982</v>
      </c>
      <c r="L558" s="10" t="n">
        <f aca="false">AVERAGEIF($H$3:$H558,"&gt;0")</f>
        <v>2.29637037037037</v>
      </c>
      <c r="M558" s="10" t="n">
        <f aca="false">AVERAGEIF($H$3:$H558,"&lt;0")</f>
        <v>-4.32716049382716</v>
      </c>
      <c r="N558" s="11" t="n">
        <f aca="false">L558/-M558</f>
        <v>0.530687589158345</v>
      </c>
      <c r="O558" s="11" t="n">
        <f aca="false">COUNTIF($G$3:$G558,"&gt;0")/COUNTIF($B$3:$B558,"&gt;0")</f>
        <v>0.643171806167401</v>
      </c>
    </row>
    <row r="559" customFormat="false" ht="13" hidden="false" customHeight="false" outlineLevel="0" collapsed="false">
      <c r="B559" s="2" t="n">
        <v>43743</v>
      </c>
      <c r="C559" s="2" t="s">
        <v>173</v>
      </c>
      <c r="D559" s="3" t="s">
        <v>60</v>
      </c>
      <c r="E559" s="4" t="n">
        <v>4</v>
      </c>
      <c r="F559" s="5" t="n">
        <v>1.65</v>
      </c>
      <c r="G559" s="6" t="n">
        <v>0</v>
      </c>
      <c r="H559" s="7" t="n">
        <f aca="false">G559-E559</f>
        <v>-4</v>
      </c>
      <c r="I559" s="7" t="n">
        <f aca="false">SUM($H$2:H559)</f>
        <v>-84.98</v>
      </c>
      <c r="J559" s="8" t="n">
        <f aca="false">SUM(H$3:H559)/SUM(E$3:E559)</f>
        <v>-0.0443991640543365</v>
      </c>
      <c r="K559" s="9" t="n">
        <f aca="false">O559-(1-O559)/N559</f>
        <v>-0.0329807156167597</v>
      </c>
      <c r="L559" s="10" t="n">
        <f aca="false">AVERAGEIF($H$3:$H559,"&gt;0")</f>
        <v>2.29637037037037</v>
      </c>
      <c r="M559" s="10" t="n">
        <f aca="false">AVERAGEIF($H$3:$H559,"&lt;0")</f>
        <v>-4.32515337423313</v>
      </c>
      <c r="N559" s="11" t="n">
        <f aca="false">L559/-M559</f>
        <v>0.530933858681376</v>
      </c>
      <c r="O559" s="11" t="n">
        <f aca="false">COUNTIF($G$3:$G559,"&gt;0")/COUNTIF($B$3:$B559,"&gt;0")</f>
        <v>0.641758241758242</v>
      </c>
    </row>
    <row r="560" customFormat="false" ht="13" hidden="false" customHeight="false" outlineLevel="0" collapsed="false">
      <c r="B560" s="2" t="n">
        <v>43743</v>
      </c>
      <c r="C560" s="2" t="s">
        <v>173</v>
      </c>
      <c r="D560" s="3" t="s">
        <v>99</v>
      </c>
      <c r="E560" s="4" t="n">
        <v>1</v>
      </c>
      <c r="F560" s="5" t="n">
        <v>1.13</v>
      </c>
      <c r="G560" s="6" t="n">
        <v>1.14</v>
      </c>
      <c r="H560" s="7" t="n">
        <f aca="false">G560-E560</f>
        <v>0.14</v>
      </c>
      <c r="I560" s="7" t="n">
        <f aca="false">SUM($H$2:H560)</f>
        <v>-84.84</v>
      </c>
      <c r="J560" s="8" t="n">
        <f aca="false">SUM(H$3:H560)/SUM(E$3:E560)</f>
        <v>-0.0443028720626632</v>
      </c>
      <c r="K560" s="9" t="n">
        <f aca="false">O560-(1-O560)/N560</f>
        <v>-0.0330564098908264</v>
      </c>
      <c r="L560" s="10" t="n">
        <f aca="false">AVERAGEIF($H$3:$H560,"&gt;0")</f>
        <v>2.28841328413284</v>
      </c>
      <c r="M560" s="10" t="n">
        <f aca="false">AVERAGEIF($H$3:$H560,"&lt;0")</f>
        <v>-4.32515337423313</v>
      </c>
      <c r="N560" s="11" t="n">
        <f aca="false">L560/-M560</f>
        <v>0.529094135196671</v>
      </c>
      <c r="O560" s="11" t="n">
        <f aca="false">COUNTIF($G$3:$G560,"&gt;0")/COUNTIF($B$3:$B560,"&gt;0")</f>
        <v>0.642543859649123</v>
      </c>
    </row>
    <row r="562" customFormat="false" ht="13" hidden="false" customHeight="false" outlineLevel="0" collapsed="false">
      <c r="I562" s="16" t="n">
        <f aca="false">SUM(H563:H564)</f>
        <v>-1.88</v>
      </c>
    </row>
    <row r="563" customFormat="false" ht="13" hidden="false" customHeight="false" outlineLevel="0" collapsed="false">
      <c r="B563" s="2" t="n">
        <v>43744</v>
      </c>
      <c r="C563" s="2" t="s">
        <v>173</v>
      </c>
      <c r="D563" s="3" t="s">
        <v>99</v>
      </c>
      <c r="E563" s="4" t="n">
        <v>6</v>
      </c>
      <c r="F563" s="5" t="n">
        <v>1.02</v>
      </c>
      <c r="G563" s="6" t="n">
        <v>6.12</v>
      </c>
      <c r="H563" s="7" t="n">
        <f aca="false">G563-E563</f>
        <v>0.12</v>
      </c>
      <c r="I563" s="7" t="n">
        <f aca="false">SUM($H$2:H563)</f>
        <v>-84.72</v>
      </c>
      <c r="J563" s="8" t="n">
        <f aca="false">SUM(H$3:H563)/SUM(E$3:E563)</f>
        <v>-0.044102030192608</v>
      </c>
      <c r="K563" s="9" t="n">
        <f aca="false">O563-(1-O563)/N563</f>
        <v>-0.0331525298308851</v>
      </c>
      <c r="L563" s="10" t="n">
        <f aca="false">AVERAGEIF($H$3:$H563,"&gt;0")</f>
        <v>2.28044117647059</v>
      </c>
      <c r="M563" s="10" t="n">
        <f aca="false">AVERAGEIF($H$3:$H563,"&lt;0")</f>
        <v>-4.32515337423313</v>
      </c>
      <c r="N563" s="11" t="n">
        <f aca="false">L563/-M563</f>
        <v>0.527250938673341</v>
      </c>
      <c r="O563" s="11" t="n">
        <f aca="false">COUNTIF($G$3:$G563,"&gt;0")/COUNTIF($B$3:$B563,"&gt;0")</f>
        <v>0.643326039387308</v>
      </c>
    </row>
    <row r="564" customFormat="false" ht="13" hidden="false" customHeight="false" outlineLevel="0" collapsed="false">
      <c r="B564" s="2" t="n">
        <v>43744</v>
      </c>
      <c r="C564" s="2" t="s">
        <v>175</v>
      </c>
      <c r="D564" s="3" t="s">
        <v>71</v>
      </c>
      <c r="E564" s="4" t="n">
        <v>2</v>
      </c>
      <c r="F564" s="5" t="n">
        <v>1.85</v>
      </c>
      <c r="G564" s="6" t="n">
        <v>0</v>
      </c>
      <c r="H564" s="7" t="n">
        <f aca="false">G564-E564</f>
        <v>-2</v>
      </c>
      <c r="I564" s="7" t="n">
        <f aca="false">SUM($H$2:H564)</f>
        <v>-86.72</v>
      </c>
      <c r="J564" s="8" t="n">
        <f aca="false">SUM(H$3:H564)/SUM(E$3:E564)</f>
        <v>-0.0450962038481539</v>
      </c>
      <c r="K564" s="9" t="n">
        <f aca="false">O564-(1-O564)/N564</f>
        <v>-0.0349950423854223</v>
      </c>
      <c r="L564" s="10" t="n">
        <f aca="false">AVERAGEIF($H$3:$H564,"&gt;0")</f>
        <v>2.28044117647059</v>
      </c>
      <c r="M564" s="10" t="n">
        <f aca="false">AVERAGEIF($H$3:$H564,"&lt;0")</f>
        <v>-4.3109756097561</v>
      </c>
      <c r="N564" s="11" t="n">
        <f aca="false">L564/-M564</f>
        <v>0.528984940510858</v>
      </c>
      <c r="O564" s="11" t="n">
        <f aca="false">COUNTIF($G$3:$G564,"&gt;0")/COUNTIF($B$3:$B564,"&gt;0")</f>
        <v>0.641921397379913</v>
      </c>
    </row>
    <row r="566" customFormat="false" ht="13" hidden="false" customHeight="false" outlineLevel="0" collapsed="false">
      <c r="I566" s="16" t="n">
        <f aca="false">SUM(H567:H571)</f>
        <v>2.86</v>
      </c>
    </row>
    <row r="567" customFormat="false" ht="13" hidden="false" customHeight="false" outlineLevel="0" collapsed="false">
      <c r="B567" s="2" t="n">
        <v>43745</v>
      </c>
      <c r="C567" s="2" t="s">
        <v>181</v>
      </c>
      <c r="D567" s="3" t="s">
        <v>27</v>
      </c>
      <c r="E567" s="4" t="n">
        <v>4</v>
      </c>
      <c r="F567" s="5" t="n">
        <v>1.85</v>
      </c>
      <c r="G567" s="6" t="n">
        <v>7.4</v>
      </c>
      <c r="H567" s="7" t="n">
        <f aca="false">G567-E567</f>
        <v>3.4</v>
      </c>
      <c r="I567" s="7" t="n">
        <f aca="false">SUM($H$2:H567)</f>
        <v>-83.32</v>
      </c>
      <c r="J567" s="8" t="n">
        <f aca="false">SUM(H$3:H567)/SUM(E$3:E567)</f>
        <v>-0.0432381940840685</v>
      </c>
      <c r="K567" s="9" t="n">
        <f aca="false">O567-(1-O567)/N567</f>
        <v>-0.0315276757758577</v>
      </c>
      <c r="L567" s="10" t="n">
        <f aca="false">AVERAGEIF($H$3:$H567,"&gt;0")</f>
        <v>2.28454212454212</v>
      </c>
      <c r="M567" s="10" t="n">
        <f aca="false">AVERAGEIF($H$3:$H567,"&lt;0")</f>
        <v>-4.3109756097561</v>
      </c>
      <c r="N567" s="11" t="n">
        <f aca="false">L567/-M567</f>
        <v>0.529936221251638</v>
      </c>
      <c r="O567" s="11" t="n">
        <f aca="false">COUNTIF($G$3:$G567,"&gt;0")/COUNTIF($B$3:$B567,"&gt;0")</f>
        <v>0.642701525054466</v>
      </c>
    </row>
    <row r="568" customFormat="false" ht="13" hidden="false" customHeight="false" outlineLevel="0" collapsed="false">
      <c r="B568" s="2" t="n">
        <v>43745</v>
      </c>
      <c r="C568" s="2" t="s">
        <v>181</v>
      </c>
      <c r="D568" s="3" t="s">
        <v>81</v>
      </c>
      <c r="E568" s="4" t="n">
        <v>1</v>
      </c>
      <c r="F568" s="5" t="n">
        <v>1.38</v>
      </c>
      <c r="G568" s="6" t="n">
        <v>0</v>
      </c>
      <c r="H568" s="7" t="n">
        <f aca="false">G568-E568</f>
        <v>-1</v>
      </c>
      <c r="I568" s="7" t="n">
        <f aca="false">SUM($H$2:H568)</f>
        <v>-84.32</v>
      </c>
      <c r="J568" s="8" t="n">
        <f aca="false">SUM(H$3:H568)/SUM(E$3:E568)</f>
        <v>-0.0437344398340249</v>
      </c>
      <c r="K568" s="9" t="n">
        <f aca="false">O568-(1-O568)/N568</f>
        <v>-0.0324107122939304</v>
      </c>
      <c r="L568" s="10" t="n">
        <f aca="false">AVERAGEIF($H$3:$H568,"&gt;0")</f>
        <v>2.28454212454212</v>
      </c>
      <c r="M568" s="10" t="n">
        <f aca="false">AVERAGEIF($H$3:$H568,"&lt;0")</f>
        <v>-4.29090909090909</v>
      </c>
      <c r="N568" s="11" t="n">
        <f aca="false">L568/-M568</f>
        <v>0.53241447817719</v>
      </c>
      <c r="O568" s="11" t="n">
        <f aca="false">COUNTIF($G$3:$G568,"&gt;0")/COUNTIF($B$3:$B568,"&gt;0")</f>
        <v>0.641304347826087</v>
      </c>
    </row>
    <row r="569" customFormat="false" ht="13" hidden="false" customHeight="false" outlineLevel="0" collapsed="false">
      <c r="B569" s="2" t="n">
        <v>43745</v>
      </c>
      <c r="C569" s="2" t="s">
        <v>181</v>
      </c>
      <c r="D569" s="3" t="s">
        <v>77</v>
      </c>
      <c r="E569" s="4" t="n">
        <v>1</v>
      </c>
      <c r="F569" s="5" t="n">
        <v>1.75</v>
      </c>
      <c r="G569" s="6" t="n">
        <v>0</v>
      </c>
      <c r="H569" s="7" t="n">
        <f aca="false">G569-E569</f>
        <v>-1</v>
      </c>
      <c r="I569" s="7" t="n">
        <f aca="false">SUM($H$2:H569)</f>
        <v>-85.32</v>
      </c>
      <c r="J569" s="8" t="n">
        <f aca="false">SUM(H$3:H569)/SUM(E$3:E569)</f>
        <v>-0.0442301710730949</v>
      </c>
      <c r="K569" s="9" t="n">
        <f aca="false">O569-(1-O569)/N569</f>
        <v>-0.0332899178509701</v>
      </c>
      <c r="L569" s="10" t="n">
        <f aca="false">AVERAGEIF($H$3:$H569,"&gt;0")</f>
        <v>2.28454212454212</v>
      </c>
      <c r="M569" s="10" t="n">
        <f aca="false">AVERAGEIF($H$3:$H569,"&lt;0")</f>
        <v>-4.2710843373494</v>
      </c>
      <c r="N569" s="11" t="n">
        <f aca="false">L569/-M569</f>
        <v>0.534885744251047</v>
      </c>
      <c r="O569" s="11" t="n">
        <f aca="false">COUNTIF($G$3:$G569,"&gt;0")/COUNTIF($B$3:$B569,"&gt;0")</f>
        <v>0.639913232104121</v>
      </c>
    </row>
    <row r="570" customFormat="false" ht="13" hidden="false" customHeight="false" outlineLevel="0" collapsed="false">
      <c r="B570" s="2" t="n">
        <v>43745</v>
      </c>
      <c r="C570" s="2" t="s">
        <v>181</v>
      </c>
      <c r="D570" s="3" t="s">
        <v>91</v>
      </c>
      <c r="E570" s="4" t="n">
        <v>2</v>
      </c>
      <c r="F570" s="5" t="n">
        <v>1.28</v>
      </c>
      <c r="G570" s="6" t="n">
        <v>2.56</v>
      </c>
      <c r="H570" s="7" t="n">
        <f aca="false">G570-E570</f>
        <v>0.56</v>
      </c>
      <c r="I570" s="7" t="n">
        <f aca="false">SUM($H$2:H570)</f>
        <v>-84.76</v>
      </c>
      <c r="J570" s="8" t="n">
        <f aca="false">SUM(H$3:H570)/SUM(E$3:E570)</f>
        <v>-0.0438943552563439</v>
      </c>
      <c r="K570" s="9" t="n">
        <f aca="false">O570-(1-O570)/N570</f>
        <v>-0.0329091430590859</v>
      </c>
      <c r="L570" s="10" t="n">
        <f aca="false">AVERAGEIF($H$3:$H570,"&gt;0")</f>
        <v>2.27824817518248</v>
      </c>
      <c r="M570" s="10" t="n">
        <f aca="false">AVERAGEIF($H$3:$H570,"&lt;0")</f>
        <v>-4.2710843373494</v>
      </c>
      <c r="N570" s="11" t="n">
        <f aca="false">L570/-M570</f>
        <v>0.533412125642161</v>
      </c>
      <c r="O570" s="11" t="n">
        <f aca="false">COUNTIF($G$3:$G570,"&gt;0")/COUNTIF($B$3:$B570,"&gt;0")</f>
        <v>0.640692640692641</v>
      </c>
    </row>
    <row r="571" customFormat="false" ht="13" hidden="false" customHeight="false" outlineLevel="0" collapsed="false">
      <c r="B571" s="2" t="n">
        <v>43745</v>
      </c>
      <c r="C571" s="2" t="s">
        <v>181</v>
      </c>
      <c r="D571" s="3" t="s">
        <v>182</v>
      </c>
      <c r="E571" s="4" t="n">
        <v>3</v>
      </c>
      <c r="F571" s="5" t="n">
        <v>1.3</v>
      </c>
      <c r="G571" s="6" t="n">
        <v>3.9</v>
      </c>
      <c r="H571" s="7" t="n">
        <f aca="false">G571-E571</f>
        <v>0.9</v>
      </c>
      <c r="I571" s="7" t="n">
        <f aca="false">SUM($H$2:H571)</f>
        <v>-83.86</v>
      </c>
      <c r="J571" s="8" t="n">
        <f aca="false">SUM(H$3:H571)/SUM(E$3:E571)</f>
        <v>-0.0433609100310238</v>
      </c>
      <c r="K571" s="9" t="n">
        <f aca="false">O571-(1-O571)/N571</f>
        <v>-0.032160122266522</v>
      </c>
      <c r="L571" s="10" t="n">
        <f aca="false">AVERAGEIF($H$3:$H571,"&gt;0")</f>
        <v>2.27323636363636</v>
      </c>
      <c r="M571" s="10" t="n">
        <f aca="false">AVERAGEIF($H$3:$H571,"&lt;0")</f>
        <v>-4.2710843373494</v>
      </c>
      <c r="N571" s="11" t="n">
        <f aca="false">L571/-M571</f>
        <v>0.53223869726888</v>
      </c>
      <c r="O571" s="11" t="n">
        <f aca="false">COUNTIF($G$3:$G571,"&gt;0")/COUNTIF($B$3:$B571,"&gt;0")</f>
        <v>0.6414686825054</v>
      </c>
    </row>
    <row r="573" customFormat="false" ht="13" hidden="false" customHeight="false" outlineLevel="0" collapsed="false">
      <c r="I573" s="16" t="n">
        <f aca="false">SUM(H574:H581)</f>
        <v>2.33</v>
      </c>
    </row>
    <row r="574" customFormat="false" ht="13" hidden="false" customHeight="false" outlineLevel="0" collapsed="false">
      <c r="B574" s="2" t="n">
        <v>43746</v>
      </c>
      <c r="C574" s="2" t="s">
        <v>181</v>
      </c>
      <c r="D574" s="3" t="s">
        <v>31</v>
      </c>
      <c r="E574" s="4" t="n">
        <v>2</v>
      </c>
      <c r="F574" s="5" t="n">
        <v>1.68</v>
      </c>
      <c r="G574" s="6" t="n">
        <v>0</v>
      </c>
      <c r="H574" s="7" t="n">
        <f aca="false">G574-E574</f>
        <v>-2</v>
      </c>
      <c r="I574" s="7" t="n">
        <f aca="false">SUM($H$2:H574)</f>
        <v>-85.86</v>
      </c>
      <c r="J574" s="8" t="n">
        <f aca="false">SUM(H$3:H574)/SUM(E$3:E574)</f>
        <v>-0.044349173553719</v>
      </c>
      <c r="K574" s="9" t="n">
        <f aca="false">O574-(1-O574)/N574</f>
        <v>-0.0339869386498809</v>
      </c>
      <c r="L574" s="10" t="n">
        <f aca="false">AVERAGEIF($H$3:$H574,"&gt;0")</f>
        <v>2.27323636363636</v>
      </c>
      <c r="M574" s="10" t="n">
        <f aca="false">AVERAGEIF($H$3:$H574,"&lt;0")</f>
        <v>-4.25748502994012</v>
      </c>
      <c r="N574" s="11" t="n">
        <f aca="false">L574/-M574</f>
        <v>0.533938780207134</v>
      </c>
      <c r="O574" s="11" t="n">
        <f aca="false">COUNTIF($G$3:$G574,"&gt;0")/COUNTIF($B$3:$B574,"&gt;0")</f>
        <v>0.640086206896552</v>
      </c>
    </row>
    <row r="575" customFormat="false" ht="13" hidden="false" customHeight="false" outlineLevel="0" collapsed="false">
      <c r="B575" s="2" t="n">
        <v>43746</v>
      </c>
      <c r="C575" s="2" t="s">
        <v>181</v>
      </c>
      <c r="D575" s="3" t="s">
        <v>60</v>
      </c>
      <c r="E575" s="4" t="n">
        <v>2</v>
      </c>
      <c r="F575" s="5" t="n">
        <v>1.42</v>
      </c>
      <c r="G575" s="6" t="n">
        <v>2.84</v>
      </c>
      <c r="H575" s="7" t="n">
        <f aca="false">G575-E575</f>
        <v>0.84</v>
      </c>
      <c r="I575" s="7" t="n">
        <f aca="false">SUM($H$2:H575)</f>
        <v>-85.02</v>
      </c>
      <c r="J575" s="8" t="n">
        <f aca="false">SUM(H$3:H575)/SUM(E$3:E575)</f>
        <v>-0.0438699690402477</v>
      </c>
      <c r="K575" s="9" t="n">
        <f aca="false">O575-(1-O575)/N575</f>
        <v>-0.0333033416506148</v>
      </c>
      <c r="L575" s="10" t="n">
        <f aca="false">AVERAGEIF($H$3:$H575,"&gt;0")</f>
        <v>2.26804347826087</v>
      </c>
      <c r="M575" s="10" t="n">
        <f aca="false">AVERAGEIF($H$3:$H575,"&lt;0")</f>
        <v>-4.25748502994012</v>
      </c>
      <c r="N575" s="11" t="n">
        <f aca="false">L575/-M575</f>
        <v>0.532719072952975</v>
      </c>
      <c r="O575" s="11" t="n">
        <f aca="false">COUNTIF($G$3:$G575,"&gt;0")/COUNTIF($B$3:$B575,"&gt;0")</f>
        <v>0.640860215053763</v>
      </c>
    </row>
    <row r="576" customFormat="false" ht="13" hidden="false" customHeight="false" outlineLevel="0" collapsed="false">
      <c r="B576" s="2" t="n">
        <v>43746</v>
      </c>
      <c r="C576" s="2" t="s">
        <v>181</v>
      </c>
      <c r="D576" s="3" t="s">
        <v>44</v>
      </c>
      <c r="E576" s="4" t="n">
        <v>2</v>
      </c>
      <c r="F576" s="5" t="n">
        <v>1.58</v>
      </c>
      <c r="G576" s="6" t="n">
        <v>3.16</v>
      </c>
      <c r="H576" s="7" t="n">
        <f aca="false">G576-E576</f>
        <v>1.16</v>
      </c>
      <c r="I576" s="7" t="n">
        <f aca="false">SUM($H$2:H576)</f>
        <v>-83.86</v>
      </c>
      <c r="J576" s="8" t="n">
        <f aca="false">SUM(H$3:H576)/SUM(E$3:E576)</f>
        <v>-0.0432268041237113</v>
      </c>
      <c r="K576" s="9" t="n">
        <f aca="false">O576-(1-O576)/N576</f>
        <v>-0.0322745220793194</v>
      </c>
      <c r="L576" s="10" t="n">
        <f aca="false">AVERAGEIF($H$3:$H576,"&gt;0")</f>
        <v>2.26404332129964</v>
      </c>
      <c r="M576" s="10" t="n">
        <f aca="false">AVERAGEIF($H$3:$H576,"&lt;0")</f>
        <v>-4.25748502994012</v>
      </c>
      <c r="N576" s="11" t="n">
        <f aca="false">L576/-M576</f>
        <v>0.531779514285569</v>
      </c>
      <c r="O576" s="11" t="n">
        <f aca="false">COUNTIF($G$3:$G576,"&gt;0")/COUNTIF($B$3:$B576,"&gt;0")</f>
        <v>0.641630901287554</v>
      </c>
    </row>
    <row r="577" customFormat="false" ht="13" hidden="false" customHeight="false" outlineLevel="0" collapsed="false">
      <c r="B577" s="2" t="n">
        <v>43746</v>
      </c>
      <c r="C577" s="2" t="s">
        <v>181</v>
      </c>
      <c r="D577" s="3" t="s">
        <v>110</v>
      </c>
      <c r="E577" s="4" t="n">
        <v>2</v>
      </c>
      <c r="F577" s="5" t="n">
        <v>1.8</v>
      </c>
      <c r="G577" s="6" t="n">
        <v>3.6</v>
      </c>
      <c r="H577" s="7" t="n">
        <f aca="false">G577-E577</f>
        <v>1.6</v>
      </c>
      <c r="I577" s="7" t="n">
        <f aca="false">SUM($H$2:H577)</f>
        <v>-82.26</v>
      </c>
      <c r="J577" s="8" t="n">
        <f aca="false">SUM(H$3:H577)/SUM(E$3:E577)</f>
        <v>-0.0423583934088568</v>
      </c>
      <c r="K577" s="9" t="n">
        <f aca="false">O577-(1-O577)/N577</f>
        <v>-0.0307743048041633</v>
      </c>
      <c r="L577" s="10" t="n">
        <f aca="false">AVERAGEIF($H$3:$H577,"&gt;0")</f>
        <v>2.26165467625899</v>
      </c>
      <c r="M577" s="10" t="n">
        <f aca="false">AVERAGEIF($H$3:$H577,"&lt;0")</f>
        <v>-4.25748502994012</v>
      </c>
      <c r="N577" s="11" t="n">
        <f aca="false">L577/-M577</f>
        <v>0.531218468263364</v>
      </c>
      <c r="O577" s="11" t="n">
        <f aca="false">COUNTIF($G$3:$G577,"&gt;0")/COUNTIF($B$3:$B577,"&gt;0")</f>
        <v>0.642398286937902</v>
      </c>
    </row>
    <row r="578" customFormat="false" ht="13" hidden="false" customHeight="false" outlineLevel="0" collapsed="false">
      <c r="B578" s="2" t="n">
        <v>43746</v>
      </c>
      <c r="C578" s="2" t="s">
        <v>181</v>
      </c>
      <c r="D578" s="3" t="s">
        <v>67</v>
      </c>
      <c r="E578" s="4" t="n">
        <v>2</v>
      </c>
      <c r="F578" s="5" t="n">
        <v>1.8</v>
      </c>
      <c r="G578" s="6" t="n">
        <v>2</v>
      </c>
      <c r="H578" s="7" t="n">
        <f aca="false">G578-E578</f>
        <v>0</v>
      </c>
      <c r="I578" s="7" t="n">
        <f aca="false">SUM($H$2:H578)</f>
        <v>-82.26</v>
      </c>
      <c r="J578" s="8" t="n">
        <f aca="false">SUM(H$3:H578)/SUM(E$3:E578)</f>
        <v>-0.0423148148148148</v>
      </c>
      <c r="K578" s="9" t="n">
        <f aca="false">O578-(1-O578)/N578</f>
        <v>-0.028571795605864</v>
      </c>
      <c r="L578" s="10" t="n">
        <f aca="false">AVERAGEIF($H$3:$H578,"&gt;0")</f>
        <v>2.26165467625899</v>
      </c>
      <c r="M578" s="10" t="n">
        <f aca="false">AVERAGEIF($H$3:$H578,"&lt;0")</f>
        <v>-4.25748502994012</v>
      </c>
      <c r="N578" s="11" t="n">
        <f aca="false">L578/-M578</f>
        <v>0.531218468263364</v>
      </c>
      <c r="O578" s="11" t="n">
        <f aca="false">COUNTIF($G$3:$G578,"&gt;0")/COUNTIF($B$3:$B578,"&gt;0")</f>
        <v>0.643162393162393</v>
      </c>
    </row>
    <row r="579" customFormat="false" ht="13" hidden="false" customHeight="false" outlineLevel="0" collapsed="false">
      <c r="B579" s="2" t="n">
        <v>43746</v>
      </c>
      <c r="C579" s="2" t="s">
        <v>181</v>
      </c>
      <c r="D579" s="3" t="s">
        <v>19</v>
      </c>
      <c r="E579" s="4" t="n">
        <v>3</v>
      </c>
      <c r="F579" s="5" t="n">
        <v>1.75</v>
      </c>
      <c r="G579" s="6" t="n">
        <v>5.25</v>
      </c>
      <c r="H579" s="7" t="n">
        <f aca="false">G579-E579</f>
        <v>2.25</v>
      </c>
      <c r="I579" s="7" t="n">
        <f aca="false">SUM($H$2:H579)</f>
        <v>-80.01</v>
      </c>
      <c r="J579" s="8" t="n">
        <f aca="false">SUM(H$3:H579)/SUM(E$3:E579)</f>
        <v>-0.0410939907550077</v>
      </c>
      <c r="K579" s="9" t="n">
        <f aca="false">O579-(1-O579)/N579</f>
        <v>-0.0263910595564268</v>
      </c>
      <c r="L579" s="10" t="n">
        <f aca="false">AVERAGEIF($H$3:$H579,"&gt;0")</f>
        <v>2.26161290322581</v>
      </c>
      <c r="M579" s="10" t="n">
        <f aca="false">AVERAGEIF($H$3:$H579,"&lt;0")</f>
        <v>-4.25748502994012</v>
      </c>
      <c r="N579" s="11" t="n">
        <f aca="false">L579/-M579</f>
        <v>0.531208656594528</v>
      </c>
      <c r="O579" s="11" t="n">
        <f aca="false">COUNTIF($G$3:$G579,"&gt;0")/COUNTIF($B$3:$B579,"&gt;0")</f>
        <v>0.643923240938166</v>
      </c>
    </row>
    <row r="580" customFormat="false" ht="13" hidden="false" customHeight="false" outlineLevel="0" collapsed="false">
      <c r="B580" s="2" t="n">
        <v>43746</v>
      </c>
      <c r="C580" s="2" t="s">
        <v>181</v>
      </c>
      <c r="D580" s="3" t="s">
        <v>95</v>
      </c>
      <c r="E580" s="4" t="n">
        <v>1</v>
      </c>
      <c r="F580" s="5" t="n">
        <v>1.48</v>
      </c>
      <c r="G580" s="6" t="n">
        <v>1.48</v>
      </c>
      <c r="H580" s="7" t="n">
        <f aca="false">G580-E580</f>
        <v>0.48</v>
      </c>
      <c r="I580" s="7" t="n">
        <f aca="false">SUM($H$2:H580)</f>
        <v>-79.53</v>
      </c>
      <c r="J580" s="8" t="n">
        <f aca="false">SUM(H$3:H580)/SUM(E$3:E580)</f>
        <v>-0.0408264887063655</v>
      </c>
      <c r="K580" s="9" t="n">
        <f aca="false">O580-(1-O580)/N580</f>
        <v>-0.0260944321406085</v>
      </c>
      <c r="L580" s="10" t="n">
        <f aca="false">AVERAGEIF($H$3:$H580,"&gt;0")</f>
        <v>2.25525</v>
      </c>
      <c r="M580" s="10" t="n">
        <f aca="false">AVERAGEIF($H$3:$H580,"&lt;0")</f>
        <v>-4.25748502994012</v>
      </c>
      <c r="N580" s="11" t="n">
        <f aca="false">L580/-M580</f>
        <v>0.529714135021097</v>
      </c>
      <c r="O580" s="11" t="n">
        <f aca="false">COUNTIF($G$3:$G580,"&gt;0")/COUNTIF($B$3:$B580,"&gt;0")</f>
        <v>0.64468085106383</v>
      </c>
    </row>
    <row r="581" customFormat="false" ht="13" hidden="false" customHeight="false" outlineLevel="0" collapsed="false">
      <c r="B581" s="2" t="n">
        <v>43746</v>
      </c>
      <c r="C581" s="2" t="s">
        <v>181</v>
      </c>
      <c r="D581" s="3" t="s">
        <v>91</v>
      </c>
      <c r="E581" s="4" t="n">
        <v>2</v>
      </c>
      <c r="F581" s="5" t="n">
        <v>1.45</v>
      </c>
      <c r="G581" s="6" t="n">
        <v>0</v>
      </c>
      <c r="H581" s="7" t="n">
        <f aca="false">G581-E581</f>
        <v>-2</v>
      </c>
      <c r="I581" s="7" t="n">
        <f aca="false">SUM($H$2:H581)</f>
        <v>-81.53</v>
      </c>
      <c r="J581" s="8" t="n">
        <f aca="false">SUM(H$3:H581)/SUM(E$3:E581)</f>
        <v>-0.0418102564102564</v>
      </c>
      <c r="K581" s="9" t="n">
        <f aca="false">O581-(1-O581)/N581</f>
        <v>-0.027921874201998</v>
      </c>
      <c r="L581" s="10" t="n">
        <f aca="false">AVERAGEIF($H$3:$H581,"&gt;0")</f>
        <v>2.25525</v>
      </c>
      <c r="M581" s="10" t="n">
        <f aca="false">AVERAGEIF($H$3:$H581,"&lt;0")</f>
        <v>-4.24404761904762</v>
      </c>
      <c r="N581" s="11" t="n">
        <f aca="false">L581/-M581</f>
        <v>0.531391304347826</v>
      </c>
      <c r="O581" s="11" t="n">
        <f aca="false">COUNTIF($G$3:$G581,"&gt;0")/COUNTIF($B$3:$B581,"&gt;0")</f>
        <v>0.643312101910828</v>
      </c>
    </row>
    <row r="583" customFormat="false" ht="13" hidden="false" customHeight="false" outlineLevel="0" collapsed="false">
      <c r="I583" s="16" t="n">
        <f aca="false">SUM(H584:H588)</f>
        <v>3.77</v>
      </c>
    </row>
    <row r="584" customFormat="false" ht="13" hidden="false" customHeight="false" outlineLevel="0" collapsed="false">
      <c r="B584" s="2" t="n">
        <v>43747</v>
      </c>
      <c r="C584" s="2" t="s">
        <v>181</v>
      </c>
      <c r="D584" s="3" t="s">
        <v>29</v>
      </c>
      <c r="E584" s="4" t="n">
        <v>1</v>
      </c>
      <c r="F584" s="5" t="n">
        <v>1.52</v>
      </c>
      <c r="G584" s="6" t="n">
        <v>1.52</v>
      </c>
      <c r="H584" s="7" t="n">
        <f aca="false">G584-E584</f>
        <v>0.52</v>
      </c>
      <c r="I584" s="7" t="n">
        <f aca="false">SUM($H$2:H584)</f>
        <v>-81.01</v>
      </c>
      <c r="J584" s="8" t="n">
        <f aca="false">SUM(H$3:H584)/SUM(E$3:E584)</f>
        <v>-0.0415222962583291</v>
      </c>
      <c r="K584" s="9" t="n">
        <f aca="false">O584-(1-O584)/N584</f>
        <v>-0.0275831708343384</v>
      </c>
      <c r="L584" s="10" t="n">
        <f aca="false">AVERAGEIF($H$3:$H584,"&gt;0")</f>
        <v>2.24907473309608</v>
      </c>
      <c r="M584" s="10" t="n">
        <f aca="false">AVERAGEIF($H$3:$H584,"&lt;0")</f>
        <v>-4.24404761904762</v>
      </c>
      <c r="N584" s="11" t="n">
        <f aca="false">L584/-M584</f>
        <v>0.529936262496693</v>
      </c>
      <c r="O584" s="11" t="n">
        <f aca="false">COUNTIF($G$3:$G584,"&gt;0")/COUNTIF($B$3:$B584,"&gt;0")</f>
        <v>0.644067796610169</v>
      </c>
    </row>
    <row r="585" customFormat="false" ht="13" hidden="false" customHeight="false" outlineLevel="0" collapsed="false">
      <c r="B585" s="2" t="n">
        <v>43747</v>
      </c>
      <c r="C585" s="2" t="s">
        <v>181</v>
      </c>
      <c r="D585" s="3" t="s">
        <v>37</v>
      </c>
      <c r="E585" s="4" t="n">
        <v>3</v>
      </c>
      <c r="F585" s="5" t="n">
        <v>1.65</v>
      </c>
      <c r="G585" s="6" t="n">
        <v>4.95</v>
      </c>
      <c r="H585" s="7" t="n">
        <f aca="false">G585-E585</f>
        <v>1.95</v>
      </c>
      <c r="I585" s="7" t="n">
        <f aca="false">SUM($H$2:H585)</f>
        <v>-79.06</v>
      </c>
      <c r="J585" s="8" t="n">
        <f aca="false">SUM(H$3:H585)/SUM(E$3:E585)</f>
        <v>-0.040460593654043</v>
      </c>
      <c r="K585" s="9" t="n">
        <f aca="false">O585-(1-O585)/N585</f>
        <v>-0.0257268863387413</v>
      </c>
      <c r="L585" s="10" t="n">
        <f aca="false">AVERAGEIF($H$3:$H585,"&gt;0")</f>
        <v>2.24801418439716</v>
      </c>
      <c r="M585" s="10" t="n">
        <f aca="false">AVERAGEIF($H$3:$H585,"&lt;0")</f>
        <v>-4.24404761904762</v>
      </c>
      <c r="N585" s="11" t="n">
        <f aca="false">L585/-M585</f>
        <v>0.529686371639163</v>
      </c>
      <c r="O585" s="11" t="n">
        <f aca="false">COUNTIF($G$3:$G585,"&gt;0")/COUNTIF($B$3:$B585,"&gt;0")</f>
        <v>0.644820295983087</v>
      </c>
    </row>
    <row r="586" customFormat="false" ht="13" hidden="false" customHeight="false" outlineLevel="0" collapsed="false">
      <c r="B586" s="2" t="n">
        <v>43747</v>
      </c>
      <c r="C586" s="2" t="s">
        <v>181</v>
      </c>
      <c r="D586" s="3" t="s">
        <v>163</v>
      </c>
      <c r="E586" s="4" t="n">
        <v>3</v>
      </c>
      <c r="F586" s="5" t="n">
        <v>1.3</v>
      </c>
      <c r="G586" s="6" t="n">
        <v>3.9</v>
      </c>
      <c r="H586" s="7" t="n">
        <f aca="false">G586-E586</f>
        <v>0.9</v>
      </c>
      <c r="I586" s="7" t="n">
        <f aca="false">SUM($H$2:H586)</f>
        <v>-78.16</v>
      </c>
      <c r="J586" s="8" t="n">
        <f aca="false">SUM(H$3:H586)/SUM(E$3:E586)</f>
        <v>-0.0399386816555953</v>
      </c>
      <c r="K586" s="9" t="n">
        <f aca="false">O586-(1-O586)/N586</f>
        <v>-0.0249837362256402</v>
      </c>
      <c r="L586" s="10" t="n">
        <f aca="false">AVERAGEIF($H$3:$H586,"&gt;0")</f>
        <v>2.24325088339222</v>
      </c>
      <c r="M586" s="10" t="n">
        <f aca="false">AVERAGEIF($H$3:$H586,"&lt;0")</f>
        <v>-4.24404761904762</v>
      </c>
      <c r="N586" s="11" t="n">
        <f aca="false">L586/-M586</f>
        <v>0.528564023015279</v>
      </c>
      <c r="O586" s="11" t="n">
        <f aca="false">COUNTIF($G$3:$G586,"&gt;0")/COUNTIF($B$3:$B586,"&gt;0")</f>
        <v>0.645569620253165</v>
      </c>
    </row>
    <row r="587" customFormat="false" ht="13" hidden="false" customHeight="false" outlineLevel="0" collapsed="false">
      <c r="B587" s="2" t="n">
        <v>43747</v>
      </c>
      <c r="C587" s="2" t="s">
        <v>181</v>
      </c>
      <c r="D587" s="3" t="s">
        <v>99</v>
      </c>
      <c r="E587" s="4" t="n">
        <v>4</v>
      </c>
      <c r="F587" s="5" t="n">
        <v>1.1</v>
      </c>
      <c r="G587" s="6" t="n">
        <v>4.4</v>
      </c>
      <c r="H587" s="7" t="n">
        <f aca="false">G587-E587</f>
        <v>0.4</v>
      </c>
      <c r="I587" s="7" t="n">
        <f aca="false">SUM($H$2:H587)</f>
        <v>-77.76</v>
      </c>
      <c r="J587" s="8" t="n">
        <f aca="false">SUM(H$3:H587)/SUM(E$3:E587)</f>
        <v>-0.0396532381438042</v>
      </c>
      <c r="K587" s="9" t="n">
        <f aca="false">O587-(1-O587)/N587</f>
        <v>-0.0247674977381118</v>
      </c>
      <c r="L587" s="10" t="n">
        <f aca="false">AVERAGEIF($H$3:$H587,"&gt;0")</f>
        <v>2.23676056338028</v>
      </c>
      <c r="M587" s="10" t="n">
        <f aca="false">AVERAGEIF($H$3:$H587,"&lt;0")</f>
        <v>-4.24404761904762</v>
      </c>
      <c r="N587" s="11" t="n">
        <f aca="false">L587/-M587</f>
        <v>0.527034747051735</v>
      </c>
      <c r="O587" s="11" t="n">
        <f aca="false">COUNTIF($G$3:$G587,"&gt;0")/COUNTIF($B$3:$B587,"&gt;0")</f>
        <v>0.646315789473684</v>
      </c>
    </row>
    <row r="588" customFormat="false" ht="13" hidden="false" customHeight="false" outlineLevel="0" collapsed="false">
      <c r="B588" s="2" t="n">
        <v>43747</v>
      </c>
      <c r="C588" s="2" t="s">
        <v>181</v>
      </c>
      <c r="D588" s="3" t="s">
        <v>70</v>
      </c>
      <c r="E588" s="4" t="n">
        <v>2</v>
      </c>
      <c r="F588" s="5" t="n">
        <v>1.24</v>
      </c>
      <c r="G588" s="6" t="n">
        <v>2</v>
      </c>
      <c r="H588" s="7" t="n">
        <f aca="false">G588-E588</f>
        <v>0</v>
      </c>
      <c r="I588" s="7" t="n">
        <f aca="false">SUM($H$2:H588)</f>
        <v>-77.76</v>
      </c>
      <c r="J588" s="8" t="n">
        <f aca="false">SUM(H$3:H588)/SUM(E$3:E588)</f>
        <v>-0.0396128374936322</v>
      </c>
      <c r="K588" s="9" t="n">
        <f aca="false">O588-(1-O588)/N588</f>
        <v>-0.0226146248437038</v>
      </c>
      <c r="L588" s="10" t="n">
        <f aca="false">AVERAGEIF($H$3:$H588,"&gt;0")</f>
        <v>2.23676056338028</v>
      </c>
      <c r="M588" s="10" t="n">
        <f aca="false">AVERAGEIF($H$3:$H588,"&lt;0")</f>
        <v>-4.24404761904762</v>
      </c>
      <c r="N588" s="11" t="n">
        <f aca="false">L588/-M588</f>
        <v>0.527034747051735</v>
      </c>
      <c r="O588" s="11" t="n">
        <f aca="false">COUNTIF($G$3:$G588,"&gt;0")/COUNTIF($B$3:$B588,"&gt;0")</f>
        <v>0.647058823529412</v>
      </c>
    </row>
    <row r="590" customFormat="false" ht="13" hidden="false" customHeight="false" outlineLevel="0" collapsed="false">
      <c r="I590" s="16" t="n">
        <f aca="false">SUM(H591:H598)</f>
        <v>4.29</v>
      </c>
    </row>
    <row r="591" customFormat="false" ht="13" hidden="false" customHeight="false" outlineLevel="0" collapsed="false">
      <c r="B591" s="2" t="n">
        <v>43748</v>
      </c>
      <c r="C591" s="2" t="s">
        <v>181</v>
      </c>
      <c r="D591" s="3" t="s">
        <v>94</v>
      </c>
      <c r="E591" s="4" t="n">
        <v>2</v>
      </c>
      <c r="F591" s="5" t="n">
        <v>1.45</v>
      </c>
      <c r="G591" s="6" t="n">
        <v>0</v>
      </c>
      <c r="H591" s="7" t="n">
        <f aca="false">G591-E591</f>
        <v>-2</v>
      </c>
      <c r="I591" s="7" t="n">
        <f aca="false">SUM($H$2:H591)</f>
        <v>-79.76</v>
      </c>
      <c r="J591" s="8" t="n">
        <f aca="false">SUM(H$3:H591)/SUM(E$3:E591)</f>
        <v>-0.0405903307888041</v>
      </c>
      <c r="K591" s="9" t="n">
        <f aca="false">O591-(1-O591)/N591</f>
        <v>-0.024441743538849</v>
      </c>
      <c r="L591" s="10" t="n">
        <f aca="false">AVERAGEIF($H$3:$H591,"&gt;0")</f>
        <v>2.23676056338028</v>
      </c>
      <c r="M591" s="10" t="n">
        <f aca="false">AVERAGEIF($H$3:$H591,"&lt;0")</f>
        <v>-4.23076923076923</v>
      </c>
      <c r="N591" s="11" t="n">
        <f aca="false">L591/-M591</f>
        <v>0.528688860435339</v>
      </c>
      <c r="O591" s="11" t="n">
        <f aca="false">COUNTIF($G$3:$G591,"&gt;0")/COUNTIF($B$3:$B591,"&gt;0")</f>
        <v>0.645702306079665</v>
      </c>
    </row>
    <row r="592" customFormat="false" ht="13" hidden="false" customHeight="false" outlineLevel="0" collapsed="false">
      <c r="B592" s="2" t="n">
        <v>43748</v>
      </c>
      <c r="C592" s="2" t="s">
        <v>181</v>
      </c>
      <c r="D592" s="3" t="s">
        <v>58</v>
      </c>
      <c r="E592" s="4" t="n">
        <v>3</v>
      </c>
      <c r="F592" s="5" t="n">
        <v>1.07</v>
      </c>
      <c r="G592" s="6" t="n">
        <v>3.21</v>
      </c>
      <c r="H592" s="7" t="n">
        <f aca="false">G592-E592</f>
        <v>0.21</v>
      </c>
      <c r="I592" s="7" t="n">
        <f aca="false">SUM($H$2:H592)</f>
        <v>-79.55</v>
      </c>
      <c r="J592" s="8" t="n">
        <f aca="false">SUM(H$3:H592)/SUM(E$3:E592)</f>
        <v>-0.0404217479674797</v>
      </c>
      <c r="K592" s="9" t="n">
        <f aca="false">O592-(1-O592)/N592</f>
        <v>-0.0244315052325128</v>
      </c>
      <c r="L592" s="10" t="n">
        <f aca="false">AVERAGEIF($H$3:$H592,"&gt;0")</f>
        <v>2.22964912280702</v>
      </c>
      <c r="M592" s="10" t="n">
        <f aca="false">AVERAGEIF($H$3:$H592,"&lt;0")</f>
        <v>-4.23076923076923</v>
      </c>
      <c r="N592" s="11" t="n">
        <f aca="false">L592/-M592</f>
        <v>0.527007974481658</v>
      </c>
      <c r="O592" s="11" t="n">
        <f aca="false">COUNTIF($G$3:$G592,"&gt;0")/COUNTIF($B$3:$B592,"&gt;0")</f>
        <v>0.646443514644351</v>
      </c>
    </row>
    <row r="593" customFormat="false" ht="13" hidden="false" customHeight="false" outlineLevel="0" collapsed="false">
      <c r="B593" s="2" t="n">
        <v>43748</v>
      </c>
      <c r="C593" s="2" t="s">
        <v>181</v>
      </c>
      <c r="D593" s="3" t="s">
        <v>95</v>
      </c>
      <c r="E593" s="4" t="n">
        <v>3</v>
      </c>
      <c r="F593" s="5" t="n">
        <v>1.68</v>
      </c>
      <c r="G593" s="6" t="n">
        <v>5.04</v>
      </c>
      <c r="H593" s="7" t="n">
        <f aca="false">G593-E593</f>
        <v>2.04</v>
      </c>
      <c r="I593" s="7" t="n">
        <f aca="false">SUM($H$2:H593)</f>
        <v>-77.51</v>
      </c>
      <c r="J593" s="8" t="n">
        <f aca="false">SUM(H$3:H593)/SUM(E$3:E593)</f>
        <v>-0.0393252156265855</v>
      </c>
      <c r="K593" s="9" t="n">
        <f aca="false">O593-(1-O593)/N593</f>
        <v>-0.0224919816172318</v>
      </c>
      <c r="L593" s="10" t="n">
        <f aca="false">AVERAGEIF($H$3:$H593,"&gt;0")</f>
        <v>2.22898601398601</v>
      </c>
      <c r="M593" s="10" t="n">
        <f aca="false">AVERAGEIF($H$3:$H593,"&lt;0")</f>
        <v>-4.23076923076923</v>
      </c>
      <c r="N593" s="11" t="n">
        <f aca="false">L593/-M593</f>
        <v>0.526851239669421</v>
      </c>
      <c r="O593" s="11" t="n">
        <f aca="false">COUNTIF($G$3:$G593,"&gt;0")/COUNTIF($B$3:$B593,"&gt;0")</f>
        <v>0.647181628392485</v>
      </c>
    </row>
    <row r="594" customFormat="false" ht="13" hidden="false" customHeight="false" outlineLevel="0" collapsed="false">
      <c r="B594" s="2" t="n">
        <v>43748</v>
      </c>
      <c r="C594" s="2" t="s">
        <v>181</v>
      </c>
      <c r="D594" s="23" t="s">
        <v>99</v>
      </c>
      <c r="E594" s="4" t="n">
        <v>8</v>
      </c>
      <c r="F594" s="5" t="n">
        <v>1.12</v>
      </c>
      <c r="G594" s="6" t="n">
        <v>8.96</v>
      </c>
      <c r="H594" s="7" t="n">
        <f aca="false">G594-E594</f>
        <v>0.960000000000001</v>
      </c>
      <c r="I594" s="7" t="n">
        <f aca="false">SUM($H$2:H594)</f>
        <v>-76.55</v>
      </c>
      <c r="J594" s="8" t="n">
        <f aca="false">SUM(H$3:H594)/SUM(E$3:E594)</f>
        <v>-0.0386811520970187</v>
      </c>
      <c r="K594" s="9" t="n">
        <f aca="false">O594-(1-O594)/N594</f>
        <v>-0.0216900631738327</v>
      </c>
      <c r="L594" s="10" t="n">
        <f aca="false">AVERAGEIF($H$3:$H594,"&gt;0")</f>
        <v>2.22456445993031</v>
      </c>
      <c r="M594" s="10" t="n">
        <f aca="false">AVERAGEIF($H$3:$H594,"&lt;0")</f>
        <v>-4.23076923076923</v>
      </c>
      <c r="N594" s="11" t="n">
        <f aca="false">L594/-M594</f>
        <v>0.525806145074437</v>
      </c>
      <c r="O594" s="11" t="n">
        <f aca="false">COUNTIF($G$3:$G594,"&gt;0")/COUNTIF($B$3:$B594,"&gt;0")</f>
        <v>0.647916666666667</v>
      </c>
    </row>
    <row r="595" customFormat="false" ht="13" hidden="false" customHeight="false" outlineLevel="0" collapsed="false">
      <c r="B595" s="2" t="n">
        <v>43748</v>
      </c>
      <c r="C595" s="2" t="s">
        <v>181</v>
      </c>
      <c r="D595" s="3" t="s">
        <v>71</v>
      </c>
      <c r="E595" s="4" t="n">
        <v>2</v>
      </c>
      <c r="F595" s="5" t="n">
        <v>1.34</v>
      </c>
      <c r="G595" s="6" t="n">
        <v>2.68</v>
      </c>
      <c r="H595" s="7" t="n">
        <f aca="false">G595-E595</f>
        <v>0.68</v>
      </c>
      <c r="I595" s="7" t="n">
        <f aca="false">SUM($H$2:H595)</f>
        <v>-75.8699999999999</v>
      </c>
      <c r="J595" s="8" t="n">
        <f aca="false">SUM(H$3:H595)/SUM(E$3:E595)</f>
        <v>-0.038298838970217</v>
      </c>
      <c r="K595" s="9" t="n">
        <f aca="false">O595-(1-O595)/N595</f>
        <v>-0.0211808197038118</v>
      </c>
      <c r="L595" s="10" t="n">
        <f aca="false">AVERAGEIF($H$3:$H595,"&gt;0")</f>
        <v>2.21920138888889</v>
      </c>
      <c r="M595" s="10" t="n">
        <f aca="false">AVERAGEIF($H$3:$H595,"&lt;0")</f>
        <v>-4.23076923076923</v>
      </c>
      <c r="N595" s="11" t="n">
        <f aca="false">L595/-M595</f>
        <v>0.52453851010101</v>
      </c>
      <c r="O595" s="11" t="n">
        <f aca="false">COUNTIF($G$3:$G595,"&gt;0")/COUNTIF($B$3:$B595,"&gt;0")</f>
        <v>0.648648648648649</v>
      </c>
    </row>
    <row r="596" customFormat="false" ht="13" hidden="false" customHeight="false" outlineLevel="0" collapsed="false">
      <c r="B596" s="2" t="n">
        <v>43748</v>
      </c>
      <c r="C596" s="2" t="s">
        <v>181</v>
      </c>
      <c r="D596" s="3" t="s">
        <v>100</v>
      </c>
      <c r="E596" s="4" t="n">
        <v>2</v>
      </c>
      <c r="F596" s="5" t="n">
        <v>1.24</v>
      </c>
      <c r="G596" s="6" t="n">
        <v>2.48</v>
      </c>
      <c r="H596" s="7" t="n">
        <f aca="false">G596-E596</f>
        <v>0.48</v>
      </c>
      <c r="I596" s="7" t="n">
        <f aca="false">SUM($H$2:H596)</f>
        <v>-75.3899999999999</v>
      </c>
      <c r="J596" s="8" t="n">
        <f aca="false">SUM(H$3:H596)/SUM(E$3:E596)</f>
        <v>-0.038018154311649</v>
      </c>
      <c r="K596" s="9" t="n">
        <f aca="false">O596-(1-O596)/N596</f>
        <v>-0.0208797814487705</v>
      </c>
      <c r="L596" s="10" t="n">
        <f aca="false">AVERAGEIF($H$3:$H596,"&gt;0")</f>
        <v>2.21318339100346</v>
      </c>
      <c r="M596" s="10" t="n">
        <f aca="false">AVERAGEIF($H$3:$H596,"&lt;0")</f>
        <v>-4.23076923076923</v>
      </c>
      <c r="N596" s="11" t="n">
        <f aca="false">L596/-M596</f>
        <v>0.523116074237181</v>
      </c>
      <c r="O596" s="11" t="n">
        <f aca="false">COUNTIF($G$3:$G596,"&gt;0")/COUNTIF($B$3:$B596,"&gt;0")</f>
        <v>0.649377593360996</v>
      </c>
    </row>
    <row r="597" customFormat="false" ht="13" hidden="false" customHeight="false" outlineLevel="0" collapsed="false">
      <c r="B597" s="2" t="n">
        <v>43748</v>
      </c>
      <c r="C597" s="2" t="s">
        <v>181</v>
      </c>
      <c r="D597" s="3" t="s">
        <v>18</v>
      </c>
      <c r="E597" s="4" t="n">
        <v>3</v>
      </c>
      <c r="F597" s="5" t="n">
        <v>1.24</v>
      </c>
      <c r="G597" s="6" t="n">
        <v>3.72</v>
      </c>
      <c r="H597" s="7" t="n">
        <f aca="false">G597-E597</f>
        <v>0.72</v>
      </c>
      <c r="I597" s="7" t="n">
        <f aca="false">SUM($H$2:H597)</f>
        <v>-74.6699999999999</v>
      </c>
      <c r="J597" s="8" t="n">
        <f aca="false">SUM(H$3:H597)/SUM(E$3:E597)</f>
        <v>-0.0375981873111782</v>
      </c>
      <c r="K597" s="9" t="n">
        <f aca="false">O597-(1-O597)/N597</f>
        <v>-0.0203258936846717</v>
      </c>
      <c r="L597" s="10" t="n">
        <f aca="false">AVERAGEIF($H$3:$H597,"&gt;0")</f>
        <v>2.20803448275862</v>
      </c>
      <c r="M597" s="10" t="n">
        <f aca="false">AVERAGEIF($H$3:$H597,"&lt;0")</f>
        <v>-4.23076923076923</v>
      </c>
      <c r="N597" s="11" t="n">
        <f aca="false">L597/-M597</f>
        <v>0.521899059561128</v>
      </c>
      <c r="O597" s="11" t="n">
        <f aca="false">COUNTIF($G$3:$G597,"&gt;0")/COUNTIF($B$3:$B597,"&gt;0")</f>
        <v>0.650103519668737</v>
      </c>
    </row>
    <row r="598" customFormat="false" ht="13" hidden="false" customHeight="false" outlineLevel="0" collapsed="false">
      <c r="B598" s="2" t="n">
        <v>43748</v>
      </c>
      <c r="C598" s="2" t="s">
        <v>181</v>
      </c>
      <c r="D598" s="3" t="s">
        <v>163</v>
      </c>
      <c r="E598" s="4" t="n">
        <v>2</v>
      </c>
      <c r="F598" s="5" t="n">
        <v>1.6</v>
      </c>
      <c r="G598" s="6" t="n">
        <v>3.2</v>
      </c>
      <c r="H598" s="7" t="n">
        <f aca="false">G598-E598</f>
        <v>1.2</v>
      </c>
      <c r="I598" s="7" t="n">
        <f aca="false">SUM($H$2:H598)</f>
        <v>-73.4699999999999</v>
      </c>
      <c r="J598" s="8" t="n">
        <f aca="false">SUM(H$3:H598)/SUM(E$3:E598)</f>
        <v>-0.0369567404426559</v>
      </c>
      <c r="K598" s="9" t="n">
        <f aca="false">O598-(1-O598)/N598</f>
        <v>-0.0192690498553757</v>
      </c>
      <c r="L598" s="10" t="n">
        <f aca="false">AVERAGEIF($H$3:$H598,"&gt;0")</f>
        <v>2.20457044673539</v>
      </c>
      <c r="M598" s="10" t="n">
        <f aca="false">AVERAGEIF($H$3:$H598,"&lt;0")</f>
        <v>-4.23076923076923</v>
      </c>
      <c r="N598" s="11" t="n">
        <f aca="false">L598/-M598</f>
        <v>0.521080287410184</v>
      </c>
      <c r="O598" s="11" t="n">
        <f aca="false">COUNTIF($G$3:$G598,"&gt;0")/COUNTIF($B$3:$B598,"&gt;0")</f>
        <v>0.650826446280992</v>
      </c>
    </row>
    <row r="600" customFormat="false" ht="13" hidden="false" customHeight="false" outlineLevel="0" collapsed="false">
      <c r="I600" s="16" t="n">
        <f aca="false">SUM(H601:H604)</f>
        <v>-8.2</v>
      </c>
    </row>
    <row r="601" customFormat="false" ht="13" hidden="false" customHeight="false" outlineLevel="0" collapsed="false">
      <c r="B601" s="2" t="n">
        <v>43749</v>
      </c>
      <c r="C601" s="2" t="s">
        <v>181</v>
      </c>
      <c r="D601" s="3" t="s">
        <v>58</v>
      </c>
      <c r="E601" s="4" t="n">
        <v>4</v>
      </c>
      <c r="F601" s="5" t="n">
        <v>1.2</v>
      </c>
      <c r="G601" s="6" t="n">
        <v>4.8</v>
      </c>
      <c r="H601" s="7" t="n">
        <f aca="false">G601-E601</f>
        <v>0.8</v>
      </c>
      <c r="I601" s="7" t="n">
        <f aca="false">SUM($H$2:H601)</f>
        <v>-72.6699999999999</v>
      </c>
      <c r="J601" s="8" t="n">
        <f aca="false">SUM(H$3:H601)/SUM(E$3:E601)</f>
        <v>-0.0364809236947791</v>
      </c>
      <c r="K601" s="9" t="n">
        <f aca="false">O601-(1-O601)/N601</f>
        <v>-0.0186297276940061</v>
      </c>
      <c r="L601" s="10" t="n">
        <f aca="false">AVERAGEIF($H$3:$H601,"&gt;0")</f>
        <v>2.1997602739726</v>
      </c>
      <c r="M601" s="10" t="n">
        <f aca="false">AVERAGEIF($H$3:$H601,"&lt;0")</f>
        <v>-4.23076923076923</v>
      </c>
      <c r="N601" s="11" t="n">
        <f aca="false">L601/-M601</f>
        <v>0.519943337484433</v>
      </c>
      <c r="O601" s="11" t="n">
        <f aca="false">COUNTIF($G$3:$G601,"&gt;0")/COUNTIF($B$3:$B601,"&gt;0")</f>
        <v>0.651546391752577</v>
      </c>
    </row>
    <row r="602" customFormat="false" ht="13" hidden="false" customHeight="false" outlineLevel="0" collapsed="false">
      <c r="B602" s="2" t="n">
        <v>43749</v>
      </c>
      <c r="C602" s="2" t="s">
        <v>181</v>
      </c>
      <c r="D602" s="3" t="s">
        <v>99</v>
      </c>
      <c r="E602" s="4" t="n">
        <v>5</v>
      </c>
      <c r="F602" s="5" t="n">
        <v>1.12</v>
      </c>
      <c r="G602" s="6" t="n">
        <v>0</v>
      </c>
      <c r="H602" s="7" t="n">
        <f aca="false">G602-E602</f>
        <v>-5</v>
      </c>
      <c r="I602" s="7" t="n">
        <f aca="false">SUM($H$2:H602)</f>
        <v>-77.6699999999999</v>
      </c>
      <c r="J602" s="8" t="n">
        <f aca="false">SUM(H$3:H602)/SUM(E$3:E602)</f>
        <v>-0.038893340010015</v>
      </c>
      <c r="K602" s="9" t="n">
        <f aca="false">O602-(1-O602)/N602</f>
        <v>-0.0232682981114475</v>
      </c>
      <c r="L602" s="10" t="n">
        <f aca="false">AVERAGEIF($H$3:$H602,"&gt;0")</f>
        <v>2.1997602739726</v>
      </c>
      <c r="M602" s="10" t="n">
        <f aca="false">AVERAGEIF($H$3:$H602,"&lt;0")</f>
        <v>-4.23529411764706</v>
      </c>
      <c r="N602" s="11" t="n">
        <f aca="false">L602/-M602</f>
        <v>0.519387842465753</v>
      </c>
      <c r="O602" s="11" t="n">
        <f aca="false">COUNTIF($G$3:$G602,"&gt;0")/COUNTIF($B$3:$B602,"&gt;0")</f>
        <v>0.650205761316873</v>
      </c>
    </row>
    <row r="603" customFormat="false" ht="13" hidden="false" customHeight="false" outlineLevel="0" collapsed="false">
      <c r="B603" s="2" t="n">
        <v>43749</v>
      </c>
      <c r="C603" s="2" t="s">
        <v>181</v>
      </c>
      <c r="D603" s="3" t="s">
        <v>100</v>
      </c>
      <c r="E603" s="4" t="n">
        <v>2</v>
      </c>
      <c r="F603" s="5" t="n">
        <v>1.45</v>
      </c>
      <c r="G603" s="6" t="n">
        <v>0</v>
      </c>
      <c r="H603" s="7" t="n">
        <f aca="false">G603-E603</f>
        <v>-2</v>
      </c>
      <c r="I603" s="7" t="n">
        <f aca="false">SUM($H$2:H603)</f>
        <v>-79.6699999999999</v>
      </c>
      <c r="J603" s="8" t="n">
        <f aca="false">SUM(H$3:H603)/SUM(E$3:E603)</f>
        <v>-0.0398549274637318</v>
      </c>
      <c r="K603" s="9" t="n">
        <f aca="false">O603-(1-O603)/N603</f>
        <v>-0.0250874391424883</v>
      </c>
      <c r="L603" s="10" t="n">
        <f aca="false">AVERAGEIF($H$3:$H603,"&gt;0")</f>
        <v>2.1997602739726</v>
      </c>
      <c r="M603" s="10" t="n">
        <f aca="false">AVERAGEIF($H$3:$H603,"&lt;0")</f>
        <v>-4.22222222222222</v>
      </c>
      <c r="N603" s="11" t="n">
        <f aca="false">L603/-M603</f>
        <v>0.520995854361932</v>
      </c>
      <c r="O603" s="11" t="n">
        <f aca="false">COUNTIF($G$3:$G603,"&gt;0")/COUNTIF($B$3:$B603,"&gt;0")</f>
        <v>0.648870636550308</v>
      </c>
    </row>
    <row r="604" customFormat="false" ht="13" hidden="false" customHeight="false" outlineLevel="0" collapsed="false">
      <c r="B604" s="2" t="n">
        <v>43749</v>
      </c>
      <c r="C604" s="2" t="s">
        <v>181</v>
      </c>
      <c r="D604" s="3" t="s">
        <v>18</v>
      </c>
      <c r="E604" s="4" t="n">
        <v>2</v>
      </c>
      <c r="F604" s="5" t="n">
        <v>1.52</v>
      </c>
      <c r="G604" s="6" t="n">
        <v>0</v>
      </c>
      <c r="H604" s="7" t="n">
        <f aca="false">G604-E604</f>
        <v>-2</v>
      </c>
      <c r="I604" s="7" t="n">
        <f aca="false">SUM($H$2:H604)</f>
        <v>-81.6699999999999</v>
      </c>
      <c r="J604" s="8" t="n">
        <f aca="false">SUM(H$3:H604)/SUM(E$3:E604)</f>
        <v>-0.0408145927036482</v>
      </c>
      <c r="K604" s="9" t="n">
        <f aca="false">O604-(1-O604)/N604</f>
        <v>-0.0268991246774998</v>
      </c>
      <c r="L604" s="10" t="n">
        <f aca="false">AVERAGEIF($H$3:$H604,"&gt;0")</f>
        <v>2.1997602739726</v>
      </c>
      <c r="M604" s="10" t="n">
        <f aca="false">AVERAGEIF($H$3:$H604,"&lt;0")</f>
        <v>-4.2093023255814</v>
      </c>
      <c r="N604" s="11" t="n">
        <f aca="false">L604/-M604</f>
        <v>0.522594982214486</v>
      </c>
      <c r="O604" s="11" t="n">
        <f aca="false">COUNTIF($G$3:$G604,"&gt;0")/COUNTIF($B$3:$B604,"&gt;0")</f>
        <v>0.647540983606558</v>
      </c>
    </row>
    <row r="606" customFormat="false" ht="13" hidden="false" customHeight="false" outlineLevel="0" collapsed="false">
      <c r="I606" s="16" t="n">
        <f aca="false">SUM(H607:H608)</f>
        <v>2.8</v>
      </c>
    </row>
    <row r="607" customFormat="false" ht="13" hidden="false" customHeight="false" outlineLevel="0" collapsed="false">
      <c r="B607" s="2" t="n">
        <v>43750</v>
      </c>
      <c r="C607" s="2" t="s">
        <v>181</v>
      </c>
      <c r="D607" s="3" t="s">
        <v>58</v>
      </c>
      <c r="E607" s="4" t="n">
        <v>1</v>
      </c>
      <c r="F607" s="5" t="n">
        <v>1.4</v>
      </c>
      <c r="G607" s="6" t="n">
        <v>1.4</v>
      </c>
      <c r="H607" s="7" t="n">
        <f aca="false">G607-E607</f>
        <v>0.4</v>
      </c>
      <c r="I607" s="7" t="n">
        <f aca="false">SUM($H$2:H607)</f>
        <v>-81.2699999999999</v>
      </c>
      <c r="J607" s="8" t="n">
        <f aca="false">SUM(H$3:H607)/SUM(E$3:E607)</f>
        <v>-0.0405944055944056</v>
      </c>
      <c r="K607" s="9" t="n">
        <f aca="false">O607-(1-O607)/N607</f>
        <v>-0.0266838187069941</v>
      </c>
      <c r="L607" s="10" t="n">
        <f aca="false">AVERAGEIF($H$3:$H607,"&gt;0")</f>
        <v>2.19361774744027</v>
      </c>
      <c r="M607" s="10" t="n">
        <f aca="false">AVERAGEIF($H$3:$H607,"&lt;0")</f>
        <v>-4.2093023255814</v>
      </c>
      <c r="N607" s="11" t="n">
        <f aca="false">L607/-M607</f>
        <v>0.521135707955424</v>
      </c>
      <c r="O607" s="11" t="n">
        <f aca="false">COUNTIF($G$3:$G607,"&gt;0")/COUNTIF($B$3:$B607,"&gt;0")</f>
        <v>0.648261758691207</v>
      </c>
    </row>
    <row r="608" customFormat="false" ht="13" hidden="false" customHeight="false" outlineLevel="0" collapsed="false">
      <c r="B608" s="2" t="n">
        <v>43750</v>
      </c>
      <c r="C608" s="2" t="s">
        <v>181</v>
      </c>
      <c r="D608" s="3" t="s">
        <v>163</v>
      </c>
      <c r="E608" s="4" t="n">
        <v>4</v>
      </c>
      <c r="F608" s="5" t="n">
        <v>1.6</v>
      </c>
      <c r="G608" s="6" t="n">
        <v>6.4</v>
      </c>
      <c r="H608" s="7" t="n">
        <f aca="false">G608-E608</f>
        <v>2.4</v>
      </c>
      <c r="I608" s="7" t="n">
        <f aca="false">SUM($H$2:H608)</f>
        <v>-78.8699999999999</v>
      </c>
      <c r="J608" s="8" t="n">
        <f aca="false">SUM(H$3:H608)/SUM(E$3:E608)</f>
        <v>-0.0393170488534396</v>
      </c>
      <c r="K608" s="9" t="n">
        <f aca="false">O608-(1-O608)/N608</f>
        <v>-0.0243730657671595</v>
      </c>
      <c r="L608" s="10" t="n">
        <f aca="false">AVERAGEIF($H$3:$H608,"&gt;0")</f>
        <v>2.19431972789116</v>
      </c>
      <c r="M608" s="10" t="n">
        <f aca="false">AVERAGEIF($H$3:$H608,"&lt;0")</f>
        <v>-4.2093023255814</v>
      </c>
      <c r="N608" s="11" t="n">
        <f aca="false">L608/-M608</f>
        <v>0.521302476791821</v>
      </c>
      <c r="O608" s="11" t="n">
        <f aca="false">COUNTIF($G$3:$G608,"&gt;0")/COUNTIF($B$3:$B608,"&gt;0")</f>
        <v>0.648979591836735</v>
      </c>
    </row>
    <row r="610" customFormat="false" ht="13" hidden="false" customHeight="false" outlineLevel="0" collapsed="false">
      <c r="I610" s="16" t="n">
        <f aca="false">SUM(H611:H630)</f>
        <v>11.19</v>
      </c>
    </row>
    <row r="611" customFormat="false" ht="13" hidden="false" customHeight="false" outlineLevel="0" collapsed="false">
      <c r="B611" s="2" t="n">
        <v>43751</v>
      </c>
      <c r="C611" s="2" t="s">
        <v>181</v>
      </c>
      <c r="D611" s="3" t="s">
        <v>58</v>
      </c>
      <c r="E611" s="4" t="n">
        <v>6</v>
      </c>
      <c r="F611" s="5" t="n">
        <v>1.52</v>
      </c>
      <c r="G611" s="6" t="n">
        <v>9.12</v>
      </c>
      <c r="H611" s="7" t="n">
        <f aca="false">G611-E611</f>
        <v>3.12</v>
      </c>
      <c r="I611" s="7" t="n">
        <f aca="false">SUM($H$2:H611)</f>
        <v>-75.7499999999999</v>
      </c>
      <c r="J611" s="8" t="n">
        <f aca="false">SUM(H$3:H611)/SUM(E$3:E611)</f>
        <v>-0.0376491053677932</v>
      </c>
      <c r="K611" s="9" t="n">
        <f aca="false">O611-(1-O611)/N611</f>
        <v>-0.0213271984812633</v>
      </c>
      <c r="L611" s="10" t="n">
        <f aca="false">AVERAGEIF($H$3:$H611,"&gt;0")</f>
        <v>2.19745762711864</v>
      </c>
      <c r="M611" s="10" t="n">
        <f aca="false">AVERAGEIF($H$3:$H611,"&lt;0")</f>
        <v>-4.2093023255814</v>
      </c>
      <c r="N611" s="11" t="n">
        <f aca="false">L611/-M611</f>
        <v>0.522047944564097</v>
      </c>
      <c r="O611" s="11" t="n">
        <f aca="false">COUNTIF($G$3:$G611,"&gt;0")/COUNTIF($B$3:$B611,"&gt;0")</f>
        <v>0.64969450101833</v>
      </c>
    </row>
    <row r="612" customFormat="false" ht="13" hidden="false" customHeight="false" outlineLevel="0" collapsed="false">
      <c r="B612" s="2" t="n">
        <v>43751</v>
      </c>
      <c r="C612" s="2" t="s">
        <v>183</v>
      </c>
      <c r="D612" s="3" t="s">
        <v>53</v>
      </c>
      <c r="E612" s="4" t="n">
        <v>4</v>
      </c>
      <c r="F612" s="5" t="n">
        <v>1.14</v>
      </c>
      <c r="G612" s="6" t="n">
        <v>4.56</v>
      </c>
      <c r="H612" s="7" t="n">
        <f aca="false">G612-E612</f>
        <v>0.56</v>
      </c>
      <c r="I612" s="7" t="n">
        <f aca="false">SUM($H$2:H612)</f>
        <v>-75.1899999999999</v>
      </c>
      <c r="J612" s="8" t="n">
        <f aca="false">SUM(H$3:H612)/SUM(E$3:E612)</f>
        <v>-0.0372966269841269</v>
      </c>
      <c r="K612" s="9" t="n">
        <f aca="false">O612-(1-O612)/N612</f>
        <v>-0.0209414032920562</v>
      </c>
      <c r="L612" s="10" t="n">
        <f aca="false">AVERAGEIF($H$3:$H612,"&gt;0")</f>
        <v>2.19192567567567</v>
      </c>
      <c r="M612" s="10" t="n">
        <f aca="false">AVERAGEIF($H$3:$H612,"&lt;0")</f>
        <v>-4.2093023255814</v>
      </c>
      <c r="N612" s="11" t="n">
        <f aca="false">L612/-M612</f>
        <v>0.520733724055547</v>
      </c>
      <c r="O612" s="11" t="n">
        <f aca="false">COUNTIF($G$3:$G612,"&gt;0")/COUNTIF($B$3:$B612,"&gt;0")</f>
        <v>0.650406504065041</v>
      </c>
    </row>
    <row r="613" customFormat="false" ht="13" hidden="false" customHeight="false" outlineLevel="0" collapsed="false">
      <c r="B613" s="2" t="n">
        <v>43751</v>
      </c>
      <c r="C613" s="2" t="s">
        <v>183</v>
      </c>
      <c r="D613" s="3" t="s">
        <v>184</v>
      </c>
      <c r="E613" s="4" t="n">
        <v>1</v>
      </c>
      <c r="F613" s="5" t="n">
        <v>1.42</v>
      </c>
      <c r="G613" s="6" t="n">
        <v>0</v>
      </c>
      <c r="H613" s="7" t="n">
        <f aca="false">G613-E613</f>
        <v>-1</v>
      </c>
      <c r="I613" s="7" t="n">
        <f aca="false">SUM($H$2:H613)</f>
        <v>-76.1899999999999</v>
      </c>
      <c r="J613" s="8" t="n">
        <f aca="false">SUM(H$3:H613)/SUM(E$3:E613)</f>
        <v>-0.0377739216658403</v>
      </c>
      <c r="K613" s="9" t="n">
        <f aca="false">O613-(1-O613)/N613</f>
        <v>-0.0218243210311109</v>
      </c>
      <c r="L613" s="10" t="n">
        <f aca="false">AVERAGEIF($H$3:$H613,"&gt;0")</f>
        <v>2.19192567567567</v>
      </c>
      <c r="M613" s="10" t="n">
        <f aca="false">AVERAGEIF($H$3:$H613,"&lt;0")</f>
        <v>-4.19075144508671</v>
      </c>
      <c r="N613" s="11" t="n">
        <f aca="false">L613/-M613</f>
        <v>0.523038816402609</v>
      </c>
      <c r="O613" s="11" t="n">
        <f aca="false">COUNTIF($G$3:$G613,"&gt;0")/COUNTIF($B$3:$B613,"&gt;0")</f>
        <v>0.649087221095335</v>
      </c>
    </row>
    <row r="614" customFormat="false" ht="13" hidden="false" customHeight="false" outlineLevel="0" collapsed="false">
      <c r="B614" s="2" t="n">
        <v>43751</v>
      </c>
      <c r="C614" s="2" t="s">
        <v>183</v>
      </c>
      <c r="D614" s="3" t="s">
        <v>108</v>
      </c>
      <c r="E614" s="4" t="n">
        <v>2</v>
      </c>
      <c r="F614" s="5" t="n">
        <v>1.28</v>
      </c>
      <c r="G614" s="6" t="n">
        <v>2.56</v>
      </c>
      <c r="H614" s="7" t="n">
        <f aca="false">G614-E614</f>
        <v>0.56</v>
      </c>
      <c r="I614" s="7" t="n">
        <f aca="false">SUM($H$2:H614)</f>
        <v>-75.6299999999999</v>
      </c>
      <c r="J614" s="8" t="n">
        <f aca="false">SUM(H$3:H614)/SUM(E$3:E614)</f>
        <v>-0.0374591381872214</v>
      </c>
      <c r="K614" s="9" t="n">
        <f aca="false">O614-(1-O614)/N614</f>
        <v>-0.0214384991894049</v>
      </c>
      <c r="L614" s="10" t="n">
        <f aca="false">AVERAGEIF($H$3:$H614,"&gt;0")</f>
        <v>2.18643097643097</v>
      </c>
      <c r="M614" s="10" t="n">
        <f aca="false">AVERAGEIF($H$3:$H614,"&lt;0")</f>
        <v>-4.19075144508671</v>
      </c>
      <c r="N614" s="11" t="n">
        <f aca="false">L614/-M614</f>
        <v>0.521727667479391</v>
      </c>
      <c r="O614" s="11" t="n">
        <f aca="false">COUNTIF($G$3:$G614,"&gt;0")/COUNTIF($B$3:$B614,"&gt;0")</f>
        <v>0.649797570850202</v>
      </c>
    </row>
    <row r="615" customFormat="false" ht="13" hidden="false" customHeight="false" outlineLevel="0" collapsed="false">
      <c r="B615" s="2" t="n">
        <v>43751</v>
      </c>
      <c r="C615" s="2" t="s">
        <v>183</v>
      </c>
      <c r="D615" s="3" t="s">
        <v>117</v>
      </c>
      <c r="E615" s="4" t="n">
        <v>4</v>
      </c>
      <c r="F615" s="5" t="n">
        <v>1.58</v>
      </c>
      <c r="G615" s="6" t="n">
        <v>6.32</v>
      </c>
      <c r="H615" s="7" t="n">
        <f aca="false">G615-E615</f>
        <v>2.32</v>
      </c>
      <c r="I615" s="7" t="n">
        <f aca="false">SUM($H$2:H615)</f>
        <v>-73.3099999999999</v>
      </c>
      <c r="J615" s="8" t="n">
        <f aca="false">SUM(H$3:H615)/SUM(E$3:E615)</f>
        <v>-0.0362382600098863</v>
      </c>
      <c r="K615" s="9" t="n">
        <f aca="false">O615-(1-O615)/N615</f>
        <v>-0.0192376898540877</v>
      </c>
      <c r="L615" s="10" t="n">
        <f aca="false">AVERAGEIF($H$3:$H615,"&gt;0")</f>
        <v>2.18687919463087</v>
      </c>
      <c r="M615" s="10" t="n">
        <f aca="false">AVERAGEIF($H$3:$H615,"&lt;0")</f>
        <v>-4.19075144508671</v>
      </c>
      <c r="N615" s="11" t="n">
        <f aca="false">L615/-M615</f>
        <v>0.521834621615367</v>
      </c>
      <c r="O615" s="11" t="n">
        <f aca="false">COUNTIF($G$3:$G615,"&gt;0")/COUNTIF($B$3:$B615,"&gt;0")</f>
        <v>0.65050505050505</v>
      </c>
    </row>
    <row r="616" customFormat="false" ht="13" hidden="false" customHeight="false" outlineLevel="0" collapsed="false">
      <c r="B616" s="2" t="n">
        <v>43751</v>
      </c>
      <c r="C616" s="2" t="s">
        <v>185</v>
      </c>
      <c r="D616" s="3" t="s">
        <v>26</v>
      </c>
      <c r="E616" s="4" t="n">
        <v>4</v>
      </c>
      <c r="F616" s="5" t="n">
        <v>1.34</v>
      </c>
      <c r="G616" s="6" t="n">
        <v>5.36</v>
      </c>
      <c r="H616" s="7" t="n">
        <f aca="false">G616-E616</f>
        <v>1.36</v>
      </c>
      <c r="I616" s="7" t="n">
        <f aca="false">SUM($H$2:H616)</f>
        <v>-71.9499999999999</v>
      </c>
      <c r="J616" s="8" t="n">
        <f aca="false">SUM(H$3:H616)/SUM(E$3:E616)</f>
        <v>-0.0354958066107548</v>
      </c>
      <c r="K616" s="9" t="n">
        <f aca="false">O616-(1-O616)/N616</f>
        <v>-0.0180290806661546</v>
      </c>
      <c r="L616" s="10" t="n">
        <f aca="false">AVERAGEIF($H$3:$H616,"&gt;0")</f>
        <v>2.18411371237458</v>
      </c>
      <c r="M616" s="10" t="n">
        <f aca="false">AVERAGEIF($H$3:$H616,"&lt;0")</f>
        <v>-4.19075144508671</v>
      </c>
      <c r="N616" s="11" t="n">
        <f aca="false">L616/-M616</f>
        <v>0.521174720332141</v>
      </c>
      <c r="O616" s="11" t="n">
        <f aca="false">COUNTIF($G$3:$G616,"&gt;0")/COUNTIF($B$3:$B616,"&gt;0")</f>
        <v>0.651209677419355</v>
      </c>
    </row>
    <row r="617" customFormat="false" ht="13" hidden="false" customHeight="false" outlineLevel="0" collapsed="false">
      <c r="B617" s="2" t="n">
        <v>43751</v>
      </c>
      <c r="C617" s="2" t="s">
        <v>185</v>
      </c>
      <c r="D617" s="3" t="s">
        <v>186</v>
      </c>
      <c r="E617" s="4" t="n">
        <v>1</v>
      </c>
      <c r="F617" s="5" t="n">
        <v>1.85</v>
      </c>
      <c r="G617" s="6" t="n">
        <v>1.85</v>
      </c>
      <c r="H617" s="7" t="n">
        <f aca="false">G617-E617</f>
        <v>0.85</v>
      </c>
      <c r="I617" s="7" t="n">
        <f aca="false">SUM($H$2:H617)</f>
        <v>-71.0999999999999</v>
      </c>
      <c r="J617" s="8" t="n">
        <f aca="false">SUM(H$3:H617)/SUM(E$3:E617)</f>
        <v>-0.0350591715976331</v>
      </c>
      <c r="K617" s="9" t="n">
        <f aca="false">O617-(1-O617)/N617</f>
        <v>-0.0173433935929388</v>
      </c>
      <c r="L617" s="10" t="n">
        <f aca="false">AVERAGEIF($H$3:$H617,"&gt;0")</f>
        <v>2.17966666666667</v>
      </c>
      <c r="M617" s="10" t="n">
        <f aca="false">AVERAGEIF($H$3:$H617,"&lt;0")</f>
        <v>-4.19075144508671</v>
      </c>
      <c r="N617" s="11" t="n">
        <f aca="false">L617/-M617</f>
        <v>0.520113563218391</v>
      </c>
      <c r="O617" s="11" t="n">
        <f aca="false">COUNTIF($G$3:$G617,"&gt;0")/COUNTIF($B$3:$B617,"&gt;0")</f>
        <v>0.651911468812877</v>
      </c>
    </row>
    <row r="618" customFormat="false" ht="13" hidden="false" customHeight="false" outlineLevel="0" collapsed="false">
      <c r="B618" s="2" t="n">
        <v>43751</v>
      </c>
      <c r="C618" s="2" t="s">
        <v>185</v>
      </c>
      <c r="D618" s="3" t="s">
        <v>93</v>
      </c>
      <c r="E618" s="4" t="n">
        <v>4</v>
      </c>
      <c r="F618" s="5" t="n">
        <v>1.2</v>
      </c>
      <c r="G618" s="6" t="n">
        <v>4.8</v>
      </c>
      <c r="H618" s="7" t="n">
        <f aca="false">G618-E618</f>
        <v>0.8</v>
      </c>
      <c r="I618" s="7" t="n">
        <f aca="false">SUM($H$2:H618)</f>
        <v>-70.2999999999999</v>
      </c>
      <c r="J618" s="8" t="n">
        <f aca="false">SUM(H$3:H618)/SUM(E$3:E618)</f>
        <v>-0.0345964566929133</v>
      </c>
      <c r="K618" s="9" t="n">
        <f aca="false">O618-(1-O618)/N618</f>
        <v>-0.0167080418819009</v>
      </c>
      <c r="L618" s="10" t="n">
        <f aca="false">AVERAGEIF($H$3:$H618,"&gt;0")</f>
        <v>2.1750830564784</v>
      </c>
      <c r="M618" s="10" t="n">
        <f aca="false">AVERAGEIF($H$3:$H618,"&lt;0")</f>
        <v>-4.19075144508671</v>
      </c>
      <c r="N618" s="11" t="n">
        <f aca="false">L618/-M618</f>
        <v>0.519019818994157</v>
      </c>
      <c r="O618" s="11" t="n">
        <f aca="false">COUNTIF($G$3:$G618,"&gt;0")/COUNTIF($B$3:$B618,"&gt;0")</f>
        <v>0.652610441767068</v>
      </c>
    </row>
    <row r="619" customFormat="false" ht="13" hidden="false" customHeight="false" outlineLevel="0" collapsed="false">
      <c r="B619" s="2" t="n">
        <v>43751</v>
      </c>
      <c r="C619" s="2" t="s">
        <v>185</v>
      </c>
      <c r="D619" s="3" t="s">
        <v>187</v>
      </c>
      <c r="E619" s="4" t="n">
        <v>1</v>
      </c>
      <c r="F619" s="5" t="n">
        <v>1.38</v>
      </c>
      <c r="G619" s="6" t="n">
        <v>1.38</v>
      </c>
      <c r="H619" s="7" t="n">
        <f aca="false">G619-E619</f>
        <v>0.38</v>
      </c>
      <c r="I619" s="7" t="n">
        <f aca="false">SUM($H$2:H619)</f>
        <v>-69.9199999999999</v>
      </c>
      <c r="J619" s="8" t="n">
        <f aca="false">SUM(H$3:H619)/SUM(E$3:E619)</f>
        <v>-0.0343925233644859</v>
      </c>
      <c r="K619" s="9" t="n">
        <f aca="false">O619-(1-O619)/N619</f>
        <v>-0.0165009753279537</v>
      </c>
      <c r="L619" s="10" t="n">
        <f aca="false">AVERAGEIF($H$3:$H619,"&gt;0")</f>
        <v>2.16913907284768</v>
      </c>
      <c r="M619" s="10" t="n">
        <f aca="false">AVERAGEIF($H$3:$H619,"&lt;0")</f>
        <v>-4.19075144508671</v>
      </c>
      <c r="N619" s="11" t="n">
        <f aca="false">L619/-M619</f>
        <v>0.517601461520895</v>
      </c>
      <c r="O619" s="11" t="n">
        <f aca="false">COUNTIF($G$3:$G619,"&gt;0")/COUNTIF($B$3:$B619,"&gt;0")</f>
        <v>0.653306613226453</v>
      </c>
    </row>
    <row r="620" customFormat="false" ht="13" hidden="false" customHeight="false" outlineLevel="0" collapsed="false">
      <c r="B620" s="2" t="n">
        <v>43751</v>
      </c>
      <c r="C620" s="2" t="s">
        <v>185</v>
      </c>
      <c r="D620" s="3" t="s">
        <v>134</v>
      </c>
      <c r="E620" s="4" t="n">
        <v>4</v>
      </c>
      <c r="F620" s="5" t="n">
        <v>1.28</v>
      </c>
      <c r="G620" s="6" t="n">
        <v>0</v>
      </c>
      <c r="H620" s="7" t="n">
        <f aca="false">G620-E620</f>
        <v>-4</v>
      </c>
      <c r="I620" s="7" t="n">
        <f aca="false">SUM($H$2:H620)</f>
        <v>-73.9199999999999</v>
      </c>
      <c r="J620" s="8" t="n">
        <f aca="false">SUM(H$3:H620)/SUM(E$3:E620)</f>
        <v>-0.0362886597938144</v>
      </c>
      <c r="K620" s="9" t="n">
        <f aca="false">O620-(1-O620)/N620</f>
        <v>-0.0201560725407586</v>
      </c>
      <c r="L620" s="10" t="n">
        <f aca="false">AVERAGEIF($H$3:$H620,"&gt;0")</f>
        <v>2.16913907284768</v>
      </c>
      <c r="M620" s="10" t="n">
        <f aca="false">AVERAGEIF($H$3:$H620,"&lt;0")</f>
        <v>-4.18965517241379</v>
      </c>
      <c r="N620" s="11" t="n">
        <f aca="false">L620/-M620</f>
        <v>0.517736898045949</v>
      </c>
      <c r="O620" s="11" t="n">
        <f aca="false">COUNTIF($G$3:$G620,"&gt;0")/COUNTIF($B$3:$B620,"&gt;0")</f>
        <v>0.652</v>
      </c>
    </row>
    <row r="621" customFormat="false" ht="13" hidden="false" customHeight="false" outlineLevel="0" collapsed="false">
      <c r="B621" s="2" t="n">
        <v>43751</v>
      </c>
      <c r="C621" s="2" t="s">
        <v>185</v>
      </c>
      <c r="D621" s="3" t="s">
        <v>188</v>
      </c>
      <c r="E621" s="4" t="n">
        <v>1</v>
      </c>
      <c r="F621" s="5" t="n">
        <v>1.6</v>
      </c>
      <c r="G621" s="6" t="n">
        <v>1.6</v>
      </c>
      <c r="H621" s="7" t="n">
        <f aca="false">G621-E621</f>
        <v>0.6</v>
      </c>
      <c r="I621" s="7" t="n">
        <f aca="false">SUM($H$2:H621)</f>
        <v>-73.3199999999999</v>
      </c>
      <c r="J621" s="8" t="n">
        <f aca="false">SUM(H$3:H621)/SUM(E$3:E621)</f>
        <v>-0.0359764474975466</v>
      </c>
      <c r="K621" s="9" t="n">
        <f aca="false">O621-(1-O621)/N621</f>
        <v>-0.0197251909066201</v>
      </c>
      <c r="L621" s="10" t="n">
        <f aca="false">AVERAGEIF($H$3:$H621,"&gt;0")</f>
        <v>2.1639603960396</v>
      </c>
      <c r="M621" s="10" t="n">
        <f aca="false">AVERAGEIF($H$3:$H621,"&lt;0")</f>
        <v>-4.18965517241379</v>
      </c>
      <c r="N621" s="11" t="n">
        <f aca="false">L621/-M621</f>
        <v>0.516500835268712</v>
      </c>
      <c r="O621" s="11" t="n">
        <f aca="false">COUNTIF($G$3:$G621,"&gt;0")/COUNTIF($B$3:$B621,"&gt;0")</f>
        <v>0.652694610778443</v>
      </c>
    </row>
    <row r="622" customFormat="false" ht="13" hidden="false" customHeight="false" outlineLevel="0" collapsed="false">
      <c r="B622" s="2" t="n">
        <v>43751</v>
      </c>
      <c r="C622" s="2" t="s">
        <v>185</v>
      </c>
      <c r="D622" s="3" t="s">
        <v>189</v>
      </c>
      <c r="E622" s="4" t="n">
        <v>4</v>
      </c>
      <c r="F622" s="5" t="n">
        <v>1.05</v>
      </c>
      <c r="G622" s="6" t="n">
        <v>4.2</v>
      </c>
      <c r="H622" s="7" t="n">
        <f aca="false">G622-E622</f>
        <v>0.2</v>
      </c>
      <c r="I622" s="7" t="n">
        <f aca="false">SUM($H$2:H622)</f>
        <v>-73.1199999999999</v>
      </c>
      <c r="J622" s="8" t="n">
        <f aca="false">SUM(H$3:H622)/SUM(E$3:E622)</f>
        <v>-0.0358080313418217</v>
      </c>
      <c r="K622" s="9" t="n">
        <f aca="false">O622-(1-O622)/N622</f>
        <v>-0.0197033419046876</v>
      </c>
      <c r="L622" s="10" t="n">
        <f aca="false">AVERAGEIF($H$3:$H622,"&gt;0")</f>
        <v>2.1575</v>
      </c>
      <c r="M622" s="10" t="n">
        <f aca="false">AVERAGEIF($H$3:$H622,"&lt;0")</f>
        <v>-4.18965517241379</v>
      </c>
      <c r="N622" s="11" t="n">
        <f aca="false">L622/-M622</f>
        <v>0.514958847736625</v>
      </c>
      <c r="O622" s="11" t="n">
        <f aca="false">COUNTIF($G$3:$G622,"&gt;0")/COUNTIF($B$3:$B622,"&gt;0")</f>
        <v>0.653386454183267</v>
      </c>
    </row>
    <row r="623" customFormat="false" ht="13" hidden="false" customHeight="false" outlineLevel="0" collapsed="false">
      <c r="B623" s="2" t="n">
        <v>43751</v>
      </c>
      <c r="C623" s="2" t="s">
        <v>190</v>
      </c>
      <c r="D623" s="3" t="s">
        <v>147</v>
      </c>
      <c r="E623" s="4" t="n">
        <v>4</v>
      </c>
      <c r="F623" s="5" t="n">
        <v>1.65</v>
      </c>
      <c r="G623" s="6" t="n">
        <v>6.6</v>
      </c>
      <c r="H623" s="7" t="n">
        <f aca="false">G623-E623</f>
        <v>2.6</v>
      </c>
      <c r="I623" s="7" t="n">
        <f aca="false">SUM($H$2:H623)</f>
        <v>-70.5199999999999</v>
      </c>
      <c r="J623" s="8" t="n">
        <f aca="false">SUM(H$3:H623)/SUM(E$3:E623)</f>
        <v>-0.0344672531769306</v>
      </c>
      <c r="K623" s="9" t="n">
        <f aca="false">O623-(1-O623)/N623</f>
        <v>-0.0172246801054928</v>
      </c>
      <c r="L623" s="10" t="n">
        <f aca="false">AVERAGEIF($H$3:$H623,"&gt;0")</f>
        <v>2.15895081967213</v>
      </c>
      <c r="M623" s="10" t="n">
        <f aca="false">AVERAGEIF($H$3:$H623,"&lt;0")</f>
        <v>-4.18965517241379</v>
      </c>
      <c r="N623" s="11" t="n">
        <f aca="false">L623/-M623</f>
        <v>0.515305133913513</v>
      </c>
      <c r="O623" s="11" t="n">
        <f aca="false">COUNTIF($G$3:$G623,"&gt;0")/COUNTIF($B$3:$B623,"&gt;0")</f>
        <v>0.654075546719682</v>
      </c>
    </row>
    <row r="624" customFormat="false" ht="13" hidden="false" customHeight="false" outlineLevel="0" collapsed="false">
      <c r="B624" s="2" t="n">
        <v>43751</v>
      </c>
      <c r="C624" s="2" t="s">
        <v>190</v>
      </c>
      <c r="D624" s="3" t="s">
        <v>78</v>
      </c>
      <c r="E624" s="4" t="n">
        <v>1</v>
      </c>
      <c r="F624" s="5" t="n">
        <v>1.48</v>
      </c>
      <c r="G624" s="6" t="n">
        <v>1.48</v>
      </c>
      <c r="H624" s="7" t="n">
        <f aca="false">G624-E624</f>
        <v>0.48</v>
      </c>
      <c r="I624" s="7" t="n">
        <f aca="false">SUM($H$2:H624)</f>
        <v>-70.0399999999999</v>
      </c>
      <c r="J624" s="8" t="n">
        <f aca="false">SUM(H$3:H624)/SUM(E$3:E624)</f>
        <v>-0.0342159257449926</v>
      </c>
      <c r="K624" s="9" t="n">
        <f aca="false">O624-(1-O624)/N624</f>
        <v>-0.0169133757667204</v>
      </c>
      <c r="L624" s="10" t="n">
        <f aca="false">AVERAGEIF($H$3:$H624,"&gt;0")</f>
        <v>2.15346405228758</v>
      </c>
      <c r="M624" s="10" t="n">
        <f aca="false">AVERAGEIF($H$3:$H624,"&lt;0")</f>
        <v>-4.18965517241379</v>
      </c>
      <c r="N624" s="11" t="n">
        <f aca="false">L624/-M624</f>
        <v>0.513995535113908</v>
      </c>
      <c r="O624" s="11" t="n">
        <f aca="false">COUNTIF($G$3:$G624,"&gt;0")/COUNTIF($B$3:$B624,"&gt;0")</f>
        <v>0.654761904761905</v>
      </c>
    </row>
    <row r="625" customFormat="false" ht="13" hidden="false" customHeight="false" outlineLevel="0" collapsed="false">
      <c r="B625" s="2" t="n">
        <v>43751</v>
      </c>
      <c r="C625" s="2" t="s">
        <v>190</v>
      </c>
      <c r="D625" s="3" t="s">
        <v>80</v>
      </c>
      <c r="E625" s="4" t="n">
        <v>4</v>
      </c>
      <c r="F625" s="5" t="n">
        <v>1.28</v>
      </c>
      <c r="G625" s="6" t="n">
        <v>0</v>
      </c>
      <c r="H625" s="7" t="n">
        <f aca="false">G625-E625</f>
        <v>-4</v>
      </c>
      <c r="I625" s="7" t="n">
        <f aca="false">SUM($H$2:H625)</f>
        <v>-74.0399999999999</v>
      </c>
      <c r="J625" s="8" t="n">
        <f aca="false">SUM(H$3:H625)/SUM(E$3:E625)</f>
        <v>-0.0360994636762554</v>
      </c>
      <c r="K625" s="9" t="n">
        <f aca="false">O625-(1-O625)/N625</f>
        <v>-0.0205580470636598</v>
      </c>
      <c r="L625" s="10" t="n">
        <f aca="false">AVERAGEIF($H$3:$H625,"&gt;0")</f>
        <v>2.15346405228758</v>
      </c>
      <c r="M625" s="10" t="n">
        <f aca="false">AVERAGEIF($H$3:$H625,"&lt;0")</f>
        <v>-4.18857142857143</v>
      </c>
      <c r="N625" s="11" t="n">
        <f aca="false">L625/-M625</f>
        <v>0.514128525443829</v>
      </c>
      <c r="O625" s="11" t="n">
        <f aca="false">COUNTIF($G$3:$G625,"&gt;0")/COUNTIF($B$3:$B625,"&gt;0")</f>
        <v>0.653465346534654</v>
      </c>
    </row>
    <row r="626" customFormat="false" ht="13" hidden="false" customHeight="false" outlineLevel="0" collapsed="false">
      <c r="B626" s="2" t="n">
        <v>43751</v>
      </c>
      <c r="C626" s="2" t="s">
        <v>190</v>
      </c>
      <c r="D626" s="3" t="s">
        <v>191</v>
      </c>
      <c r="E626" s="4" t="n">
        <v>4</v>
      </c>
      <c r="F626" s="5" t="n">
        <v>1.6</v>
      </c>
      <c r="G626" s="6" t="n">
        <v>6.4</v>
      </c>
      <c r="H626" s="7" t="n">
        <f aca="false">G626-E626</f>
        <v>2.4</v>
      </c>
      <c r="I626" s="7" t="n">
        <f aca="false">SUM($H$2:H626)</f>
        <v>-71.6399999999999</v>
      </c>
      <c r="J626" s="8" t="n">
        <f aca="false">SUM(H$3:H626)/SUM(E$3:E626)</f>
        <v>-0.0348613138686131</v>
      </c>
      <c r="K626" s="9" t="n">
        <f aca="false">O626-(1-O626)/N626</f>
        <v>-0.0182903739856216</v>
      </c>
      <c r="L626" s="10" t="n">
        <f aca="false">AVERAGEIF($H$3:$H626,"&gt;0")</f>
        <v>2.1542671009772</v>
      </c>
      <c r="M626" s="10" t="n">
        <f aca="false">AVERAGEIF($H$3:$H626,"&lt;0")</f>
        <v>-4.18857142857143</v>
      </c>
      <c r="N626" s="11" t="n">
        <f aca="false">L626/-M626</f>
        <v>0.514320249210109</v>
      </c>
      <c r="O626" s="11" t="n">
        <f aca="false">COUNTIF($G$3:$G626,"&gt;0")/COUNTIF($B$3:$B626,"&gt;0")</f>
        <v>0.654150197628459</v>
      </c>
    </row>
    <row r="627" customFormat="false" ht="13" hidden="false" customHeight="false" outlineLevel="0" collapsed="false">
      <c r="B627" s="2" t="n">
        <v>43751</v>
      </c>
      <c r="C627" s="2" t="s">
        <v>190</v>
      </c>
      <c r="D627" s="3" t="s">
        <v>192</v>
      </c>
      <c r="E627" s="4" t="n">
        <v>4</v>
      </c>
      <c r="F627" s="5" t="n">
        <v>1.85</v>
      </c>
      <c r="G627" s="6" t="n">
        <v>7.4</v>
      </c>
      <c r="H627" s="7" t="n">
        <f aca="false">G627-E627</f>
        <v>3.4</v>
      </c>
      <c r="I627" s="7" t="n">
        <f aca="false">SUM($H$2:H627)</f>
        <v>-68.2399999999999</v>
      </c>
      <c r="J627" s="8" t="n">
        <f aca="false">SUM(H$3:H627)/SUM(E$3:E627)</f>
        <v>-0.0331423020883924</v>
      </c>
      <c r="K627" s="9" t="n">
        <f aca="false">O627-(1-O627)/N627</f>
        <v>-0.0150242711907539</v>
      </c>
      <c r="L627" s="10" t="n">
        <f aca="false">AVERAGEIF($H$3:$H627,"&gt;0")</f>
        <v>2.15831168831169</v>
      </c>
      <c r="M627" s="10" t="n">
        <f aca="false">AVERAGEIF($H$3:$H627,"&lt;0")</f>
        <v>-4.18857142857143</v>
      </c>
      <c r="N627" s="11" t="n">
        <f aca="false">L627/-M627</f>
        <v>0.515285873744264</v>
      </c>
      <c r="O627" s="11" t="n">
        <f aca="false">COUNTIF($G$3:$G627,"&gt;0")/COUNTIF($B$3:$B627,"&gt;0")</f>
        <v>0.654832347140039</v>
      </c>
    </row>
    <row r="628" customFormat="false" ht="13" hidden="false" customHeight="false" outlineLevel="0" collapsed="false">
      <c r="B628" s="2" t="n">
        <v>43751</v>
      </c>
      <c r="C628" s="2" t="s">
        <v>190</v>
      </c>
      <c r="D628" s="3" t="s">
        <v>166</v>
      </c>
      <c r="E628" s="4" t="n">
        <v>1</v>
      </c>
      <c r="F628" s="5" t="n">
        <v>1.34</v>
      </c>
      <c r="G628" s="6" t="n">
        <v>1.34</v>
      </c>
      <c r="H628" s="7" t="n">
        <f aca="false">G628-E628</f>
        <v>0.34</v>
      </c>
      <c r="I628" s="7" t="n">
        <f aca="false">SUM($H$2:H628)</f>
        <v>-67.8999999999999</v>
      </c>
      <c r="J628" s="8" t="n">
        <f aca="false">SUM(H$3:H628)/SUM(E$3:E628)</f>
        <v>-0.0329611650485436</v>
      </c>
      <c r="K628" s="9" t="n">
        <f aca="false">O628-(1-O628)/N628</f>
        <v>-0.0148539027344184</v>
      </c>
      <c r="L628" s="10" t="n">
        <f aca="false">AVERAGEIF($H$3:$H628,"&gt;0")</f>
        <v>2.15242718446602</v>
      </c>
      <c r="M628" s="10" t="n">
        <f aca="false">AVERAGEIF($H$3:$H628,"&lt;0")</f>
        <v>-4.18857142857143</v>
      </c>
      <c r="N628" s="11" t="n">
        <f aca="false">L628/-M628</f>
        <v>0.513880978556007</v>
      </c>
      <c r="O628" s="11" t="n">
        <f aca="false">COUNTIF($G$3:$G628,"&gt;0")/COUNTIF($B$3:$B628,"&gt;0")</f>
        <v>0.655511811023622</v>
      </c>
    </row>
    <row r="629" customFormat="false" ht="13" hidden="false" customHeight="false" outlineLevel="0" collapsed="false">
      <c r="B629" s="2" t="n">
        <v>43751</v>
      </c>
      <c r="C629" s="2" t="s">
        <v>190</v>
      </c>
      <c r="D629" s="3" t="s">
        <v>119</v>
      </c>
      <c r="E629" s="4" t="n">
        <v>1</v>
      </c>
      <c r="F629" s="5" t="n">
        <v>1.06</v>
      </c>
      <c r="G629" s="6" t="n">
        <v>1.06</v>
      </c>
      <c r="H629" s="7" t="n">
        <f aca="false">G629-E629</f>
        <v>0.0600000000000001</v>
      </c>
      <c r="I629" s="7" t="n">
        <f aca="false">SUM($H$2:H629)</f>
        <v>-67.8399999999999</v>
      </c>
      <c r="J629" s="8" t="n">
        <f aca="false">SUM(H$3:H629)/SUM(E$3:E629)</f>
        <v>-0.0329160601649684</v>
      </c>
      <c r="K629" s="9" t="n">
        <f aca="false">O629-(1-O629)/N629</f>
        <v>-0.0149647436999372</v>
      </c>
      <c r="L629" s="10" t="n">
        <f aca="false">AVERAGEIF($H$3:$H629,"&gt;0")</f>
        <v>2.14567741935484</v>
      </c>
      <c r="M629" s="10" t="n">
        <f aca="false">AVERAGEIF($H$3:$H629,"&lt;0")</f>
        <v>-4.18857142857143</v>
      </c>
      <c r="N629" s="11" t="n">
        <f aca="false">L629/-M629</f>
        <v>0.512269506667253</v>
      </c>
      <c r="O629" s="11" t="n">
        <f aca="false">COUNTIF($G$3:$G629,"&gt;0")/COUNTIF($B$3:$B629,"&gt;0")</f>
        <v>0.656188605108055</v>
      </c>
    </row>
    <row r="630" customFormat="false" ht="13" hidden="false" customHeight="false" outlineLevel="0" collapsed="false">
      <c r="B630" s="2" t="n">
        <v>43751</v>
      </c>
      <c r="C630" s="2" t="s">
        <v>190</v>
      </c>
      <c r="D630" s="3" t="s">
        <v>167</v>
      </c>
      <c r="E630" s="4" t="n">
        <v>1</v>
      </c>
      <c r="F630" s="5" t="n">
        <v>1.16</v>
      </c>
      <c r="G630" s="6" t="n">
        <v>1.16</v>
      </c>
      <c r="H630" s="7" t="n">
        <f aca="false">G630-E630</f>
        <v>0.16</v>
      </c>
      <c r="I630" s="7" t="n">
        <f aca="false">SUM($H$2:H630)</f>
        <v>-67.6799999999999</v>
      </c>
      <c r="J630" s="8" t="n">
        <f aca="false">SUM(H$3:H630)/SUM(E$3:E630)</f>
        <v>-0.0328225024248302</v>
      </c>
      <c r="K630" s="9" t="n">
        <f aca="false">O630-(1-O630)/N630</f>
        <v>-0.0149737764401743</v>
      </c>
      <c r="L630" s="10" t="n">
        <f aca="false">AVERAGEIF($H$3:$H630,"&gt;0")</f>
        <v>2.13929260450161</v>
      </c>
      <c r="M630" s="10" t="n">
        <f aca="false">AVERAGEIF($H$3:$H630,"&lt;0")</f>
        <v>-4.18857142857143</v>
      </c>
      <c r="N630" s="11" t="n">
        <f aca="false">L630/-M630</f>
        <v>0.510745164785513</v>
      </c>
      <c r="O630" s="11" t="n">
        <f aca="false">COUNTIF($G$3:$G630,"&gt;0")/COUNTIF($B$3:$B630,"&gt;0")</f>
        <v>0.656862745098039</v>
      </c>
    </row>
    <row r="632" customFormat="false" ht="13" hidden="false" customHeight="false" outlineLevel="0" collapsed="false">
      <c r="I632" s="16" t="n">
        <f aca="false">SUM(H633:H639)</f>
        <v>4.27</v>
      </c>
    </row>
    <row r="633" customFormat="false" ht="13" hidden="false" customHeight="false" outlineLevel="0" collapsed="false">
      <c r="B633" s="2" t="n">
        <v>43752</v>
      </c>
      <c r="C633" s="2" t="s">
        <v>185</v>
      </c>
      <c r="D633" s="3" t="s">
        <v>26</v>
      </c>
      <c r="E633" s="4" t="n">
        <v>1</v>
      </c>
      <c r="F633" s="5" t="n">
        <v>1.34</v>
      </c>
      <c r="G633" s="6" t="n">
        <v>1.34</v>
      </c>
      <c r="H633" s="7" t="n">
        <f aca="false">G633-E633</f>
        <v>0.34</v>
      </c>
      <c r="I633" s="7" t="n">
        <f aca="false">SUM($H$2:H633)</f>
        <v>-67.3399999999999</v>
      </c>
      <c r="J633" s="8" t="n">
        <f aca="false">SUM(H$3:H633)/SUM(E$3:E633)</f>
        <v>-0.0326417838099854</v>
      </c>
      <c r="K633" s="9" t="n">
        <f aca="false">O633-(1-O633)/N633</f>
        <v>-0.0147999604647642</v>
      </c>
      <c r="L633" s="10" t="n">
        <f aca="false">AVERAGEIF($H$3:$H633,"&gt;0")</f>
        <v>2.13352564102564</v>
      </c>
      <c r="M633" s="10" t="n">
        <f aca="false">AVERAGEIF($H$3:$H633,"&lt;0")</f>
        <v>-4.18857142857143</v>
      </c>
      <c r="N633" s="11" t="n">
        <f aca="false">L633/-M633</f>
        <v>0.509368331759191</v>
      </c>
      <c r="O633" s="11" t="n">
        <f aca="false">COUNTIF($G$3:$G633,"&gt;0")/COUNTIF($B$3:$B633,"&gt;0")</f>
        <v>0.657534246575342</v>
      </c>
    </row>
    <row r="634" customFormat="false" ht="13" hidden="false" customHeight="false" outlineLevel="0" collapsed="false">
      <c r="B634" s="2" t="n">
        <v>43752</v>
      </c>
      <c r="C634" s="2" t="s">
        <v>185</v>
      </c>
      <c r="D634" s="3" t="s">
        <v>24</v>
      </c>
      <c r="E634" s="4" t="n">
        <v>1</v>
      </c>
      <c r="F634" s="5" t="n">
        <v>1.75</v>
      </c>
      <c r="G634" s="6" t="n">
        <v>1.75</v>
      </c>
      <c r="H634" s="7" t="n">
        <f aca="false">G634-E634</f>
        <v>0.75</v>
      </c>
      <c r="I634" s="7" t="n">
        <f aca="false">SUM($H$2:H634)</f>
        <v>-66.5899999999999</v>
      </c>
      <c r="J634" s="8" t="n">
        <f aca="false">SUM(H$3:H634)/SUM(E$3:E634)</f>
        <v>-0.0322625968992248</v>
      </c>
      <c r="K634" s="9" t="n">
        <f aca="false">O634-(1-O634)/N634</f>
        <v>-0.0142110278863616</v>
      </c>
      <c r="L634" s="10" t="n">
        <f aca="false">AVERAGEIF($H$3:$H634,"&gt;0")</f>
        <v>2.1291054313099</v>
      </c>
      <c r="M634" s="10" t="n">
        <f aca="false">AVERAGEIF($H$3:$H634,"&lt;0")</f>
        <v>-4.18857142857143</v>
      </c>
      <c r="N634" s="11" t="n">
        <f aca="false">L634/-M634</f>
        <v>0.508313029303183</v>
      </c>
      <c r="O634" s="11" t="n">
        <f aca="false">COUNTIF($G$3:$G634,"&gt;0")/COUNTIF($B$3:$B634,"&gt;0")</f>
        <v>0.658203125</v>
      </c>
    </row>
    <row r="635" customFormat="false" ht="13" hidden="false" customHeight="false" outlineLevel="0" collapsed="false">
      <c r="B635" s="2" t="n">
        <v>43752</v>
      </c>
      <c r="C635" s="2" t="s">
        <v>185</v>
      </c>
      <c r="D635" s="3" t="s">
        <v>28</v>
      </c>
      <c r="E635" s="4" t="n">
        <v>1</v>
      </c>
      <c r="F635" s="5" t="n">
        <v>1.26</v>
      </c>
      <c r="G635" s="6" t="n">
        <v>1.26</v>
      </c>
      <c r="H635" s="7" t="n">
        <f aca="false">G635-E635</f>
        <v>0.26</v>
      </c>
      <c r="I635" s="7" t="n">
        <f aca="false">SUM($H$2:H635)</f>
        <v>-66.3299999999999</v>
      </c>
      <c r="J635" s="8" t="n">
        <f aca="false">SUM(H$3:H635)/SUM(E$3:E635)</f>
        <v>-0.0321210653753026</v>
      </c>
      <c r="K635" s="9" t="n">
        <f aca="false">O635-(1-O635)/N635</f>
        <v>-0.0141155434573707</v>
      </c>
      <c r="L635" s="10" t="n">
        <f aca="false">AVERAGEIF($H$3:$H635,"&gt;0")</f>
        <v>2.12315286624204</v>
      </c>
      <c r="M635" s="10" t="n">
        <f aca="false">AVERAGEIF($H$3:$H635,"&lt;0")</f>
        <v>-4.18857142857143</v>
      </c>
      <c r="N635" s="11" t="n">
        <f aca="false">L635/-M635</f>
        <v>0.506891884846325</v>
      </c>
      <c r="O635" s="11" t="n">
        <f aca="false">COUNTIF($G$3:$G635,"&gt;0")/COUNTIF($B$3:$B635,"&gt;0")</f>
        <v>0.658869395711501</v>
      </c>
    </row>
    <row r="636" customFormat="false" ht="13" hidden="false" customHeight="false" outlineLevel="0" collapsed="false">
      <c r="B636" s="2" t="n">
        <v>43752</v>
      </c>
      <c r="C636" s="2" t="s">
        <v>190</v>
      </c>
      <c r="D636" s="3" t="s">
        <v>147</v>
      </c>
      <c r="E636" s="4" t="n">
        <v>4</v>
      </c>
      <c r="F636" s="5" t="n">
        <v>1.52</v>
      </c>
      <c r="G636" s="6" t="n">
        <v>6.08</v>
      </c>
      <c r="H636" s="7" t="n">
        <f aca="false">G636-E636</f>
        <v>2.08</v>
      </c>
      <c r="I636" s="7" t="n">
        <f aca="false">SUM($H$2:H636)</f>
        <v>-64.2499999999999</v>
      </c>
      <c r="J636" s="8" t="n">
        <f aca="false">SUM(H$3:H636)/SUM(E$3:E636)</f>
        <v>-0.0310536491058482</v>
      </c>
      <c r="K636" s="9" t="n">
        <f aca="false">O636-(1-O636)/N636</f>
        <v>-0.0121858976690065</v>
      </c>
      <c r="L636" s="10" t="n">
        <f aca="false">AVERAGEIF($H$3:$H636,"&gt;0")</f>
        <v>2.12301587301587</v>
      </c>
      <c r="M636" s="10" t="n">
        <f aca="false">AVERAGEIF($H$3:$H636,"&lt;0")</f>
        <v>-4.18857142857143</v>
      </c>
      <c r="N636" s="11" t="n">
        <f aca="false">L636/-M636</f>
        <v>0.506859178414431</v>
      </c>
      <c r="O636" s="11" t="n">
        <f aca="false">COUNTIF($G$3:$G636,"&gt;0")/COUNTIF($B$3:$B636,"&gt;0")</f>
        <v>0.659533073929961</v>
      </c>
    </row>
    <row r="637" customFormat="false" ht="13" hidden="false" customHeight="false" outlineLevel="0" collapsed="false">
      <c r="B637" s="2" t="n">
        <v>43752</v>
      </c>
      <c r="C637" s="2" t="s">
        <v>190</v>
      </c>
      <c r="D637" s="3" t="s">
        <v>166</v>
      </c>
      <c r="E637" s="4" t="n">
        <v>1</v>
      </c>
      <c r="F637" s="5" t="n">
        <v>1.7</v>
      </c>
      <c r="G637" s="6" t="n">
        <v>0</v>
      </c>
      <c r="H637" s="7" t="n">
        <f aca="false">G637-E637</f>
        <v>-1</v>
      </c>
      <c r="I637" s="7" t="n">
        <f aca="false">SUM($H$2:H637)</f>
        <v>-65.2499999999999</v>
      </c>
      <c r="J637" s="8" t="n">
        <f aca="false">SUM(H$3:H637)/SUM(E$3:E637)</f>
        <v>-0.0315217391304347</v>
      </c>
      <c r="K637" s="9" t="n">
        <f aca="false">O637-(1-O637)/N637</f>
        <v>-0.0130768532801017</v>
      </c>
      <c r="L637" s="10" t="n">
        <f aca="false">AVERAGEIF($H$3:$H637,"&gt;0")</f>
        <v>2.12301587301587</v>
      </c>
      <c r="M637" s="10" t="n">
        <f aca="false">AVERAGEIF($H$3:$H637,"&lt;0")</f>
        <v>-4.17045454545455</v>
      </c>
      <c r="N637" s="11" t="n">
        <f aca="false">L637/-M637</f>
        <v>0.509061026772198</v>
      </c>
      <c r="O637" s="11" t="n">
        <f aca="false">COUNTIF($G$3:$G637,"&gt;0")/COUNTIF($B$3:$B637,"&gt;0")</f>
        <v>0.658252427184466</v>
      </c>
    </row>
    <row r="638" customFormat="false" ht="13" hidden="false" customHeight="false" outlineLevel="0" collapsed="false">
      <c r="B638" s="2" t="n">
        <v>43752</v>
      </c>
      <c r="C638" s="2" t="s">
        <v>190</v>
      </c>
      <c r="D638" s="3" t="s">
        <v>86</v>
      </c>
      <c r="E638" s="4" t="n">
        <v>3</v>
      </c>
      <c r="F638" s="5" t="n">
        <v>1.52</v>
      </c>
      <c r="G638" s="6" t="n">
        <v>4.56</v>
      </c>
      <c r="H638" s="7" t="n">
        <f aca="false">G638-E638</f>
        <v>1.56</v>
      </c>
      <c r="I638" s="7" t="n">
        <f aca="false">SUM($H$2:H638)</f>
        <v>-63.6899999999999</v>
      </c>
      <c r="J638" s="8" t="n">
        <f aca="false">SUM(H$3:H638)/SUM(E$3:E638)</f>
        <v>-0.0307235890014471</v>
      </c>
      <c r="K638" s="9" t="n">
        <f aca="false">O638-(1-O638)/N638</f>
        <v>-0.0116763052707657</v>
      </c>
      <c r="L638" s="10" t="n">
        <f aca="false">AVERAGEIF($H$3:$H638,"&gt;0")</f>
        <v>2.12123417721519</v>
      </c>
      <c r="M638" s="10" t="n">
        <f aca="false">AVERAGEIF($H$3:$H638,"&lt;0")</f>
        <v>-4.17045454545455</v>
      </c>
      <c r="N638" s="11" t="n">
        <f aca="false">L638/-M638</f>
        <v>0.50863380816059</v>
      </c>
      <c r="O638" s="11" t="n">
        <f aca="false">COUNTIF($G$3:$G638,"&gt;0")/COUNTIF($B$3:$B638,"&gt;0")</f>
        <v>0.658914728682171</v>
      </c>
    </row>
    <row r="639" customFormat="false" ht="13" hidden="false" customHeight="false" outlineLevel="0" collapsed="false">
      <c r="B639" s="2" t="n">
        <v>43752</v>
      </c>
      <c r="C639" s="2" t="s">
        <v>190</v>
      </c>
      <c r="D639" s="3" t="s">
        <v>79</v>
      </c>
      <c r="E639" s="4" t="n">
        <v>1</v>
      </c>
      <c r="F639" s="5" t="n">
        <v>1.28</v>
      </c>
      <c r="G639" s="6" t="n">
        <v>1.28</v>
      </c>
      <c r="H639" s="7" t="n">
        <f aca="false">G639-E639</f>
        <v>0.28</v>
      </c>
      <c r="I639" s="7" t="n">
        <f aca="false">SUM($H$2:H639)</f>
        <v>-63.4099999999999</v>
      </c>
      <c r="J639" s="8" t="n">
        <f aca="false">SUM(H$3:H639)/SUM(E$3:E639)</f>
        <v>-0.0305737704918032</v>
      </c>
      <c r="K639" s="9" t="n">
        <f aca="false">O639-(1-O639)/N639</f>
        <v>-0.0115571601934994</v>
      </c>
      <c r="L639" s="10" t="n">
        <f aca="false">AVERAGEIF($H$3:$H639,"&gt;0")</f>
        <v>2.11542586750789</v>
      </c>
      <c r="M639" s="10" t="n">
        <f aca="false">AVERAGEIF($H$3:$H639,"&lt;0")</f>
        <v>-4.17045454545455</v>
      </c>
      <c r="N639" s="11" t="n">
        <f aca="false">L639/-M639</f>
        <v>0.507241079947395</v>
      </c>
      <c r="O639" s="11" t="n">
        <f aca="false">COUNTIF($G$3:$G639,"&gt;0")/COUNTIF($B$3:$B639,"&gt;0")</f>
        <v>0.659574468085106</v>
      </c>
    </row>
    <row r="641" customFormat="false" ht="13" hidden="false" customHeight="false" outlineLevel="0" collapsed="false">
      <c r="I641" s="16" t="n">
        <f aca="false">SUM(H642:H657)</f>
        <v>5.69</v>
      </c>
    </row>
    <row r="642" customFormat="false" ht="13" hidden="false" customHeight="false" outlineLevel="0" collapsed="false">
      <c r="B642" s="2" t="n">
        <v>43753</v>
      </c>
      <c r="C642" s="2" t="s">
        <v>183</v>
      </c>
      <c r="D642" s="3" t="s">
        <v>146</v>
      </c>
      <c r="E642" s="4" t="n">
        <v>2</v>
      </c>
      <c r="F642" s="5" t="n">
        <v>1.3</v>
      </c>
      <c r="G642" s="6" t="n">
        <v>0</v>
      </c>
      <c r="H642" s="7" t="n">
        <f aca="false">G642-E642</f>
        <v>-2</v>
      </c>
      <c r="I642" s="7" t="n">
        <f aca="false">SUM($H$2:H642)</f>
        <v>-65.4099999999999</v>
      </c>
      <c r="J642" s="8" t="n">
        <f aca="false">SUM(H$3:H642)/SUM(E$3:E642)</f>
        <v>-0.0315077071290944</v>
      </c>
      <c r="K642" s="9" t="n">
        <f aca="false">O642-(1-O642)/N642</f>
        <v>-0.0133600153060631</v>
      </c>
      <c r="L642" s="10" t="n">
        <f aca="false">AVERAGEIF($H$3:$H642,"&gt;0")</f>
        <v>2.11542586750789</v>
      </c>
      <c r="M642" s="10" t="n">
        <f aca="false">AVERAGEIF($H$3:$H642,"&lt;0")</f>
        <v>-4.15819209039548</v>
      </c>
      <c r="N642" s="11" t="n">
        <f aca="false">L642/-M642</f>
        <v>0.508736927376217</v>
      </c>
      <c r="O642" s="11" t="n">
        <f aca="false">COUNTIF($G$3:$G642,"&gt;0")/COUNTIF($B$3:$B642,"&gt;0")</f>
        <v>0.658301158301158</v>
      </c>
      <c r="Q642" s="29"/>
    </row>
    <row r="643" customFormat="false" ht="13" hidden="false" customHeight="false" outlineLevel="0" collapsed="false">
      <c r="B643" s="2" t="n">
        <v>43753</v>
      </c>
      <c r="C643" s="2" t="s">
        <v>183</v>
      </c>
      <c r="D643" s="3" t="s">
        <v>168</v>
      </c>
      <c r="E643" s="4" t="n">
        <v>1</v>
      </c>
      <c r="F643" s="5" t="n">
        <v>1.52</v>
      </c>
      <c r="G643" s="6" t="n">
        <v>1.52</v>
      </c>
      <c r="H643" s="7" t="n">
        <f aca="false">G643-E643</f>
        <v>0.52</v>
      </c>
      <c r="I643" s="7" t="n">
        <f aca="false">SUM($H$2:H643)</f>
        <v>-64.8899999999999</v>
      </c>
      <c r="J643" s="8" t="n">
        <f aca="false">SUM(H$3:H643)/SUM(E$3:E643)</f>
        <v>-0.0312421762156957</v>
      </c>
      <c r="K643" s="9" t="n">
        <f aca="false">O643-(1-O643)/N643</f>
        <v>-0.0130011507981386</v>
      </c>
      <c r="L643" s="10" t="n">
        <f aca="false">AVERAGEIF($H$3:$H643,"&gt;0")</f>
        <v>2.11040880503145</v>
      </c>
      <c r="M643" s="10" t="n">
        <f aca="false">AVERAGEIF($H$3:$H643,"&lt;0")</f>
        <v>-4.15819209039548</v>
      </c>
      <c r="N643" s="11" t="n">
        <f aca="false">L643/-M643</f>
        <v>0.507530378383921</v>
      </c>
      <c r="O643" s="11" t="n">
        <f aca="false">COUNTIF($G$3:$G643,"&gt;0")/COUNTIF($B$3:$B643,"&gt;0")</f>
        <v>0.658959537572254</v>
      </c>
    </row>
    <row r="644" customFormat="false" ht="13" hidden="false" customHeight="false" outlineLevel="0" collapsed="false">
      <c r="B644" s="2" t="n">
        <v>43753</v>
      </c>
      <c r="C644" s="2" t="s">
        <v>183</v>
      </c>
      <c r="D644" s="3" t="s">
        <v>193</v>
      </c>
      <c r="E644" s="4" t="n">
        <v>1</v>
      </c>
      <c r="F644" s="5" t="n">
        <v>1.62</v>
      </c>
      <c r="G644" s="6" t="n">
        <v>1.62</v>
      </c>
      <c r="H644" s="7" t="n">
        <f aca="false">G644-E644</f>
        <v>0.62</v>
      </c>
      <c r="I644" s="7" t="n">
        <f aca="false">SUM($H$2:H644)</f>
        <v>-64.2699999999999</v>
      </c>
      <c r="J644" s="8" t="n">
        <f aca="false">SUM(H$3:H644)/SUM(E$3:E644)</f>
        <v>-0.0309287776708373</v>
      </c>
      <c r="K644" s="9" t="n">
        <f aca="false">O644-(1-O644)/N644</f>
        <v>-0.0125411251544523</v>
      </c>
      <c r="L644" s="10" t="n">
        <f aca="false">AVERAGEIF($H$3:$H644,"&gt;0")</f>
        <v>2.10573667711599</v>
      </c>
      <c r="M644" s="10" t="n">
        <f aca="false">AVERAGEIF($H$3:$H644,"&lt;0")</f>
        <v>-4.15819209039548</v>
      </c>
      <c r="N644" s="11" t="n">
        <f aca="false">L644/-M644</f>
        <v>0.506406782404252</v>
      </c>
      <c r="O644" s="11" t="n">
        <f aca="false">COUNTIF($G$3:$G644,"&gt;0")/COUNTIF($B$3:$B644,"&gt;0")</f>
        <v>0.659615384615385</v>
      </c>
    </row>
    <row r="645" customFormat="false" ht="13" hidden="false" customHeight="false" outlineLevel="0" collapsed="false">
      <c r="B645" s="2" t="n">
        <v>43753</v>
      </c>
      <c r="C645" s="2" t="s">
        <v>185</v>
      </c>
      <c r="D645" s="3" t="s">
        <v>179</v>
      </c>
      <c r="E645" s="4" t="n">
        <v>1</v>
      </c>
      <c r="F645" s="5" t="n">
        <v>1.7</v>
      </c>
      <c r="G645" s="6" t="n">
        <v>0</v>
      </c>
      <c r="H645" s="7" t="n">
        <f aca="false">G645-E645</f>
        <v>-1</v>
      </c>
      <c r="I645" s="7" t="n">
        <f aca="false">SUM($H$2:H645)</f>
        <v>-65.2699999999999</v>
      </c>
      <c r="J645" s="8" t="n">
        <f aca="false">SUM(H$3:H645)/SUM(E$3:E645)</f>
        <v>-0.0313949013949013</v>
      </c>
      <c r="K645" s="9" t="n">
        <f aca="false">O645-(1-O645)/N645</f>
        <v>-0.0134285571335232</v>
      </c>
      <c r="L645" s="10" t="n">
        <f aca="false">AVERAGEIF($H$3:$H645,"&gt;0")</f>
        <v>2.10573667711599</v>
      </c>
      <c r="M645" s="10" t="n">
        <f aca="false">AVERAGEIF($H$3:$H645,"&lt;0")</f>
        <v>-4.14044943820225</v>
      </c>
      <c r="N645" s="11" t="n">
        <f aca="false">L645/-M645</f>
        <v>0.508576836535476</v>
      </c>
      <c r="O645" s="11" t="n">
        <f aca="false">COUNTIF($G$3:$G645,"&gt;0")/COUNTIF($B$3:$B645,"&gt;0")</f>
        <v>0.658349328214971</v>
      </c>
    </row>
    <row r="646" customFormat="false" ht="13" hidden="false" customHeight="false" outlineLevel="0" collapsed="false">
      <c r="B646" s="2" t="n">
        <v>43753</v>
      </c>
      <c r="C646" s="2" t="s">
        <v>185</v>
      </c>
      <c r="D646" s="3" t="s">
        <v>93</v>
      </c>
      <c r="E646" s="4" t="n">
        <v>1</v>
      </c>
      <c r="F646" s="5" t="n">
        <v>1.45</v>
      </c>
      <c r="G646" s="6" t="n">
        <v>1</v>
      </c>
      <c r="H646" s="7" t="n">
        <f aca="false">G646-E646</f>
        <v>0</v>
      </c>
      <c r="I646" s="7" t="n">
        <f aca="false">SUM($H$2:H646)</f>
        <v>-65.2699999999999</v>
      </c>
      <c r="J646" s="8" t="n">
        <f aca="false">SUM(H$3:H646)/SUM(E$3:E646)</f>
        <v>-0.0313798076923076</v>
      </c>
      <c r="K646" s="9" t="n">
        <f aca="false">O646-(1-O646)/N646</f>
        <v>-0.0114871231160262</v>
      </c>
      <c r="L646" s="10" t="n">
        <f aca="false">AVERAGEIF($H$3:$H646,"&gt;0")</f>
        <v>2.10573667711599</v>
      </c>
      <c r="M646" s="10" t="n">
        <f aca="false">AVERAGEIF($H$3:$H646,"&lt;0")</f>
        <v>-4.14044943820225</v>
      </c>
      <c r="N646" s="11" t="n">
        <f aca="false">L646/-M646</f>
        <v>0.508576836535476</v>
      </c>
      <c r="O646" s="11" t="n">
        <f aca="false">COUNTIF($G$3:$G646,"&gt;0")/COUNTIF($B$3:$B646,"&gt;0")</f>
        <v>0.659003831417625</v>
      </c>
    </row>
    <row r="647" customFormat="false" ht="13" hidden="false" customHeight="false" outlineLevel="0" collapsed="false">
      <c r="B647" s="2" t="n">
        <v>43753</v>
      </c>
      <c r="C647" s="2" t="s">
        <v>185</v>
      </c>
      <c r="D647" s="3" t="s">
        <v>98</v>
      </c>
      <c r="E647" s="4" t="n">
        <v>4</v>
      </c>
      <c r="F647" s="5" t="n">
        <v>1.58</v>
      </c>
      <c r="G647" s="6" t="n">
        <v>6.32</v>
      </c>
      <c r="H647" s="7" t="n">
        <f aca="false">G647-E647</f>
        <v>2.32</v>
      </c>
      <c r="I647" s="7" t="n">
        <f aca="false">SUM($H$2:H647)</f>
        <v>-62.9499999999999</v>
      </c>
      <c r="J647" s="8" t="n">
        <f aca="false">SUM(H$3:H647)/SUM(E$3:E647)</f>
        <v>-0.0302063339731286</v>
      </c>
      <c r="K647" s="9" t="n">
        <f aca="false">O647-(1-O647)/N647</f>
        <v>-0.00934038884554356</v>
      </c>
      <c r="L647" s="10" t="n">
        <f aca="false">AVERAGEIF($H$3:$H647,"&gt;0")</f>
        <v>2.10640625</v>
      </c>
      <c r="M647" s="10" t="n">
        <f aca="false">AVERAGEIF($H$3:$H647,"&lt;0")</f>
        <v>-4.14044943820225</v>
      </c>
      <c r="N647" s="11" t="n">
        <f aca="false">L647/-M647</f>
        <v>0.50873855156038</v>
      </c>
      <c r="O647" s="11" t="n">
        <f aca="false">COUNTIF($G$3:$G647,"&gt;0")/COUNTIF($B$3:$B647,"&gt;0")</f>
        <v>0.659655831739962</v>
      </c>
    </row>
    <row r="648" customFormat="false" ht="13" hidden="false" customHeight="false" outlineLevel="0" collapsed="false">
      <c r="B648" s="2" t="n">
        <v>43753</v>
      </c>
      <c r="C648" s="2" t="s">
        <v>185</v>
      </c>
      <c r="D648" s="3" t="s">
        <v>24</v>
      </c>
      <c r="E648" s="4" t="n">
        <v>1</v>
      </c>
      <c r="F648" s="5" t="n">
        <v>1.28</v>
      </c>
      <c r="G648" s="6" t="n">
        <v>1.28</v>
      </c>
      <c r="H648" s="7" t="n">
        <f aca="false">G648-E648</f>
        <v>0.28</v>
      </c>
      <c r="I648" s="7" t="n">
        <f aca="false">SUM($H$2:H648)</f>
        <v>-62.6699999999999</v>
      </c>
      <c r="J648" s="8" t="n">
        <f aca="false">SUM(H$3:H648)/SUM(E$3:E648)</f>
        <v>-0.0300575539568345</v>
      </c>
      <c r="K648" s="9" t="n">
        <f aca="false">O648-(1-O648)/N648</f>
        <v>-0.00922266863020293</v>
      </c>
      <c r="L648" s="10" t="n">
        <f aca="false">AVERAGEIF($H$3:$H648,"&gt;0")</f>
        <v>2.10071651090343</v>
      </c>
      <c r="M648" s="10" t="n">
        <f aca="false">AVERAGEIF($H$3:$H648,"&lt;0")</f>
        <v>-4.14044943820225</v>
      </c>
      <c r="N648" s="11" t="n">
        <f aca="false">L648/-M648</f>
        <v>0.507364367626608</v>
      </c>
      <c r="O648" s="11" t="n">
        <f aca="false">COUNTIF($G$3:$G648,"&gt;0")/COUNTIF($B$3:$B648,"&gt;0")</f>
        <v>0.66030534351145</v>
      </c>
    </row>
    <row r="649" customFormat="false" ht="13" hidden="false" customHeight="false" outlineLevel="0" collapsed="false">
      <c r="B649" s="2" t="n">
        <v>43753</v>
      </c>
      <c r="C649" s="2" t="s">
        <v>185</v>
      </c>
      <c r="D649" s="3" t="s">
        <v>186</v>
      </c>
      <c r="E649" s="4" t="n">
        <v>1</v>
      </c>
      <c r="F649" s="5" t="n">
        <v>1.75</v>
      </c>
      <c r="G649" s="6" t="n">
        <v>1.75</v>
      </c>
      <c r="H649" s="7" t="n">
        <f aca="false">G649-E649</f>
        <v>0.75</v>
      </c>
      <c r="I649" s="7" t="n">
        <f aca="false">SUM($H$2:H649)</f>
        <v>-61.9199999999999</v>
      </c>
      <c r="J649" s="8" t="n">
        <f aca="false">SUM(H$3:H649)/SUM(E$3:E649)</f>
        <v>-0.0296836049856184</v>
      </c>
      <c r="K649" s="9" t="n">
        <f aca="false">O649-(1-O649)/N649</f>
        <v>-0.00863739606170177</v>
      </c>
      <c r="L649" s="10" t="n">
        <f aca="false">AVERAGEIF($H$3:$H649,"&gt;0")</f>
        <v>2.09652173913043</v>
      </c>
      <c r="M649" s="10" t="n">
        <f aca="false">AVERAGEIF($H$3:$H649,"&lt;0")</f>
        <v>-4.14044943820225</v>
      </c>
      <c r="N649" s="11" t="n">
        <f aca="false">L649/-M649</f>
        <v>0.506351247713999</v>
      </c>
      <c r="O649" s="11" t="n">
        <f aca="false">COUNTIF($G$3:$G649,"&gt;0")/COUNTIF($B$3:$B649,"&gt;0")</f>
        <v>0.660952380952381</v>
      </c>
    </row>
    <row r="650" customFormat="false" ht="13" hidden="false" customHeight="false" outlineLevel="0" collapsed="false">
      <c r="B650" s="2" t="n">
        <v>43753</v>
      </c>
      <c r="C650" s="2" t="s">
        <v>185</v>
      </c>
      <c r="D650" s="3" t="s">
        <v>38</v>
      </c>
      <c r="E650" s="4" t="n">
        <v>5</v>
      </c>
      <c r="F650" s="5" t="n">
        <v>1.4</v>
      </c>
      <c r="G650" s="6" t="n">
        <v>7</v>
      </c>
      <c r="H650" s="7" t="n">
        <f aca="false">G650-E650</f>
        <v>2</v>
      </c>
      <c r="I650" s="7" t="n">
        <f aca="false">SUM($H$2:H650)</f>
        <v>-59.9199999999999</v>
      </c>
      <c r="J650" s="8" t="n">
        <f aca="false">SUM(H$3:H650)/SUM(E$3:E650)</f>
        <v>-0.0286561453849832</v>
      </c>
      <c r="K650" s="9" t="n">
        <f aca="false">O650-(1-O650)/N650</f>
        <v>-0.00681510696457455</v>
      </c>
      <c r="L650" s="10" t="n">
        <f aca="false">AVERAGEIF($H$3:$H650,"&gt;0")</f>
        <v>2.09622291021672</v>
      </c>
      <c r="M650" s="10" t="n">
        <f aca="false">AVERAGEIF($H$3:$H650,"&lt;0")</f>
        <v>-4.14044943820225</v>
      </c>
      <c r="N650" s="11" t="n">
        <f aca="false">L650/-M650</f>
        <v>0.50627907465207</v>
      </c>
      <c r="O650" s="11" t="n">
        <f aca="false">COUNTIF($G$3:$G650,"&gt;0")/COUNTIF($B$3:$B650,"&gt;0")</f>
        <v>0.661596958174905</v>
      </c>
    </row>
    <row r="651" customFormat="false" ht="13" hidden="false" customHeight="false" outlineLevel="0" collapsed="false">
      <c r="B651" s="2" t="n">
        <v>43753</v>
      </c>
      <c r="C651" s="2" t="s">
        <v>190</v>
      </c>
      <c r="D651" s="3" t="s">
        <v>72</v>
      </c>
      <c r="E651" s="4" t="n">
        <v>1</v>
      </c>
      <c r="F651" s="5" t="n">
        <v>1.62</v>
      </c>
      <c r="G651" s="6" t="n">
        <v>1.62</v>
      </c>
      <c r="H651" s="7" t="n">
        <f aca="false">G651-E651</f>
        <v>0.62</v>
      </c>
      <c r="I651" s="7" t="n">
        <f aca="false">SUM($H$2:H651)</f>
        <v>-59.2999999999999</v>
      </c>
      <c r="J651" s="8" t="n">
        <f aca="false">SUM(H$3:H651)/SUM(E$3:E651)</f>
        <v>-0.0283460803059273</v>
      </c>
      <c r="K651" s="9" t="n">
        <f aca="false">O651-(1-O651)/N651</f>
        <v>-0.00635787022687284</v>
      </c>
      <c r="L651" s="10" t="n">
        <f aca="false">AVERAGEIF($H$3:$H651,"&gt;0")</f>
        <v>2.09166666666667</v>
      </c>
      <c r="M651" s="10" t="n">
        <f aca="false">AVERAGEIF($H$3:$H651,"&lt;0")</f>
        <v>-4.14044943820225</v>
      </c>
      <c r="N651" s="11" t="n">
        <f aca="false">L651/-M651</f>
        <v>0.505178652193577</v>
      </c>
      <c r="O651" s="11" t="n">
        <f aca="false">COUNTIF($G$3:$G651,"&gt;0")/COUNTIF($B$3:$B651,"&gt;0")</f>
        <v>0.662239089184061</v>
      </c>
    </row>
    <row r="652" customFormat="false" ht="13" hidden="false" customHeight="false" outlineLevel="0" collapsed="false">
      <c r="B652" s="2" t="n">
        <v>43753</v>
      </c>
      <c r="C652" s="2" t="s">
        <v>190</v>
      </c>
      <c r="D652" s="3" t="s">
        <v>192</v>
      </c>
      <c r="E652" s="4" t="n">
        <v>1</v>
      </c>
      <c r="F652" s="5" t="n">
        <v>1.34</v>
      </c>
      <c r="G652" s="6" t="n">
        <v>1.34</v>
      </c>
      <c r="H652" s="7" t="n">
        <f aca="false">G652-E652</f>
        <v>0.34</v>
      </c>
      <c r="I652" s="7" t="n">
        <f aca="false">SUM($H$2:H652)</f>
        <v>-58.9599999999999</v>
      </c>
      <c r="J652" s="8" t="n">
        <f aca="false">SUM(H$3:H652)/SUM(E$3:E652)</f>
        <v>-0.0281700907787864</v>
      </c>
      <c r="K652" s="9" t="n">
        <f aca="false">O652-(1-O652)/N652</f>
        <v>-0.00617588932806346</v>
      </c>
      <c r="L652" s="10" t="n">
        <f aca="false">AVERAGEIF($H$3:$H652,"&gt;0")</f>
        <v>2.08627692307692</v>
      </c>
      <c r="M652" s="10" t="n">
        <f aca="false">AVERAGEIF($H$3:$H652,"&lt;0")</f>
        <v>-4.14044943820225</v>
      </c>
      <c r="N652" s="11" t="n">
        <f aca="false">L652/-M652</f>
        <v>0.503876923076923</v>
      </c>
      <c r="O652" s="11" t="n">
        <f aca="false">COUNTIF($G$3:$G652,"&gt;0")/COUNTIF($B$3:$B652,"&gt;0")</f>
        <v>0.662878787878788</v>
      </c>
    </row>
    <row r="653" customFormat="false" ht="13" hidden="false" customHeight="false" outlineLevel="0" collapsed="false">
      <c r="B653" s="2" t="n">
        <v>43753</v>
      </c>
      <c r="C653" s="2" t="s">
        <v>190</v>
      </c>
      <c r="D653" s="3" t="s">
        <v>97</v>
      </c>
      <c r="E653" s="4" t="n">
        <v>1</v>
      </c>
      <c r="F653" s="5" t="n">
        <v>1.55</v>
      </c>
      <c r="G653" s="6" t="n">
        <v>0</v>
      </c>
      <c r="H653" s="7" t="n">
        <f aca="false">G653-E653</f>
        <v>-1</v>
      </c>
      <c r="I653" s="7" t="n">
        <f aca="false">SUM($H$2:H653)</f>
        <v>-59.9599999999999</v>
      </c>
      <c r="J653" s="8" t="n">
        <f aca="false">SUM(H$3:H653)/SUM(E$3:E653)</f>
        <v>-0.0286341929321872</v>
      </c>
      <c r="K653" s="9" t="n">
        <f aca="false">O653-(1-O653)/N653</f>
        <v>-0.00707030684128074</v>
      </c>
      <c r="L653" s="10" t="n">
        <f aca="false">AVERAGEIF($H$3:$H653,"&gt;0")</f>
        <v>2.08627692307692</v>
      </c>
      <c r="M653" s="10" t="n">
        <f aca="false">AVERAGEIF($H$3:$H653,"&lt;0")</f>
        <v>-4.12290502793296</v>
      </c>
      <c r="N653" s="11" t="n">
        <f aca="false">L653/-M653</f>
        <v>0.506021096518657</v>
      </c>
      <c r="O653" s="11" t="n">
        <f aca="false">COUNTIF($G$3:$G653,"&gt;0")/COUNTIF($B$3:$B653,"&gt;0")</f>
        <v>0.661625708884688</v>
      </c>
    </row>
    <row r="654" customFormat="false" ht="13" hidden="false" customHeight="false" outlineLevel="0" collapsed="false">
      <c r="B654" s="2" t="n">
        <v>43753</v>
      </c>
      <c r="C654" s="2" t="s">
        <v>190</v>
      </c>
      <c r="D654" s="3" t="s">
        <v>194</v>
      </c>
      <c r="E654" s="4" t="n">
        <v>1</v>
      </c>
      <c r="F654" s="5" t="n">
        <v>1.8</v>
      </c>
      <c r="G654" s="6" t="n">
        <v>1.8</v>
      </c>
      <c r="H654" s="7" t="n">
        <f aca="false">G654-E654</f>
        <v>0.8</v>
      </c>
      <c r="I654" s="7" t="n">
        <f aca="false">SUM($H$2:H654)</f>
        <v>-59.1599999999999</v>
      </c>
      <c r="J654" s="8" t="n">
        <f aca="false">SUM(H$3:H654)/SUM(E$3:E654)</f>
        <v>-0.0282386634844868</v>
      </c>
      <c r="K654" s="9" t="n">
        <f aca="false">O654-(1-O654)/N654</f>
        <v>-0.0064348394542082</v>
      </c>
      <c r="L654" s="10" t="n">
        <f aca="false">AVERAGEIF($H$3:$H654,"&gt;0")</f>
        <v>2.08233128834356</v>
      </c>
      <c r="M654" s="10" t="n">
        <f aca="false">AVERAGEIF($H$3:$H654,"&lt;0")</f>
        <v>-4.12290502793296</v>
      </c>
      <c r="N654" s="11" t="n">
        <f aca="false">L654/-M654</f>
        <v>0.505064092972218</v>
      </c>
      <c r="O654" s="11" t="n">
        <f aca="false">COUNTIF($G$3:$G654,"&gt;0")/COUNTIF($B$3:$B654,"&gt;0")</f>
        <v>0.662264150943396</v>
      </c>
    </row>
    <row r="655" customFormat="false" ht="13" hidden="false" customHeight="false" outlineLevel="0" collapsed="false">
      <c r="B655" s="2" t="n">
        <v>43753</v>
      </c>
      <c r="C655" s="2" t="s">
        <v>190</v>
      </c>
      <c r="D655" s="3" t="s">
        <v>151</v>
      </c>
      <c r="E655" s="4" t="n">
        <v>2</v>
      </c>
      <c r="F655" s="5" t="n">
        <v>1.26</v>
      </c>
      <c r="G655" s="6" t="n">
        <v>2.52</v>
      </c>
      <c r="H655" s="7" t="n">
        <f aca="false">G655-E655</f>
        <v>0.52</v>
      </c>
      <c r="I655" s="7" t="n">
        <f aca="false">SUM($H$2:H655)</f>
        <v>-58.6399999999999</v>
      </c>
      <c r="J655" s="8" t="n">
        <f aca="false">SUM(H$3:H655)/SUM(E$3:E655)</f>
        <v>-0.0279637577491654</v>
      </c>
      <c r="K655" s="9" t="n">
        <f aca="false">O655-(1-O655)/N655</f>
        <v>-0.00607439992264791</v>
      </c>
      <c r="L655" s="10" t="n">
        <f aca="false">AVERAGEIF($H$3:$H655,"&gt;0")</f>
        <v>2.07755351681957</v>
      </c>
      <c r="M655" s="10" t="n">
        <f aca="false">AVERAGEIF($H$3:$H655,"&lt;0")</f>
        <v>-4.12290502793296</v>
      </c>
      <c r="N655" s="11" t="n">
        <f aca="false">L655/-M655</f>
        <v>0.503905256789571</v>
      </c>
      <c r="O655" s="11" t="n">
        <f aca="false">COUNTIF($G$3:$G655,"&gt;0")/COUNTIF($B$3:$B655,"&gt;0")</f>
        <v>0.662900188323917</v>
      </c>
    </row>
    <row r="656" customFormat="false" ht="13" hidden="false" customHeight="false" outlineLevel="0" collapsed="false">
      <c r="B656" s="2" t="n">
        <v>43753</v>
      </c>
      <c r="C656" s="2" t="s">
        <v>190</v>
      </c>
      <c r="D656" s="3" t="s">
        <v>113</v>
      </c>
      <c r="E656" s="4" t="n">
        <v>3</v>
      </c>
      <c r="F656" s="5" t="n">
        <v>1.26</v>
      </c>
      <c r="G656" s="6" t="n">
        <v>3.78</v>
      </c>
      <c r="H656" s="7" t="n">
        <f aca="false">G656-E656</f>
        <v>0.78</v>
      </c>
      <c r="I656" s="7" t="n">
        <f aca="false">SUM($H$2:H656)</f>
        <v>-57.8599999999999</v>
      </c>
      <c r="J656" s="8" t="n">
        <f aca="false">SUM(H$3:H656)/SUM(E$3:E656)</f>
        <v>-0.0275523809523809</v>
      </c>
      <c r="K656" s="9" t="n">
        <f aca="false">O656-(1-O656)/N656</f>
        <v>-0.0054571360916188</v>
      </c>
      <c r="L656" s="10" t="n">
        <f aca="false">AVERAGEIF($H$3:$H656,"&gt;0")</f>
        <v>2.07359756097561</v>
      </c>
      <c r="M656" s="10" t="n">
        <f aca="false">AVERAGEIF($H$3:$H656,"&lt;0")</f>
        <v>-4.12290502793296</v>
      </c>
      <c r="N656" s="11" t="n">
        <f aca="false">L656/-M656</f>
        <v>0.502945749884328</v>
      </c>
      <c r="O656" s="11" t="n">
        <f aca="false">COUNTIF($G$3:$G656,"&gt;0")/COUNTIF($B$3:$B656,"&gt;0")</f>
        <v>0.663533834586466</v>
      </c>
    </row>
    <row r="657" customFormat="false" ht="13" hidden="false" customHeight="false" outlineLevel="0" collapsed="false">
      <c r="B657" s="2" t="n">
        <v>43753</v>
      </c>
      <c r="C657" s="2" t="s">
        <v>190</v>
      </c>
      <c r="D657" s="3" t="s">
        <v>182</v>
      </c>
      <c r="E657" s="4" t="n">
        <v>2</v>
      </c>
      <c r="F657" s="5" t="n">
        <v>1.07</v>
      </c>
      <c r="G657" s="6" t="n">
        <v>2.14</v>
      </c>
      <c r="H657" s="7" t="n">
        <f aca="false">G657-E657</f>
        <v>0.14</v>
      </c>
      <c r="I657" s="7" t="n">
        <f aca="false">SUM($H$2:H657)</f>
        <v>-57.7199999999999</v>
      </c>
      <c r="J657" s="8" t="n">
        <f aca="false">SUM(H$3:H657)/SUM(E$3:E657)</f>
        <v>-0.0274595623215984</v>
      </c>
      <c r="K657" s="9" t="n">
        <f aca="false">O657-(1-O657)/N657</f>
        <v>-0.00546866752030539</v>
      </c>
      <c r="L657" s="10" t="n">
        <f aca="false">AVERAGEIF($H$3:$H657,"&gt;0")</f>
        <v>2.06772036474164</v>
      </c>
      <c r="M657" s="10" t="n">
        <f aca="false">AVERAGEIF($H$3:$H657,"&lt;0")</f>
        <v>-4.12290502793296</v>
      </c>
      <c r="N657" s="11" t="n">
        <f aca="false">L657/-M657</f>
        <v>0.501520251068772</v>
      </c>
      <c r="O657" s="11" t="n">
        <f aca="false">COUNTIF($G$3:$G657,"&gt;0")/COUNTIF($B$3:$B657,"&gt;0")</f>
        <v>0.664165103189493</v>
      </c>
    </row>
    <row r="659" customFormat="false" ht="13" hidden="false" customHeight="false" outlineLevel="0" collapsed="false">
      <c r="I659" s="16"/>
    </row>
    <row r="660" customFormat="false" ht="13" hidden="false" customHeight="false" outlineLevel="0" collapsed="false">
      <c r="B660" s="2" t="n">
        <v>43754</v>
      </c>
      <c r="C660" s="2" t="s">
        <v>183</v>
      </c>
      <c r="D660" s="3" t="s">
        <v>53</v>
      </c>
      <c r="E660" s="4" t="n">
        <v>9</v>
      </c>
      <c r="F660" s="5" t="n">
        <v>1.26</v>
      </c>
      <c r="G660" s="6" t="n">
        <v>11.34</v>
      </c>
      <c r="H660" s="7" t="n">
        <f aca="false">G660-E660</f>
        <v>2.34</v>
      </c>
      <c r="I660" s="7" t="n">
        <f aca="false">SUM($H$2:H660)</f>
        <v>-55.3799999999999</v>
      </c>
      <c r="J660" s="8" t="n">
        <f aca="false">SUM(H$3:H660)/SUM(E$3:E660)</f>
        <v>-0.0262340123164377</v>
      </c>
      <c r="K660" s="9" t="n">
        <f aca="false">O660-(1-O660)/N660</f>
        <v>-0.00331916781969299</v>
      </c>
      <c r="L660" s="10" t="n">
        <f aca="false">AVERAGEIF($H$3:$H660,"&gt;0")</f>
        <v>2.06854545454545</v>
      </c>
      <c r="M660" s="10" t="n">
        <f aca="false">AVERAGEIF($H$3:$H660,"&lt;0")</f>
        <v>-4.12290502793296</v>
      </c>
      <c r="N660" s="11" t="n">
        <f aca="false">L660/-M660</f>
        <v>0.501720374476472</v>
      </c>
      <c r="O660" s="11" t="n">
        <f aca="false">COUNTIF($G$3:$G660,"&gt;0")/COUNTIF($B$3:$B660,"&gt;0")</f>
        <v>0.664794007490637</v>
      </c>
    </row>
    <row r="661" customFormat="false" ht="13" hidden="false" customHeight="false" outlineLevel="0" collapsed="false">
      <c r="B661" s="2" t="n">
        <v>43754</v>
      </c>
      <c r="C661" s="2" t="s">
        <v>183</v>
      </c>
      <c r="D661" s="3" t="s">
        <v>172</v>
      </c>
      <c r="E661" s="4" t="n">
        <v>3</v>
      </c>
      <c r="F661" s="5" t="n">
        <v>1.36</v>
      </c>
      <c r="G661" s="6" t="n">
        <v>4.08</v>
      </c>
      <c r="H661" s="7" t="n">
        <f aca="false">G661-E661</f>
        <v>1.08</v>
      </c>
      <c r="I661" s="7" t="n">
        <f aca="false">SUM($H$2:H661)</f>
        <v>-54.2999999999999</v>
      </c>
      <c r="J661" s="8" t="n">
        <f aca="false">SUM(H$3:H661)/SUM(E$3:E661)</f>
        <v>-0.025685903500473</v>
      </c>
      <c r="K661" s="9" t="n">
        <f aca="false">O661-(1-O661)/N661</f>
        <v>-0.00240800810324315</v>
      </c>
      <c r="L661" s="10" t="n">
        <f aca="false">AVERAGEIF($H$3:$H661,"&gt;0")</f>
        <v>2.06555891238671</v>
      </c>
      <c r="M661" s="10" t="n">
        <f aca="false">AVERAGEIF($H$3:$H661,"&lt;0")</f>
        <v>-4.12290502793296</v>
      </c>
      <c r="N661" s="11" t="n">
        <f aca="false">L661/-M661</f>
        <v>0.500995996364797</v>
      </c>
      <c r="O661" s="11" t="n">
        <f aca="false">COUNTIF($G$3:$G661,"&gt;0")/COUNTIF($B$3:$B661,"&gt;0")</f>
        <v>0.665420560747664</v>
      </c>
    </row>
    <row r="662" customFormat="false" ht="13" hidden="false" customHeight="false" outlineLevel="0" collapsed="false">
      <c r="B662" s="2" t="n">
        <v>43754</v>
      </c>
      <c r="C662" s="2" t="s">
        <v>183</v>
      </c>
      <c r="D662" s="3" t="s">
        <v>96</v>
      </c>
      <c r="E662" s="4" t="n">
        <v>2</v>
      </c>
      <c r="F662" s="5" t="n">
        <v>1.52</v>
      </c>
      <c r="G662" s="6" t="n">
        <v>3.04</v>
      </c>
      <c r="H662" s="7" t="n">
        <f aca="false">G662-E662</f>
        <v>1.04</v>
      </c>
      <c r="I662" s="7" t="n">
        <f aca="false">SUM($H$2:H662)</f>
        <v>-53.2599999999999</v>
      </c>
      <c r="J662" s="8" t="n">
        <f aca="false">SUM(H$3:H662)/SUM(E$3:E662)</f>
        <v>-0.0251701323251417</v>
      </c>
      <c r="K662" s="9" t="n">
        <f aca="false">O662-(1-O662)/N662</f>
        <v>-0.00153620788193343</v>
      </c>
      <c r="L662" s="10" t="n">
        <f aca="false">AVERAGEIF($H$3:$H662,"&gt;0")</f>
        <v>2.06246987951807</v>
      </c>
      <c r="M662" s="10" t="n">
        <f aca="false">AVERAGEIF($H$3:$H662,"&lt;0")</f>
        <v>-4.12290502793296</v>
      </c>
      <c r="N662" s="11" t="n">
        <f aca="false">L662/-M662</f>
        <v>0.500246759395304</v>
      </c>
      <c r="O662" s="11" t="n">
        <f aca="false">COUNTIF($G$3:$G662,"&gt;0")/COUNTIF($B$3:$B662,"&gt;0")</f>
        <v>0.666044776119403</v>
      </c>
    </row>
    <row r="663" customFormat="false" ht="13" hidden="false" customHeight="false" outlineLevel="0" collapsed="false">
      <c r="B663" s="2" t="n">
        <v>43754</v>
      </c>
      <c r="C663" s="2" t="s">
        <v>183</v>
      </c>
      <c r="D663" s="3" t="s">
        <v>35</v>
      </c>
      <c r="E663" s="4" t="n">
        <v>1</v>
      </c>
      <c r="F663" s="5" t="n">
        <v>1.68</v>
      </c>
      <c r="G663" s="6" t="n">
        <v>1.68</v>
      </c>
      <c r="H663" s="7" t="n">
        <f aca="false">G663-E663</f>
        <v>0.68</v>
      </c>
      <c r="I663" s="7" t="n">
        <f aca="false">SUM($H$2:H663)</f>
        <v>-52.5799999999999</v>
      </c>
      <c r="J663" s="8" t="n">
        <f aca="false">SUM(H$3:H663)/SUM(E$3:E663)</f>
        <v>-0.0248370335380255</v>
      </c>
      <c r="K663" s="9" t="n">
        <f aca="false">O663-(1-O663)/N663</f>
        <v>-0.00101513150169597</v>
      </c>
      <c r="L663" s="10" t="n">
        <f aca="false">AVERAGEIF($H$3:$H663,"&gt;0")</f>
        <v>2.05831831831832</v>
      </c>
      <c r="M663" s="10" t="n">
        <f aca="false">AVERAGEIF($H$3:$H663,"&lt;0")</f>
        <v>-4.12290502793296</v>
      </c>
      <c r="N663" s="11" t="n">
        <f aca="false">L663/-M663</f>
        <v>0.499239808914605</v>
      </c>
      <c r="O663" s="11" t="n">
        <f aca="false">COUNTIF($G$3:$G663,"&gt;0")/COUNTIF($B$3:$B663,"&gt;0")</f>
        <v>0.666666666666667</v>
      </c>
    </row>
    <row r="664" customFormat="false" ht="13" hidden="false" customHeight="false" outlineLevel="0" collapsed="false">
      <c r="B664" s="2" t="n">
        <v>43754</v>
      </c>
      <c r="C664" s="2" t="s">
        <v>185</v>
      </c>
      <c r="D664" s="3" t="s">
        <v>195</v>
      </c>
      <c r="E664" s="4" t="n">
        <v>7</v>
      </c>
      <c r="F664" s="5" t="n">
        <v>1.62</v>
      </c>
      <c r="G664" s="6" t="n">
        <v>11.34</v>
      </c>
      <c r="H664" s="7" t="n">
        <f aca="false">G664-E664</f>
        <v>4.34</v>
      </c>
      <c r="I664" s="7" t="n">
        <f aca="false">SUM($H$2:H664)</f>
        <v>-48.2399999999999</v>
      </c>
      <c r="J664" s="8" t="n">
        <f aca="false">SUM(H$3:H664)/SUM(E$3:E664)</f>
        <v>-0.0227118644067796</v>
      </c>
      <c r="K664" s="9" t="n">
        <f aca="false">O664-(1-O664)/N664</f>
        <v>0.00305003453601405</v>
      </c>
      <c r="L664" s="10" t="n">
        <f aca="false">AVERAGEIF($H$3:$H664,"&gt;0")</f>
        <v>2.0651497005988</v>
      </c>
      <c r="M664" s="10" t="n">
        <f aca="false">AVERAGEIF($H$3:$H664,"&lt;0")</f>
        <v>-4.12290502793296</v>
      </c>
      <c r="N664" s="11" t="n">
        <f aca="false">L664/-M664</f>
        <v>0.500896743099167</v>
      </c>
      <c r="O664" s="11" t="n">
        <f aca="false">COUNTIF($G$3:$G664,"&gt;0")/COUNTIF($B$3:$B664,"&gt;0")</f>
        <v>0.66728624535316</v>
      </c>
    </row>
    <row r="665" customFormat="false" ht="13" hidden="false" customHeight="false" outlineLevel="0" collapsed="false">
      <c r="B665" s="2" t="n">
        <v>43754</v>
      </c>
      <c r="C665" s="2" t="s">
        <v>185</v>
      </c>
      <c r="D665" s="3" t="s">
        <v>38</v>
      </c>
      <c r="E665" s="4" t="n">
        <v>1</v>
      </c>
      <c r="F665" s="5" t="n">
        <v>1.75</v>
      </c>
      <c r="G665" s="6" t="n">
        <v>1.75</v>
      </c>
      <c r="H665" s="7" t="n">
        <f aca="false">G665-E665</f>
        <v>0.75</v>
      </c>
      <c r="I665" s="7" t="n">
        <f aca="false">SUM($H$2:H665)</f>
        <v>-47.4899999999999</v>
      </c>
      <c r="J665" s="8" t="n">
        <f aca="false">SUM(H$3:H665)/SUM(E$3:E665)</f>
        <v>-0.0223482352941176</v>
      </c>
      <c r="K665" s="9" t="n">
        <f aca="false">O665-(1-O665)/N665</f>
        <v>0.00363690207842615</v>
      </c>
      <c r="L665" s="10" t="n">
        <f aca="false">AVERAGEIF($H$3:$H665,"&gt;0")</f>
        <v>2.06122388059701</v>
      </c>
      <c r="M665" s="10" t="n">
        <f aca="false">AVERAGEIF($H$3:$H665,"&lt;0")</f>
        <v>-4.12290502793296</v>
      </c>
      <c r="N665" s="11" t="n">
        <f aca="false">L665/-M665</f>
        <v>0.499944545564858</v>
      </c>
      <c r="O665" s="11" t="n">
        <f aca="false">COUNTIF($G$3:$G665,"&gt;0")/COUNTIF($B$3:$B665,"&gt;0")</f>
        <v>0.667903525046382</v>
      </c>
    </row>
    <row r="666" customFormat="false" ht="13" hidden="false" customHeight="false" outlineLevel="0" collapsed="false">
      <c r="B666" s="2" t="n">
        <v>43754</v>
      </c>
      <c r="C666" s="2" t="s">
        <v>190</v>
      </c>
      <c r="D666" s="3" t="s">
        <v>114</v>
      </c>
      <c r="E666" s="4" t="n">
        <v>3</v>
      </c>
      <c r="F666" s="5" t="n">
        <v>1.55</v>
      </c>
      <c r="G666" s="6" t="n">
        <v>4.65</v>
      </c>
      <c r="H666" s="7" t="n">
        <f aca="false">G666-E666</f>
        <v>1.65</v>
      </c>
      <c r="I666" s="7" t="n">
        <f aca="false">SUM($H$2:H666)</f>
        <v>-45.8399999999999</v>
      </c>
      <c r="J666" s="8" t="n">
        <f aca="false">SUM(H$3:H666)/SUM(E$3:E666)</f>
        <v>-0.0215413533834586</v>
      </c>
      <c r="K666" s="9" t="n">
        <f aca="false">O666-(1-O666)/N666</f>
        <v>0.00508809780654396</v>
      </c>
      <c r="L666" s="10" t="n">
        <f aca="false">AVERAGEIF($H$3:$H666,"&gt;0")</f>
        <v>2.06</v>
      </c>
      <c r="M666" s="10" t="n">
        <f aca="false">AVERAGEIF($H$3:$H666,"&lt;0")</f>
        <v>-4.12290502793296</v>
      </c>
      <c r="N666" s="11" t="n">
        <f aca="false">L666/-M666</f>
        <v>0.499647696476964</v>
      </c>
      <c r="O666" s="11" t="n">
        <f aca="false">COUNTIF($G$3:$G666,"&gt;0")/COUNTIF($B$3:$B666,"&gt;0")</f>
        <v>0.668518518518519</v>
      </c>
    </row>
    <row r="667" customFormat="false" ht="13" hidden="false" customHeight="false" outlineLevel="0" collapsed="false">
      <c r="B667" s="2" t="n">
        <v>43754</v>
      </c>
      <c r="C667" s="2" t="s">
        <v>190</v>
      </c>
      <c r="D667" s="3" t="s">
        <v>77</v>
      </c>
      <c r="E667" s="4" t="n">
        <v>5</v>
      </c>
      <c r="F667" s="5" t="n">
        <v>1.26</v>
      </c>
      <c r="G667" s="6" t="n">
        <v>6.3</v>
      </c>
      <c r="H667" s="7" t="n">
        <f aca="false">G667-E667</f>
        <v>1.3</v>
      </c>
      <c r="I667" s="7" t="n">
        <f aca="false">SUM($H$2:H667)</f>
        <v>-44.5399999999999</v>
      </c>
      <c r="J667" s="8" t="n">
        <f aca="false">SUM(H$3:H667)/SUM(E$3:E667)</f>
        <v>-0.0208813877168307</v>
      </c>
      <c r="K667" s="9" t="n">
        <f aca="false">O667-(1-O667)/N667</f>
        <v>0.00620137665379938</v>
      </c>
      <c r="L667" s="10" t="n">
        <f aca="false">AVERAGEIF($H$3:$H667,"&gt;0")</f>
        <v>2.05774480712166</v>
      </c>
      <c r="M667" s="10" t="n">
        <f aca="false">AVERAGEIF($H$3:$H667,"&lt;0")</f>
        <v>-4.12290502793296</v>
      </c>
      <c r="N667" s="11" t="n">
        <f aca="false">L667/-M667</f>
        <v>0.499100705250376</v>
      </c>
      <c r="O667" s="11" t="n">
        <f aca="false">COUNTIF($G$3:$G667,"&gt;0")/COUNTIF($B$3:$B667,"&gt;0")</f>
        <v>0.66913123844732</v>
      </c>
    </row>
    <row r="668" customFormat="false" ht="13" hidden="false" customHeight="false" outlineLevel="0" collapsed="false">
      <c r="B668" s="2" t="n">
        <v>43754</v>
      </c>
      <c r="C668" s="2" t="s">
        <v>190</v>
      </c>
      <c r="D668" s="3" t="s">
        <v>79</v>
      </c>
      <c r="E668" s="4" t="n">
        <v>1</v>
      </c>
      <c r="F668" s="5" t="n">
        <v>1.3</v>
      </c>
      <c r="G668" s="6" t="n">
        <v>0</v>
      </c>
      <c r="H668" s="7" t="n">
        <f aca="false">G668-E668</f>
        <v>-1</v>
      </c>
      <c r="I668" s="7" t="n">
        <f aca="false">SUM($H$2:H668)</f>
        <v>-45.5399999999999</v>
      </c>
      <c r="J668" s="8" t="n">
        <f aca="false">SUM(H$3:H668)/SUM(E$3:E668)</f>
        <v>-0.021340206185567</v>
      </c>
      <c r="K668" s="9" t="n">
        <f aca="false">O668-(1-O668)/N668</f>
        <v>0.00529331339516426</v>
      </c>
      <c r="L668" s="10" t="n">
        <f aca="false">AVERAGEIF($H$3:$H668,"&gt;0")</f>
        <v>2.05774480712166</v>
      </c>
      <c r="M668" s="10" t="n">
        <f aca="false">AVERAGEIF($H$3:$H668,"&lt;0")</f>
        <v>-4.10555555555556</v>
      </c>
      <c r="N668" s="11" t="n">
        <f aca="false">L668/-M668</f>
        <v>0.501209831233963</v>
      </c>
      <c r="O668" s="11" t="n">
        <f aca="false">COUNTIF($G$3:$G668,"&gt;0")/COUNTIF($B$3:$B668,"&gt;0")</f>
        <v>0.66789667896679</v>
      </c>
    </row>
    <row r="669" customFormat="false" ht="13" hidden="false" customHeight="false" outlineLevel="0" collapsed="false">
      <c r="B669" s="2" t="n">
        <v>43754</v>
      </c>
      <c r="C669" s="2" t="s">
        <v>190</v>
      </c>
      <c r="D669" s="3" t="s">
        <v>92</v>
      </c>
      <c r="E669" s="4" t="n">
        <v>3</v>
      </c>
      <c r="F669" s="5" t="n">
        <v>1.42</v>
      </c>
      <c r="G669" s="6" t="n">
        <v>4.26</v>
      </c>
      <c r="H669" s="7" t="n">
        <f aca="false">G669-E669</f>
        <v>1.26</v>
      </c>
      <c r="I669" s="7" t="n">
        <f aca="false">SUM($H$2:H669)</f>
        <v>-44.2799999999999</v>
      </c>
      <c r="J669" s="8" t="n">
        <f aca="false">SUM(H$3:H669)/SUM(E$3:E669)</f>
        <v>-0.0207206364061768</v>
      </c>
      <c r="K669" s="9" t="n">
        <f aca="false">O669-(1-O669)/N669</f>
        <v>0.00636572159548243</v>
      </c>
      <c r="L669" s="10" t="n">
        <f aca="false">AVERAGEIF($H$3:$H669,"&gt;0")</f>
        <v>2.05538461538461</v>
      </c>
      <c r="M669" s="10" t="n">
        <f aca="false">AVERAGEIF($H$3:$H669,"&lt;0")</f>
        <v>-4.10555555555556</v>
      </c>
      <c r="N669" s="11" t="n">
        <f aca="false">L669/-M669</f>
        <v>0.500634953679608</v>
      </c>
      <c r="O669" s="11" t="n">
        <f aca="false">COUNTIF($G$3:$G669,"&gt;0")/COUNTIF($B$3:$B669,"&gt;0")</f>
        <v>0.668508287292818</v>
      </c>
    </row>
    <row r="671" customFormat="false" ht="13" hidden="false" customHeight="false" outlineLevel="0" collapsed="false">
      <c r="I671" s="16"/>
    </row>
    <row r="672" customFormat="false" ht="13" hidden="false" customHeight="false" outlineLevel="0" collapsed="false">
      <c r="B672" s="2" t="n">
        <v>43755</v>
      </c>
      <c r="C672" s="2" t="s">
        <v>183</v>
      </c>
      <c r="D672" s="3" t="s">
        <v>196</v>
      </c>
      <c r="E672" s="4" t="n">
        <v>1</v>
      </c>
      <c r="F672" s="5" t="n">
        <v>1.24</v>
      </c>
      <c r="G672" s="6" t="n">
        <v>1.24</v>
      </c>
      <c r="H672" s="7" t="n">
        <f aca="false">G672-E672</f>
        <v>0.24</v>
      </c>
      <c r="I672" s="7" t="n">
        <f aca="false">SUM($H$2:H672)</f>
        <v>-44.0399999999999</v>
      </c>
      <c r="J672" s="8" t="n">
        <f aca="false">SUM(H$3:H672)/SUM(E$3:E672)</f>
        <v>-0.0205986903648269</v>
      </c>
      <c r="K672" s="9" t="n">
        <f aca="false">O672-(1-O672)/N672</f>
        <v>0.0064657762782786</v>
      </c>
      <c r="L672" s="10" t="n">
        <f aca="false">AVERAGEIF($H$3:$H672,"&gt;0")</f>
        <v>2.05002949852507</v>
      </c>
      <c r="M672" s="10" t="n">
        <f aca="false">AVERAGEIF($H$3:$H672,"&lt;0")</f>
        <v>-4.10555555555556</v>
      </c>
      <c r="N672" s="11" t="n">
        <f aca="false">L672/-M672</f>
        <v>0.499330595039936</v>
      </c>
      <c r="O672" s="11" t="n">
        <f aca="false">COUNTIF($G$3:$G672,"&gt;0")/COUNTIF($B$3:$B672,"&gt;0")</f>
        <v>0.669117647058823</v>
      </c>
    </row>
    <row r="673" customFormat="false" ht="13" hidden="false" customHeight="false" outlineLevel="0" collapsed="false">
      <c r="B673" s="2" t="n">
        <v>43755</v>
      </c>
      <c r="C673" s="2" t="s">
        <v>183</v>
      </c>
      <c r="D673" s="3" t="s">
        <v>17</v>
      </c>
      <c r="E673" s="4" t="n">
        <v>5</v>
      </c>
      <c r="F673" s="5" t="n">
        <v>1.62</v>
      </c>
      <c r="G673" s="6" t="n">
        <v>8.1</v>
      </c>
      <c r="H673" s="7" t="n">
        <f aca="false">G673-E673</f>
        <v>3.1</v>
      </c>
      <c r="I673" s="7" t="n">
        <f aca="false">SUM($H$2:H673)</f>
        <v>-40.9399999999999</v>
      </c>
      <c r="J673" s="8" t="n">
        <f aca="false">SUM(H$3:H673)/SUM(E$3:E673)</f>
        <v>-0.0191040597293513</v>
      </c>
      <c r="K673" s="9" t="n">
        <f aca="false">O673-(1-O673)/N673</f>
        <v>0.00928365822238086</v>
      </c>
      <c r="L673" s="10" t="n">
        <f aca="false">AVERAGEIF($H$3:$H673,"&gt;0")</f>
        <v>2.05311764705882</v>
      </c>
      <c r="M673" s="10" t="n">
        <f aca="false">AVERAGEIF($H$3:$H673,"&lt;0")</f>
        <v>-4.10555555555556</v>
      </c>
      <c r="N673" s="11" t="n">
        <f aca="false">L673/-M673</f>
        <v>0.500082782774815</v>
      </c>
      <c r="O673" s="11" t="n">
        <f aca="false">COUNTIF($G$3:$G673,"&gt;0")/COUNTIF($B$3:$B673,"&gt;0")</f>
        <v>0.669724770642202</v>
      </c>
    </row>
    <row r="674" customFormat="false" ht="13" hidden="false" customHeight="false" outlineLevel="0" collapsed="false">
      <c r="B674" s="2" t="n">
        <v>43755</v>
      </c>
      <c r="C674" s="2" t="s">
        <v>183</v>
      </c>
      <c r="D674" s="3" t="s">
        <v>81</v>
      </c>
      <c r="E674" s="4" t="n">
        <v>1</v>
      </c>
      <c r="F674" s="5" t="n">
        <v>1.3</v>
      </c>
      <c r="G674" s="6" t="n">
        <v>1.3</v>
      </c>
      <c r="H674" s="7" t="n">
        <f aca="false">G674-E674</f>
        <v>0.3</v>
      </c>
      <c r="I674" s="7" t="n">
        <f aca="false">SUM($H$2:H674)</f>
        <v>-40.6399999999999</v>
      </c>
      <c r="J674" s="8" t="n">
        <f aca="false">SUM(H$3:H674)/SUM(E$3:E674)</f>
        <v>-0.018955223880597</v>
      </c>
      <c r="K674" s="9" t="n">
        <f aca="false">O674-(1-O674)/N674</f>
        <v>0.00944326498481929</v>
      </c>
      <c r="L674" s="10" t="n">
        <f aca="false">AVERAGEIF($H$3:$H674,"&gt;0")</f>
        <v>2.04797653958944</v>
      </c>
      <c r="M674" s="10" t="n">
        <f aca="false">AVERAGEIF($H$3:$H674,"&lt;0")</f>
        <v>-4.10555555555556</v>
      </c>
      <c r="N674" s="11" t="n">
        <f aca="false">L674/-M674</f>
        <v>0.498830550914884</v>
      </c>
      <c r="O674" s="11" t="n">
        <f aca="false">COUNTIF($G$3:$G674,"&gt;0")/COUNTIF($B$3:$B674,"&gt;0")</f>
        <v>0.67032967032967</v>
      </c>
    </row>
    <row r="675" customFormat="false" ht="13" hidden="false" customHeight="false" outlineLevel="0" collapsed="false">
      <c r="B675" s="2" t="n">
        <v>43755</v>
      </c>
      <c r="C675" s="2" t="s">
        <v>185</v>
      </c>
      <c r="D675" s="3" t="s">
        <v>39</v>
      </c>
      <c r="E675" s="4" t="n">
        <v>4</v>
      </c>
      <c r="F675" s="5" t="n">
        <v>1.09</v>
      </c>
      <c r="G675" s="6" t="n">
        <v>4.36</v>
      </c>
      <c r="H675" s="7" t="n">
        <f aca="false">G675-E675</f>
        <v>0.36</v>
      </c>
      <c r="I675" s="7" t="n">
        <f aca="false">SUM($H$2:H675)</f>
        <v>-40.2799999999999</v>
      </c>
      <c r="J675" s="8" t="n">
        <f aca="false">SUM(H$3:H675)/SUM(E$3:E675)</f>
        <v>-0.0187523277467411</v>
      </c>
      <c r="K675" s="9" t="n">
        <f aca="false">O675-(1-O675)/N675</f>
        <v>0.0096604959332266</v>
      </c>
      <c r="L675" s="10" t="n">
        <f aca="false">AVERAGEIF($H$3:$H675,"&gt;0")</f>
        <v>2.04304093567251</v>
      </c>
      <c r="M675" s="10" t="n">
        <f aca="false">AVERAGEIF($H$3:$H675,"&lt;0")</f>
        <v>-4.10555555555556</v>
      </c>
      <c r="N675" s="11" t="n">
        <f aca="false">L675/-M675</f>
        <v>0.497628374047432</v>
      </c>
      <c r="O675" s="11" t="n">
        <f aca="false">COUNTIF($G$3:$G675,"&gt;0")/COUNTIF($B$3:$B675,"&gt;0")</f>
        <v>0.670932358318099</v>
      </c>
    </row>
    <row r="676" customFormat="false" ht="13" hidden="false" customHeight="false" outlineLevel="0" collapsed="false">
      <c r="B676" s="2" t="n">
        <v>43755</v>
      </c>
      <c r="C676" s="2" t="s">
        <v>185</v>
      </c>
      <c r="D676" s="3" t="s">
        <v>197</v>
      </c>
      <c r="E676" s="4" t="n">
        <v>2</v>
      </c>
      <c r="F676" s="5" t="n">
        <v>1.75</v>
      </c>
      <c r="G676" s="6" t="n">
        <v>0</v>
      </c>
      <c r="H676" s="7" t="n">
        <f aca="false">G676-E676</f>
        <v>-2</v>
      </c>
      <c r="I676" s="7" t="n">
        <f aca="false">SUM($H$2:H676)</f>
        <v>-42.2799999999999</v>
      </c>
      <c r="J676" s="8" t="n">
        <f aca="false">SUM(H$3:H676)/SUM(E$3:E676)</f>
        <v>-0.0196651162790697</v>
      </c>
      <c r="K676" s="9" t="n">
        <f aca="false">O676-(1-O676)/N676</f>
        <v>0.00785649337516392</v>
      </c>
      <c r="L676" s="10" t="n">
        <f aca="false">AVERAGEIF($H$3:$H676,"&gt;0")</f>
        <v>2.04304093567251</v>
      </c>
      <c r="M676" s="10" t="n">
        <f aca="false">AVERAGEIF($H$3:$H676,"&lt;0")</f>
        <v>-4.0939226519337</v>
      </c>
      <c r="N676" s="11" t="n">
        <f aca="false">L676/-M676</f>
        <v>0.49904238779585</v>
      </c>
      <c r="O676" s="11" t="n">
        <f aca="false">COUNTIF($G$3:$G676,"&gt;0")/COUNTIF($B$3:$B676,"&gt;0")</f>
        <v>0.66970802919708</v>
      </c>
    </row>
    <row r="677" customFormat="false" ht="13" hidden="false" customHeight="false" outlineLevel="0" collapsed="false">
      <c r="B677" s="2" t="n">
        <v>43755</v>
      </c>
      <c r="C677" s="2" t="s">
        <v>185</v>
      </c>
      <c r="D677" s="3" t="s">
        <v>41</v>
      </c>
      <c r="E677" s="4" t="n">
        <v>1</v>
      </c>
      <c r="F677" s="5" t="n">
        <v>1.24</v>
      </c>
      <c r="G677" s="6" t="n">
        <v>0</v>
      </c>
      <c r="H677" s="7" t="n">
        <f aca="false">G677-E677</f>
        <v>-1</v>
      </c>
      <c r="I677" s="7" t="n">
        <f aca="false">SUM($H$2:H677)</f>
        <v>-43.2799999999999</v>
      </c>
      <c r="J677" s="8" t="n">
        <f aca="false">SUM(H$3:H677)/SUM(E$3:E677)</f>
        <v>-0.0201208740120874</v>
      </c>
      <c r="K677" s="9" t="n">
        <f aca="false">O677-(1-O677)/N677</f>
        <v>0.00695062279899339</v>
      </c>
      <c r="L677" s="10" t="n">
        <f aca="false">AVERAGEIF($H$3:$H677,"&gt;0")</f>
        <v>2.04304093567251</v>
      </c>
      <c r="M677" s="10" t="n">
        <f aca="false">AVERAGEIF($H$3:$H677,"&lt;0")</f>
        <v>-4.07692307692308</v>
      </c>
      <c r="N677" s="11" t="n">
        <f aca="false">L677/-M677</f>
        <v>0.501123248372503</v>
      </c>
      <c r="O677" s="11" t="n">
        <f aca="false">COUNTIF($G$3:$G677,"&gt;0")/COUNTIF($B$3:$B677,"&gt;0")</f>
        <v>0.668488160291439</v>
      </c>
    </row>
    <row r="678" customFormat="false" ht="13" hidden="false" customHeight="false" outlineLevel="0" collapsed="false">
      <c r="B678" s="2" t="n">
        <v>43755</v>
      </c>
      <c r="C678" s="2" t="s">
        <v>185</v>
      </c>
      <c r="D678" s="3" t="s">
        <v>90</v>
      </c>
      <c r="E678" s="4" t="n">
        <v>6</v>
      </c>
      <c r="F678" s="5" t="n">
        <v>1.36</v>
      </c>
      <c r="G678" s="6" t="n">
        <v>8.16</v>
      </c>
      <c r="H678" s="7" t="n">
        <f aca="false">G678-E678</f>
        <v>2.16</v>
      </c>
      <c r="I678" s="7" t="n">
        <f aca="false">SUM($H$2:H678)</f>
        <v>-41.1199999999999</v>
      </c>
      <c r="J678" s="8" t="n">
        <f aca="false">SUM(H$3:H678)/SUM(E$3:E678)</f>
        <v>-0.0190635141400092</v>
      </c>
      <c r="K678" s="9" t="n">
        <f aca="false">O678-(1-O678)/N678</f>
        <v>0.00886636021209641</v>
      </c>
      <c r="L678" s="10" t="n">
        <f aca="false">AVERAGEIF($H$3:$H678,"&gt;0")</f>
        <v>2.04338192419825</v>
      </c>
      <c r="M678" s="10" t="n">
        <f aca="false">AVERAGEIF($H$3:$H678,"&lt;0")</f>
        <v>-4.07692307692308</v>
      </c>
      <c r="N678" s="11" t="n">
        <f aca="false">L678/-M678</f>
        <v>0.501206887067495</v>
      </c>
      <c r="O678" s="11" t="n">
        <f aca="false">COUNTIF($G$3:$G678,"&gt;0")/COUNTIF($B$3:$B678,"&gt;0")</f>
        <v>0.669090909090909</v>
      </c>
    </row>
    <row r="679" customFormat="false" ht="13" hidden="false" customHeight="false" outlineLevel="0" collapsed="false">
      <c r="B679" s="2" t="n">
        <v>43755</v>
      </c>
      <c r="C679" s="2" t="s">
        <v>185</v>
      </c>
      <c r="D679" s="3" t="s">
        <v>195</v>
      </c>
      <c r="E679" s="4" t="n">
        <v>3</v>
      </c>
      <c r="F679" s="5" t="n">
        <v>1.26</v>
      </c>
      <c r="G679" s="6" t="n">
        <v>0</v>
      </c>
      <c r="H679" s="7" t="n">
        <f aca="false">G679-E679</f>
        <v>-3</v>
      </c>
      <c r="I679" s="7" t="n">
        <f aca="false">SUM($H$2:H679)</f>
        <v>-44.1199999999999</v>
      </c>
      <c r="J679" s="8" t="n">
        <f aca="false">SUM(H$3:H679)/SUM(E$3:E679)</f>
        <v>-0.0204259259259259</v>
      </c>
      <c r="K679" s="9" t="n">
        <f aca="false">O679-(1-O679)/N679</f>
        <v>0.00618574191718702</v>
      </c>
      <c r="L679" s="10" t="n">
        <f aca="false">AVERAGEIF($H$3:$H679,"&gt;0")</f>
        <v>2.04338192419825</v>
      </c>
      <c r="M679" s="10" t="n">
        <f aca="false">AVERAGEIF($H$3:$H679,"&lt;0")</f>
        <v>-4.07103825136612</v>
      </c>
      <c r="N679" s="11" t="n">
        <f aca="false">L679/-M679</f>
        <v>0.501931398829905</v>
      </c>
      <c r="O679" s="11" t="n">
        <f aca="false">COUNTIF($G$3:$G679,"&gt;0")/COUNTIF($B$3:$B679,"&gt;0")</f>
        <v>0.667876588021779</v>
      </c>
    </row>
    <row r="680" customFormat="false" ht="13" hidden="false" customHeight="false" outlineLevel="0" collapsed="false">
      <c r="B680" s="2" t="n">
        <v>43755</v>
      </c>
      <c r="C680" s="2" t="s">
        <v>190</v>
      </c>
      <c r="D680" s="3" t="s">
        <v>72</v>
      </c>
      <c r="E680" s="4" t="n">
        <v>1</v>
      </c>
      <c r="F680" s="5" t="n">
        <v>1.58</v>
      </c>
      <c r="G680" s="6" t="n">
        <v>0</v>
      </c>
      <c r="H680" s="7" t="n">
        <f aca="false">G680-E680</f>
        <v>-1</v>
      </c>
      <c r="I680" s="7" t="n">
        <f aca="false">SUM($H$2:H680)</f>
        <v>-45.1199999999999</v>
      </c>
      <c r="J680" s="8" t="n">
        <f aca="false">SUM(H$3:H680)/SUM(E$3:E680)</f>
        <v>-0.0208792225821379</v>
      </c>
      <c r="K680" s="9" t="n">
        <f aca="false">O680-(1-O680)/N680</f>
        <v>0.00528796924446073</v>
      </c>
      <c r="L680" s="10" t="n">
        <f aca="false">AVERAGEIF($H$3:$H680,"&gt;0")</f>
        <v>2.04338192419825</v>
      </c>
      <c r="M680" s="10" t="n">
        <f aca="false">AVERAGEIF($H$3:$H680,"&lt;0")</f>
        <v>-4.05434782608696</v>
      </c>
      <c r="N680" s="11" t="n">
        <f aca="false">L680/-M680</f>
        <v>0.503997686397423</v>
      </c>
      <c r="O680" s="11" t="n">
        <f aca="false">COUNTIF($G$3:$G680,"&gt;0")/COUNTIF($B$3:$B680,"&gt;0")</f>
        <v>0.666666666666667</v>
      </c>
    </row>
    <row r="681" customFormat="false" ht="13" hidden="false" customHeight="false" outlineLevel="0" collapsed="false">
      <c r="B681" s="2" t="n">
        <v>43755</v>
      </c>
      <c r="C681" s="2" t="s">
        <v>190</v>
      </c>
      <c r="D681" s="3" t="s">
        <v>74</v>
      </c>
      <c r="E681" s="4" t="n">
        <v>1</v>
      </c>
      <c r="F681" s="5" t="n">
        <v>1.32</v>
      </c>
      <c r="G681" s="6" t="n">
        <v>0</v>
      </c>
      <c r="H681" s="7" t="n">
        <f aca="false">G681-E681</f>
        <v>-1</v>
      </c>
      <c r="I681" s="7" t="n">
        <f aca="false">SUM($H$2:H681)</f>
        <v>-46.1199999999999</v>
      </c>
      <c r="J681" s="8" t="n">
        <f aca="false">SUM(H$3:H681)/SUM(E$3:E681)</f>
        <v>-0.021332099907493</v>
      </c>
      <c r="K681" s="9" t="n">
        <f aca="false">O681-(1-O681)/N681</f>
        <v>0.00439344348917647</v>
      </c>
      <c r="L681" s="10" t="n">
        <f aca="false">AVERAGEIF($H$3:$H681,"&gt;0")</f>
        <v>2.04338192419825</v>
      </c>
      <c r="M681" s="10" t="n">
        <f aca="false">AVERAGEIF($H$3:$H681,"&lt;0")</f>
        <v>-4.03783783783784</v>
      </c>
      <c r="N681" s="11" t="n">
        <f aca="false">L681/-M681</f>
        <v>0.506058441735845</v>
      </c>
      <c r="O681" s="11" t="n">
        <f aca="false">COUNTIF($G$3:$G681,"&gt;0")/COUNTIF($B$3:$B681,"&gt;0")</f>
        <v>0.665461121157324</v>
      </c>
    </row>
    <row r="682" customFormat="false" ht="13" hidden="false" customHeight="false" outlineLevel="0" collapsed="false">
      <c r="B682" s="2" t="n">
        <v>43755</v>
      </c>
      <c r="C682" s="2" t="s">
        <v>190</v>
      </c>
      <c r="D682" s="3" t="s">
        <v>91</v>
      </c>
      <c r="E682" s="4" t="n">
        <v>4</v>
      </c>
      <c r="F682" s="5" t="n">
        <v>1.3</v>
      </c>
      <c r="G682" s="6" t="n">
        <v>0</v>
      </c>
      <c r="H682" s="7" t="n">
        <f aca="false">G682-E682</f>
        <v>-4</v>
      </c>
      <c r="I682" s="7" t="n">
        <f aca="false">SUM($H$2:H682)</f>
        <v>-50.1199999999999</v>
      </c>
      <c r="J682" s="8" t="n">
        <f aca="false">SUM(H$3:H682)/SUM(E$3:E682)</f>
        <v>-0.0231394275161588</v>
      </c>
      <c r="K682" s="9" t="n">
        <f aca="false">O682-(1-O682)/N682</f>
        <v>0.000852049017696421</v>
      </c>
      <c r="L682" s="10" t="n">
        <f aca="false">AVERAGEIF($H$3:$H682,"&gt;0")</f>
        <v>2.04338192419825</v>
      </c>
      <c r="M682" s="10" t="n">
        <f aca="false">AVERAGEIF($H$3:$H682,"&lt;0")</f>
        <v>-4.03763440860215</v>
      </c>
      <c r="N682" s="11" t="n">
        <f aca="false">L682/-M682</f>
        <v>0.506083938616344</v>
      </c>
      <c r="O682" s="11" t="n">
        <f aca="false">COUNTIF($G$3:$G682,"&gt;0")/COUNTIF($B$3:$B682,"&gt;0")</f>
        <v>0.664259927797834</v>
      </c>
    </row>
    <row r="683" customFormat="false" ht="13" hidden="false" customHeight="false" outlineLevel="0" collapsed="false">
      <c r="B683" s="2" t="n">
        <v>43755</v>
      </c>
      <c r="C683" s="2" t="s">
        <v>190</v>
      </c>
      <c r="D683" s="3" t="s">
        <v>182</v>
      </c>
      <c r="E683" s="4" t="n">
        <v>2</v>
      </c>
      <c r="F683" s="5" t="n">
        <v>1.26</v>
      </c>
      <c r="G683" s="6" t="n">
        <v>2.52</v>
      </c>
      <c r="H683" s="7" t="n">
        <f aca="false">G683-E683</f>
        <v>0.52</v>
      </c>
      <c r="I683" s="7" t="n">
        <f aca="false">SUM($H$2:H683)</f>
        <v>-49.5999999999999</v>
      </c>
      <c r="J683" s="8" t="n">
        <f aca="false">SUM(H$3:H683)/SUM(E$3:E683)</f>
        <v>-0.0228782287822878</v>
      </c>
      <c r="K683" s="9" t="n">
        <f aca="false">O683-(1-O683)/N683</f>
        <v>0.00121404552542248</v>
      </c>
      <c r="L683" s="10" t="n">
        <f aca="false">AVERAGEIF($H$3:$H683,"&gt;0")</f>
        <v>2.03895348837209</v>
      </c>
      <c r="M683" s="10" t="n">
        <f aca="false">AVERAGEIF($H$3:$H683,"&lt;0")</f>
        <v>-4.03763440860215</v>
      </c>
      <c r="N683" s="11" t="n">
        <f aca="false">L683/-M683</f>
        <v>0.504987148917722</v>
      </c>
      <c r="O683" s="11" t="n">
        <f aca="false">COUNTIF($G$3:$G683,"&gt;0")/COUNTIF($B$3:$B683,"&gt;0")</f>
        <v>0.664864864864865</v>
      </c>
    </row>
    <row r="686" customFormat="false" ht="13" hidden="false" customHeight="false" outlineLevel="0" collapsed="false">
      <c r="B686" s="2" t="n">
        <v>43756</v>
      </c>
      <c r="C686" s="2" t="s">
        <v>183</v>
      </c>
      <c r="D686" s="3" t="s">
        <v>96</v>
      </c>
      <c r="E686" s="4" t="n">
        <v>1</v>
      </c>
      <c r="F686" s="5" t="n">
        <v>1.55</v>
      </c>
      <c r="G686" s="6" t="n">
        <v>1.55</v>
      </c>
      <c r="H686" s="7" t="n">
        <f aca="false">G686-E686</f>
        <v>0.55</v>
      </c>
      <c r="I686" s="7" t="n">
        <f aca="false">SUM($H$2:H686)</f>
        <v>-49.0499999999999</v>
      </c>
      <c r="J686" s="8" t="n">
        <f aca="false">SUM(H$3:H686)/SUM(E$3:E686)</f>
        <v>-0.0226141078838174</v>
      </c>
      <c r="K686" s="9" t="n">
        <f aca="false">O686-(1-O686)/N686</f>
        <v>0.00160524048885358</v>
      </c>
      <c r="L686" s="10" t="n">
        <f aca="false">AVERAGEIF($H$3:$H686,"&gt;0")</f>
        <v>2.03463768115942</v>
      </c>
      <c r="M686" s="10" t="n">
        <f aca="false">AVERAGEIF($H$3:$H686,"&lt;0")</f>
        <v>-4.03763440860215</v>
      </c>
      <c r="N686" s="11" t="n">
        <f aca="false">L686/-M686</f>
        <v>0.503918253922306</v>
      </c>
      <c r="O686" s="11" t="n">
        <f aca="false">COUNTIF($G$3:$G686,"&gt;0")/COUNTIF($B$3:$B686,"&gt;0")</f>
        <v>0.665467625899281</v>
      </c>
    </row>
    <row r="687" customFormat="false" ht="13" hidden="false" customHeight="false" outlineLevel="0" collapsed="false">
      <c r="B687" s="2" t="n">
        <v>43756</v>
      </c>
      <c r="C687" s="2" t="s">
        <v>183</v>
      </c>
      <c r="D687" s="3" t="s">
        <v>94</v>
      </c>
      <c r="E687" s="4" t="n">
        <v>1</v>
      </c>
      <c r="F687" s="5" t="n">
        <v>1.26</v>
      </c>
      <c r="G687" s="6" t="n">
        <v>0</v>
      </c>
      <c r="H687" s="7" t="n">
        <f aca="false">G687-E687</f>
        <v>-1</v>
      </c>
      <c r="I687" s="7" t="n">
        <f aca="false">SUM($H$2:H687)</f>
        <v>-50.0499999999999</v>
      </c>
      <c r="J687" s="8" t="n">
        <f aca="false">SUM(H$3:H687)/SUM(E$3:E687)</f>
        <v>-0.0230645161290322</v>
      </c>
      <c r="K687" s="9" t="n">
        <f aca="false">O687-(1-O687)/N687</f>
        <v>0.000719974352031971</v>
      </c>
      <c r="L687" s="10" t="n">
        <f aca="false">AVERAGEIF($H$3:$H687,"&gt;0")</f>
        <v>2.03463768115942</v>
      </c>
      <c r="M687" s="10" t="n">
        <f aca="false">AVERAGEIF($H$3:$H687,"&lt;0")</f>
        <v>-4.02139037433155</v>
      </c>
      <c r="N687" s="11" t="n">
        <f aca="false">L687/-M687</f>
        <v>0.505953785075547</v>
      </c>
      <c r="O687" s="11" t="n">
        <f aca="false">COUNTIF($G$3:$G687,"&gt;0")/COUNTIF($B$3:$B687,"&gt;0")</f>
        <v>0.66427289048474</v>
      </c>
    </row>
    <row r="688" customFormat="false" ht="13" hidden="false" customHeight="false" outlineLevel="0" collapsed="false">
      <c r="B688" s="2" t="n">
        <v>43756</v>
      </c>
      <c r="C688" s="2" t="s">
        <v>183</v>
      </c>
      <c r="D688" s="3" t="s">
        <v>81</v>
      </c>
      <c r="E688" s="4" t="n">
        <v>2</v>
      </c>
      <c r="F688" s="5" t="n">
        <v>1.65</v>
      </c>
      <c r="G688" s="6" t="n">
        <v>3.3</v>
      </c>
      <c r="H688" s="7" t="n">
        <f aca="false">G688-E688</f>
        <v>1.3</v>
      </c>
      <c r="I688" s="7" t="n">
        <f aca="false">SUM($H$2:H688)</f>
        <v>-48.7499999999999</v>
      </c>
      <c r="J688" s="8" t="n">
        <f aca="false">SUM(H$3:H688)/SUM(E$3:E688)</f>
        <v>-0.0224447513812154</v>
      </c>
      <c r="K688" s="9" t="n">
        <f aca="false">O688-(1-O688)/N688</f>
        <v>0.00181887218456989</v>
      </c>
      <c r="L688" s="10" t="n">
        <f aca="false">AVERAGEIF($H$3:$H688,"&gt;0")</f>
        <v>2.03251445086705</v>
      </c>
      <c r="M688" s="10" t="n">
        <f aca="false">AVERAGEIF($H$3:$H688,"&lt;0")</f>
        <v>-4.02139037433155</v>
      </c>
      <c r="N688" s="11" t="n">
        <f aca="false">L688/-M688</f>
        <v>0.505425800946992</v>
      </c>
      <c r="O688" s="11" t="n">
        <f aca="false">COUNTIF($G$3:$G688,"&gt;0")/COUNTIF($B$3:$B688,"&gt;0")</f>
        <v>0.664874551971326</v>
      </c>
    </row>
    <row r="689" customFormat="false" ht="13" hidden="false" customHeight="false" outlineLevel="0" collapsed="false">
      <c r="B689" s="2" t="n">
        <v>43756</v>
      </c>
      <c r="C689" s="2" t="s">
        <v>185</v>
      </c>
      <c r="D689" s="3" t="s">
        <v>38</v>
      </c>
      <c r="E689" s="4" t="n">
        <v>11</v>
      </c>
      <c r="F689" s="5" t="n">
        <v>1.65</v>
      </c>
      <c r="G689" s="6" t="n">
        <v>18.15</v>
      </c>
      <c r="H689" s="7" t="n">
        <f aca="false">G689-E689</f>
        <v>7.15</v>
      </c>
      <c r="I689" s="7" t="n">
        <f aca="false">SUM($H$2:H689)</f>
        <v>-41.5999999999999</v>
      </c>
      <c r="J689" s="8" t="n">
        <f aca="false">SUM(H$3:H689)/SUM(E$3:E689)</f>
        <v>-0.0190563444800733</v>
      </c>
      <c r="K689" s="9" t="n">
        <f aca="false">O689-(1-O689)/N689</f>
        <v>0.00837241534915933</v>
      </c>
      <c r="L689" s="10" t="n">
        <f aca="false">AVERAGEIF($H$3:$H689,"&gt;0")</f>
        <v>2.04726224783861</v>
      </c>
      <c r="M689" s="10" t="n">
        <f aca="false">AVERAGEIF($H$3:$H689,"&lt;0")</f>
        <v>-4.02139037433155</v>
      </c>
      <c r="N689" s="11" t="n">
        <f aca="false">L689/-M689</f>
        <v>0.509093138757741</v>
      </c>
      <c r="O689" s="11" t="n">
        <f aca="false">COUNTIF($G$3:$G689,"&gt;0")/COUNTIF($B$3:$B689,"&gt;0")</f>
        <v>0.665474060822898</v>
      </c>
    </row>
    <row r="690" customFormat="false" ht="13" hidden="false" customHeight="false" outlineLevel="0" collapsed="false">
      <c r="B690" s="2" t="n">
        <v>43756</v>
      </c>
      <c r="C690" s="2" t="s">
        <v>185</v>
      </c>
      <c r="D690" s="3" t="s">
        <v>39</v>
      </c>
      <c r="E690" s="4" t="n">
        <v>1</v>
      </c>
      <c r="F690" s="5" t="n">
        <v>1.7</v>
      </c>
      <c r="G690" s="6" t="n">
        <v>1.7</v>
      </c>
      <c r="H690" s="7" t="n">
        <f aca="false">G690-E690</f>
        <v>0.7</v>
      </c>
      <c r="I690" s="7" t="n">
        <f aca="false">SUM($H$2:H690)</f>
        <v>-40.8999999999999</v>
      </c>
      <c r="J690" s="8" t="n">
        <f aca="false">SUM(H$3:H690)/SUM(E$3:E690)</f>
        <v>-0.0187271062271062</v>
      </c>
      <c r="K690" s="9" t="n">
        <f aca="false">O690-(1-O690)/N690</f>
        <v>0.00890044598911066</v>
      </c>
      <c r="L690" s="10" t="n">
        <f aca="false">AVERAGEIF($H$3:$H690,"&gt;0")</f>
        <v>2.0433908045977</v>
      </c>
      <c r="M690" s="10" t="n">
        <f aca="false">AVERAGEIF($H$3:$H690,"&lt;0")</f>
        <v>-4.02139037433155</v>
      </c>
      <c r="N690" s="11" t="n">
        <f aca="false">L690/-M690</f>
        <v>0.508130426143311</v>
      </c>
      <c r="O690" s="11" t="n">
        <f aca="false">COUNTIF($G$3:$G690,"&gt;0")/COUNTIF($B$3:$B690,"&gt;0")</f>
        <v>0.666071428571429</v>
      </c>
    </row>
    <row r="691" customFormat="false" ht="13" hidden="false" customHeight="false" outlineLevel="0" collapsed="false">
      <c r="B691" s="2" t="n">
        <v>43756</v>
      </c>
      <c r="C691" s="2" t="s">
        <v>185</v>
      </c>
      <c r="D691" s="3" t="s">
        <v>62</v>
      </c>
      <c r="E691" s="4" t="n">
        <v>4</v>
      </c>
      <c r="F691" s="5" t="n">
        <v>1.85</v>
      </c>
      <c r="G691" s="6" t="n">
        <v>0</v>
      </c>
      <c r="H691" s="7" t="n">
        <f aca="false">G691-E691</f>
        <v>-4</v>
      </c>
      <c r="I691" s="7" t="n">
        <f aca="false">SUM($H$2:H691)</f>
        <v>-44.8999999999999</v>
      </c>
      <c r="J691" s="8" t="n">
        <f aca="false">SUM(H$3:H691)/SUM(E$3:E691)</f>
        <v>-0.0205210237659963</v>
      </c>
      <c r="K691" s="9" t="n">
        <f aca="false">O691-(1-O691)/N691</f>
        <v>0.00539522133241832</v>
      </c>
      <c r="L691" s="10" t="n">
        <f aca="false">AVERAGEIF($H$3:$H691,"&gt;0")</f>
        <v>2.0433908045977</v>
      </c>
      <c r="M691" s="10" t="n">
        <f aca="false">AVERAGEIF($H$3:$H691,"&lt;0")</f>
        <v>-4.02127659574468</v>
      </c>
      <c r="N691" s="11" t="n">
        <f aca="false">L691/-M691</f>
        <v>0.508144803259745</v>
      </c>
      <c r="O691" s="11" t="n">
        <f aca="false">COUNTIF($G$3:$G691,"&gt;0")/COUNTIF($B$3:$B691,"&gt;0")</f>
        <v>0.664884135472371</v>
      </c>
    </row>
    <row r="692" customFormat="false" ht="13" hidden="false" customHeight="false" outlineLevel="0" collapsed="false">
      <c r="B692" s="2" t="n">
        <v>43756</v>
      </c>
      <c r="C692" s="2" t="s">
        <v>190</v>
      </c>
      <c r="D692" s="3" t="s">
        <v>198</v>
      </c>
      <c r="E692" s="4" t="n">
        <v>2</v>
      </c>
      <c r="F692" s="5" t="n">
        <v>1.48</v>
      </c>
      <c r="G692" s="6" t="n">
        <v>2.96</v>
      </c>
      <c r="H692" s="7" t="n">
        <f aca="false">G692-E692</f>
        <v>0.96</v>
      </c>
      <c r="I692" s="7" t="n">
        <f aca="false">SUM($H$2:H692)</f>
        <v>-43.9399999999999</v>
      </c>
      <c r="J692" s="8" t="n">
        <f aca="false">SUM(H$3:H692)/SUM(E$3:E692)</f>
        <v>-0.0200639269406392</v>
      </c>
      <c r="K692" s="9" t="n">
        <f aca="false">O692-(1-O692)/N692</f>
        <v>0.00616336161843223</v>
      </c>
      <c r="L692" s="10" t="n">
        <f aca="false">AVERAGEIF($H$3:$H692,"&gt;0")</f>
        <v>2.04028653295129</v>
      </c>
      <c r="M692" s="10" t="n">
        <f aca="false">AVERAGEIF($H$3:$H692,"&lt;0")</f>
        <v>-4.02127659574468</v>
      </c>
      <c r="N692" s="11" t="n">
        <f aca="false">L692/-M692</f>
        <v>0.507372841527569</v>
      </c>
      <c r="O692" s="11" t="n">
        <f aca="false">COUNTIF($G$3:$G692,"&gt;0")/COUNTIF($B$3:$B692,"&gt;0")</f>
        <v>0.665480427046263</v>
      </c>
    </row>
    <row r="693" customFormat="false" ht="13" hidden="false" customHeight="false" outlineLevel="0" collapsed="false">
      <c r="B693" s="2" t="n">
        <v>43756</v>
      </c>
      <c r="C693" s="2" t="s">
        <v>190</v>
      </c>
      <c r="D693" s="3" t="s">
        <v>182</v>
      </c>
      <c r="E693" s="4" t="n">
        <v>8</v>
      </c>
      <c r="F693" s="5" t="n">
        <v>1.24</v>
      </c>
      <c r="G693" s="6" t="n">
        <v>9.92</v>
      </c>
      <c r="H693" s="7" t="n">
        <f aca="false">G693-E693</f>
        <v>1.92</v>
      </c>
      <c r="I693" s="7" t="n">
        <f aca="false">SUM($H$2:H693)</f>
        <v>-42.0199999999999</v>
      </c>
      <c r="J693" s="8" t="n">
        <f aca="false">SUM(H$3:H693)/SUM(E$3:E693)</f>
        <v>-0.0191173794358507</v>
      </c>
      <c r="K693" s="9" t="n">
        <f aca="false">O693-(1-O693)/N693</f>
        <v>0.00781773320117729</v>
      </c>
      <c r="L693" s="10" t="n">
        <f aca="false">AVERAGEIF($H$3:$H693,"&gt;0")</f>
        <v>2.03994285714286</v>
      </c>
      <c r="M693" s="10" t="n">
        <f aca="false">AVERAGEIF($H$3:$H693,"&lt;0")</f>
        <v>-4.02127659574468</v>
      </c>
      <c r="N693" s="11" t="n">
        <f aca="false">L693/-M693</f>
        <v>0.507287377173091</v>
      </c>
      <c r="O693" s="11" t="n">
        <f aca="false">COUNTIF($G$3:$G693,"&gt;0")/COUNTIF($B$3:$B693,"&gt;0")</f>
        <v>0.66607460035524</v>
      </c>
    </row>
    <row r="694" customFormat="false" ht="13" hidden="false" customHeight="false" outlineLevel="0" collapsed="false">
      <c r="B694" s="2" t="n">
        <v>43756</v>
      </c>
      <c r="C694" s="2" t="s">
        <v>190</v>
      </c>
      <c r="D694" s="3" t="s">
        <v>113</v>
      </c>
      <c r="E694" s="4" t="n">
        <v>3</v>
      </c>
      <c r="F694" s="5" t="n">
        <v>1.62</v>
      </c>
      <c r="G694" s="6" t="n">
        <v>4.86</v>
      </c>
      <c r="H694" s="7" t="n">
        <f aca="false">G694-E694</f>
        <v>1.86</v>
      </c>
      <c r="I694" s="7" t="n">
        <f aca="false">SUM($H$2:H694)</f>
        <v>-40.1599999999999</v>
      </c>
      <c r="J694" s="8" t="n">
        <f aca="false">SUM(H$3:H694)/SUM(E$3:E694)</f>
        <v>-0.018246251703771</v>
      </c>
      <c r="K694" s="9" t="n">
        <f aca="false">O694-(1-O694)/N694</f>
        <v>0.00941174698890612</v>
      </c>
      <c r="L694" s="10" t="n">
        <f aca="false">AVERAGEIF($H$3:$H694,"&gt;0")</f>
        <v>2.0394301994302</v>
      </c>
      <c r="M694" s="10" t="n">
        <f aca="false">AVERAGEIF($H$3:$H694,"&lt;0")</f>
        <v>-4.02127659574468</v>
      </c>
      <c r="N694" s="11" t="n">
        <f aca="false">L694/-M694</f>
        <v>0.507159890863594</v>
      </c>
      <c r="O694" s="11" t="n">
        <f aca="false">COUNTIF($G$3:$G694,"&gt;0")/COUNTIF($B$3:$B694,"&gt;0")</f>
        <v>0.666666666666667</v>
      </c>
    </row>
    <row r="697" customFormat="false" ht="13" hidden="false" customHeight="false" outlineLevel="0" collapsed="false">
      <c r="B697" s="2" t="n">
        <v>43757</v>
      </c>
      <c r="C697" s="2" t="s">
        <v>183</v>
      </c>
      <c r="D697" s="3" t="s">
        <v>96</v>
      </c>
      <c r="E697" s="4" t="n">
        <v>1</v>
      </c>
      <c r="F697" s="5" t="n">
        <v>1.6</v>
      </c>
      <c r="G697" s="6" t="n">
        <v>1.6</v>
      </c>
      <c r="H697" s="7" t="n">
        <f aca="false">G697-E697</f>
        <v>0.6</v>
      </c>
      <c r="I697" s="7" t="n">
        <f aca="false">SUM($H$2:H697)</f>
        <v>-39.5599999999999</v>
      </c>
      <c r="J697" s="8" t="n">
        <f aca="false">SUM(H$3:H697)/SUM(E$3:E697)</f>
        <v>-0.0179654859218892</v>
      </c>
      <c r="K697" s="9" t="n">
        <f aca="false">O697-(1-O697)/N697</f>
        <v>0.00984681880863214</v>
      </c>
      <c r="L697" s="10" t="n">
        <f aca="false">AVERAGEIF($H$3:$H697,"&gt;0")</f>
        <v>2.03534090909091</v>
      </c>
      <c r="M697" s="10" t="n">
        <f aca="false">AVERAGEIF($H$3:$H697,"&lt;0")</f>
        <v>-4.02127659574468</v>
      </c>
      <c r="N697" s="11" t="n">
        <f aca="false">L697/-M697</f>
        <v>0.506142977392977</v>
      </c>
      <c r="O697" s="11" t="n">
        <f aca="false">COUNTIF($G$3:$G697,"&gt;0")/COUNTIF($B$3:$B697,"&gt;0")</f>
        <v>0.667256637168142</v>
      </c>
    </row>
    <row r="698" customFormat="false" ht="13" hidden="false" customHeight="false" outlineLevel="0" collapsed="false">
      <c r="B698" s="2" t="n">
        <v>43757</v>
      </c>
      <c r="C698" s="2" t="s">
        <v>183</v>
      </c>
      <c r="D698" s="3" t="s">
        <v>44</v>
      </c>
      <c r="E698" s="4" t="n">
        <v>7</v>
      </c>
      <c r="F698" s="5" t="n">
        <v>1.6</v>
      </c>
      <c r="G698" s="6" t="n">
        <v>11.2</v>
      </c>
      <c r="H698" s="7" t="n">
        <f aca="false">G698-E698</f>
        <v>4.2</v>
      </c>
      <c r="I698" s="7" t="n">
        <f aca="false">SUM($H$2:H698)</f>
        <v>-35.3599999999999</v>
      </c>
      <c r="J698" s="8" t="n">
        <f aca="false">SUM(H$3:H698)/SUM(E$3:E698)</f>
        <v>-0.0160072430964237</v>
      </c>
      <c r="K698" s="9" t="n">
        <f aca="false">O698-(1-O698)/N698</f>
        <v>0.0135674453489316</v>
      </c>
      <c r="L698" s="10" t="n">
        <f aca="false">AVERAGEIF($H$3:$H698,"&gt;0")</f>
        <v>2.0414730878187</v>
      </c>
      <c r="M698" s="10" t="n">
        <f aca="false">AVERAGEIF($H$3:$H698,"&lt;0")</f>
        <v>-4.02127659574468</v>
      </c>
      <c r="N698" s="11" t="n">
        <f aca="false">L698/-M698</f>
        <v>0.5076679107274</v>
      </c>
      <c r="O698" s="11" t="n">
        <f aca="false">COUNTIF($G$3:$G698,"&gt;0")/COUNTIF($B$3:$B698,"&gt;0")</f>
        <v>0.667844522968198</v>
      </c>
    </row>
    <row r="699" customFormat="false" ht="13" hidden="false" customHeight="false" outlineLevel="0" collapsed="false">
      <c r="B699" s="2" t="n">
        <v>43757</v>
      </c>
      <c r="C699" s="2" t="s">
        <v>185</v>
      </c>
      <c r="D699" s="3" t="s">
        <v>90</v>
      </c>
      <c r="E699" s="4" t="n">
        <v>1</v>
      </c>
      <c r="F699" s="5" t="n">
        <v>1.14</v>
      </c>
      <c r="G699" s="6" t="n">
        <v>1.14</v>
      </c>
      <c r="H699" s="7" t="n">
        <f aca="false">G699-E699</f>
        <v>0.14</v>
      </c>
      <c r="I699" s="7" t="n">
        <f aca="false">SUM($H$2:H699)</f>
        <v>-35.2199999999999</v>
      </c>
      <c r="J699" s="8" t="n">
        <f aca="false">SUM(H$3:H699)/SUM(E$3:E699)</f>
        <v>-0.0159366515837104</v>
      </c>
      <c r="K699" s="9" t="n">
        <f aca="false">O699-(1-O699)/N699</f>
        <v>0.0135841961919262</v>
      </c>
      <c r="L699" s="10" t="n">
        <f aca="false">AVERAGEIF($H$3:$H699,"&gt;0")</f>
        <v>2.03610169491525</v>
      </c>
      <c r="M699" s="10" t="n">
        <f aca="false">AVERAGEIF($H$3:$H699,"&lt;0")</f>
        <v>-4.02127659574468</v>
      </c>
      <c r="N699" s="11" t="n">
        <f aca="false">L699/-M699</f>
        <v>0.506332167518608</v>
      </c>
      <c r="O699" s="11" t="n">
        <f aca="false">COUNTIF($G$3:$G699,"&gt;0")/COUNTIF($B$3:$B699,"&gt;0")</f>
        <v>0.668430335097002</v>
      </c>
    </row>
    <row r="700" customFormat="false" ht="13" hidden="false" customHeight="false" outlineLevel="0" collapsed="false">
      <c r="B700" s="2" t="n">
        <v>43757</v>
      </c>
      <c r="C700" s="2" t="s">
        <v>190</v>
      </c>
      <c r="D700" s="3" t="s">
        <v>182</v>
      </c>
      <c r="E700" s="4" t="n">
        <v>3</v>
      </c>
      <c r="F700" s="5" t="n">
        <v>1.4</v>
      </c>
      <c r="G700" s="6" t="n">
        <v>4.2</v>
      </c>
      <c r="H700" s="7" t="n">
        <f aca="false">G700-E700</f>
        <v>1.2</v>
      </c>
      <c r="I700" s="7" t="n">
        <f aca="false">SUM($H$2:H700)</f>
        <v>-34.0199999999999</v>
      </c>
      <c r="J700" s="8" t="n">
        <f aca="false">SUM(H$3:H700)/SUM(E$3:E700)</f>
        <v>-0.0153727971079982</v>
      </c>
      <c r="K700" s="9" t="n">
        <f aca="false">O700-(1-O700)/N700</f>
        <v>0.0145638227269375</v>
      </c>
      <c r="L700" s="10" t="n">
        <f aca="false">AVERAGEIF($H$3:$H700,"&gt;0")</f>
        <v>2.03374647887324</v>
      </c>
      <c r="M700" s="10" t="n">
        <f aca="false">AVERAGEIF($H$3:$H700,"&lt;0")</f>
        <v>-4.02127659574468</v>
      </c>
      <c r="N700" s="11" t="n">
        <f aca="false">L700/-M700</f>
        <v>0.505746478873239</v>
      </c>
      <c r="O700" s="11" t="n">
        <f aca="false">COUNTIF($G$3:$G700,"&gt;0")/COUNTIF($B$3:$B700,"&gt;0")</f>
        <v>0.669014084507042</v>
      </c>
    </row>
    <row r="701" customFormat="false" ht="13" hidden="false" customHeight="false" outlineLevel="0" collapsed="false">
      <c r="B701" s="2" t="n">
        <v>43757</v>
      </c>
      <c r="C701" s="2" t="s">
        <v>199</v>
      </c>
      <c r="D701" s="3" t="s">
        <v>102</v>
      </c>
      <c r="E701" s="4" t="n">
        <v>3</v>
      </c>
      <c r="F701" s="5" t="n">
        <v>1.55</v>
      </c>
      <c r="G701" s="6" t="n">
        <v>4.65</v>
      </c>
      <c r="H701" s="7" t="n">
        <f aca="false">G701-E701</f>
        <v>1.65</v>
      </c>
      <c r="I701" s="7" t="n">
        <f aca="false">SUM($H$2:H701)</f>
        <v>-32.3699999999999</v>
      </c>
      <c r="J701" s="8" t="n">
        <f aca="false">SUM(H$3:H701)/SUM(E$3:E701)</f>
        <v>-0.0146074007220216</v>
      </c>
      <c r="K701" s="9" t="n">
        <f aca="false">O701-(1-O701)/N701</f>
        <v>0.0159492465090142</v>
      </c>
      <c r="L701" s="10" t="n">
        <f aca="false">AVERAGEIF($H$3:$H701,"&gt;0")</f>
        <v>2.03266853932584</v>
      </c>
      <c r="M701" s="10" t="n">
        <f aca="false">AVERAGEIF($H$3:$H701,"&lt;0")</f>
        <v>-4.02127659574468</v>
      </c>
      <c r="N701" s="11" t="n">
        <f aca="false">L701/-M701</f>
        <v>0.505478419832352</v>
      </c>
      <c r="O701" s="11" t="n">
        <f aca="false">COUNTIF($G$3:$G701,"&gt;0")/COUNTIF($B$3:$B701,"&gt;0")</f>
        <v>0.669595782073814</v>
      </c>
    </row>
    <row r="702" customFormat="false" ht="13" hidden="false" customHeight="false" outlineLevel="0" collapsed="false">
      <c r="B702" s="2" t="n">
        <v>43757</v>
      </c>
      <c r="C702" s="2" t="s">
        <v>199</v>
      </c>
      <c r="D702" s="3" t="s">
        <v>27</v>
      </c>
      <c r="E702" s="4" t="n">
        <v>1</v>
      </c>
      <c r="F702" s="5" t="n">
        <v>1.11</v>
      </c>
      <c r="G702" s="6" t="n">
        <v>1.11</v>
      </c>
      <c r="H702" s="7" t="n">
        <f aca="false">G702-E702</f>
        <v>0.11</v>
      </c>
      <c r="I702" s="7" t="n">
        <f aca="false">SUM($H$2:H702)</f>
        <v>-32.2599999999999</v>
      </c>
      <c r="J702" s="8" t="n">
        <f aca="false">SUM(H$3:H702)/SUM(E$3:E702)</f>
        <v>-0.0145511953089761</v>
      </c>
      <c r="K702" s="9" t="n">
        <f aca="false">O702-(1-O702)/N702</f>
        <v>0.0159422376650715</v>
      </c>
      <c r="L702" s="10" t="n">
        <f aca="false">AVERAGEIF($H$3:$H702,"&gt;0")</f>
        <v>2.02728291316526</v>
      </c>
      <c r="M702" s="10" t="n">
        <f aca="false">AVERAGEIF($H$3:$H702,"&lt;0")</f>
        <v>-4.02127659574468</v>
      </c>
      <c r="N702" s="11" t="n">
        <f aca="false">L702/-M702</f>
        <v>0.504139137136336</v>
      </c>
      <c r="O702" s="11" t="n">
        <f aca="false">COUNTIF($G$3:$G702,"&gt;0")/COUNTIF($B$3:$B702,"&gt;0")</f>
        <v>0.670175438596491</v>
      </c>
    </row>
    <row r="703" customFormat="false" ht="13" hidden="false" customHeight="false" outlineLevel="0" collapsed="false">
      <c r="B703" s="2" t="n">
        <v>43757</v>
      </c>
      <c r="C703" s="2" t="s">
        <v>199</v>
      </c>
      <c r="D703" s="3" t="s">
        <v>108</v>
      </c>
      <c r="E703" s="4" t="n">
        <v>6</v>
      </c>
      <c r="F703" s="5" t="n">
        <v>1.4</v>
      </c>
      <c r="G703" s="6" t="n">
        <v>8.4</v>
      </c>
      <c r="H703" s="7" t="n">
        <f aca="false">G703-E703</f>
        <v>2.4</v>
      </c>
      <c r="I703" s="7" t="n">
        <f aca="false">SUM($H$2:H703)</f>
        <v>-29.8599999999999</v>
      </c>
      <c r="J703" s="8" t="n">
        <f aca="false">SUM(H$3:H703)/SUM(E$3:E703)</f>
        <v>-0.0134322986954566</v>
      </c>
      <c r="K703" s="9" t="n">
        <f aca="false">O703-(1-O703)/N703</f>
        <v>0.0180008515627359</v>
      </c>
      <c r="L703" s="10" t="n">
        <f aca="false">AVERAGEIF($H$3:$H703,"&gt;0")</f>
        <v>2.02832402234637</v>
      </c>
      <c r="M703" s="10" t="n">
        <f aca="false">AVERAGEIF($H$3:$H703,"&lt;0")</f>
        <v>-4.02127659574468</v>
      </c>
      <c r="N703" s="11" t="n">
        <f aca="false">L703/-M703</f>
        <v>0.504398037303065</v>
      </c>
      <c r="O703" s="11" t="n">
        <f aca="false">COUNTIF($G$3:$G703,"&gt;0")/COUNTIF($B$3:$B703,"&gt;0")</f>
        <v>0.670753064798599</v>
      </c>
    </row>
    <row r="704" customFormat="false" ht="13" hidden="false" customHeight="false" outlineLevel="0" collapsed="false">
      <c r="B704" s="2" t="n">
        <v>43757</v>
      </c>
      <c r="C704" s="2" t="s">
        <v>199</v>
      </c>
      <c r="D704" s="3" t="s">
        <v>193</v>
      </c>
      <c r="E704" s="4" t="n">
        <v>1</v>
      </c>
      <c r="F704" s="5" t="n">
        <v>1.22</v>
      </c>
      <c r="G704" s="6" t="n">
        <v>1.22</v>
      </c>
      <c r="H704" s="7" t="n">
        <f aca="false">G704-E704</f>
        <v>0.22</v>
      </c>
      <c r="I704" s="7" t="n">
        <f aca="false">SUM($H$2:H704)</f>
        <v>-29.6399999999999</v>
      </c>
      <c r="J704" s="8" t="n">
        <f aca="false">SUM(H$3:H704)/SUM(E$3:E704)</f>
        <v>-0.0133273381294964</v>
      </c>
      <c r="K704" s="9" t="n">
        <f aca="false">O704-(1-O704)/N704</f>
        <v>0.0180954020372487</v>
      </c>
      <c r="L704" s="10" t="n">
        <f aca="false">AVERAGEIF($H$3:$H704,"&gt;0")</f>
        <v>2.02328690807799</v>
      </c>
      <c r="M704" s="10" t="n">
        <f aca="false">AVERAGEIF($H$3:$H704,"&lt;0")</f>
        <v>-4.02127659574468</v>
      </c>
      <c r="N704" s="11" t="n">
        <f aca="false">L704/-M704</f>
        <v>0.503145421585533</v>
      </c>
      <c r="O704" s="11" t="n">
        <f aca="false">COUNTIF($G$3:$G704,"&gt;0")/COUNTIF($B$3:$B704,"&gt;0")</f>
        <v>0.671328671328671</v>
      </c>
    </row>
    <row r="705" customFormat="false" ht="13" hidden="false" customHeight="false" outlineLevel="0" collapsed="false">
      <c r="B705" s="2" t="n">
        <v>43757</v>
      </c>
      <c r="C705" s="2" t="s">
        <v>199</v>
      </c>
      <c r="D705" s="3" t="s">
        <v>47</v>
      </c>
      <c r="E705" s="4" t="n">
        <v>7</v>
      </c>
      <c r="F705" s="5" t="n">
        <v>1.52</v>
      </c>
      <c r="G705" s="6" t="n">
        <v>0</v>
      </c>
      <c r="H705" s="7" t="n">
        <f aca="false">G705-E705</f>
        <v>-7</v>
      </c>
      <c r="I705" s="7" t="n">
        <f aca="false">SUM($H$2:H705)</f>
        <v>-36.6399999999999</v>
      </c>
      <c r="J705" s="8" t="n">
        <f aca="false">SUM(H$3:H705)/SUM(E$3:E705)</f>
        <v>-0.0164231286418646</v>
      </c>
      <c r="K705" s="9" t="n">
        <f aca="false">O705-(1-O705)/N705</f>
        <v>0.0120259215018164</v>
      </c>
      <c r="L705" s="10" t="n">
        <f aca="false">AVERAGEIF($H$3:$H705,"&gt;0")</f>
        <v>2.02328690807799</v>
      </c>
      <c r="M705" s="10" t="n">
        <f aca="false">AVERAGEIF($H$3:$H705,"&lt;0")</f>
        <v>-4.03703703703704</v>
      </c>
      <c r="N705" s="11" t="n">
        <f aca="false">L705/-M705</f>
        <v>0.501181160716567</v>
      </c>
      <c r="O705" s="11" t="n">
        <f aca="false">COUNTIF($G$3:$G705,"&gt;0")/COUNTIF($B$3:$B705,"&gt;0")</f>
        <v>0.670157068062827</v>
      </c>
    </row>
    <row r="706" customFormat="false" ht="13" hidden="false" customHeight="false" outlineLevel="0" collapsed="false">
      <c r="B706" s="2" t="n">
        <v>43757</v>
      </c>
      <c r="C706" s="2" t="s">
        <v>199</v>
      </c>
      <c r="D706" s="3" t="s">
        <v>200</v>
      </c>
      <c r="E706" s="4" t="n">
        <v>4</v>
      </c>
      <c r="F706" s="5" t="n">
        <v>1.52</v>
      </c>
      <c r="G706" s="6" t="n">
        <v>0</v>
      </c>
      <c r="H706" s="7" t="n">
        <f aca="false">G706-E706</f>
        <v>-4</v>
      </c>
      <c r="I706" s="7" t="n">
        <f aca="false">SUM($H$2:H706)</f>
        <v>-40.6399999999999</v>
      </c>
      <c r="J706" s="8" t="n">
        <f aca="false">SUM(H$3:H706)/SUM(E$3:E706)</f>
        <v>-0.0181834451901566</v>
      </c>
      <c r="K706" s="9" t="n">
        <f aca="false">O706-(1-O706)/N706</f>
        <v>0.00856075245513255</v>
      </c>
      <c r="L706" s="10" t="n">
        <f aca="false">AVERAGEIF($H$3:$H706,"&gt;0")</f>
        <v>2.02328690807799</v>
      </c>
      <c r="M706" s="10" t="n">
        <f aca="false">AVERAGEIF($H$3:$H706,"&lt;0")</f>
        <v>-4.03684210526316</v>
      </c>
      <c r="N706" s="11" t="n">
        <f aca="false">L706/-M706</f>
        <v>0.501205361844614</v>
      </c>
      <c r="O706" s="11" t="n">
        <f aca="false">COUNTIF($G$3:$G706,"&gt;0")/COUNTIF($B$3:$B706,"&gt;0")</f>
        <v>0.668989547038328</v>
      </c>
    </row>
    <row r="707" customFormat="false" ht="13" hidden="false" customHeight="false" outlineLevel="0" collapsed="false">
      <c r="B707" s="2" t="n">
        <v>43757</v>
      </c>
      <c r="C707" s="2" t="s">
        <v>201</v>
      </c>
      <c r="D707" s="3" t="s">
        <v>146</v>
      </c>
      <c r="E707" s="4" t="n">
        <v>1</v>
      </c>
      <c r="F707" s="5" t="n">
        <v>1.22</v>
      </c>
      <c r="G707" s="6" t="n">
        <v>1.22</v>
      </c>
      <c r="H707" s="7" t="n">
        <f aca="false">G707-E707</f>
        <v>0.22</v>
      </c>
      <c r="I707" s="7" t="n">
        <f aca="false">SUM($H$2:H707)</f>
        <v>-40.4199999999999</v>
      </c>
      <c r="J707" s="8" t="n">
        <f aca="false">SUM(H$3:H707)/SUM(E$3:E707)</f>
        <v>-0.018076923076923</v>
      </c>
      <c r="K707" s="9" t="n">
        <f aca="false">O707-(1-O707)/N707</f>
        <v>0.00864873792287146</v>
      </c>
      <c r="L707" s="10" t="n">
        <f aca="false">AVERAGEIF($H$3:$H707,"&gt;0")</f>
        <v>2.01827777777778</v>
      </c>
      <c r="M707" s="10" t="n">
        <f aca="false">AVERAGEIF($H$3:$H707,"&lt;0")</f>
        <v>-4.03684210526316</v>
      </c>
      <c r="N707" s="11" t="n">
        <f aca="false">L707/-M707</f>
        <v>0.499964508184847</v>
      </c>
      <c r="O707" s="11" t="n">
        <f aca="false">COUNTIF($G$3:$G707,"&gt;0")/COUNTIF($B$3:$B707,"&gt;0")</f>
        <v>0.669565217391305</v>
      </c>
    </row>
    <row r="708" customFormat="false" ht="13" hidden="false" customHeight="false" outlineLevel="0" collapsed="false">
      <c r="B708" s="2" t="n">
        <v>43757</v>
      </c>
      <c r="C708" s="2" t="s">
        <v>201</v>
      </c>
      <c r="D708" s="3" t="s">
        <v>46</v>
      </c>
      <c r="E708" s="4" t="n">
        <v>9</v>
      </c>
      <c r="F708" s="5" t="n">
        <v>1.68</v>
      </c>
      <c r="G708" s="6" t="n">
        <v>15.12</v>
      </c>
      <c r="H708" s="7" t="n">
        <f aca="false">G708-E708</f>
        <v>6.12</v>
      </c>
      <c r="I708" s="7" t="n">
        <f aca="false">SUM($H$2:H708)</f>
        <v>-34.2999999999999</v>
      </c>
      <c r="J708" s="8" t="n">
        <f aca="false">SUM(H$3:H708)/SUM(E$3:E708)</f>
        <v>-0.0152783964365256</v>
      </c>
      <c r="K708" s="9" t="n">
        <f aca="false">O708-(1-O708)/N708</f>
        <v>0.0140632819252985</v>
      </c>
      <c r="L708" s="10" t="n">
        <f aca="false">AVERAGEIF($H$3:$H708,"&gt;0")</f>
        <v>2.02963988919667</v>
      </c>
      <c r="M708" s="10" t="n">
        <f aca="false">AVERAGEIF($H$3:$H708,"&lt;0")</f>
        <v>-4.03684210526316</v>
      </c>
      <c r="N708" s="11" t="n">
        <f aca="false">L708/-M708</f>
        <v>0.502779112056543</v>
      </c>
      <c r="O708" s="11" t="n">
        <f aca="false">COUNTIF($G$3:$G708,"&gt;0")/COUNTIF($B$3:$B708,"&gt;0")</f>
        <v>0.670138888888889</v>
      </c>
    </row>
    <row r="709" customFormat="false" ht="13" hidden="false" customHeight="false" outlineLevel="0" collapsed="false">
      <c r="B709" s="2" t="n">
        <v>43757</v>
      </c>
      <c r="C709" s="2" t="s">
        <v>201</v>
      </c>
      <c r="D709" s="3" t="s">
        <v>36</v>
      </c>
      <c r="E709" s="4" t="n">
        <v>3</v>
      </c>
      <c r="F709" s="5" t="n">
        <v>1.62</v>
      </c>
      <c r="G709" s="6" t="n">
        <v>0</v>
      </c>
      <c r="H709" s="7" t="n">
        <f aca="false">G709-E709</f>
        <v>-3</v>
      </c>
      <c r="I709" s="7" t="n">
        <f aca="false">SUM($H$2:H709)</f>
        <v>-37.2999999999999</v>
      </c>
      <c r="J709" s="8" t="n">
        <f aca="false">SUM(H$3:H709)/SUM(E$3:E709)</f>
        <v>-0.0165925266903914</v>
      </c>
      <c r="K709" s="9" t="n">
        <f aca="false">O709-(1-O709)/N709</f>
        <v>0.0114772195334599</v>
      </c>
      <c r="L709" s="10" t="n">
        <f aca="false">AVERAGEIF($H$3:$H709,"&gt;0")</f>
        <v>2.02963988919667</v>
      </c>
      <c r="M709" s="10" t="n">
        <f aca="false">AVERAGEIF($H$3:$H709,"&lt;0")</f>
        <v>-4.03141361256545</v>
      </c>
      <c r="N709" s="11" t="n">
        <f aca="false">L709/-M709</f>
        <v>0.503456128359175</v>
      </c>
      <c r="O709" s="11" t="n">
        <f aca="false">COUNTIF($G$3:$G709,"&gt;0")/COUNTIF($B$3:$B709,"&gt;0")</f>
        <v>0.668977469670711</v>
      </c>
    </row>
    <row r="710" customFormat="false" ht="13" hidden="false" customHeight="false" outlineLevel="0" collapsed="false">
      <c r="B710" s="2" t="n">
        <v>43757</v>
      </c>
      <c r="C710" s="2" t="s">
        <v>201</v>
      </c>
      <c r="D710" s="3" t="s">
        <v>159</v>
      </c>
      <c r="E710" s="4" t="n">
        <v>1</v>
      </c>
      <c r="F710" s="5" t="n">
        <v>1.55</v>
      </c>
      <c r="G710" s="6" t="n">
        <v>1.55</v>
      </c>
      <c r="H710" s="7" t="n">
        <f aca="false">G710-E710</f>
        <v>0.55</v>
      </c>
      <c r="I710" s="7" t="n">
        <f aca="false">SUM($H$2:H710)</f>
        <v>-36.7499999999999</v>
      </c>
      <c r="J710" s="8" t="n">
        <f aca="false">SUM(H$3:H710)/SUM(E$3:E710)</f>
        <v>-0.0163405958203646</v>
      </c>
      <c r="K710" s="9" t="n">
        <f aca="false">O710-(1-O710)/N710</f>
        <v>0.0118629790818474</v>
      </c>
      <c r="L710" s="10" t="n">
        <f aca="false">AVERAGEIF($H$3:$H710,"&gt;0")</f>
        <v>2.02555248618784</v>
      </c>
      <c r="M710" s="10" t="n">
        <f aca="false">AVERAGEIF($H$3:$H710,"&lt;0")</f>
        <v>-4.03141361256545</v>
      </c>
      <c r="N710" s="11" t="n">
        <f aca="false">L710/-M710</f>
        <v>0.502442240080361</v>
      </c>
      <c r="O710" s="11" t="n">
        <f aca="false">COUNTIF($G$3:$G710,"&gt;0")/COUNTIF($B$3:$B710,"&gt;0")</f>
        <v>0.669550173010381</v>
      </c>
    </row>
    <row r="711" customFormat="false" ht="13" hidden="false" customHeight="false" outlineLevel="0" collapsed="false">
      <c r="B711" s="2" t="n">
        <v>43757</v>
      </c>
      <c r="C711" s="2" t="s">
        <v>201</v>
      </c>
      <c r="D711" s="3" t="s">
        <v>148</v>
      </c>
      <c r="E711" s="4" t="n">
        <v>4</v>
      </c>
      <c r="F711" s="5" t="n">
        <v>1.16</v>
      </c>
      <c r="G711" s="6" t="n">
        <v>4.64</v>
      </c>
      <c r="H711" s="7" t="n">
        <f aca="false">G711-E711</f>
        <v>0.64</v>
      </c>
      <c r="I711" s="7" t="n">
        <f aca="false">SUM($H$2:H711)</f>
        <v>-36.1099999999999</v>
      </c>
      <c r="J711" s="8" t="n">
        <f aca="false">SUM(H$3:H711)/SUM(E$3:E711)</f>
        <v>-0.0160275188637372</v>
      </c>
      <c r="K711" s="9" t="n">
        <f aca="false">O711-(1-O711)/N711</f>
        <v>0.0123300657007154</v>
      </c>
      <c r="L711" s="10" t="n">
        <f aca="false">AVERAGEIF($H$3:$H711,"&gt;0")</f>
        <v>2.02173553719008</v>
      </c>
      <c r="M711" s="10" t="n">
        <f aca="false">AVERAGEIF($H$3:$H711,"&lt;0")</f>
        <v>-4.03141361256545</v>
      </c>
      <c r="N711" s="11" t="n">
        <f aca="false">L711/-M711</f>
        <v>0.501495438445851</v>
      </c>
      <c r="O711" s="11" t="n">
        <f aca="false">COUNTIF($G$3:$G711,"&gt;0")/COUNTIF($B$3:$B711,"&gt;0")</f>
        <v>0.670120898100173</v>
      </c>
    </row>
    <row r="713" customFormat="false" ht="12.8" hidden="false" customHeight="false" outlineLevel="0" collapsed="false">
      <c r="B713" s="2" t="n">
        <v>43758</v>
      </c>
      <c r="C713" s="2" t="s">
        <v>183</v>
      </c>
      <c r="D713" s="3" t="s">
        <v>44</v>
      </c>
      <c r="E713" s="4" t="n">
        <v>6</v>
      </c>
      <c r="F713" s="5" t="n">
        <v>1.28</v>
      </c>
      <c r="G713" s="6" t="n">
        <v>7.68</v>
      </c>
      <c r="H713" s="7" t="n">
        <f aca="false">G713-E713</f>
        <v>1.68</v>
      </c>
      <c r="I713" s="7" t="n">
        <f aca="false">SUM($H$2:H713)</f>
        <v>-34.43</v>
      </c>
      <c r="J713" s="8" t="n">
        <f aca="false">SUM(H$3:H713)/SUM(E$3:E713)</f>
        <v>-0.0152412571934484</v>
      </c>
      <c r="K713" s="9" t="n">
        <f aca="false">O713-(1-O713)/N713</f>
        <v>0.0137278713716263</v>
      </c>
      <c r="L713" s="10" t="n">
        <f aca="false">AVERAGEIF($H$3:$H713,"&gt;0")</f>
        <v>2.0207967032967</v>
      </c>
      <c r="M713" s="10" t="n">
        <f aca="false">AVERAGEIF($H$3:$H713,"&lt;0")</f>
        <v>-4.03141361256545</v>
      </c>
      <c r="N713" s="11" t="n">
        <f aca="false">L713/-M713</f>
        <v>0.501262558869701</v>
      </c>
      <c r="O713" s="11" t="n">
        <f aca="false">COUNTIF($G$3:$G713,"&gt;0")/COUNTIF($B$3:$B713,"&gt;0")</f>
        <v>0.670689655172414</v>
      </c>
    </row>
    <row r="714" customFormat="false" ht="12.8" hidden="false" customHeight="false" outlineLevel="0" collapsed="false">
      <c r="B714" s="2" t="n">
        <v>43758</v>
      </c>
      <c r="C714" s="2" t="s">
        <v>185</v>
      </c>
      <c r="D714" s="3" t="s">
        <v>90</v>
      </c>
      <c r="E714" s="4" t="n">
        <v>1</v>
      </c>
      <c r="F714" s="5" t="n">
        <v>1.42</v>
      </c>
      <c r="G714" s="6" t="n">
        <v>1.42</v>
      </c>
      <c r="H714" s="7" t="n">
        <f aca="false">G714-E714</f>
        <v>0.42</v>
      </c>
      <c r="I714" s="7" t="n">
        <f aca="false">SUM($H$2:H714)</f>
        <v>-34.01</v>
      </c>
      <c r="J714" s="8" t="n">
        <f aca="false">SUM(H$3:H714)/SUM(E$3:E714)</f>
        <v>-0.0150486725663717</v>
      </c>
      <c r="K714" s="9" t="n">
        <f aca="false">O714-(1-O714)/N714</f>
        <v>0.0139989648048374</v>
      </c>
      <c r="L714" s="10" t="n">
        <f aca="false">AVERAGEIF($H$3:$H714,"&gt;0")</f>
        <v>2.01641095890411</v>
      </c>
      <c r="M714" s="10" t="n">
        <f aca="false">AVERAGEIF($H$3:$H714,"&lt;0")</f>
        <v>-4.03141361256545</v>
      </c>
      <c r="N714" s="11" t="n">
        <f aca="false">L714/-M714</f>
        <v>0.500174666429461</v>
      </c>
      <c r="O714" s="11" t="n">
        <f aca="false">COUNTIF($G$3:$G714,"&gt;0")/COUNTIF($B$3:$B714,"&gt;0")</f>
        <v>0.671256454388985</v>
      </c>
    </row>
    <row r="715" customFormat="false" ht="12.8" hidden="false" customHeight="false" outlineLevel="0" collapsed="false">
      <c r="B715" s="2" t="n">
        <v>43758</v>
      </c>
      <c r="C715" s="2" t="s">
        <v>202</v>
      </c>
      <c r="D715" s="3" t="s">
        <v>92</v>
      </c>
      <c r="E715" s="4" t="n">
        <v>3</v>
      </c>
      <c r="F715" s="5" t="n">
        <v>1.58</v>
      </c>
      <c r="G715" s="6" t="n">
        <v>0</v>
      </c>
      <c r="H715" s="7" t="n">
        <f aca="false">G715-E715</f>
        <v>-3</v>
      </c>
      <c r="I715" s="7" t="n">
        <f aca="false">SUM($H$2:H715)</f>
        <v>-37.01</v>
      </c>
      <c r="J715" s="8" t="n">
        <f aca="false">SUM(H$3:H715)/SUM(E$3:E715)</f>
        <v>-0.0163543968183827</v>
      </c>
      <c r="K715" s="9" t="n">
        <f aca="false">O715-(1-O715)/N715</f>
        <v>0.0114185680376553</v>
      </c>
      <c r="L715" s="10" t="n">
        <f aca="false">AVERAGEIF($H$3:$H715,"&gt;0")</f>
        <v>2.01641095890411</v>
      </c>
      <c r="M715" s="10" t="n">
        <f aca="false">AVERAGEIF($H$3:$H715,"&lt;0")</f>
        <v>-4.02604166666667</v>
      </c>
      <c r="N715" s="11" t="n">
        <f aca="false">L715/-M715</f>
        <v>0.500842049300891</v>
      </c>
      <c r="O715" s="11" t="n">
        <f aca="false">COUNTIF($G$3:$G715,"&gt;0")/COUNTIF($B$3:$B715,"&gt;0")</f>
        <v>0.670103092783505</v>
      </c>
    </row>
    <row r="716" customFormat="false" ht="12.8" hidden="false" customHeight="false" outlineLevel="0" collapsed="false">
      <c r="B716" s="2" t="n">
        <v>43758</v>
      </c>
      <c r="C716" s="2" t="s">
        <v>199</v>
      </c>
      <c r="D716" s="3" t="s">
        <v>102</v>
      </c>
      <c r="E716" s="4" t="n">
        <v>2</v>
      </c>
      <c r="F716" s="5" t="n">
        <v>1.72</v>
      </c>
      <c r="G716" s="6" t="n">
        <v>0</v>
      </c>
      <c r="H716" s="7" t="n">
        <f aca="false">G716-E716</f>
        <v>-2</v>
      </c>
      <c r="I716" s="7" t="n">
        <f aca="false">SUM($H$2:H716)</f>
        <v>-39.01</v>
      </c>
      <c r="J716" s="8" t="n">
        <f aca="false">SUM(H$3:H716)/SUM(E$3:E716)</f>
        <v>-0.0172229580573951</v>
      </c>
      <c r="K716" s="9" t="n">
        <f aca="false">O716-(1-O716)/N716</f>
        <v>0.00969767632153018</v>
      </c>
      <c r="L716" s="10" t="n">
        <f aca="false">AVERAGEIF($H$3:$H716,"&gt;0")</f>
        <v>2.01641095890411</v>
      </c>
      <c r="M716" s="10" t="n">
        <f aca="false">AVERAGEIF($H$3:$H716,"&lt;0")</f>
        <v>-4.01554404145078</v>
      </c>
      <c r="N716" s="11" t="n">
        <f aca="false">L716/-M716</f>
        <v>0.502151374281926</v>
      </c>
      <c r="O716" s="11" t="n">
        <f aca="false">COUNTIF($G$3:$G716,"&gt;0")/COUNTIF($B$3:$B716,"&gt;0")</f>
        <v>0.668953687821612</v>
      </c>
    </row>
    <row r="717" customFormat="false" ht="12.8" hidden="false" customHeight="false" outlineLevel="0" collapsed="false">
      <c r="B717" s="2" t="n">
        <v>43758</v>
      </c>
      <c r="C717" s="2" t="s">
        <v>199</v>
      </c>
      <c r="D717" s="3" t="s">
        <v>193</v>
      </c>
      <c r="E717" s="4" t="n">
        <v>6</v>
      </c>
      <c r="F717" s="5" t="n">
        <v>1.62</v>
      </c>
      <c r="G717" s="6" t="n">
        <v>9.72</v>
      </c>
      <c r="H717" s="7" t="n">
        <f aca="false">G717-E717</f>
        <v>3.72</v>
      </c>
      <c r="I717" s="7" t="n">
        <f aca="false">SUM($H$2:H717)</f>
        <v>-35.29</v>
      </c>
      <c r="J717" s="8" t="n">
        <f aca="false">SUM(H$3:H717)/SUM(E$3:E717)</f>
        <v>-0.0155394099515632</v>
      </c>
      <c r="K717" s="9" t="n">
        <f aca="false">O717-(1-O717)/N717</f>
        <v>0.012909099141592</v>
      </c>
      <c r="L717" s="10" t="n">
        <f aca="false">AVERAGEIF($H$3:$H717,"&gt;0")</f>
        <v>2.02106557377049</v>
      </c>
      <c r="M717" s="10" t="n">
        <f aca="false">AVERAGEIF($H$3:$H717,"&lt;0")</f>
        <v>-4.01554404145078</v>
      </c>
      <c r="N717" s="11" t="n">
        <f aca="false">L717/-M717</f>
        <v>0.503310523532522</v>
      </c>
      <c r="O717" s="11" t="n">
        <f aca="false">COUNTIF($G$3:$G717,"&gt;0")/COUNTIF($B$3:$B717,"&gt;0")</f>
        <v>0.669520547945205</v>
      </c>
    </row>
    <row r="718" customFormat="false" ht="12.8" hidden="false" customHeight="false" outlineLevel="0" collapsed="false">
      <c r="B718" s="2" t="n">
        <v>43758</v>
      </c>
      <c r="C718" s="2" t="s">
        <v>199</v>
      </c>
      <c r="D718" s="3" t="s">
        <v>169</v>
      </c>
      <c r="E718" s="4" t="n">
        <v>1</v>
      </c>
      <c r="F718" s="5" t="n">
        <v>1.26</v>
      </c>
      <c r="G718" s="6" t="n">
        <v>1.26</v>
      </c>
      <c r="H718" s="7" t="n">
        <f aca="false">G718-E718</f>
        <v>0.26</v>
      </c>
      <c r="I718" s="7" t="n">
        <f aca="false">SUM($H$2:H718)</f>
        <v>-35.03</v>
      </c>
      <c r="J718" s="8" t="n">
        <f aca="false">SUM(H$3:H718)/SUM(E$3:E718)</f>
        <v>-0.0154181338028169</v>
      </c>
      <c r="K718" s="9" t="n">
        <f aca="false">O718-(1-O718)/N718</f>
        <v>0.0130364259396512</v>
      </c>
      <c r="L718" s="10" t="n">
        <f aca="false">AVERAGEIF($H$3:$H718,"&gt;0")</f>
        <v>2.01626702997275</v>
      </c>
      <c r="M718" s="10" t="n">
        <f aca="false">AVERAGEIF($H$3:$H718,"&lt;0")</f>
        <v>-4.01554404145078</v>
      </c>
      <c r="N718" s="11" t="n">
        <f aca="false">L718/-M718</f>
        <v>0.50211553133515</v>
      </c>
      <c r="O718" s="11" t="n">
        <f aca="false">COUNTIF($G$3:$G718,"&gt;0")/COUNTIF($B$3:$B718,"&gt;0")</f>
        <v>0.67008547008547</v>
      </c>
    </row>
    <row r="719" customFormat="false" ht="12.8" hidden="false" customHeight="false" outlineLevel="0" collapsed="false">
      <c r="B719" s="2" t="n">
        <v>43758</v>
      </c>
      <c r="C719" s="2" t="s">
        <v>199</v>
      </c>
      <c r="D719" s="3" t="s">
        <v>140</v>
      </c>
      <c r="E719" s="4" t="n">
        <v>8</v>
      </c>
      <c r="F719" s="5" t="n">
        <v>1.34</v>
      </c>
      <c r="G719" s="6" t="n">
        <v>10.72</v>
      </c>
      <c r="H719" s="7" t="n">
        <f aca="false">G719-E719</f>
        <v>2.72</v>
      </c>
      <c r="I719" s="7" t="n">
        <f aca="false">SUM($H$2:H719)</f>
        <v>-32.31</v>
      </c>
      <c r="J719" s="8" t="n">
        <f aca="false">SUM(H$3:H719)/SUM(E$3:E719)</f>
        <v>-0.0141710526315789</v>
      </c>
      <c r="K719" s="9" t="n">
        <f aca="false">O719-(1-O719)/N719</f>
        <v>0.0153421859114936</v>
      </c>
      <c r="L719" s="10" t="n">
        <f aca="false">AVERAGEIF($H$3:$H719,"&gt;0")</f>
        <v>2.01817934782609</v>
      </c>
      <c r="M719" s="10" t="n">
        <f aca="false">AVERAGEIF($H$3:$H719,"&lt;0")</f>
        <v>-4.01554404145078</v>
      </c>
      <c r="N719" s="11" t="n">
        <f aca="false">L719/-M719</f>
        <v>0.502591760168303</v>
      </c>
      <c r="O719" s="11" t="n">
        <f aca="false">COUNTIF($G$3:$G719,"&gt;0")/COUNTIF($B$3:$B719,"&gt;0")</f>
        <v>0.670648464163823</v>
      </c>
    </row>
    <row r="720" customFormat="false" ht="12.8" hidden="false" customHeight="false" outlineLevel="0" collapsed="false">
      <c r="B720" s="2" t="n">
        <v>43758</v>
      </c>
      <c r="C720" s="2" t="s">
        <v>201</v>
      </c>
      <c r="D720" s="3" t="s">
        <v>167</v>
      </c>
      <c r="E720" s="4" t="n">
        <v>3</v>
      </c>
      <c r="F720" s="5" t="n">
        <v>1.72</v>
      </c>
      <c r="G720" s="6" t="n">
        <v>3</v>
      </c>
      <c r="H720" s="7" t="n">
        <f aca="false">G720-E720</f>
        <v>0</v>
      </c>
      <c r="I720" s="7" t="n">
        <f aca="false">SUM($H$2:H720)</f>
        <v>-32.31</v>
      </c>
      <c r="J720" s="8" t="n">
        <f aca="false">SUM(H$3:H720)/SUM(E$3:E720)</f>
        <v>-0.0141524310118265</v>
      </c>
      <c r="K720" s="9" t="n">
        <f aca="false">O720-(1-O720)/N720</f>
        <v>0.0170196268213547</v>
      </c>
      <c r="L720" s="10" t="n">
        <f aca="false">AVERAGEIF($H$3:$H720,"&gt;0")</f>
        <v>2.01817934782609</v>
      </c>
      <c r="M720" s="10" t="n">
        <f aca="false">AVERAGEIF($H$3:$H720,"&lt;0")</f>
        <v>-4.01554404145078</v>
      </c>
      <c r="N720" s="11" t="n">
        <f aca="false">L720/-M720</f>
        <v>0.502591760168303</v>
      </c>
      <c r="O720" s="11" t="n">
        <f aca="false">COUNTIF($G$3:$G720,"&gt;0")/COUNTIF($B$3:$B720,"&gt;0")</f>
        <v>0.671209540034072</v>
      </c>
    </row>
    <row r="721" customFormat="false" ht="12.8" hidden="false" customHeight="false" outlineLevel="0" collapsed="false">
      <c r="B721" s="2" t="n">
        <v>43758</v>
      </c>
      <c r="C721" s="2" t="s">
        <v>201</v>
      </c>
      <c r="D721" s="3" t="s">
        <v>26</v>
      </c>
      <c r="E721" s="4" t="n">
        <v>5</v>
      </c>
      <c r="F721" s="5" t="n">
        <v>1.5</v>
      </c>
      <c r="G721" s="6" t="n">
        <v>7.5</v>
      </c>
      <c r="H721" s="7" t="n">
        <f aca="false">G721-E721</f>
        <v>2.5</v>
      </c>
      <c r="I721" s="7" t="n">
        <f aca="false">SUM($H$2:H721)</f>
        <v>-29.81</v>
      </c>
      <c r="J721" s="8" t="n">
        <f aca="false">SUM(H$3:H721)/SUM(E$3:E721)</f>
        <v>-0.0130288461538461</v>
      </c>
      <c r="K721" s="9" t="n">
        <f aca="false">O721-(1-O721)/N721</f>
        <v>0.0191136251330867</v>
      </c>
      <c r="L721" s="10" t="n">
        <f aca="false">AVERAGEIF($H$3:$H721,"&gt;0")</f>
        <v>2.01948509485095</v>
      </c>
      <c r="M721" s="10" t="n">
        <f aca="false">AVERAGEIF($H$3:$H721,"&lt;0")</f>
        <v>-4.01554404145078</v>
      </c>
      <c r="N721" s="11" t="n">
        <f aca="false">L721/-M721</f>
        <v>0.502916933298365</v>
      </c>
      <c r="O721" s="11" t="n">
        <f aca="false">COUNTIF($G$3:$G721,"&gt;0")/COUNTIF($B$3:$B721,"&gt;0")</f>
        <v>0.671768707482993</v>
      </c>
    </row>
    <row r="722" customFormat="false" ht="12.8" hidden="false" customHeight="false" outlineLevel="0" collapsed="false">
      <c r="B722" s="2" t="n">
        <v>43758</v>
      </c>
      <c r="C722" s="2" t="s">
        <v>201</v>
      </c>
      <c r="D722" s="3" t="s">
        <v>148</v>
      </c>
      <c r="E722" s="4" t="n">
        <v>8</v>
      </c>
      <c r="F722" s="5" t="n">
        <v>1.13</v>
      </c>
      <c r="G722" s="6" t="n">
        <v>0</v>
      </c>
      <c r="H722" s="7" t="n">
        <f aca="false">G722-E722</f>
        <v>-8</v>
      </c>
      <c r="I722" s="7" t="n">
        <f aca="false">SUM($H$2:H722)</f>
        <v>-37.81</v>
      </c>
      <c r="J722" s="8" t="n">
        <f aca="false">SUM(H$3:H722)/SUM(E$3:E722)</f>
        <v>-0.0164677700348432</v>
      </c>
      <c r="K722" s="9" t="n">
        <f aca="false">O722-(1-O722)/N722</f>
        <v>0.0123555276099975</v>
      </c>
      <c r="L722" s="10" t="n">
        <f aca="false">AVERAGEIF($H$3:$H722,"&gt;0")</f>
        <v>2.01948509485095</v>
      </c>
      <c r="M722" s="10" t="n">
        <f aca="false">AVERAGEIF($H$3:$H722,"&lt;0")</f>
        <v>-4.0360824742268</v>
      </c>
      <c r="N722" s="11" t="n">
        <f aca="false">L722/-M722</f>
        <v>0.500357737421563</v>
      </c>
      <c r="O722" s="11" t="n">
        <f aca="false">COUNTIF($G$3:$G722,"&gt;0")/COUNTIF($B$3:$B722,"&gt;0")</f>
        <v>0.67062818336163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6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60" activePane="bottomLeft" state="frozen"/>
      <selection pane="topLeft" activeCell="A1" activeCellId="0" sqref="A1"/>
      <selection pane="bottomLeft" activeCell="N69" activeCellId="0" sqref="N69"/>
    </sheetView>
  </sheetViews>
  <sheetFormatPr defaultRowHeight="13" outlineLevelRow="0" outlineLevelCol="0"/>
  <cols>
    <col collapsed="false" customWidth="true" hidden="false" outlineLevel="0" max="4" min="1" style="0" width="8.83"/>
    <col collapsed="false" customWidth="true" hidden="false" outlineLevel="0" max="5" min="5" style="30" width="8.83"/>
    <col collapsed="false" customWidth="true" hidden="false" outlineLevel="0" max="6" min="6" style="0" width="8.83"/>
    <col collapsed="false" customWidth="true" hidden="false" outlineLevel="0" max="7" min="7" style="0" width="6.66"/>
    <col collapsed="false" customWidth="true" hidden="false" outlineLevel="0" max="9" min="8" style="29" width="8.16"/>
    <col collapsed="false" customWidth="true" hidden="false" outlineLevel="0" max="10" min="10" style="29" width="4.5"/>
    <col collapsed="false" customWidth="true" hidden="false" outlineLevel="0" max="11" min="11" style="30" width="8"/>
    <col collapsed="false" customWidth="true" hidden="false" outlineLevel="0" max="12" min="12" style="30" width="8.83"/>
    <col collapsed="false" customWidth="true" hidden="false" outlineLevel="0" max="13" min="13" style="29" width="8"/>
    <col collapsed="false" customWidth="true" hidden="false" outlineLevel="0" max="14" min="14" style="29" width="8.83"/>
    <col collapsed="false" customWidth="true" hidden="false" outlineLevel="0" max="15" min="15" style="3" width="5.5"/>
    <col collapsed="false" customWidth="true" hidden="false" outlineLevel="0" max="1025" min="16" style="0" width="8.83"/>
  </cols>
  <sheetData>
    <row r="1" s="31" customFormat="true" ht="13" hidden="false" customHeight="false" outlineLevel="0" collapsed="false">
      <c r="A1" s="31" t="s">
        <v>1</v>
      </c>
      <c r="B1" s="31" t="s">
        <v>203</v>
      </c>
      <c r="C1" s="31" t="s">
        <v>204</v>
      </c>
      <c r="D1" s="31" t="s">
        <v>11</v>
      </c>
      <c r="E1" s="32" t="s">
        <v>205</v>
      </c>
      <c r="F1" s="31" t="s">
        <v>7</v>
      </c>
      <c r="G1" s="31" t="s">
        <v>206</v>
      </c>
      <c r="H1" s="17" t="s">
        <v>207</v>
      </c>
      <c r="I1" s="17" t="s">
        <v>208</v>
      </c>
      <c r="J1" s="17"/>
      <c r="K1" s="32" t="s">
        <v>209</v>
      </c>
      <c r="L1" s="32" t="s">
        <v>210</v>
      </c>
      <c r="M1" s="17" t="s">
        <v>211</v>
      </c>
      <c r="N1" s="17" t="s">
        <v>212</v>
      </c>
      <c r="O1" s="31" t="s">
        <v>213</v>
      </c>
    </row>
    <row r="2" customFormat="false" ht="13" hidden="false" customHeight="false" outlineLevel="0" collapsed="false">
      <c r="Q2" s="29"/>
      <c r="R2" s="29"/>
    </row>
    <row r="3" customFormat="false" ht="13" hidden="false" customHeight="false" outlineLevel="0" collapsed="false">
      <c r="A3" s="33" t="n">
        <v>43670</v>
      </c>
      <c r="B3" s="0" t="n">
        <f aca="false">COUNT(all!B3:B14)</f>
        <v>12</v>
      </c>
      <c r="C3" s="0" t="n">
        <f aca="false">SUM(all!E3:E14)</f>
        <v>135</v>
      </c>
      <c r="D3" s="27" t="n">
        <f aca="false">SUMIF(all!H3:H14,"&gt;0")</f>
        <v>68.3</v>
      </c>
      <c r="E3" s="30" t="n">
        <f aca="false">SUMIF(all!H3:H14,"&lt;0")</f>
        <v>-30</v>
      </c>
      <c r="F3" s="27" t="n">
        <f aca="false">D3+E3</f>
        <v>38.3</v>
      </c>
      <c r="G3" s="29" t="n">
        <f aca="false">F3/C3</f>
        <v>0.283703703703704</v>
      </c>
      <c r="H3" s="29" t="n">
        <f aca="false">all!O14</f>
        <v>0.75</v>
      </c>
      <c r="I3" s="29" t="n">
        <f aca="false">all!K14</f>
        <v>0.420571010248902</v>
      </c>
      <c r="K3" s="30" t="n">
        <f aca="false">AVERAGE(C3)</f>
        <v>135</v>
      </c>
      <c r="L3" s="30" t="n">
        <v>230.3</v>
      </c>
      <c r="M3" s="29" t="n">
        <f aca="false">K3/200</f>
        <v>0.675</v>
      </c>
      <c r="N3" s="29" t="n">
        <f aca="false">M3/I3</f>
        <v>1.60496083550914</v>
      </c>
      <c r="O3" s="3" t="n">
        <v>1</v>
      </c>
    </row>
    <row r="4" customFormat="false" ht="13" hidden="false" customHeight="false" outlineLevel="0" collapsed="false">
      <c r="A4" s="33" t="n">
        <v>43671</v>
      </c>
      <c r="B4" s="0" t="n">
        <f aca="false">COUNT(all!B17:B28)</f>
        <v>12</v>
      </c>
      <c r="C4" s="0" t="n">
        <f aca="false">SUM(all!E17:E28)</f>
        <v>180</v>
      </c>
      <c r="D4" s="27" t="n">
        <f aca="false">SUMIF(all!H17:H28,"&gt;0")</f>
        <v>77.75</v>
      </c>
      <c r="E4" s="30" t="n">
        <f aca="false">SUMIF(all!H17:H28,"&lt;0")</f>
        <v>-40</v>
      </c>
      <c r="F4" s="27" t="n">
        <f aca="false">D4+E4</f>
        <v>37.75</v>
      </c>
      <c r="G4" s="29" t="n">
        <f aca="false">F4/C4</f>
        <v>0.209722222222222</v>
      </c>
      <c r="H4" s="29" t="n">
        <f aca="false">all!O28</f>
        <v>0.791666666666667</v>
      </c>
      <c r="I4" s="29" t="n">
        <f aca="false">all!K28</f>
        <v>0.412230400547758</v>
      </c>
      <c r="K4" s="30" t="n">
        <f aca="false">AVERAGE($C$3:$C4)</f>
        <v>157.5</v>
      </c>
      <c r="L4" s="30" t="n">
        <v>268.05</v>
      </c>
      <c r="M4" s="29" t="n">
        <f aca="false">K4/L3</f>
        <v>0.683890577507599</v>
      </c>
      <c r="N4" s="29" t="n">
        <f aca="false">M4/I4</f>
        <v>1.65900083205622</v>
      </c>
      <c r="O4" s="3" t="n">
        <v>1</v>
      </c>
    </row>
    <row r="5" customFormat="false" ht="13" hidden="false" customHeight="false" outlineLevel="0" collapsed="false">
      <c r="A5" s="33" t="n">
        <v>43672</v>
      </c>
      <c r="B5" s="0" t="n">
        <f aca="false">COUNT(all!B31:B42)</f>
        <v>12</v>
      </c>
      <c r="C5" s="0" t="n">
        <f aca="false">SUM(all!E31:E42)</f>
        <v>130</v>
      </c>
      <c r="D5" s="27" t="n">
        <f aca="false">SUMIF(all!H31:H42,"&gt;0")</f>
        <v>39.1</v>
      </c>
      <c r="E5" s="30" t="n">
        <f aca="false">SUMIF(all!H31:H42,"&lt;0")</f>
        <v>-50</v>
      </c>
      <c r="F5" s="27" t="n">
        <f aca="false">D5+E5</f>
        <v>-10.9</v>
      </c>
      <c r="G5" s="29" t="n">
        <f aca="false">F5/C5</f>
        <v>-0.0838461538461538</v>
      </c>
      <c r="H5" s="29" t="n">
        <f aca="false">all!O42</f>
        <v>0.722222222222222</v>
      </c>
      <c r="I5" s="29" t="n">
        <f aca="false">all!K42</f>
        <v>0.272136705974135</v>
      </c>
      <c r="K5" s="30" t="n">
        <f aca="false">AVERAGE($C$3:$C5)</f>
        <v>148.333333333333</v>
      </c>
      <c r="L5" s="30" t="n">
        <v>257.15</v>
      </c>
      <c r="M5" s="29" t="n">
        <f aca="false">K5/L4</f>
        <v>0.55337934464963</v>
      </c>
      <c r="N5" s="29" t="n">
        <f aca="false">M5/I5</f>
        <v>2.03346087646929</v>
      </c>
      <c r="O5" s="3" t="n">
        <v>1</v>
      </c>
    </row>
    <row r="6" customFormat="false" ht="13" hidden="false" customHeight="false" outlineLevel="0" collapsed="false">
      <c r="A6" s="33" t="n">
        <v>43674</v>
      </c>
      <c r="B6" s="0" t="n">
        <f aca="false">COUNT(all!B45:B57)</f>
        <v>13</v>
      </c>
      <c r="C6" s="0" t="n">
        <f aca="false">SUM(all!E45:E57)</f>
        <v>195</v>
      </c>
      <c r="D6" s="27" t="n">
        <f aca="false">SUMIF(all!H45:H57,"&gt;0")</f>
        <v>32.1</v>
      </c>
      <c r="E6" s="30" t="n">
        <f aca="false">SUMIF(all!H45:H57,"&lt;0")</f>
        <v>-105</v>
      </c>
      <c r="F6" s="27" t="n">
        <f aca="false">D6+E6</f>
        <v>-72.9</v>
      </c>
      <c r="G6" s="29" t="n">
        <f aca="false">F6/C6</f>
        <v>-0.373846153846154</v>
      </c>
      <c r="H6" s="29" t="n">
        <f aca="false">all!O57</f>
        <v>0.653061224489796</v>
      </c>
      <c r="I6" s="29" t="n">
        <f aca="false">all!K57</f>
        <v>-0.00216058805570563</v>
      </c>
      <c r="K6" s="30" t="n">
        <f aca="false">AVERAGE($C$3:$C6)</f>
        <v>160</v>
      </c>
      <c r="L6" s="30" t="n">
        <v>154.35</v>
      </c>
      <c r="M6" s="29" t="n">
        <f aca="false">K6/L5</f>
        <v>0.622204938751701</v>
      </c>
      <c r="N6" s="29" t="n">
        <f aca="false">M6/I6</f>
        <v>-287.979440184629</v>
      </c>
      <c r="O6" s="3" t="n">
        <v>1</v>
      </c>
    </row>
    <row r="7" customFormat="false" ht="13" hidden="false" customHeight="false" outlineLevel="0" collapsed="false">
      <c r="A7" s="33" t="n">
        <v>43676</v>
      </c>
      <c r="B7" s="0" t="n">
        <f aca="false">COUNT(all!B60:B73)</f>
        <v>14</v>
      </c>
      <c r="C7" s="0" t="n">
        <f aca="false">SUM(all!E60:E73)</f>
        <v>125</v>
      </c>
      <c r="D7" s="27" t="n">
        <f aca="false">SUMIF(all!H60:H73,"&gt;0")</f>
        <v>40.17</v>
      </c>
      <c r="E7" s="30" t="n">
        <f aca="false">SUMIF(all!H60:H73,"&lt;0")</f>
        <v>-38</v>
      </c>
      <c r="F7" s="27" t="n">
        <f aca="false">D7+E7</f>
        <v>2.17</v>
      </c>
      <c r="G7" s="29" t="n">
        <f aca="false">F7/C7</f>
        <v>0.01736</v>
      </c>
      <c r="H7" s="29" t="n">
        <f aca="false">all!O73</f>
        <v>0.666666666666667</v>
      </c>
      <c r="I7" s="29" t="n">
        <f aca="false">all!K73</f>
        <v>0.0179830873638659</v>
      </c>
      <c r="K7" s="30" t="n">
        <f aca="false">AVERAGE($C$3:$C7)</f>
        <v>153</v>
      </c>
      <c r="L7" s="30" t="n">
        <v>148.72</v>
      </c>
      <c r="M7" s="29" t="n">
        <f aca="false">K7/L6</f>
        <v>0.991253644314869</v>
      </c>
      <c r="N7" s="29" t="n">
        <f aca="false">M7/I7</f>
        <v>55.121438508197</v>
      </c>
      <c r="O7" s="3" t="n">
        <v>1</v>
      </c>
    </row>
    <row r="8" customFormat="false" ht="13" hidden="false" customHeight="false" outlineLevel="0" collapsed="false">
      <c r="A8" s="33" t="n">
        <v>43677</v>
      </c>
      <c r="B8" s="0" t="n">
        <f aca="false">COUNT(all!B76:B95)</f>
        <v>20</v>
      </c>
      <c r="C8" s="0" t="n">
        <f aca="false">SUM(all!E76:E95)</f>
        <v>73</v>
      </c>
      <c r="D8" s="27" t="n">
        <f aca="false">SUMIF(all!H76:H95,"&gt;0")</f>
        <v>18.9</v>
      </c>
      <c r="E8" s="30" t="n">
        <f aca="false">SUMIF(all!H76:H95,"&lt;0")</f>
        <v>-25</v>
      </c>
      <c r="F8" s="27" t="n">
        <f aca="false">D8+E8</f>
        <v>-6.1</v>
      </c>
      <c r="G8" s="29" t="n">
        <f aca="false">F8/C8</f>
        <v>-0.0835616438356165</v>
      </c>
      <c r="H8" s="29" t="n">
        <f aca="false">all!O95</f>
        <v>0.662650602409639</v>
      </c>
      <c r="I8" s="29" t="n">
        <f aca="false">all!K95</f>
        <v>0.00966227387837426</v>
      </c>
      <c r="K8" s="30" t="n">
        <f aca="false">AVERAGE($C$3:$C8)</f>
        <v>139.666666666667</v>
      </c>
      <c r="L8" s="30" t="n">
        <v>143.82</v>
      </c>
      <c r="M8" s="29" t="n">
        <f aca="false">K8/L7</f>
        <v>0.939124977586516</v>
      </c>
      <c r="N8" s="29" t="n">
        <f aca="false">M8/I8</f>
        <v>97.1950277344581</v>
      </c>
      <c r="O8" s="3" t="n">
        <v>1</v>
      </c>
    </row>
    <row r="9" customFormat="false" ht="13" hidden="false" customHeight="false" outlineLevel="0" collapsed="false">
      <c r="A9" s="33" t="n">
        <v>43678</v>
      </c>
      <c r="B9" s="0" t="n">
        <f aca="false">COUNT(all!B98:B105)</f>
        <v>8</v>
      </c>
      <c r="C9" s="0" t="n">
        <f aca="false">SUM(all!E98:E105)</f>
        <v>26</v>
      </c>
      <c r="D9" s="27" t="n">
        <f aca="false">SUMIF(all!H98:H105,"&gt;0")</f>
        <v>17.65</v>
      </c>
      <c r="E9" s="30" t="n">
        <f aca="false">SUMIF(all!H98:H105,"&lt;0")</f>
        <v>-12</v>
      </c>
      <c r="F9" s="27" t="n">
        <f aca="false">D9+E9</f>
        <v>5.65</v>
      </c>
      <c r="G9" s="29" t="n">
        <f aca="false">F9/C9</f>
        <v>0.217307692307692</v>
      </c>
      <c r="H9" s="29" t="n">
        <f aca="false">all!O105</f>
        <v>0.648351648351648</v>
      </c>
      <c r="I9" s="29" t="n">
        <f aca="false">all!K105</f>
        <v>0.0203440808604605</v>
      </c>
      <c r="K9" s="30" t="n">
        <f aca="false">AVERAGE($C$3:$C9)</f>
        <v>123.428571428571</v>
      </c>
      <c r="L9" s="30" t="n">
        <v>156.07</v>
      </c>
      <c r="M9" s="29" t="n">
        <f aca="false">K9/L8</f>
        <v>0.858215626676202</v>
      </c>
      <c r="N9" s="29" t="n">
        <f aca="false">M9/I9</f>
        <v>42.1850282921446</v>
      </c>
      <c r="O9" s="3" t="n">
        <v>1</v>
      </c>
    </row>
    <row r="10" customFormat="false" ht="13" hidden="false" customHeight="false" outlineLevel="0" collapsed="false">
      <c r="A10" s="33" t="n">
        <v>43679</v>
      </c>
      <c r="B10" s="0" t="n">
        <f aca="false">COUNT(all!B108:B114)</f>
        <v>7</v>
      </c>
      <c r="C10" s="0" t="n">
        <f aca="false">SUM(all!E108:E114)</f>
        <v>25</v>
      </c>
      <c r="D10" s="27" t="n">
        <f aca="false">SUMIF(all!H108:H114,"&gt;0")</f>
        <v>3.84</v>
      </c>
      <c r="E10" s="30" t="n">
        <f aca="false">SUMIF(all!H108:H114,"&lt;0")</f>
        <v>-14</v>
      </c>
      <c r="F10" s="27" t="n">
        <f aca="false">D10+E10</f>
        <v>-10.16</v>
      </c>
      <c r="G10" s="29" t="n">
        <f aca="false">F10/C10</f>
        <v>-0.4064</v>
      </c>
      <c r="H10" s="29" t="n">
        <f aca="false">all!O114</f>
        <v>0.63265306122449</v>
      </c>
      <c r="I10" s="29" t="n">
        <f aca="false">all!K114</f>
        <v>-0.00211681328116975</v>
      </c>
      <c r="K10" s="30" t="n">
        <f aca="false">AVERAGE($C$3:$C10)</f>
        <v>111.125</v>
      </c>
      <c r="L10" s="30" t="n">
        <v>145.91</v>
      </c>
      <c r="M10" s="29" t="n">
        <f aca="false">K10/L9</f>
        <v>0.712020247324918</v>
      </c>
      <c r="N10" s="29" t="n">
        <f aca="false">M10/I10</f>
        <v>-336.364219583626</v>
      </c>
      <c r="O10" s="3" t="n">
        <v>1</v>
      </c>
    </row>
    <row r="11" customFormat="false" ht="13" hidden="false" customHeight="false" outlineLevel="0" collapsed="false">
      <c r="A11" s="33" t="n">
        <v>43680</v>
      </c>
      <c r="B11" s="0" t="n">
        <f aca="false">COUNT(all!B117:B119)</f>
        <v>3</v>
      </c>
      <c r="C11" s="0" t="n">
        <f aca="false">SUM(all!E117:E119)</f>
        <v>11</v>
      </c>
      <c r="D11" s="27" t="n">
        <f aca="false">SUMIF(all!H117:H119,"&gt;0")</f>
        <v>0.88</v>
      </c>
      <c r="E11" s="30" t="n">
        <f aca="false">SUMIF(all!H117:H119,"&lt;0")</f>
        <v>-7</v>
      </c>
      <c r="F11" s="27" t="n">
        <f aca="false">D11+E11</f>
        <v>-6.12</v>
      </c>
      <c r="G11" s="29" t="n">
        <f aca="false">F11/C11</f>
        <v>-0.556363636363636</v>
      </c>
      <c r="H11" s="29" t="n">
        <f aca="false">all!O119</f>
        <v>0.623762376237624</v>
      </c>
      <c r="I11" s="29" t="n">
        <f aca="false">all!K119</f>
        <v>-0.0146690051508748</v>
      </c>
      <c r="K11" s="30" t="n">
        <f aca="false">AVERAGE($C$3:$C11)</f>
        <v>100</v>
      </c>
      <c r="L11" s="30" t="n">
        <v>141.19</v>
      </c>
      <c r="M11" s="29" t="n">
        <f aca="false">K11/L10</f>
        <v>0.685353985333425</v>
      </c>
      <c r="N11" s="29" t="n">
        <f aca="false">M11/I11</f>
        <v>-46.7212314866871</v>
      </c>
      <c r="O11" s="3" t="n">
        <v>1</v>
      </c>
    </row>
    <row r="12" customFormat="false" ht="13" hidden="false" customHeight="false" outlineLevel="0" collapsed="false">
      <c r="A12" s="33" t="n">
        <v>43682</v>
      </c>
      <c r="B12" s="0" t="n">
        <f aca="false">COUNT(all!B122:B126)</f>
        <v>5</v>
      </c>
      <c r="C12" s="0" t="n">
        <f aca="false">SUM(all!E122:E126)</f>
        <v>16</v>
      </c>
      <c r="D12" s="27" t="n">
        <f aca="false">SUMIF(all!H122:H126,"&gt;0")</f>
        <v>3.54</v>
      </c>
      <c r="E12" s="30" t="n">
        <f aca="false">SUMIF(all!H122:H126,"&lt;0")</f>
        <v>-10</v>
      </c>
      <c r="F12" s="27" t="n">
        <f aca="false">D12+E12</f>
        <v>-6.46</v>
      </c>
      <c r="G12" s="29" t="n">
        <f aca="false">F12/C12</f>
        <v>-0.40375</v>
      </c>
      <c r="H12" s="29" t="n">
        <f aca="false">all!O126</f>
        <v>0.613207547169811</v>
      </c>
      <c r="I12" s="29" t="n">
        <f aca="false">all!K126</f>
        <v>-0.027376688627117</v>
      </c>
      <c r="K12" s="30" t="n">
        <f aca="false">AVERAGE($C$3:$C12)</f>
        <v>91.6</v>
      </c>
      <c r="L12" s="30" t="n">
        <v>134.73</v>
      </c>
      <c r="M12" s="29" t="n">
        <f aca="false">K12/L11</f>
        <v>0.648771159430555</v>
      </c>
      <c r="N12" s="29" t="n">
        <f aca="false">M12/I12</f>
        <v>-23.6979412765041</v>
      </c>
      <c r="O12" s="3" t="n">
        <v>1</v>
      </c>
    </row>
    <row r="13" customFormat="false" ht="13" hidden="false" customHeight="false" outlineLevel="0" collapsed="false">
      <c r="A13" s="33" t="n">
        <v>43683</v>
      </c>
      <c r="B13" s="0" t="n">
        <f aca="false">COUNT(all!B129:B139)</f>
        <v>11</v>
      </c>
      <c r="C13" s="0" t="n">
        <f aca="false">SUM(all!E129:E139)</f>
        <v>40</v>
      </c>
      <c r="D13" s="27" t="n">
        <f aca="false">SUMIF(all!H129:H139,"&gt;0")</f>
        <v>21.47</v>
      </c>
      <c r="E13" s="30" t="n">
        <f aca="false">SUMIF(all!H129:H139,"&lt;0")</f>
        <v>-11</v>
      </c>
      <c r="F13" s="27" t="n">
        <f aca="false">D13+E13</f>
        <v>10.47</v>
      </c>
      <c r="G13" s="29" t="n">
        <f aca="false">F13/C13</f>
        <v>0.26175</v>
      </c>
      <c r="H13" s="29" t="n">
        <f aca="false">all!O139</f>
        <v>0.623931623931624</v>
      </c>
      <c r="I13" s="29" t="n">
        <f aca="false">all!K139</f>
        <v>-0.0081826319083036</v>
      </c>
      <c r="K13" s="30" t="n">
        <f aca="false">AVERAGE($C$3:$C13)</f>
        <v>86.9090909090909</v>
      </c>
      <c r="L13" s="30" t="n">
        <v>145.2</v>
      </c>
      <c r="M13" s="29" t="n">
        <f aca="false">K13/L12</f>
        <v>0.64506116610325</v>
      </c>
      <c r="N13" s="29" t="n">
        <f aca="false">M13/I13</f>
        <v>-78.8329688212729</v>
      </c>
      <c r="O13" s="3" t="n">
        <v>1</v>
      </c>
    </row>
    <row r="14" customFormat="false" ht="13" hidden="false" customHeight="false" outlineLevel="0" collapsed="false">
      <c r="A14" s="33" t="n">
        <v>43684</v>
      </c>
      <c r="B14" s="0" t="n">
        <f aca="false">COUNT(all!B142:B154)</f>
        <v>13</v>
      </c>
      <c r="C14" s="0" t="n">
        <f aca="false">SUM(all!E142:E154)</f>
        <v>46</v>
      </c>
      <c r="D14" s="27" t="n">
        <f aca="false">SUMIF(all!H142:H154,"&gt;0")</f>
        <v>7.87</v>
      </c>
      <c r="E14" s="30" t="n">
        <f aca="false">SUMIF(all!H142:H154,"&lt;0")</f>
        <v>-21</v>
      </c>
      <c r="F14" s="27" t="n">
        <f aca="false">D14+E14</f>
        <v>-13.13</v>
      </c>
      <c r="G14" s="29" t="n">
        <f aca="false">F14/C14</f>
        <v>-0.285434782608696</v>
      </c>
      <c r="H14" s="29" t="n">
        <f aca="false">all!O154</f>
        <v>0.615384615384615</v>
      </c>
      <c r="I14" s="29" t="n">
        <f aca="false">all!K154</f>
        <v>-0.0246473073327128</v>
      </c>
      <c r="K14" s="30" t="n">
        <f aca="false">AVERAGE($C$3:$C14)</f>
        <v>83.5</v>
      </c>
      <c r="L14" s="30" t="n">
        <v>132.07</v>
      </c>
      <c r="M14" s="29" t="n">
        <f aca="false">K14/L13</f>
        <v>0.575068870523416</v>
      </c>
      <c r="N14" s="29" t="n">
        <f aca="false">M14/I14</f>
        <v>-23.3319146290745</v>
      </c>
      <c r="O14" s="3" t="n">
        <v>1</v>
      </c>
    </row>
    <row r="15" customFormat="false" ht="13" hidden="false" customHeight="false" outlineLevel="0" collapsed="false">
      <c r="A15" s="33" t="n">
        <v>43685</v>
      </c>
      <c r="B15" s="0" t="n">
        <f aca="false">COUNT(all!B157:B161)</f>
        <v>5</v>
      </c>
      <c r="C15" s="0" t="n">
        <f aca="false">SUM(all!E157:E161)</f>
        <v>19</v>
      </c>
      <c r="D15" s="27" t="n">
        <f aca="false">SUMIF(all!H157:H161,"&gt;0")</f>
        <v>3.14</v>
      </c>
      <c r="E15" s="30" t="n">
        <f aca="false">SUMIF(all!H157:H161,"&lt;0")</f>
        <v>-4</v>
      </c>
      <c r="F15" s="27" t="n">
        <f aca="false">D15+E15</f>
        <v>-0.86</v>
      </c>
      <c r="G15" s="29" t="n">
        <f aca="false">F15/C15</f>
        <v>-0.0452631578947369</v>
      </c>
      <c r="H15" s="29" t="n">
        <f aca="false">all!O161</f>
        <v>0.622222222222222</v>
      </c>
      <c r="I15" s="29" t="n">
        <f aca="false">all!K161</f>
        <v>-0.027538709573904</v>
      </c>
      <c r="K15" s="30" t="n">
        <f aca="false">AVERAGE($C$3:$C15)</f>
        <v>78.5384615384615</v>
      </c>
      <c r="L15" s="30" t="n">
        <v>131.21</v>
      </c>
      <c r="M15" s="29" t="n">
        <f aca="false">K15/L14</f>
        <v>0.594672988100716</v>
      </c>
      <c r="N15" s="29" t="n">
        <f aca="false">M15/I15</f>
        <v>-21.5940760225103</v>
      </c>
      <c r="O15" s="3" t="n">
        <v>1</v>
      </c>
    </row>
    <row r="16" customFormat="false" ht="13" hidden="false" customHeight="false" outlineLevel="0" collapsed="false">
      <c r="A16" s="33" t="n">
        <v>43686</v>
      </c>
      <c r="B16" s="0" t="n">
        <f aca="false">COUNT(all!B164:B167)</f>
        <v>4</v>
      </c>
      <c r="C16" s="0" t="n">
        <f aca="false">SUM(all!E164:E167)</f>
        <v>11</v>
      </c>
      <c r="D16" s="27" t="n">
        <f aca="false">SUMIF(all!H164:H167,"&gt;0")</f>
        <v>7.71</v>
      </c>
      <c r="E16" s="30" t="n">
        <f aca="false">SUMIF(all!H164:H167,"&lt;0")</f>
        <v>0</v>
      </c>
      <c r="F16" s="27" t="n">
        <f aca="false">D16+E16</f>
        <v>7.71</v>
      </c>
      <c r="G16" s="29" t="n">
        <f aca="false">F16/C16</f>
        <v>0.700909090909091</v>
      </c>
      <c r="H16" s="29" t="n">
        <f aca="false">all!O167</f>
        <v>0.633093525179856</v>
      </c>
      <c r="I16" s="29" t="n">
        <f aca="false">all!K167</f>
        <v>-0.0146027912206768</v>
      </c>
      <c r="K16" s="30" t="n">
        <f aca="false">AVERAGE($C$3:$C16)</f>
        <v>73.7142857142857</v>
      </c>
      <c r="L16" s="30" t="n">
        <v>232.32</v>
      </c>
      <c r="M16" s="29" t="n">
        <f aca="false">K16/L15</f>
        <v>0.561803869478589</v>
      </c>
      <c r="N16" s="29" t="n">
        <f aca="false">M16/I16</f>
        <v>-38.4723619607124</v>
      </c>
      <c r="O16" s="3" t="n">
        <v>1</v>
      </c>
    </row>
    <row r="17" customFormat="false" ht="13" hidden="false" customHeight="false" outlineLevel="0" collapsed="false">
      <c r="A17" s="33" t="n">
        <v>43688</v>
      </c>
      <c r="B17" s="0" t="n">
        <f aca="false">COUNT(all!B170:B192)</f>
        <v>23</v>
      </c>
      <c r="C17" s="0" t="n">
        <f aca="false">SUM(all!E170:E192)</f>
        <v>90</v>
      </c>
      <c r="D17" s="27" t="n">
        <f aca="false">SUMIF(all!H170:H192,"&gt;0")</f>
        <v>35.52</v>
      </c>
      <c r="E17" s="30" t="n">
        <f aca="false">SUMIF(all!H170:H192,"&lt;0")</f>
        <v>-12</v>
      </c>
      <c r="F17" s="27" t="n">
        <f aca="false">D17+E17</f>
        <v>23.52</v>
      </c>
      <c r="G17" s="29" t="n">
        <f aca="false">F17/C17</f>
        <v>0.261333333333333</v>
      </c>
      <c r="H17" s="29" t="n">
        <f aca="false">all!O192</f>
        <v>0.660493827160494</v>
      </c>
      <c r="I17" s="29" t="n">
        <f aca="false">all!K192</f>
        <v>0.0414785938325834</v>
      </c>
      <c r="K17" s="30" t="n">
        <f aca="false">AVERAGE($C$3:$C17)</f>
        <v>74.8</v>
      </c>
      <c r="L17" s="30" t="n">
        <v>173.54</v>
      </c>
      <c r="M17" s="29" t="n">
        <f aca="false">K17/L16</f>
        <v>0.321969696969697</v>
      </c>
      <c r="N17" s="29" t="n">
        <f aca="false">M17/I17</f>
        <v>7.76230983791873</v>
      </c>
      <c r="O17" s="3" t="n">
        <v>1</v>
      </c>
    </row>
    <row r="18" customFormat="false" ht="13" hidden="false" customHeight="false" outlineLevel="0" collapsed="false">
      <c r="A18" s="33" t="n">
        <v>43690</v>
      </c>
      <c r="B18" s="0" t="n">
        <f aca="false">COUNT(all!B195:B199)</f>
        <v>5</v>
      </c>
      <c r="C18" s="0" t="n">
        <f aca="false">SUM(all!E195:E199)</f>
        <v>12</v>
      </c>
      <c r="D18" s="27" t="n">
        <f aca="false">SUMIF(all!H195:H199,"&gt;0")</f>
        <v>8.2</v>
      </c>
      <c r="E18" s="30" t="n">
        <f aca="false">SUMIF(all!H195:H199,"&lt;0")</f>
        <v>0</v>
      </c>
      <c r="F18" s="27" t="n">
        <f aca="false">D18+E18</f>
        <v>8.2</v>
      </c>
      <c r="G18" s="29" t="n">
        <f aca="false">F18/C18</f>
        <v>0.683333333333333</v>
      </c>
      <c r="H18" s="29" t="n">
        <f aca="false">all!O199</f>
        <v>0.670658682634731</v>
      </c>
      <c r="I18" s="29" t="n">
        <f aca="false">all!K199</f>
        <v>0.0535420586805878</v>
      </c>
      <c r="K18" s="30" t="n">
        <f aca="false">AVERAGE($C$3:$C18)</f>
        <v>70.875</v>
      </c>
      <c r="L18" s="30" t="n">
        <v>255.84</v>
      </c>
      <c r="M18" s="29" t="n">
        <f aca="false">K18/L17</f>
        <v>0.408407283623372</v>
      </c>
      <c r="N18" s="29" t="n">
        <f aca="false">M18/I18</f>
        <v>7.6277844686507</v>
      </c>
      <c r="O18" s="3" t="n">
        <v>1</v>
      </c>
    </row>
    <row r="19" customFormat="false" ht="13" hidden="false" customHeight="false" outlineLevel="0" collapsed="false">
      <c r="A19" s="33" t="n">
        <v>43692</v>
      </c>
      <c r="B19" s="0" t="n">
        <f aca="false">COUNT(all!B202:B209)</f>
        <v>8</v>
      </c>
      <c r="C19" s="0" t="n">
        <f aca="false">SUM(all!E202:E209)</f>
        <v>22</v>
      </c>
      <c r="D19" s="27" t="n">
        <f aca="false">SUMIF(all!H202:H209,"&gt;0")</f>
        <v>2.36</v>
      </c>
      <c r="E19" s="30" t="n">
        <f aca="false">SUMIF(all!H202:H209,"&lt;0")</f>
        <v>-14</v>
      </c>
      <c r="F19" s="27" t="n">
        <f aca="false">D19+E19</f>
        <v>-11.64</v>
      </c>
      <c r="G19" s="29" t="n">
        <f aca="false">F19/C19</f>
        <v>-0.529090909090909</v>
      </c>
      <c r="H19" s="29" t="n">
        <f aca="false">all!O209</f>
        <v>0.662857142857143</v>
      </c>
      <c r="I19" s="29" t="n">
        <f aca="false">all!K209</f>
        <v>0.0327854384997243</v>
      </c>
      <c r="K19" s="30" t="n">
        <f aca="false">AVERAGE($C$3:$C19)</f>
        <v>68</v>
      </c>
      <c r="L19" s="30" t="n">
        <v>244.2</v>
      </c>
      <c r="M19" s="29" t="n">
        <f aca="false">K19/L18</f>
        <v>0.265791119449656</v>
      </c>
      <c r="N19" s="29" t="n">
        <f aca="false">M19/I19</f>
        <v>8.10698687015858</v>
      </c>
      <c r="O19" s="3" t="n">
        <v>1</v>
      </c>
    </row>
    <row r="20" customFormat="false" ht="13" hidden="false" customHeight="false" outlineLevel="0" collapsed="false">
      <c r="A20" s="33" t="n">
        <v>43693</v>
      </c>
      <c r="B20" s="0" t="n">
        <f aca="false">COUNT(all!B212:B215)</f>
        <v>4</v>
      </c>
      <c r="C20" s="0" t="n">
        <f aca="false">SUM(all!E212:E215)</f>
        <v>28</v>
      </c>
      <c r="D20" s="27" t="n">
        <f aca="false">SUMIF(all!H212:H215,"&gt;0")</f>
        <v>0.12</v>
      </c>
      <c r="E20" s="30" t="n">
        <f aca="false">SUMIF(all!H212:H215,"&lt;0")</f>
        <v>-14</v>
      </c>
      <c r="F20" s="27" t="n">
        <f aca="false">D20+E20</f>
        <v>-13.88</v>
      </c>
      <c r="G20" s="29" t="n">
        <f aca="false">F20/C20</f>
        <v>-0.495714285714286</v>
      </c>
      <c r="H20" s="29" t="n">
        <f aca="false">all!O215</f>
        <v>0.659217877094972</v>
      </c>
      <c r="I20" s="29" t="n">
        <f aca="false">all!K215</f>
        <v>0.0156284276493044</v>
      </c>
      <c r="K20" s="30" t="n">
        <f aca="false">AVERAGE($C$3:$C20)</f>
        <v>65.7777777777778</v>
      </c>
      <c r="L20" s="30" t="n">
        <v>230.32</v>
      </c>
      <c r="M20" s="29" t="n">
        <f aca="false">K20/L19</f>
        <v>0.269360269360269</v>
      </c>
      <c r="N20" s="29" t="n">
        <f aca="false">M20/I20</f>
        <v>17.235276344147</v>
      </c>
      <c r="O20" s="3" t="n">
        <v>1</v>
      </c>
    </row>
    <row r="21" customFormat="false" ht="13" hidden="false" customHeight="false" outlineLevel="0" collapsed="false">
      <c r="A21" s="33" t="n">
        <v>43694</v>
      </c>
      <c r="B21" s="0" t="n">
        <f aca="false">COUNT(all!B218:B219)</f>
        <v>2</v>
      </c>
      <c r="C21" s="0" t="n">
        <f aca="false">SUM(all!E218:E219)</f>
        <v>14</v>
      </c>
      <c r="D21" s="27" t="n">
        <f aca="false">SUMIF(all!H218:H219,"&gt;0")</f>
        <v>4.2</v>
      </c>
      <c r="E21" s="30" t="n">
        <f aca="false">SUMIF(all!H218:H219,"&lt;0")</f>
        <v>-4</v>
      </c>
      <c r="F21" s="27" t="n">
        <f aca="false">D21+E21</f>
        <v>0.199999999999999</v>
      </c>
      <c r="G21" s="29" t="n">
        <f aca="false">F21/C21</f>
        <v>0.0142857142857142</v>
      </c>
      <c r="H21" s="29" t="n">
        <f aca="false">all!O219</f>
        <v>0.657458563535912</v>
      </c>
      <c r="I21" s="29" t="n">
        <f aca="false">all!K219</f>
        <v>0.0158167842046504</v>
      </c>
      <c r="K21" s="30" t="n">
        <f aca="false">AVERAGE($C$3:$C21)</f>
        <v>63.0526315789474</v>
      </c>
      <c r="L21" s="30" t="n">
        <v>222.94</v>
      </c>
      <c r="M21" s="29" t="n">
        <f aca="false">K21/L20</f>
        <v>0.273760991572366</v>
      </c>
      <c r="N21" s="29" t="n">
        <f aca="false">M21/I21</f>
        <v>17.3082586213623</v>
      </c>
      <c r="O21" s="3" t="n">
        <v>1</v>
      </c>
    </row>
    <row r="22" customFormat="false" ht="13" hidden="false" customHeight="false" outlineLevel="0" collapsed="false">
      <c r="A22" s="33" t="n">
        <v>43695</v>
      </c>
      <c r="B22" s="0" t="n">
        <f aca="false">COUNT(all!B222:B222)</f>
        <v>1</v>
      </c>
      <c r="C22" s="0" t="n">
        <f aca="false">SUM(all!E222:E222)</f>
        <v>4</v>
      </c>
      <c r="D22" s="27" t="n">
        <f aca="false">SUMIF(all!H222:H222,"&gt;0")</f>
        <v>1.6</v>
      </c>
      <c r="E22" s="30" t="n">
        <f aca="false">SUMIF(all!H222:H222,"&lt;0")</f>
        <v>0</v>
      </c>
      <c r="F22" s="27" t="n">
        <f aca="false">D22+E22</f>
        <v>1.6</v>
      </c>
      <c r="G22" s="29" t="n">
        <f aca="false">F22/C22</f>
        <v>0.4</v>
      </c>
      <c r="H22" s="29" t="n">
        <f aca="false">all!O222</f>
        <v>0.659340659340659</v>
      </c>
      <c r="I22" s="29" t="n">
        <f aca="false">all!K222</f>
        <v>0.0180874852544648</v>
      </c>
      <c r="K22" s="30" t="n">
        <f aca="false">AVERAGE($C$3:$C22)</f>
        <v>60.1</v>
      </c>
      <c r="L22" s="30" t="n">
        <v>224.54</v>
      </c>
      <c r="M22" s="29" t="n">
        <f aca="false">K22/L21</f>
        <v>0.269579258993451</v>
      </c>
      <c r="N22" s="29" t="n">
        <f aca="false">M22/I22</f>
        <v>14.9041868010318</v>
      </c>
      <c r="O22" s="3" t="n">
        <v>1</v>
      </c>
    </row>
    <row r="23" customFormat="false" ht="13" hidden="false" customHeight="false" outlineLevel="0" collapsed="false">
      <c r="A23" s="33" t="n">
        <v>43696</v>
      </c>
      <c r="B23" s="0" t="n">
        <f aca="false">COUNT(all!B225:B237)</f>
        <v>13</v>
      </c>
      <c r="C23" s="0" t="n">
        <f aca="false">SUM(all!E225:E237)</f>
        <v>37</v>
      </c>
      <c r="D23" s="27" t="n">
        <f aca="false">SUMIF(all!H225:H237,"&gt;0")</f>
        <v>24.47</v>
      </c>
      <c r="E23" s="30" t="n">
        <f aca="false">SUMIF(all!H225:H237,"&lt;0")</f>
        <v>-3</v>
      </c>
      <c r="F23" s="27" t="n">
        <f aca="false">D23+E23</f>
        <v>21.47</v>
      </c>
      <c r="G23" s="29" t="n">
        <f aca="false">F23/C23</f>
        <v>0.58027027027027</v>
      </c>
      <c r="H23" s="29" t="n">
        <f aca="false">all!O237</f>
        <v>0.676923076923077</v>
      </c>
      <c r="I23" s="29" t="n">
        <f aca="false">all!K237</f>
        <v>0.0585856026090936</v>
      </c>
      <c r="K23" s="30" t="n">
        <f aca="false">AVERAGE($C$3:$C23)</f>
        <v>59</v>
      </c>
      <c r="L23" s="30" t="n">
        <v>226.65</v>
      </c>
      <c r="M23" s="29" t="n">
        <f aca="false">K23/L22</f>
        <v>0.262759419257148</v>
      </c>
      <c r="N23" s="29" t="n">
        <f aca="false">M23/I23</f>
        <v>4.48505106297844</v>
      </c>
      <c r="O23" s="3" t="n">
        <v>1</v>
      </c>
    </row>
    <row r="24" customFormat="false" ht="13" hidden="false" customHeight="false" outlineLevel="0" collapsed="false">
      <c r="A24" s="33" t="n">
        <v>43697</v>
      </c>
      <c r="B24" s="0" t="n">
        <f aca="false">COUNT(all!B240:B250)</f>
        <v>11</v>
      </c>
      <c r="C24" s="0" t="n">
        <f aca="false">SUM(all!E240:E250)</f>
        <v>23</v>
      </c>
      <c r="D24" s="27" t="n">
        <f aca="false">SUMIF(all!H240:H250,"&gt;0")</f>
        <v>7.72</v>
      </c>
      <c r="E24" s="30" t="n">
        <f aca="false">SUMIF(all!H240:H250,"&lt;0")</f>
        <v>-7</v>
      </c>
      <c r="F24" s="27" t="n">
        <f aca="false">D24+E24</f>
        <v>0.720000000000001</v>
      </c>
      <c r="G24" s="29" t="n">
        <f aca="false">F24/C24</f>
        <v>0.031304347826087</v>
      </c>
      <c r="H24" s="29" t="n">
        <f aca="false">all!O250</f>
        <v>0.679611650485437</v>
      </c>
      <c r="I24" s="29" t="n">
        <f aca="false">all!K250</f>
        <v>0.0616328822191118</v>
      </c>
      <c r="K24" s="30" t="n">
        <f aca="false">AVERAGE($C$3:$C24)</f>
        <v>57.3636363636364</v>
      </c>
      <c r="L24" s="30" t="n">
        <v>246.73</v>
      </c>
      <c r="M24" s="29" t="n">
        <f aca="false">K24/L23</f>
        <v>0.253093476124581</v>
      </c>
      <c r="N24" s="29" t="n">
        <f aca="false">M24/I24</f>
        <v>4.10646828465373</v>
      </c>
      <c r="O24" s="3" t="n">
        <v>1</v>
      </c>
    </row>
    <row r="25" customFormat="false" ht="13" hidden="false" customHeight="false" outlineLevel="0" collapsed="false">
      <c r="A25" s="33" t="n">
        <v>43698</v>
      </c>
      <c r="B25" s="0" t="n">
        <f aca="false">COUNT(all!B253:B260)</f>
        <v>8</v>
      </c>
      <c r="C25" s="0" t="n">
        <f aca="false">SUM(all!E253:E260)</f>
        <v>22</v>
      </c>
      <c r="D25" s="27" t="n">
        <f aca="false">SUMIF(all!H253:H260,"&gt;0")</f>
        <v>2.4</v>
      </c>
      <c r="E25" s="30" t="n">
        <f aca="false">SUMIF(all!H253:H260,"&lt;0")</f>
        <v>-10</v>
      </c>
      <c r="F25" s="27" t="n">
        <f aca="false">D25+E25</f>
        <v>-7.6</v>
      </c>
      <c r="G25" s="29" t="n">
        <f aca="false">F25/C25</f>
        <v>-0.345454545454545</v>
      </c>
      <c r="H25" s="29" t="n">
        <f aca="false">all!O260</f>
        <v>0.668224299065421</v>
      </c>
      <c r="I25" s="29" t="n">
        <f aca="false">all!K260</f>
        <v>0.0579298306228622</v>
      </c>
      <c r="K25" s="30" t="n">
        <f aca="false">AVERAGE($C$3:$C25)</f>
        <v>55.8260869565217</v>
      </c>
      <c r="L25" s="30" t="n">
        <v>239.13</v>
      </c>
      <c r="M25" s="29" t="n">
        <f aca="false">K25/L24</f>
        <v>0.226263879368223</v>
      </c>
      <c r="N25" s="29" t="n">
        <f aca="false">M25/I25</f>
        <v>3.90582670336563</v>
      </c>
      <c r="O25" s="3" t="n">
        <v>1</v>
      </c>
    </row>
    <row r="26" customFormat="false" ht="13" hidden="false" customHeight="false" outlineLevel="0" collapsed="false">
      <c r="A26" s="33" t="n">
        <v>43699</v>
      </c>
      <c r="B26" s="0" t="n">
        <f aca="false">COUNT(all!B263:B273)</f>
        <v>11</v>
      </c>
      <c r="C26" s="0" t="n">
        <f aca="false">SUM(all!E263:E273)</f>
        <v>51</v>
      </c>
      <c r="D26" s="27" t="n">
        <f aca="false">SUMIF(all!H263:H273,"&gt;0")</f>
        <v>23.58</v>
      </c>
      <c r="E26" s="30" t="n">
        <f aca="false">SUMIF(all!H263:H273,"&lt;0")</f>
        <v>-32</v>
      </c>
      <c r="F26" s="27" t="n">
        <f aca="false">D26+E26</f>
        <v>-8.42</v>
      </c>
      <c r="G26" s="29" t="n">
        <f aca="false">F26/C26</f>
        <v>-0.165098039215686</v>
      </c>
      <c r="H26" s="29" t="n">
        <f aca="false">all!O273</f>
        <v>0.657777777777778</v>
      </c>
      <c r="I26" s="29" t="n">
        <f aca="false">all!K273</f>
        <v>0.0439772077254126</v>
      </c>
      <c r="K26" s="30" t="n">
        <f aca="false">AVERAGE($C$3:$C26)</f>
        <v>55.625</v>
      </c>
      <c r="L26" s="30" t="n">
        <v>227.67</v>
      </c>
      <c r="M26" s="29" t="n">
        <f aca="false">K26/L25</f>
        <v>0.23261405929829</v>
      </c>
      <c r="N26" s="29" t="n">
        <f aca="false">M26/I26</f>
        <v>5.2894231200557</v>
      </c>
      <c r="O26" s="3" t="n">
        <v>1</v>
      </c>
    </row>
    <row r="27" customFormat="false" ht="13" hidden="false" customHeight="false" outlineLevel="0" collapsed="false">
      <c r="A27" s="33" t="n">
        <v>43700</v>
      </c>
      <c r="B27" s="0" t="n">
        <f aca="false">COUNT(all!B276:B288)</f>
        <v>13</v>
      </c>
      <c r="C27" s="0" t="n">
        <f aca="false">SUM(all!E276:E288)</f>
        <v>18</v>
      </c>
      <c r="D27" s="27" t="n">
        <f aca="false">SUMIF(all!H276:H288,"&gt;0")</f>
        <v>6.63</v>
      </c>
      <c r="E27" s="30" t="n">
        <f aca="false">SUMIF(all!H276:H288,"&lt;0")</f>
        <v>-9</v>
      </c>
      <c r="F27" s="27" t="n">
        <f aca="false">D27+E27</f>
        <v>-2.37</v>
      </c>
      <c r="G27" s="29" t="n">
        <f aca="false">F27/C27</f>
        <v>-0.131666666666667</v>
      </c>
      <c r="H27" s="29" t="n">
        <f aca="false">all!O288</f>
        <v>0.65546218487395</v>
      </c>
      <c r="I27" s="29" t="n">
        <f aca="false">all!K288</f>
        <v>0.0379005833420866</v>
      </c>
      <c r="K27" s="30" t="n">
        <f aca="false">AVERAGE($C$3:$C27)</f>
        <v>54.12</v>
      </c>
      <c r="L27" s="30" t="n">
        <v>228.34</v>
      </c>
      <c r="M27" s="29" t="n">
        <f aca="false">K27/L26</f>
        <v>0.237712478587429</v>
      </c>
      <c r="N27" s="29" t="n">
        <f aca="false">M27/I27</f>
        <v>6.27200052415716</v>
      </c>
      <c r="O27" s="3" t="n">
        <v>1</v>
      </c>
    </row>
    <row r="28" customFormat="false" ht="13" hidden="false" customHeight="false" outlineLevel="0" collapsed="false">
      <c r="A28" s="33" t="n">
        <v>43703</v>
      </c>
      <c r="B28" s="0" t="n">
        <f aca="false">COUNT(all!B291:B319)</f>
        <v>29</v>
      </c>
      <c r="C28" s="0" t="n">
        <f aca="false">SUM(all!E291:E319)</f>
        <v>51</v>
      </c>
      <c r="D28" s="27" t="n">
        <f aca="false">SUMIF(all!H291:H319,"&gt;0")</f>
        <v>8.81</v>
      </c>
      <c r="E28" s="30" t="n">
        <f aca="false">SUMIF(all!H291:H319,"&lt;0")</f>
        <v>-26</v>
      </c>
      <c r="F28" s="27" t="n">
        <f aca="false">D28+E28</f>
        <v>-17.19</v>
      </c>
      <c r="G28" s="29" t="n">
        <f aca="false">F28/C28</f>
        <v>-0.337058823529412</v>
      </c>
      <c r="H28" s="29" t="n">
        <f aca="false">all!O319</f>
        <v>0.647940074906367</v>
      </c>
      <c r="I28" s="29" t="n">
        <f aca="false">all!K319</f>
        <v>0.0182867851311752</v>
      </c>
      <c r="K28" s="30" t="n">
        <f aca="false">AVERAGE($C$3:$C28)</f>
        <v>54</v>
      </c>
      <c r="L28" s="30" t="n">
        <v>211.15</v>
      </c>
      <c r="M28" s="29" t="n">
        <f aca="false">K28/L27</f>
        <v>0.236489445563633</v>
      </c>
      <c r="N28" s="29" t="n">
        <f aca="false">M28/I28</f>
        <v>12.9322592170926</v>
      </c>
      <c r="O28" s="3" t="n">
        <v>1</v>
      </c>
    </row>
    <row r="29" customFormat="false" ht="13" hidden="false" customHeight="false" outlineLevel="0" collapsed="false">
      <c r="A29" s="33" t="n">
        <v>43704</v>
      </c>
      <c r="B29" s="0" t="n">
        <f aca="false">COUNT(all!B322:B353)</f>
        <v>32</v>
      </c>
      <c r="C29" s="0" t="n">
        <f aca="false">SUM(all!E322:E353)</f>
        <v>106</v>
      </c>
      <c r="D29" s="27" t="n">
        <f aca="false">SUMIF(all!H322:H353,"&gt;0")</f>
        <v>44.16</v>
      </c>
      <c r="E29" s="30" t="n">
        <f aca="false">SUMIF(all!H322:H353,"&lt;0")</f>
        <v>-52</v>
      </c>
      <c r="F29" s="27" t="n">
        <f aca="false">D29+E29</f>
        <v>-7.84000000000001</v>
      </c>
      <c r="G29" s="29" t="n">
        <f aca="false">F29/C29</f>
        <v>-0.0739622641509435</v>
      </c>
      <c r="H29" s="29" t="n">
        <f aca="false">all!O353</f>
        <v>0.638795986622074</v>
      </c>
      <c r="I29" s="29" t="n">
        <f aca="false">all!K353</f>
        <v>0.0103058667153006</v>
      </c>
      <c r="K29" s="30" t="n">
        <f aca="false">AVERAGE($C$3:$C29)</f>
        <v>55.9259259259259</v>
      </c>
      <c r="L29" s="30" t="n">
        <v>203.31</v>
      </c>
      <c r="M29" s="29" t="n">
        <f aca="false">K29/L28</f>
        <v>0.264863490058849</v>
      </c>
      <c r="N29" s="29" t="n">
        <f aca="false">M29/I29</f>
        <v>25.7002634883312</v>
      </c>
      <c r="O29" s="3" t="n">
        <v>1</v>
      </c>
    </row>
    <row r="30" customFormat="false" ht="13" hidden="false" customHeight="false" outlineLevel="0" collapsed="false">
      <c r="A30" s="33" t="n">
        <v>43706</v>
      </c>
      <c r="B30" s="0" t="n">
        <f aca="false">COUNT(all!B356:B390)</f>
        <v>35</v>
      </c>
      <c r="C30" s="0" t="n">
        <f aca="false">SUM(all!E356:E390)</f>
        <v>111</v>
      </c>
      <c r="D30" s="27" t="n">
        <f aca="false">SUMIF(all!H356:H390,"&gt;0")</f>
        <v>22.22</v>
      </c>
      <c r="E30" s="30" t="n">
        <f aca="false">SUMIF(all!H356:H390,"&lt;0")</f>
        <v>-59</v>
      </c>
      <c r="F30" s="27" t="n">
        <f aca="false">D30+E30</f>
        <v>-36.78</v>
      </c>
      <c r="G30" s="29" t="n">
        <f aca="false">F30/C30</f>
        <v>-0.331351351351351</v>
      </c>
      <c r="H30" s="29" t="n">
        <f aca="false">all!O390</f>
        <v>0.625748502994012</v>
      </c>
      <c r="I30" s="29" t="n">
        <f aca="false">all!K390</f>
        <v>-0.0259243306766083</v>
      </c>
      <c r="K30" s="30" t="n">
        <f aca="false">AVERAGE($C$3:$C30)</f>
        <v>57.8928571428571</v>
      </c>
      <c r="L30" s="30" t="n">
        <v>166.53</v>
      </c>
      <c r="M30" s="29" t="n">
        <f aca="false">K30/L29</f>
        <v>0.284751645973426</v>
      </c>
      <c r="N30" s="29" t="n">
        <f aca="false">M30/I30</f>
        <v>-10.9839536274068</v>
      </c>
      <c r="O30" s="3" t="n">
        <v>1</v>
      </c>
    </row>
    <row r="31" customFormat="false" ht="13" hidden="false" customHeight="false" outlineLevel="0" collapsed="false">
      <c r="A31" s="33" t="n">
        <v>43707</v>
      </c>
      <c r="B31" s="0" t="n">
        <f aca="false">COUNT(all!B393:B400)</f>
        <v>8</v>
      </c>
      <c r="C31" s="0" t="n">
        <f aca="false">SUM(all!E393:E400)</f>
        <v>25</v>
      </c>
      <c r="D31" s="27" t="n">
        <f aca="false">SUMIF(all!H393:H400,"&gt;0")</f>
        <v>13.7</v>
      </c>
      <c r="E31" s="30" t="n">
        <f aca="false">SUMIF(all!H393:H400,"&lt;0")</f>
        <v>-10</v>
      </c>
      <c r="F31" s="27" t="n">
        <f aca="false">D31+E31</f>
        <v>3.7</v>
      </c>
      <c r="G31" s="29" t="n">
        <f aca="false">F31/C31</f>
        <v>0.148</v>
      </c>
      <c r="H31" s="29" t="n">
        <f aca="false">all!O400</f>
        <v>0.628654970760234</v>
      </c>
      <c r="I31" s="29" t="n">
        <f aca="false">all!K400</f>
        <v>-0.021868609419226</v>
      </c>
      <c r="K31" s="30" t="n">
        <f aca="false">AVERAGE($C$3:$C31)</f>
        <v>56.7586206896552</v>
      </c>
      <c r="L31" s="30" t="n">
        <v>169.18</v>
      </c>
      <c r="M31" s="29" t="n">
        <f aca="false">K31/L30</f>
        <v>0.340831205726627</v>
      </c>
      <c r="N31" s="29" t="n">
        <f aca="false">M31/I31</f>
        <v>-15.5854082531184</v>
      </c>
      <c r="O31" s="3" t="n">
        <v>1</v>
      </c>
    </row>
    <row r="32" customFormat="false" ht="13" hidden="false" customHeight="false" outlineLevel="0" collapsed="false">
      <c r="A32" s="33" t="n">
        <v>43710</v>
      </c>
      <c r="B32" s="0" t="n">
        <f aca="false">COUNT(all!B403:B407)</f>
        <v>5</v>
      </c>
      <c r="C32" s="0" t="n">
        <f aca="false">SUM(all!E403:E407)</f>
        <v>6</v>
      </c>
      <c r="D32" s="27" t="n">
        <f aca="false">SUMIF(all!H403:H407,"&gt;0")</f>
        <v>0.2</v>
      </c>
      <c r="E32" s="30" t="n">
        <f aca="false">SUMIF(all!H403:H407,"&lt;0")</f>
        <v>-3</v>
      </c>
      <c r="F32" s="27" t="n">
        <f aca="false">D32+E32</f>
        <v>-2.8</v>
      </c>
      <c r="G32" s="29" t="n">
        <f aca="false">F32/C32</f>
        <v>-0.466666666666667</v>
      </c>
      <c r="H32" s="29" t="n">
        <f aca="false">all!O407</f>
        <v>0.628242074927954</v>
      </c>
      <c r="I32" s="29" t="n">
        <f aca="false">all!K407</f>
        <v>-0.022318618325095</v>
      </c>
      <c r="K32" s="30" t="n">
        <f aca="false">AVERAGE($C3:$C32)</f>
        <v>55.0666666666667</v>
      </c>
      <c r="L32" s="30" t="n">
        <v>157.69</v>
      </c>
      <c r="M32" s="29" t="n">
        <f aca="false">K32/L31</f>
        <v>0.32549158687</v>
      </c>
      <c r="N32" s="29" t="n">
        <f aca="false">M32/I32</f>
        <v>-14.5838591855849</v>
      </c>
      <c r="O32" s="3" t="n">
        <v>1</v>
      </c>
    </row>
    <row r="33" customFormat="false" ht="13" hidden="false" customHeight="false" outlineLevel="0" collapsed="false">
      <c r="A33" s="33" t="n">
        <v>43711</v>
      </c>
      <c r="B33" s="0" t="n">
        <f aca="false">COUNT(all!B410:B411)</f>
        <v>2</v>
      </c>
      <c r="C33" s="0" t="n">
        <f aca="false">SUM(all!E410:E411)</f>
        <v>13</v>
      </c>
      <c r="D33" s="27" t="n">
        <f aca="false">SUMIF(all!H410:H411,"&gt;0")</f>
        <v>0</v>
      </c>
      <c r="E33" s="30" t="n">
        <f aca="false">SUMIF(all!H410:H411,"&lt;0")</f>
        <v>-13</v>
      </c>
      <c r="F33" s="27" t="n">
        <f aca="false">D33+E33</f>
        <v>-13</v>
      </c>
      <c r="G33" s="29" t="n">
        <f aca="false">F33/C33</f>
        <v>-1</v>
      </c>
      <c r="H33" s="29" t="n">
        <f aca="false">all!O411</f>
        <v>0.624641833810888</v>
      </c>
      <c r="I33" s="29" t="n">
        <f aca="false">all!K411</f>
        <v>-0.0357097262497494</v>
      </c>
      <c r="K33" s="30" t="n">
        <f aca="false">AVERAGE($C4:$C33)</f>
        <v>51</v>
      </c>
      <c r="L33" s="30" t="n">
        <v>144.69</v>
      </c>
      <c r="M33" s="29" t="n">
        <f aca="false">K33/L32</f>
        <v>0.323419367112689</v>
      </c>
      <c r="N33" s="29" t="n">
        <f aca="false">M33/I33</f>
        <v>-9.05689852816944</v>
      </c>
      <c r="O33" s="3" t="n">
        <v>1</v>
      </c>
    </row>
    <row r="34" customFormat="false" ht="13" hidden="false" customHeight="false" outlineLevel="0" collapsed="false">
      <c r="A34" s="33" t="n">
        <v>43713</v>
      </c>
      <c r="B34" s="0" t="n">
        <f aca="false">COUNT(all!B414:B414)</f>
        <v>1</v>
      </c>
      <c r="C34" s="0" t="n">
        <f aca="false">SUM(all!E414:E414)</f>
        <v>4</v>
      </c>
      <c r="D34" s="27" t="n">
        <f aca="false">SUMIF(all!H414:H414,"&gt;0")</f>
        <v>2.2</v>
      </c>
      <c r="E34" s="30" t="n">
        <f aca="false">SUMIF(all!H414:H414,"&lt;0")</f>
        <v>0</v>
      </c>
      <c r="F34" s="27" t="n">
        <f aca="false">D34+E34</f>
        <v>2.2</v>
      </c>
      <c r="G34" s="29" t="n">
        <f aca="false">F34/C34</f>
        <v>0.55</v>
      </c>
      <c r="H34" s="29" t="n">
        <f aca="false">all!O414</f>
        <v>0.625714285714286</v>
      </c>
      <c r="I34" s="29" t="n">
        <f aca="false">all!K414</f>
        <v>-0.0334147816180842</v>
      </c>
      <c r="K34" s="30" t="n">
        <f aca="false">AVERAGE($C5:$C34)</f>
        <v>45.1333333333333</v>
      </c>
      <c r="L34" s="30" t="n">
        <v>140.69</v>
      </c>
      <c r="M34" s="29" t="n">
        <f aca="false">K34/L33</f>
        <v>0.311931255327482</v>
      </c>
      <c r="N34" s="29" t="n">
        <f aca="false">M34/I34</f>
        <v>-9.33512775551594</v>
      </c>
      <c r="O34" s="3" t="n">
        <v>1</v>
      </c>
    </row>
    <row r="35" customFormat="false" ht="13" hidden="false" customHeight="false" outlineLevel="0" collapsed="false">
      <c r="A35" s="33" t="n">
        <v>43714</v>
      </c>
      <c r="B35" s="0" t="n">
        <f aca="false">COUNT(all!B417:B417)</f>
        <v>1</v>
      </c>
      <c r="C35" s="0" t="n">
        <f aca="false">SUM(all!E417:E417)</f>
        <v>2</v>
      </c>
      <c r="D35" s="27" t="n">
        <f aca="false">SUMIF(all!H417:H417,"&gt;0")</f>
        <v>0.12</v>
      </c>
      <c r="E35" s="30" t="n">
        <f aca="false">SUMIF(all!H417:H417,"&lt;0")</f>
        <v>0</v>
      </c>
      <c r="F35" s="27" t="n">
        <f aca="false">D35+E35</f>
        <v>0.12</v>
      </c>
      <c r="G35" s="29" t="n">
        <f aca="false">F35/C35</f>
        <v>0.0600000000000001</v>
      </c>
      <c r="H35" s="29" t="n">
        <f aca="false">all!O417</f>
        <v>0.626780626780627</v>
      </c>
      <c r="I35" s="29" t="n">
        <f aca="false">all!K417</f>
        <v>-0.0336128836210563</v>
      </c>
      <c r="K35" s="30" t="n">
        <f aca="false">AVERAGE($C6:$C35)</f>
        <v>40.8666666666667</v>
      </c>
      <c r="L35" s="30" t="n">
        <v>138.69</v>
      </c>
      <c r="M35" s="29" t="n">
        <f aca="false">K35/L34</f>
        <v>0.290473144265169</v>
      </c>
      <c r="N35" s="29" t="n">
        <f aca="false">M35/I35</f>
        <v>-8.64172046468535</v>
      </c>
      <c r="O35" s="3" t="n">
        <v>1</v>
      </c>
    </row>
    <row r="36" customFormat="false" ht="13" hidden="false" customHeight="false" outlineLevel="0" collapsed="false">
      <c r="A36" s="33" t="n">
        <v>43724</v>
      </c>
      <c r="B36" s="0" t="n">
        <f aca="false">COUNT(all!B420:B422)</f>
        <v>3</v>
      </c>
      <c r="C36" s="0" t="n">
        <f aca="false">SUM(all!E420:E422)</f>
        <v>8</v>
      </c>
      <c r="D36" s="27" t="n">
        <f aca="false">SUMIF(all!H420:H422,"&gt;0")</f>
        <v>2.52</v>
      </c>
      <c r="E36" s="30" t="n">
        <f aca="false">SUMIF(all!H420:H422,"&lt;0")</f>
        <v>-3</v>
      </c>
      <c r="F36" s="27" t="n">
        <f aca="false">D36+E36</f>
        <v>-0.48</v>
      </c>
      <c r="G36" s="29" t="n">
        <f aca="false">F36/C36</f>
        <v>-0.06</v>
      </c>
      <c r="H36" s="29" t="n">
        <f aca="false">all!O422</f>
        <v>0.627118644067797</v>
      </c>
      <c r="I36" s="29" t="n">
        <f aca="false">all!K422</f>
        <v>-0.0342910225003077</v>
      </c>
      <c r="K36" s="30" t="n">
        <f aca="false">AVERAGE($C7:$C36)</f>
        <v>34.6333333333333</v>
      </c>
      <c r="L36" s="30" t="n">
        <v>141.49</v>
      </c>
      <c r="M36" s="29" t="n">
        <f aca="false">K36/L35</f>
        <v>0.249717595596895</v>
      </c>
      <c r="N36" s="29" t="n">
        <f aca="false">M36/I36</f>
        <v>-7.28230240421247</v>
      </c>
      <c r="O36" s="3" t="n">
        <v>1</v>
      </c>
    </row>
    <row r="37" customFormat="false" ht="13" hidden="false" customHeight="false" outlineLevel="0" collapsed="false">
      <c r="A37" s="33" t="n">
        <v>43725</v>
      </c>
      <c r="B37" s="0" t="n">
        <f aca="false">COUNT(all!B425:B426)</f>
        <v>2</v>
      </c>
      <c r="C37" s="0" t="n">
        <f aca="false">SUM(all!E425:E426)</f>
        <v>7</v>
      </c>
      <c r="D37" s="27" t="n">
        <f aca="false">SUMIF(all!H425:H426,"&gt;0")</f>
        <v>1.36</v>
      </c>
      <c r="E37" s="30" t="n">
        <f aca="false">SUMIF(all!H425:H426,"&lt;0")</f>
        <v>-3</v>
      </c>
      <c r="F37" s="27" t="n">
        <f aca="false">D37+E37</f>
        <v>-1.64</v>
      </c>
      <c r="G37" s="29" t="n">
        <f aca="false">F37/C37</f>
        <v>-0.234285714285714</v>
      </c>
      <c r="H37" s="29" t="n">
        <f aca="false">all!O426</f>
        <v>0.626404494382023</v>
      </c>
      <c r="I37" s="29" t="n">
        <f aca="false">all!K426</f>
        <v>-0.0360084589309438</v>
      </c>
      <c r="K37" s="30" t="n">
        <f aca="false">AVERAGE($C8:$C37)</f>
        <v>30.7</v>
      </c>
      <c r="L37" s="30" t="n">
        <v>139.53</v>
      </c>
      <c r="M37" s="29" t="n">
        <f aca="false">K37/L36</f>
        <v>0.216976464767828</v>
      </c>
      <c r="N37" s="29" t="n">
        <f aca="false">M37/I37</f>
        <v>-6.02570815885068</v>
      </c>
      <c r="O37" s="3" t="n">
        <v>1</v>
      </c>
    </row>
    <row r="38" customFormat="false" ht="13" hidden="false" customHeight="false" outlineLevel="0" collapsed="false">
      <c r="A38" s="33" t="n">
        <v>43726</v>
      </c>
      <c r="B38" s="0" t="n">
        <f aca="false">COUNT(all!B429:B438)</f>
        <v>10</v>
      </c>
      <c r="C38" s="0" t="n">
        <f aca="false">SUM(all!E429:E438)</f>
        <v>32</v>
      </c>
      <c r="D38" s="27" t="n">
        <f aca="false">SUMIF(all!H429:H438,"&gt;0")</f>
        <v>9.05</v>
      </c>
      <c r="E38" s="30" t="n">
        <f aca="false">SUMIF(all!H429:H438,"&lt;0")</f>
        <v>-9</v>
      </c>
      <c r="F38" s="27" t="n">
        <f aca="false">D38+E38</f>
        <v>0.0499999999999989</v>
      </c>
      <c r="G38" s="29" t="n">
        <f aca="false">F38/C38</f>
        <v>0.00156249999999997</v>
      </c>
      <c r="H38" s="29" t="n">
        <f aca="false">all!O438</f>
        <v>0.62568306010929</v>
      </c>
      <c r="I38" s="29" t="n">
        <f aca="false">all!K438</f>
        <v>-0.0360935380739229</v>
      </c>
      <c r="K38" s="30" t="n">
        <f aca="false">AVERAGE($C9:$C38)</f>
        <v>29.3333333333333</v>
      </c>
      <c r="L38" s="30" t="n">
        <v>144.94</v>
      </c>
      <c r="M38" s="29" t="n">
        <f aca="false">K38/L37</f>
        <v>0.210229580257531</v>
      </c>
      <c r="N38" s="29" t="n">
        <f aca="false">M38/I38</f>
        <v>-5.8245766825896</v>
      </c>
      <c r="O38" s="3" t="n">
        <v>1</v>
      </c>
    </row>
    <row r="39" customFormat="false" ht="13" hidden="false" customHeight="false" outlineLevel="0" collapsed="false">
      <c r="A39" s="33" t="n">
        <v>43727</v>
      </c>
      <c r="B39" s="0" t="n">
        <f aca="false">COUNT(all!B441:B445)</f>
        <v>5</v>
      </c>
      <c r="C39" s="0" t="n">
        <f aca="false">SUM(all!E441:E445)</f>
        <v>13</v>
      </c>
      <c r="D39" s="27" t="n">
        <f aca="false">SUMIF(all!H441:H445,"&gt;0")</f>
        <v>2.73</v>
      </c>
      <c r="E39" s="30" t="n">
        <f aca="false">SUMIF(all!H441:H445,"&lt;0")</f>
        <v>-1</v>
      </c>
      <c r="F39" s="27" t="n">
        <f aca="false">D39+E39</f>
        <v>1.73</v>
      </c>
      <c r="G39" s="29" t="n">
        <f aca="false">F39/C39</f>
        <v>0.133076923076923</v>
      </c>
      <c r="H39" s="29" t="n">
        <f aca="false">all!O445</f>
        <v>0.628032345013477</v>
      </c>
      <c r="I39" s="29" t="n">
        <f aca="false">all!K445</f>
        <v>-0.0350721314248572</v>
      </c>
      <c r="K39" s="30" t="n">
        <f aca="false">AVERAGE($C10:$C39)</f>
        <v>28.9</v>
      </c>
      <c r="L39" s="30" t="n">
        <v>146.67</v>
      </c>
      <c r="M39" s="29" t="n">
        <f aca="false">K39/L38</f>
        <v>0.19939285221471</v>
      </c>
      <c r="N39" s="29" t="n">
        <f aca="false">M39/I39</f>
        <v>-5.68522197294775</v>
      </c>
      <c r="O39" s="3" t="n">
        <v>1</v>
      </c>
    </row>
    <row r="40" customFormat="false" ht="13" hidden="false" customHeight="false" outlineLevel="0" collapsed="false">
      <c r="A40" s="33" t="n">
        <v>43728</v>
      </c>
      <c r="B40" s="0" t="n">
        <f aca="false">COUNT(all!B448:B453)</f>
        <v>6</v>
      </c>
      <c r="C40" s="0" t="n">
        <f aca="false">SUM(all!E448:E453)</f>
        <v>10</v>
      </c>
      <c r="D40" s="27" t="n">
        <f aca="false">SUMIF(all!H448:H453,"&gt;0")</f>
        <v>1.98</v>
      </c>
      <c r="E40" s="30" t="n">
        <f aca="false">SUMIF(all!H448:H453,"&lt;0")</f>
        <v>-4</v>
      </c>
      <c r="F40" s="27" t="n">
        <f aca="false">D40+E40</f>
        <v>-2.02</v>
      </c>
      <c r="G40" s="29" t="n">
        <f aca="false">F40/C40</f>
        <v>-0.202</v>
      </c>
      <c r="H40" s="29" t="n">
        <f aca="false">all!O453</f>
        <v>0.628647214854111</v>
      </c>
      <c r="I40" s="29" t="n">
        <f aca="false">all!K453</f>
        <v>-0.0347978290851489</v>
      </c>
      <c r="K40" s="30" t="n">
        <f aca="false">AVERAGE($C11:$C40)</f>
        <v>28.4</v>
      </c>
      <c r="L40" s="30" t="n">
        <v>144.65</v>
      </c>
      <c r="M40" s="29" t="n">
        <f aca="false">K40/L39</f>
        <v>0.193631962909934</v>
      </c>
      <c r="N40" s="29" t="n">
        <f aca="false">M40/I40</f>
        <v>-5.56448399226641</v>
      </c>
      <c r="O40" s="3" t="n">
        <v>1</v>
      </c>
    </row>
    <row r="41" customFormat="false" ht="13" hidden="false" customHeight="false" outlineLevel="0" collapsed="false">
      <c r="A41" s="33" t="n">
        <v>43729</v>
      </c>
      <c r="B41" s="0" t="n">
        <f aca="false">COUNT(all!B456:B458)</f>
        <v>3</v>
      </c>
      <c r="C41" s="0" t="n">
        <f aca="false">SUM(all!E456:E458)</f>
        <v>9</v>
      </c>
      <c r="D41" s="27" t="n">
        <f aca="false">SUMIF(all!H456:H458,"&gt;0")</f>
        <v>5.58</v>
      </c>
      <c r="E41" s="30" t="n">
        <f aca="false">SUMIF(all!H456:H458,"&lt;0")</f>
        <v>0</v>
      </c>
      <c r="F41" s="27" t="n">
        <f aca="false">D41+E41</f>
        <v>5.58</v>
      </c>
      <c r="G41" s="29" t="n">
        <f aca="false">F41/C41</f>
        <v>0.62</v>
      </c>
      <c r="H41" s="29" t="n">
        <f aca="false">all!O458</f>
        <v>0.631578947368421</v>
      </c>
      <c r="I41" s="29" t="n">
        <f aca="false">all!K458</f>
        <v>-0.0292392565451272</v>
      </c>
      <c r="K41" s="30" t="n">
        <f aca="false">AVERAGE($C12:$C41)</f>
        <v>28.3333333333333</v>
      </c>
      <c r="L41" s="30" t="n">
        <v>150.23</v>
      </c>
      <c r="M41" s="29" t="n">
        <f aca="false">K41/L40</f>
        <v>0.195875100818067</v>
      </c>
      <c r="N41" s="29" t="n">
        <f aca="false">M41/I41</f>
        <v>-6.69904518658871</v>
      </c>
      <c r="O41" s="3" t="n">
        <v>1</v>
      </c>
    </row>
    <row r="42" customFormat="false" ht="13" hidden="false" customHeight="false" outlineLevel="0" collapsed="false">
      <c r="A42" s="33" t="n">
        <v>43730</v>
      </c>
      <c r="B42" s="0" t="n">
        <f aca="false">COUNT(all!B461:B462)</f>
        <v>2</v>
      </c>
      <c r="C42" s="0" t="n">
        <f aca="false">SUM(all!E461:E462)</f>
        <v>3</v>
      </c>
      <c r="D42" s="27" t="n">
        <f aca="false">SUMIF(all!H461:H462,"&gt;0")</f>
        <v>0.8</v>
      </c>
      <c r="E42" s="30" t="n">
        <f aca="false">SUMIF(all!H461:H462,"&lt;0")</f>
        <v>0</v>
      </c>
      <c r="F42" s="27" t="n">
        <f aca="false">D42+E42</f>
        <v>0.8</v>
      </c>
      <c r="G42" s="29" t="n">
        <f aca="false">F42/C42</f>
        <v>0.266666666666667</v>
      </c>
      <c r="H42" s="29" t="n">
        <f aca="false">all!O462</f>
        <v>0.633507853403141</v>
      </c>
      <c r="I42" s="29" t="n">
        <f aca="false">all!K462</f>
        <v>-0.0289030928454974</v>
      </c>
      <c r="K42" s="30" t="n">
        <f aca="false">AVERAGE($C13:$C42)</f>
        <v>27.9</v>
      </c>
      <c r="L42" s="30" t="n">
        <v>151.03</v>
      </c>
      <c r="M42" s="29" t="n">
        <f aca="false">K42/L41</f>
        <v>0.185715236637156</v>
      </c>
      <c r="N42" s="29" t="n">
        <f aca="false">M42/I42</f>
        <v>-6.42544511170151</v>
      </c>
      <c r="O42" s="3" t="n">
        <v>1</v>
      </c>
    </row>
    <row r="43" customFormat="false" ht="13" hidden="false" customHeight="false" outlineLevel="0" collapsed="false">
      <c r="A43" s="33" t="n">
        <v>43731</v>
      </c>
      <c r="B43" s="0" t="n">
        <f aca="false">COUNT(all!B465:B465)</f>
        <v>1</v>
      </c>
      <c r="C43" s="0" t="n">
        <f aca="false">SUM(all!E465:E465)</f>
        <v>1</v>
      </c>
      <c r="D43" s="27" t="n">
        <f aca="false">SUMIF(all!H465:H465,"&gt;0")</f>
        <v>0.16</v>
      </c>
      <c r="E43" s="30" t="n">
        <f aca="false">SUMIF(all!H465:H465,"&lt;0")</f>
        <v>0</v>
      </c>
      <c r="F43" s="27" t="n">
        <f aca="false">D43+E43</f>
        <v>0.16</v>
      </c>
      <c r="G43" s="29" t="n">
        <f aca="false">F43/C43</f>
        <v>0.16</v>
      </c>
      <c r="H43" s="29" t="n">
        <f aca="false">all!O465</f>
        <v>0.634464751958225</v>
      </c>
      <c r="I43" s="29" t="n">
        <f aca="false">all!K465</f>
        <v>-0.0290079732555971</v>
      </c>
      <c r="K43" s="30" t="n">
        <f aca="false">AVERAGE($C14:$C43)</f>
        <v>26.6</v>
      </c>
      <c r="L43" s="30" t="n">
        <v>151.19</v>
      </c>
      <c r="M43" s="29" t="n">
        <f aca="false">K43/L42</f>
        <v>0.176123948884328</v>
      </c>
      <c r="N43" s="29" t="n">
        <f aca="false">M43/I43</f>
        <v>-6.07157030008445</v>
      </c>
      <c r="O43" s="3" t="n">
        <v>1</v>
      </c>
    </row>
    <row r="44" customFormat="false" ht="13" hidden="false" customHeight="false" outlineLevel="0" collapsed="false">
      <c r="A44" s="33" t="n">
        <v>43732</v>
      </c>
      <c r="B44" s="0" t="n">
        <f aca="false">COUNT(all!B468:B470)</f>
        <v>3</v>
      </c>
      <c r="C44" s="0" t="n">
        <f aca="false">SUM(all!E468:E470)</f>
        <v>12</v>
      </c>
      <c r="D44" s="27" t="n">
        <f aca="false">SUMIF(all!H468:H470,"&gt;0")</f>
        <v>3.2</v>
      </c>
      <c r="E44" s="30" t="n">
        <f aca="false">SUMIF(all!H468:H470,"&lt;0")</f>
        <v>-4</v>
      </c>
      <c r="F44" s="27" t="n">
        <f aca="false">D44+E44</f>
        <v>-0.8</v>
      </c>
      <c r="G44" s="29" t="n">
        <f aca="false">F44/C44</f>
        <v>-0.0666666666666667</v>
      </c>
      <c r="H44" s="29" t="n">
        <f aca="false">all!O470</f>
        <v>0.634715025906736</v>
      </c>
      <c r="I44" s="29" t="n">
        <f aca="false">all!K470</f>
        <v>-0.0298619266586725</v>
      </c>
      <c r="K44" s="30" t="n">
        <f aca="false">AVERAGE($C15:$C44)</f>
        <v>25.4666666666667</v>
      </c>
      <c r="L44" s="30" t="n">
        <v>150.39</v>
      </c>
      <c r="M44" s="29" t="n">
        <f aca="false">K44/L43</f>
        <v>0.168441475406222</v>
      </c>
      <c r="N44" s="29" t="n">
        <f aca="false">M44/I44</f>
        <v>-5.64067674974692</v>
      </c>
      <c r="O44" s="3" t="n">
        <v>1</v>
      </c>
    </row>
    <row r="45" customFormat="false" ht="13" hidden="false" customHeight="false" outlineLevel="0" collapsed="false">
      <c r="A45" s="33" t="n">
        <v>43733</v>
      </c>
      <c r="B45" s="0" t="n">
        <f aca="false">COUNT(all!B473:B478)</f>
        <v>6</v>
      </c>
      <c r="C45" s="0" t="n">
        <f aca="false">SUM(all!E473:E478)</f>
        <v>7</v>
      </c>
      <c r="D45" s="27" t="n">
        <f aca="false">SUMIF(all!H473:H478,"&gt;0")</f>
        <v>1.69</v>
      </c>
      <c r="E45" s="30" t="n">
        <f aca="false">SUMIF(all!H473:H478,"&lt;0")</f>
        <v>-3</v>
      </c>
      <c r="F45" s="27" t="n">
        <f aca="false">D45+E45</f>
        <v>-1.31</v>
      </c>
      <c r="G45" s="29" t="n">
        <f aca="false">F45/C45</f>
        <v>-0.187142857142857</v>
      </c>
      <c r="H45" s="29" t="n">
        <f aca="false">all!O478</f>
        <v>0.63265306122449</v>
      </c>
      <c r="I45" s="29" t="n">
        <f aca="false">all!K478</f>
        <v>-0.031553970561832</v>
      </c>
      <c r="K45" s="30" t="n">
        <f aca="false">AVERAGE($C16:$C45)</f>
        <v>25.0666666666667</v>
      </c>
      <c r="L45" s="30" t="n">
        <v>149.08</v>
      </c>
      <c r="M45" s="29" t="n">
        <f aca="false">K45/L44</f>
        <v>0.166677748963805</v>
      </c>
      <c r="N45" s="29" t="n">
        <f aca="false">M45/I45</f>
        <v>-5.28230666366345</v>
      </c>
      <c r="O45" s="3" t="n">
        <v>1</v>
      </c>
    </row>
    <row r="46" customFormat="false" ht="13" hidden="false" customHeight="false" outlineLevel="0" collapsed="false">
      <c r="A46" s="33" t="n">
        <v>43734</v>
      </c>
      <c r="B46" s="0" t="n">
        <f aca="false">COUNT(all!B481:B491)</f>
        <v>11</v>
      </c>
      <c r="C46" s="0" t="n">
        <f aca="false">SUM(all!E481:E491)</f>
        <v>31</v>
      </c>
      <c r="D46" s="27" t="n">
        <f aca="false">SUMIF(all!H481:H491,"&gt;0")</f>
        <v>4.68</v>
      </c>
      <c r="E46" s="30" t="n">
        <f aca="false">SUMIF(all!H481:H491,"&lt;0")</f>
        <v>-10</v>
      </c>
      <c r="F46" s="27" t="n">
        <f aca="false">D46+E46</f>
        <v>-5.32</v>
      </c>
      <c r="G46" s="29" t="n">
        <f aca="false">F46/C46</f>
        <v>-0.171612903225806</v>
      </c>
      <c r="H46" s="29" t="n">
        <f aca="false">all!O491</f>
        <v>0.632754342431762</v>
      </c>
      <c r="I46" s="29" t="n">
        <f aca="false">all!K491</f>
        <v>-0.0349508295232963</v>
      </c>
      <c r="K46" s="30" t="n">
        <f aca="false">AVERAGE($C17:$C46)</f>
        <v>25.7333333333333</v>
      </c>
      <c r="L46" s="30" t="n">
        <v>143.76</v>
      </c>
      <c r="M46" s="29" t="n">
        <f aca="false">K46/L45</f>
        <v>0.172614256327699</v>
      </c>
      <c r="N46" s="29" t="n">
        <f aca="false">M46/I46</f>
        <v>-4.93877423460418</v>
      </c>
      <c r="O46" s="3" t="n">
        <v>1</v>
      </c>
    </row>
    <row r="47" customFormat="false" ht="13" hidden="false" customHeight="false" outlineLevel="0" collapsed="false">
      <c r="A47" s="33" t="n">
        <v>43735</v>
      </c>
      <c r="B47" s="0" t="n">
        <f aca="false">COUNT(all!B494:B496)</f>
        <v>3</v>
      </c>
      <c r="C47" s="0" t="n">
        <f aca="false">SUM(all!E494:E496)</f>
        <v>3</v>
      </c>
      <c r="D47" s="27" t="n">
        <f aca="false">SUMIF(all!H494:H496,"&gt;0")</f>
        <v>1.7</v>
      </c>
      <c r="E47" s="30" t="n">
        <f aca="false">SUMIF(all!H494:H496,"&lt;0")</f>
        <v>0</v>
      </c>
      <c r="F47" s="27" t="n">
        <f aca="false">D47+E47</f>
        <v>1.7</v>
      </c>
      <c r="G47" s="29" t="n">
        <f aca="false">F47/C47</f>
        <v>0.566666666666667</v>
      </c>
      <c r="H47" s="29" t="n">
        <f aca="false">all!O496</f>
        <v>0.635467980295566</v>
      </c>
      <c r="I47" s="29" t="n">
        <f aca="false">all!K496</f>
        <v>-0.0338533786809652</v>
      </c>
      <c r="K47" s="30" t="n">
        <f aca="false">AVERAGE($C18:$C47)</f>
        <v>22.8333333333333</v>
      </c>
      <c r="L47" s="30" t="n">
        <v>145.46</v>
      </c>
      <c r="M47" s="29" t="n">
        <f aca="false">K47/L46</f>
        <v>0.158829530699314</v>
      </c>
      <c r="N47" s="29" t="n">
        <f aca="false">M47/I47</f>
        <v>-4.69168918695312</v>
      </c>
      <c r="O47" s="3" t="n">
        <v>1</v>
      </c>
    </row>
    <row r="48" customFormat="false" ht="13" hidden="false" customHeight="false" outlineLevel="0" collapsed="false">
      <c r="A48" s="33" t="n">
        <v>43737</v>
      </c>
      <c r="B48" s="0" t="n">
        <f aca="false">COUNT(all!B499:B506)</f>
        <v>8</v>
      </c>
      <c r="C48" s="0" t="n">
        <f aca="false">SUM(all!E499:E506)</f>
        <v>11</v>
      </c>
      <c r="D48" s="27" t="n">
        <f aca="false">SUMIF(all!H499:H506,"&gt;0")</f>
        <v>3.74</v>
      </c>
      <c r="E48" s="30" t="n">
        <f aca="false">SUMIF(all!H499:H506,"&lt;0")</f>
        <v>-4</v>
      </c>
      <c r="F48" s="27" t="n">
        <f aca="false">D48+E48</f>
        <v>-0.26</v>
      </c>
      <c r="G48" s="29" t="n">
        <f aca="false">F48/C48</f>
        <v>-0.0236363636363636</v>
      </c>
      <c r="H48" s="29" t="n">
        <f aca="false">all!O506</f>
        <v>0.63768115942029</v>
      </c>
      <c r="I48" s="29" t="n">
        <f aca="false">all!K506</f>
        <v>-0.0350369727143485</v>
      </c>
      <c r="K48" s="30" t="n">
        <f aca="false">AVERAGE($C19:$C48)</f>
        <v>22.8</v>
      </c>
      <c r="L48" s="30" t="n">
        <v>145.2</v>
      </c>
      <c r="M48" s="29" t="n">
        <f aca="false">K48/L47</f>
        <v>0.156744122095421</v>
      </c>
      <c r="N48" s="29" t="n">
        <f aca="false">M48/I48</f>
        <v>-4.47367765969207</v>
      </c>
      <c r="O48" s="3" t="n">
        <v>1</v>
      </c>
    </row>
    <row r="49" customFormat="false" ht="13" hidden="false" customHeight="false" outlineLevel="0" collapsed="false">
      <c r="A49" s="33" t="n">
        <v>43738</v>
      </c>
      <c r="B49" s="0" t="n">
        <f aca="false">COUNT(all!B509:B517)</f>
        <v>9</v>
      </c>
      <c r="C49" s="0" t="n">
        <f aca="false">SUM(all!E509:E517)</f>
        <v>19</v>
      </c>
      <c r="D49" s="27" t="n">
        <f aca="false">SUMIF(all!H509:H517,"&gt;0")</f>
        <v>6.56</v>
      </c>
      <c r="E49" s="30" t="n">
        <f aca="false">SUMIF(all!H509:H517,"&lt;0")</f>
        <v>-5</v>
      </c>
      <c r="F49" s="27" t="n">
        <f aca="false">D49+E49</f>
        <v>1.56</v>
      </c>
      <c r="G49" s="29" t="n">
        <f aca="false">F49/C49</f>
        <v>0.0821052631578948</v>
      </c>
      <c r="H49" s="29" t="n">
        <f aca="false">all!O517</f>
        <v>0.638297872340426</v>
      </c>
      <c r="I49" s="29" t="n">
        <f aca="false">all!K517</f>
        <v>-0.0338781570796286</v>
      </c>
      <c r="K49" s="30" t="n">
        <f aca="false">AVERAGE($C20:$C49)</f>
        <v>22.7</v>
      </c>
      <c r="L49" s="30" t="n">
        <v>146.76</v>
      </c>
      <c r="M49" s="29" t="n">
        <f aca="false">K49/L48</f>
        <v>0.15633608815427</v>
      </c>
      <c r="N49" s="29" t="n">
        <f aca="false">M49/I49</f>
        <v>-4.61465739670583</v>
      </c>
      <c r="O49" s="3" t="n">
        <v>1</v>
      </c>
    </row>
    <row r="50" customFormat="false" ht="13" hidden="false" customHeight="false" outlineLevel="0" collapsed="false">
      <c r="A50" s="33" t="n">
        <v>43739</v>
      </c>
      <c r="B50" s="0" t="n">
        <f aca="false">COUNT(all!B520:B533)</f>
        <v>14</v>
      </c>
      <c r="C50" s="0" t="n">
        <f aca="false">SUM(all!E520:E533)</f>
        <v>30</v>
      </c>
      <c r="D50" s="27" t="n">
        <f aca="false">SUMIF(all!H520:H533,"&gt;0")</f>
        <v>7.74</v>
      </c>
      <c r="E50" s="30" t="n">
        <f aca="false">SUMIF(all!H520:H533,"&lt;0")</f>
        <v>-9</v>
      </c>
      <c r="F50" s="27" t="n">
        <f aca="false">D50+E50</f>
        <v>-1.26</v>
      </c>
      <c r="G50" s="29" t="n">
        <f aca="false">F50/C50</f>
        <v>-0.042</v>
      </c>
      <c r="H50" s="29" t="n">
        <f aca="false">all!O533</f>
        <v>0.638443935926774</v>
      </c>
      <c r="I50" s="29" t="n">
        <f aca="false">all!K533</f>
        <v>-0.0332594900220619</v>
      </c>
      <c r="K50" s="30" t="n">
        <f aca="false">AVERAGE($C21:$C50)</f>
        <v>22.7666666666667</v>
      </c>
      <c r="L50" s="30" t="n">
        <v>145.5</v>
      </c>
      <c r="M50" s="29" t="n">
        <f aca="false">K50/L49</f>
        <v>0.155128554556192</v>
      </c>
      <c r="N50" s="29" t="n">
        <f aca="false">M50/I50</f>
        <v>-4.66418921195998</v>
      </c>
      <c r="O50" s="3" t="n">
        <v>1</v>
      </c>
    </row>
    <row r="51" customFormat="false" ht="13" hidden="false" customHeight="false" outlineLevel="0" collapsed="false">
      <c r="A51" s="33" t="n">
        <v>43740</v>
      </c>
      <c r="B51" s="0" t="n">
        <f aca="false">COUNT(all!B536:B544)</f>
        <v>9</v>
      </c>
      <c r="C51" s="0" t="n">
        <f aca="false">SUM(all!E536:E544)</f>
        <v>28</v>
      </c>
      <c r="D51" s="27" t="n">
        <f aca="false">SUMIF(all!H536:H544,"&gt;0")</f>
        <v>9.25</v>
      </c>
      <c r="E51" s="30" t="n">
        <f aca="false">SUMIF(all!H536:H544,"&lt;0")</f>
        <v>-9</v>
      </c>
      <c r="F51" s="27" t="n">
        <f aca="false">D51+E51</f>
        <v>0.25</v>
      </c>
      <c r="G51" s="29" t="n">
        <f aca="false">F51/C51</f>
        <v>0.00892857142857143</v>
      </c>
      <c r="H51" s="29" t="n">
        <f aca="false">all!O544</f>
        <v>0.639013452914798</v>
      </c>
      <c r="I51" s="29" t="n">
        <f aca="false">all!K544</f>
        <v>-0.0329962361140774</v>
      </c>
      <c r="K51" s="30" t="n">
        <f aca="false">AVERAGE($C22:$C51)</f>
        <v>23.2333333333333</v>
      </c>
      <c r="L51" s="30" t="n">
        <v>145.75</v>
      </c>
      <c r="M51" s="29" t="n">
        <f aca="false">K51/L50</f>
        <v>0.159679266895762</v>
      </c>
      <c r="N51" s="29" t="n">
        <f aca="false">M51/I51</f>
        <v>-4.83931762227985</v>
      </c>
      <c r="O51" s="3" t="n">
        <v>1</v>
      </c>
    </row>
    <row r="52" customFormat="false" ht="13" hidden="false" customHeight="false" outlineLevel="0" collapsed="false">
      <c r="A52" s="33" t="n">
        <v>43741</v>
      </c>
      <c r="B52" s="0" t="n">
        <f aca="false">COUNT(all!B547:B548)</f>
        <v>2</v>
      </c>
      <c r="C52" s="0" t="n">
        <f aca="false">SUM(all!E547:E548)</f>
        <v>2</v>
      </c>
      <c r="D52" s="27" t="n">
        <f aca="false">SUMIF(all!H547:H548,"&gt;0")</f>
        <v>1.28</v>
      </c>
      <c r="E52" s="30" t="n">
        <f aca="false">SUMIF(all!H547:H548,"&lt;0")</f>
        <v>0</v>
      </c>
      <c r="F52" s="27" t="n">
        <f aca="false">D52+E52</f>
        <v>1.28</v>
      </c>
      <c r="G52" s="29" t="n">
        <f aca="false">F52/C52</f>
        <v>0.64</v>
      </c>
      <c r="H52" s="29" t="n">
        <f aca="false">all!O548</f>
        <v>0.640625</v>
      </c>
      <c r="I52" s="29" t="n">
        <f aca="false">all!K548</f>
        <v>-0.0320683736969938</v>
      </c>
      <c r="K52" s="30" t="n">
        <f aca="false">AVERAGE($C23:$C52)</f>
        <v>23.1666666666667</v>
      </c>
      <c r="L52" s="30" t="n">
        <v>147.03</v>
      </c>
      <c r="M52" s="29" t="n">
        <f aca="false">K52/L51</f>
        <v>0.158947970268725</v>
      </c>
      <c r="N52" s="29" t="n">
        <f aca="false">M52/I52</f>
        <v>-4.95653355454148</v>
      </c>
      <c r="O52" s="3" t="n">
        <v>1</v>
      </c>
    </row>
    <row r="53" customFormat="false" ht="13" hidden="false" customHeight="false" outlineLevel="0" collapsed="false">
      <c r="A53" s="33" t="n">
        <v>43742</v>
      </c>
      <c r="B53" s="0" t="n">
        <f aca="false">COUNT(all!B551:B555)</f>
        <v>5</v>
      </c>
      <c r="C53" s="0" t="n">
        <f aca="false">SUM(all!E551:E555)</f>
        <v>11</v>
      </c>
      <c r="D53" s="27" t="n">
        <f aca="false">SUMIF(all!H551:H555,"&gt;0")</f>
        <v>5.37</v>
      </c>
      <c r="E53" s="30" t="n">
        <f aca="false">SUMIF(all!H551:H555,"&lt;0")</f>
        <v>0</v>
      </c>
      <c r="F53" s="27" t="n">
        <f aca="false">D53+E53</f>
        <v>5.37</v>
      </c>
      <c r="G53" s="29" t="n">
        <f aca="false">F53/C53</f>
        <v>0.488181818181818</v>
      </c>
      <c r="H53" s="29" t="n">
        <f aca="false">all!O555</f>
        <v>0.644591611479029</v>
      </c>
      <c r="I53" s="29" t="n">
        <f aca="false">all!K555</f>
        <v>-0.0273585136077291</v>
      </c>
      <c r="K53" s="30" t="n">
        <f aca="false">AVERAGE($C24:$C53)</f>
        <v>22.3</v>
      </c>
      <c r="L53" s="30" t="n">
        <v>152.4</v>
      </c>
      <c r="M53" s="29" t="n">
        <f aca="false">K53/L52</f>
        <v>0.151669727266544</v>
      </c>
      <c r="N53" s="29" t="n">
        <f aca="false">M53/I53</f>
        <v>-5.54378536207083</v>
      </c>
      <c r="O53" s="3" t="n">
        <v>1</v>
      </c>
    </row>
    <row r="54" customFormat="false" ht="13" hidden="false" customHeight="false" outlineLevel="0" collapsed="false">
      <c r="A54" s="33" t="n">
        <v>43743</v>
      </c>
      <c r="B54" s="0" t="n">
        <f aca="false">COUNT(all!B558:B560)</f>
        <v>3</v>
      </c>
      <c r="C54" s="0" t="n">
        <f aca="false">SUM(all!E558:E560)</f>
        <v>7</v>
      </c>
      <c r="D54" s="27" t="n">
        <f aca="false">SUMIF(all!H558:H560,"&gt;0")</f>
        <v>0.14</v>
      </c>
      <c r="E54" s="30" t="n">
        <f aca="false">SUMIF(all!H550:H558,"&lt;0")</f>
        <v>-2</v>
      </c>
      <c r="F54" s="27" t="n">
        <f aca="false">D54+E54</f>
        <v>-1.86</v>
      </c>
      <c r="G54" s="29" t="n">
        <f aca="false">F54/C54</f>
        <v>-0.265714285714286</v>
      </c>
      <c r="H54" s="29" t="n">
        <f aca="false">all!O560</f>
        <v>0.642543859649123</v>
      </c>
      <c r="I54" s="29" t="n">
        <f aca="false">all!K560</f>
        <v>-0.0330564098908264</v>
      </c>
      <c r="K54" s="30" t="n">
        <f aca="false">AVERAGE($C25:$C54)</f>
        <v>21.7666666666667</v>
      </c>
      <c r="L54" s="30" t="n">
        <v>146.54</v>
      </c>
      <c r="M54" s="29" t="n">
        <f aca="false">K54/L53</f>
        <v>0.142825896762905</v>
      </c>
      <c r="N54" s="29" t="n">
        <f aca="false">M54/I54</f>
        <v>-4.32067176183403</v>
      </c>
      <c r="O54" s="3" t="n">
        <v>1</v>
      </c>
    </row>
    <row r="55" customFormat="false" ht="13" hidden="false" customHeight="false" outlineLevel="0" collapsed="false">
      <c r="A55" s="33" t="n">
        <v>43744</v>
      </c>
      <c r="B55" s="0" t="n">
        <f aca="false">COUNT(all!B563:B564)</f>
        <v>2</v>
      </c>
      <c r="C55" s="0" t="n">
        <f aca="false">SUM(all!E563:E564)</f>
        <v>8</v>
      </c>
      <c r="D55" s="27" t="n">
        <f aca="false">SUMIF(all!H563:H564,"&gt;0")</f>
        <v>0.12</v>
      </c>
      <c r="E55" s="30" t="n">
        <f aca="false">SUMIF(all!H563:H564,"&lt;0")</f>
        <v>-2</v>
      </c>
      <c r="F55" s="27" t="n">
        <f aca="false">D55+E55</f>
        <v>-1.88</v>
      </c>
      <c r="G55" s="29" t="n">
        <f aca="false">F55/C55</f>
        <v>-0.235</v>
      </c>
      <c r="H55" s="29" t="n">
        <f aca="false">all!O564</f>
        <v>0.641921397379913</v>
      </c>
      <c r="I55" s="29" t="n">
        <f aca="false">all!K564</f>
        <v>-0.0349950423854223</v>
      </c>
      <c r="K55" s="30" t="n">
        <f aca="false">AVERAGE($C26:$C55)</f>
        <v>21.3</v>
      </c>
      <c r="L55" s="30" t="n">
        <v>144.66</v>
      </c>
      <c r="M55" s="29" t="n">
        <f aca="false">K55/L54</f>
        <v>0.145352804694964</v>
      </c>
      <c r="N55" s="29" t="n">
        <f aca="false">M55/I55</f>
        <v>-4.15352560783046</v>
      </c>
      <c r="O55" s="3" t="n">
        <v>1</v>
      </c>
    </row>
    <row r="56" customFormat="false" ht="13" hidden="false" customHeight="false" outlineLevel="0" collapsed="false">
      <c r="A56" s="33" t="n">
        <v>43745</v>
      </c>
      <c r="B56" s="0" t="n">
        <f aca="false">COUNT(all!B567:B571)</f>
        <v>5</v>
      </c>
      <c r="C56" s="0" t="n">
        <f aca="false">SUM(all!E567:E571)</f>
        <v>11</v>
      </c>
      <c r="D56" s="27" t="n">
        <f aca="false">SUMIF(all!H567:H571,"&gt;0")</f>
        <v>4.86</v>
      </c>
      <c r="E56" s="30" t="n">
        <f aca="false">SUMIF(all!H567:H571,"&lt;0")</f>
        <v>-2</v>
      </c>
      <c r="F56" s="27" t="n">
        <f aca="false">D56+E56</f>
        <v>2.86</v>
      </c>
      <c r="G56" s="29" t="n">
        <f aca="false">F56/C56</f>
        <v>0.26</v>
      </c>
      <c r="H56" s="29" t="n">
        <f aca="false">all!O571</f>
        <v>0.6414686825054</v>
      </c>
      <c r="I56" s="29" t="n">
        <f aca="false">all!K571</f>
        <v>-0.032160122266522</v>
      </c>
      <c r="K56" s="30" t="n">
        <f aca="false">AVERAGE($C27:$C56)</f>
        <v>19.9666666666667</v>
      </c>
      <c r="L56" s="30" t="n">
        <v>147.52</v>
      </c>
      <c r="M56" s="29" t="n">
        <f aca="false">K56/L55</f>
        <v>0.138024793769298</v>
      </c>
      <c r="N56" s="29" t="n">
        <f aca="false">M56/I56</f>
        <v>-4.29179941000968</v>
      </c>
      <c r="O56" s="3" t="n">
        <v>1</v>
      </c>
    </row>
    <row r="57" customFormat="false" ht="13" hidden="false" customHeight="false" outlineLevel="0" collapsed="false">
      <c r="A57" s="33" t="n">
        <v>43746</v>
      </c>
      <c r="B57" s="0" t="n">
        <f aca="false">COUNT(all!B574:B581)</f>
        <v>8</v>
      </c>
      <c r="C57" s="0" t="n">
        <f aca="false">SUM(all!E574:E581)</f>
        <v>16</v>
      </c>
      <c r="D57" s="27" t="n">
        <f aca="false">SUMIF(all!H574:H581,"&gt;0")</f>
        <v>6.33</v>
      </c>
      <c r="E57" s="30" t="n">
        <f aca="false">SUMIF(all!H574:H581,"&lt;0")</f>
        <v>-4</v>
      </c>
      <c r="F57" s="27" t="n">
        <f aca="false">D57+E57</f>
        <v>2.33</v>
      </c>
      <c r="G57" s="29" t="n">
        <f aca="false">F57/C57</f>
        <v>0.145625</v>
      </c>
      <c r="H57" s="29" t="n">
        <f aca="false">all!O581</f>
        <v>0.643312101910828</v>
      </c>
      <c r="I57" s="29" t="n">
        <f aca="false">all!K581</f>
        <v>-0.027921874201998</v>
      </c>
      <c r="K57" s="30" t="n">
        <f aca="false">AVERAGE($C28:$C57)</f>
        <v>19.9</v>
      </c>
      <c r="L57" s="30" t="n">
        <v>149.85</v>
      </c>
      <c r="M57" s="29" t="n">
        <f aca="false">K57/L56</f>
        <v>0.134896963123644</v>
      </c>
      <c r="N57" s="29" t="n">
        <f aca="false">M57/I57</f>
        <v>-4.83122881178197</v>
      </c>
      <c r="O57" s="3" t="n">
        <v>1</v>
      </c>
    </row>
    <row r="58" customFormat="false" ht="13" hidden="false" customHeight="false" outlineLevel="0" collapsed="false">
      <c r="A58" s="33" t="n">
        <v>43747</v>
      </c>
      <c r="B58" s="0" t="n">
        <f aca="false">COUNT(all!B584:B588)</f>
        <v>5</v>
      </c>
      <c r="C58" s="0" t="n">
        <f aca="false">SUM(all!E584:E588)</f>
        <v>13</v>
      </c>
      <c r="D58" s="27" t="n">
        <f aca="false">SUMIF(all!H584:H588,"&gt;0")</f>
        <v>3.77</v>
      </c>
      <c r="E58" s="30" t="n">
        <f aca="false">SUMIF(all!H584:H588,"&lt;0")</f>
        <v>0</v>
      </c>
      <c r="F58" s="27" t="n">
        <f aca="false">D58+E58</f>
        <v>3.77</v>
      </c>
      <c r="G58" s="29" t="n">
        <f aca="false">F58/C58</f>
        <v>0.29</v>
      </c>
      <c r="H58" s="29" t="n">
        <f aca="false">all!O588</f>
        <v>0.647058823529412</v>
      </c>
      <c r="I58" s="29" t="n">
        <f aca="false">all!K588</f>
        <v>-0.0226146248437038</v>
      </c>
      <c r="K58" s="30" t="n">
        <f aca="false">AVERAGE($C29:$C58)</f>
        <v>18.6333333333333</v>
      </c>
      <c r="L58" s="30" t="n">
        <v>153.62</v>
      </c>
      <c r="M58" s="29" t="n">
        <f aca="false">K58/L57</f>
        <v>0.124346568791013</v>
      </c>
      <c r="N58" s="29" t="n">
        <f aca="false">M58/I58</f>
        <v>-5.49850239172254</v>
      </c>
      <c r="O58" s="3" t="n">
        <v>1</v>
      </c>
    </row>
    <row r="59" customFormat="false" ht="13" hidden="false" customHeight="false" outlineLevel="0" collapsed="false">
      <c r="A59" s="33" t="n">
        <v>43748</v>
      </c>
      <c r="B59" s="0" t="n">
        <f aca="false">COUNT(all!B591:B598)</f>
        <v>8</v>
      </c>
      <c r="C59" s="0" t="n">
        <f aca="false">SUM(all!E591:E598)</f>
        <v>25</v>
      </c>
      <c r="D59" s="27" t="n">
        <f aca="false">SUMIF(all!H591:H598,"&gt;0")</f>
        <v>6.29</v>
      </c>
      <c r="E59" s="30" t="n">
        <f aca="false">SUMIF(all!H591:H598,"&lt;0")</f>
        <v>-2</v>
      </c>
      <c r="F59" s="27" t="n">
        <f aca="false">D59+E59</f>
        <v>4.29</v>
      </c>
      <c r="G59" s="29" t="n">
        <f aca="false">F59/C59</f>
        <v>0.1716</v>
      </c>
      <c r="H59" s="29" t="n">
        <f aca="false">all!O598</f>
        <v>0.650826446280992</v>
      </c>
      <c r="I59" s="29" t="n">
        <f aca="false">all!K598</f>
        <v>-0.0192690498553757</v>
      </c>
      <c r="K59" s="30" t="n">
        <f aca="false">AVERAGE($C30:$C59)</f>
        <v>15.9333333333333</v>
      </c>
      <c r="L59" s="30" t="n">
        <v>157.91</v>
      </c>
      <c r="M59" s="29" t="n">
        <f aca="false">K59/L58</f>
        <v>0.103719133793343</v>
      </c>
      <c r="N59" s="29" t="n">
        <f aca="false">M59/I59</f>
        <v>-5.38268023445937</v>
      </c>
      <c r="O59" s="3" t="n">
        <v>1</v>
      </c>
    </row>
    <row r="60" customFormat="false" ht="13" hidden="false" customHeight="false" outlineLevel="0" collapsed="false">
      <c r="A60" s="33" t="n">
        <v>43749</v>
      </c>
      <c r="B60" s="0" t="n">
        <f aca="false">COUNT(all!B601:B604)</f>
        <v>4</v>
      </c>
      <c r="C60" s="0" t="n">
        <f aca="false">SUM(all!E601:E604)</f>
        <v>13</v>
      </c>
      <c r="D60" s="27" t="n">
        <f aca="false">SUMIF(all!H601:H604,"&gt;0")</f>
        <v>0.8</v>
      </c>
      <c r="E60" s="30" t="n">
        <f aca="false">SUMIF(all!H601:H604,"&lt;0")</f>
        <v>-9</v>
      </c>
      <c r="F60" s="27" t="n">
        <f aca="false">D60+E60</f>
        <v>-8.2</v>
      </c>
      <c r="G60" s="29" t="n">
        <f aca="false">F60/C60</f>
        <v>-0.630769230769231</v>
      </c>
      <c r="H60" s="29" t="n">
        <f aca="false">all!O604</f>
        <v>0.647540983606558</v>
      </c>
      <c r="I60" s="29" t="n">
        <f aca="false">all!K604</f>
        <v>-0.0268991246774998</v>
      </c>
      <c r="K60" s="30" t="n">
        <f aca="false">AVERAGE($C31:$C60)</f>
        <v>12.6666666666667</v>
      </c>
      <c r="L60" s="30" t="n">
        <v>149.71</v>
      </c>
      <c r="M60" s="29" t="n">
        <f aca="false">K60/L59</f>
        <v>0.080214468156967</v>
      </c>
      <c r="N60" s="29" t="n">
        <f aca="false">M60/I60</f>
        <v>-2.98204752454506</v>
      </c>
      <c r="O60" s="3" t="n">
        <v>1</v>
      </c>
    </row>
    <row r="61" customFormat="false" ht="13" hidden="false" customHeight="false" outlineLevel="0" collapsed="false">
      <c r="A61" s="33" t="n">
        <v>43750</v>
      </c>
      <c r="B61" s="0" t="n">
        <f aca="false">COUNT(all!B607:B608)</f>
        <v>2</v>
      </c>
      <c r="C61" s="0" t="n">
        <f aca="false">SUM(all!E607:E608)</f>
        <v>5</v>
      </c>
      <c r="D61" s="27" t="n">
        <f aca="false">SUMIF(all!H607:H608,"&gt;0")</f>
        <v>2.8</v>
      </c>
      <c r="E61" s="30" t="n">
        <f aca="false">SUMIF(all!H607:H608,"&lt;0")</f>
        <v>0</v>
      </c>
      <c r="F61" s="27" t="n">
        <f aca="false">D61+E61</f>
        <v>2.8</v>
      </c>
      <c r="G61" s="29" t="n">
        <f aca="false">F61/C61</f>
        <v>0.56</v>
      </c>
      <c r="H61" s="29" t="n">
        <f aca="false">all!O608</f>
        <v>0.648979591836735</v>
      </c>
      <c r="I61" s="29" t="n">
        <f aca="false">all!K608</f>
        <v>-0.0243730657671595</v>
      </c>
      <c r="K61" s="30" t="n">
        <f aca="false">AVERAGE($C32:$C61)</f>
        <v>12</v>
      </c>
      <c r="L61" s="30" t="n">
        <v>152.51</v>
      </c>
      <c r="M61" s="29" t="n">
        <f aca="false">K61/L60</f>
        <v>0.0801549662681184</v>
      </c>
      <c r="N61" s="29" t="n">
        <f aca="false">M61/I61</f>
        <v>-3.28866983882348</v>
      </c>
      <c r="O61" s="3" t="n">
        <v>1</v>
      </c>
    </row>
    <row r="62" customFormat="false" ht="13" hidden="false" customHeight="false" outlineLevel="0" collapsed="false">
      <c r="A62" s="33" t="n">
        <v>43751</v>
      </c>
      <c r="B62" s="0" t="n">
        <f aca="false">COUNT(all!B611:B630)</f>
        <v>20</v>
      </c>
      <c r="C62" s="0" t="n">
        <f aca="false">SUM(all!E611:E630)</f>
        <v>56</v>
      </c>
      <c r="D62" s="27" t="n">
        <f aca="false">SUMIF(all!H611:H630,"&gt;0")</f>
        <v>20.19</v>
      </c>
      <c r="E62" s="30" t="n">
        <f aca="false">SUMIF(all!H611:H630,"&lt;0")</f>
        <v>-9</v>
      </c>
      <c r="F62" s="27" t="n">
        <f aca="false">D62+E62</f>
        <v>11.19</v>
      </c>
      <c r="G62" s="29" t="n">
        <f aca="false">F62/C62</f>
        <v>0.199821428571429</v>
      </c>
      <c r="H62" s="29" t="n">
        <f aca="false">all!O630</f>
        <v>0.656862745098039</v>
      </c>
      <c r="I62" s="29" t="n">
        <f aca="false">all!K630</f>
        <v>-0.0149737764401743</v>
      </c>
      <c r="K62" s="30" t="n">
        <f aca="false">AVERAGE($C33:$C62)</f>
        <v>13.6666666666667</v>
      </c>
      <c r="L62" s="30" t="n">
        <v>163.7</v>
      </c>
      <c r="M62" s="29" t="n">
        <f aca="false">K62/L61</f>
        <v>0.0896116101676393</v>
      </c>
      <c r="N62" s="29" t="n">
        <f aca="false">M62/I62</f>
        <v>-5.98456979277542</v>
      </c>
      <c r="O62" s="3" t="n">
        <v>1</v>
      </c>
    </row>
    <row r="63" customFormat="false" ht="13" hidden="false" customHeight="false" outlineLevel="0" collapsed="false">
      <c r="A63" s="33" t="n">
        <v>43752</v>
      </c>
      <c r="B63" s="0" t="n">
        <f aca="false">COUNT(all!B633:B639)</f>
        <v>7</v>
      </c>
      <c r="C63" s="0" t="n">
        <f aca="false">SUM(all!E633:E639)</f>
        <v>12</v>
      </c>
      <c r="D63" s="27" t="n">
        <f aca="false">SUMIF(all!H633:H639,"&gt;0")</f>
        <v>5.27</v>
      </c>
      <c r="E63" s="30" t="n">
        <f aca="false">SUMIF(all!H633:H639,"&lt;0")</f>
        <v>-1</v>
      </c>
      <c r="F63" s="27" t="n">
        <f aca="false">D63+E63</f>
        <v>4.27</v>
      </c>
      <c r="G63" s="29" t="n">
        <f aca="false">F63/C63</f>
        <v>0.355833333333333</v>
      </c>
      <c r="H63" s="29" t="n">
        <f aca="false">all!O639</f>
        <v>0.659574468085106</v>
      </c>
      <c r="I63" s="29" t="n">
        <f aca="false">all!K639</f>
        <v>-0.0115571601934997</v>
      </c>
      <c r="K63" s="30" t="n">
        <f aca="false">AVERAGE($C34:$C63)</f>
        <v>13.6333333333333</v>
      </c>
      <c r="L63" s="30" t="n">
        <v>167.97</v>
      </c>
      <c r="M63" s="29" t="n">
        <f aca="false">K63/L62</f>
        <v>0.0832824272042354</v>
      </c>
      <c r="N63" s="29" t="n">
        <f aca="false">M63/I63</f>
        <v>-7.20613245899951</v>
      </c>
      <c r="O63" s="3" t="n">
        <v>1</v>
      </c>
    </row>
    <row r="64" customFormat="false" ht="13" hidden="false" customHeight="false" outlineLevel="0" collapsed="false">
      <c r="A64" s="33" t="n">
        <v>43753</v>
      </c>
      <c r="B64" s="0" t="n">
        <f aca="false">COUNT(all!B642:B657)</f>
        <v>16</v>
      </c>
      <c r="C64" s="0" t="n">
        <f aca="false">SUM(all!E642:E657)</f>
        <v>28</v>
      </c>
      <c r="D64" s="27" t="n">
        <f aca="false">SUMIF(all!H642:H657,"&gt;0")</f>
        <v>9.69</v>
      </c>
      <c r="E64" s="30" t="n">
        <f aca="false">SUMIF(all!H642:H657,"&lt;0")</f>
        <v>-4</v>
      </c>
      <c r="F64" s="27" t="n">
        <f aca="false">D64+E64</f>
        <v>5.69</v>
      </c>
      <c r="G64" s="29" t="n">
        <f aca="false">F64/C64</f>
        <v>0.203214285714286</v>
      </c>
      <c r="H64" s="29" t="n">
        <f aca="false">all!O657</f>
        <v>0.664165103189493</v>
      </c>
      <c r="I64" s="29" t="n">
        <f aca="false">all!K657</f>
        <v>-0.00546866752030539</v>
      </c>
      <c r="K64" s="30" t="n">
        <f aca="false">AVERAGE($C35:$C64)</f>
        <v>14.4333333333333</v>
      </c>
      <c r="L64" s="30" t="n">
        <v>173.66</v>
      </c>
      <c r="M64" s="29" t="n">
        <f aca="false">K64/L63</f>
        <v>0.0859280427060388</v>
      </c>
      <c r="N64" s="29" t="n">
        <f aca="false">M64/I64</f>
        <v>-15.7127933609027</v>
      </c>
      <c r="O64" s="3" t="n">
        <v>1</v>
      </c>
    </row>
    <row r="65" customFormat="false" ht="13" hidden="false" customHeight="false" outlineLevel="0" collapsed="false">
      <c r="A65" s="33" t="n">
        <v>43754</v>
      </c>
      <c r="B65" s="0" t="n">
        <f aca="false">COUNT(all!B660:B669)</f>
        <v>10</v>
      </c>
      <c r="C65" s="0" t="n">
        <f aca="false">SUM(all!E660:E669)</f>
        <v>35</v>
      </c>
      <c r="D65" s="27" t="n">
        <f aca="false">SUMIF(all!H660:H669,"&gt;0")</f>
        <v>14.44</v>
      </c>
      <c r="E65" s="30" t="n">
        <f aca="false">SUMIF(all!H660:H669,"&lt;0")</f>
        <v>-1</v>
      </c>
      <c r="F65" s="27" t="n">
        <f aca="false">D65+E65</f>
        <v>13.44</v>
      </c>
      <c r="G65" s="29" t="n">
        <f aca="false">F65/C65</f>
        <v>0.384</v>
      </c>
      <c r="H65" s="29" t="n">
        <f aca="false">all!O669</f>
        <v>0.668508287292818</v>
      </c>
      <c r="I65" s="29" t="n">
        <f aca="false">all!K669</f>
        <v>0.00636572159548243</v>
      </c>
      <c r="K65" s="30" t="n">
        <f aca="false">AVERAGE($C36:$C65)</f>
        <v>15.5333333333333</v>
      </c>
      <c r="L65" s="30" t="n">
        <v>187.1</v>
      </c>
      <c r="M65" s="29" t="n">
        <f aca="false">K65/L64</f>
        <v>0.0894468117778034</v>
      </c>
      <c r="N65" s="29" t="n">
        <f aca="false">M65/I65</f>
        <v>14.05132323746</v>
      </c>
      <c r="O65" s="3" t="n">
        <v>1</v>
      </c>
    </row>
    <row r="66" customFormat="false" ht="13" hidden="false" customHeight="false" outlineLevel="0" collapsed="false">
      <c r="A66" s="33" t="n">
        <v>43755</v>
      </c>
      <c r="B66" s="0" t="n">
        <f aca="false">COUNT(all!B672:B683)</f>
        <v>12</v>
      </c>
      <c r="C66" s="0" t="n">
        <f aca="false">SUM(all!E672:E683)</f>
        <v>31</v>
      </c>
      <c r="D66" s="27" t="n">
        <f aca="false">SUMIF(all!H672:H683,"&gt;0")</f>
        <v>6.68</v>
      </c>
      <c r="E66" s="30" t="n">
        <f aca="false">SUMIF(all!H672:H683,"&lt;0")</f>
        <v>-12</v>
      </c>
      <c r="F66" s="27" t="n">
        <f aca="false">D66+E66</f>
        <v>-5.32</v>
      </c>
      <c r="G66" s="29" t="n">
        <f aca="false">F66/C66</f>
        <v>-0.171612903225806</v>
      </c>
      <c r="H66" s="29" t="n">
        <f aca="false">all!O683</f>
        <v>0.664864864864865</v>
      </c>
      <c r="I66" s="29" t="n">
        <f aca="false">all!K683</f>
        <v>0.00121404552542215</v>
      </c>
      <c r="K66" s="30" t="n">
        <f aca="false">AVERAGE($C37:$C66)</f>
        <v>16.3</v>
      </c>
      <c r="L66" s="30" t="n">
        <v>180.48</v>
      </c>
      <c r="M66" s="29" t="n">
        <f aca="false">K66/L65</f>
        <v>0.0871191876002138</v>
      </c>
      <c r="N66" s="29" t="n">
        <f aca="false">M66/I66</f>
        <v>71.7594075147394</v>
      </c>
      <c r="O66" s="3" t="n">
        <v>1</v>
      </c>
    </row>
    <row r="67" customFormat="false" ht="13" hidden="false" customHeight="false" outlineLevel="0" collapsed="false">
      <c r="A67" s="33" t="n">
        <v>43756</v>
      </c>
      <c r="B67" s="0" t="n">
        <f aca="false">COUNT(all!B686:B694)</f>
        <v>9</v>
      </c>
      <c r="C67" s="0" t="n">
        <f aca="false">SUM(all!E686:E694)</f>
        <v>33</v>
      </c>
      <c r="D67" s="27" t="n">
        <f aca="false">SUMIF(all!H686:H694,"&gt;0")</f>
        <v>14.44</v>
      </c>
      <c r="E67" s="30" t="n">
        <f aca="false">SUMIF(all!H686:H694,"&lt;0")</f>
        <v>-5</v>
      </c>
      <c r="F67" s="27" t="n">
        <f aca="false">D67+E67</f>
        <v>9.44</v>
      </c>
      <c r="G67" s="29" t="n">
        <f aca="false">F67/C67</f>
        <v>0.286060606060606</v>
      </c>
      <c r="H67" s="29" t="n">
        <f aca="false">all!O694</f>
        <v>0.666666666666667</v>
      </c>
      <c r="I67" s="29" t="n">
        <f aca="false">all!K694</f>
        <v>0.00941174698890612</v>
      </c>
      <c r="K67" s="30" t="n">
        <f aca="false">AVERAGE($C38:$C67)</f>
        <v>17.1666666666667</v>
      </c>
      <c r="L67" s="30" t="n">
        <v>191.22</v>
      </c>
      <c r="M67" s="29" t="n">
        <f aca="false">K67/L66</f>
        <v>0.0951167257683215</v>
      </c>
      <c r="N67" s="29" t="n">
        <f aca="false">M67/I67</f>
        <v>10.106171137031</v>
      </c>
      <c r="O67" s="3" t="n">
        <v>1</v>
      </c>
    </row>
    <row r="68" customFormat="false" ht="13" hidden="false" customHeight="false" outlineLevel="0" collapsed="false">
      <c r="A68" s="33" t="n">
        <v>43757</v>
      </c>
      <c r="B68" s="0" t="n">
        <f aca="false">COUNT(all!B697:B711)</f>
        <v>15</v>
      </c>
      <c r="C68" s="0" t="n">
        <f aca="false">SUM(all!E697:E711)</f>
        <v>52</v>
      </c>
      <c r="D68" s="27" t="n">
        <f aca="false">SUMIF(all!H697:H711,"&gt;0")</f>
        <v>18.05</v>
      </c>
      <c r="E68" s="30" t="n">
        <f aca="false">SUMIF(all!H697:H711,"&lt;0")</f>
        <v>-14</v>
      </c>
      <c r="F68" s="27" t="n">
        <f aca="false">D68+E68</f>
        <v>4.05</v>
      </c>
      <c r="G68" s="29" t="n">
        <f aca="false">F68/C68</f>
        <v>0.0778846153846154</v>
      </c>
      <c r="H68" s="29" t="n">
        <f aca="false">all!O711</f>
        <v>0.670120898100173</v>
      </c>
      <c r="I68" s="29" t="n">
        <f aca="false">all!K711</f>
        <v>0.0123300657007154</v>
      </c>
      <c r="K68" s="30" t="n">
        <f aca="false">AVERAGE($C39:$C68)</f>
        <v>17.8333333333333</v>
      </c>
      <c r="L68" s="30" t="n">
        <v>195.27</v>
      </c>
      <c r="M68" s="29" t="n">
        <f aca="false">K68/L67</f>
        <v>0.0932608165115225</v>
      </c>
      <c r="N68" s="29" t="n">
        <f aca="false">M68/I68</f>
        <v>7.56369177384932</v>
      </c>
      <c r="O68" s="3" t="n">
        <v>1</v>
      </c>
    </row>
    <row r="69" customFormat="false" ht="12.8" hidden="false" customHeight="false" outlineLevel="0" collapsed="false">
      <c r="A69" s="33" t="n">
        <v>43758</v>
      </c>
      <c r="B69" s="0" t="n">
        <f aca="false">COUNT(all!B713:B722)</f>
        <v>10</v>
      </c>
      <c r="C69" s="0" t="n">
        <f aca="false">SUM(all!E713:E722)</f>
        <v>43</v>
      </c>
      <c r="D69" s="27" t="n">
        <f aca="false">SUMIF(all!H713:H722,"&gt;0")</f>
        <v>11.3</v>
      </c>
      <c r="E69" s="30" t="n">
        <f aca="false">SUMIF(all!H713:H722,"&lt;0")</f>
        <v>-13</v>
      </c>
      <c r="F69" s="27" t="n">
        <f aca="false">D69+E69</f>
        <v>-1.7</v>
      </c>
      <c r="G69" s="29" t="n">
        <f aca="false">F69/C69</f>
        <v>-0.0395348837209302</v>
      </c>
      <c r="H69" s="29" t="n">
        <f aca="false">all!O722</f>
        <v>0.67062818336163</v>
      </c>
      <c r="I69" s="29" t="n">
        <f aca="false">all!K722</f>
        <v>0.0123555276099975</v>
      </c>
      <c r="K69" s="30" t="n">
        <f aca="false">AVERAGE($C40:$C69)</f>
        <v>18.8333333333333</v>
      </c>
      <c r="L69" s="30" t="n">
        <v>193.57</v>
      </c>
      <c r="M69" s="29" t="n">
        <f aca="false">K69/L68</f>
        <v>0.0964476536761066</v>
      </c>
      <c r="N69" s="29" t="n">
        <f aca="false">M69/I69</f>
        <v>7.80603279119104</v>
      </c>
      <c r="O69" s="3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387</TotalTime>
  <Application>LibreOffice/5.2.6.2$Windows_X86_64 LibreOffice_project/a3100ed2409ebf1c212f5048fbe377c281438fdc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2019-08-06T12:54:30Z</dcterms:created>
  <dc:creator/>
  <dc:description/>
  <dc:language>en-AU</dc:language>
  <cp:lastModifiedBy/>
  <dcterms:modified xsi:type="dcterms:W3CDTF">2019-10-21T07:20:12Z</dcterms:modified>
  <cp:revision>63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