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<sst xmlns="http://schemas.openxmlformats.org/spreadsheetml/2006/main" count="1314" uniqueCount="232">
  <si>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</si>
  <si>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</si>
  <si>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</si>
  <si>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</si>
  <si>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</si>
  <si>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</si>
  <si>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</si>
  <si>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</si>
  <si>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</si>
  <si>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</si>
  <si>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</si>
  <si>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</si>
  <si>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</si>
  <si>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</si>
  <si>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</si>
  <si>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</si>
  <si>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</si>
  <si>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</si>
  <si>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</si>
  <si>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</si>
  <si>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</si>
  <si>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</si>
  <si>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</si>
  <si>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</si>
  <si>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</si>
  <si>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</si>
  <si>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</si>
  <si>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</si>
  <si>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</si>
  <si>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</si>
  <si>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</si>
  <si>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</si>
  <si>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</si>
  <si>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</si>
  <si>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</si>
  <si>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</si>
  <si>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</si>
  <si>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</si>
  <si>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</si>
  <si>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</si>
  <si>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</si>
  <si>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</si>
  <si>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</si>
  <si>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</si>
  <si>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</si>
  <si>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</si>
  <si>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</si>
  <si>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</si>
  <si>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</si>
  <si>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</si>
  <si>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</si>
  <si>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</si>
  <si>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</si>
  <si>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</si>
  <si>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</si>
  <si>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</si>
  <si>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</si>
  <si>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</si>
  <si>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</si>
  <si>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</si>
  <si>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</si>
  <si>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</si>
  <si>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</si>
  <si>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</si>
  <si>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</si>
  <si>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</si>
  <si>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</si>
  <si>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</si>
  <si>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</si>
  <si>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</si>
  <si>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</si>
  <si>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</si>
  <si>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</si>
  <si>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</si>
  <si>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</si>
  <si>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</si>
  <si>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</si>
  <si>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</si>
  <si>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</si>
  <si>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</si>
  <si>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</si>
  <si>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</si>
  <si>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</si>
  <si>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</si>
  <si>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</si>
  <si>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</si>
  <si>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</si>
  <si>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</si>
  <si>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</si>
  <si>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</si>
  <si>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</si>
  <si>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</si>
  <si>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</si>
  <si>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</si>
  <si>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</si>
  <si>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</si>
  <si>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</si>
  <si>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</si>
  <si>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</si>
  <si>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</si>
  <si>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</si>
  <si>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</si>
  <si>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</si>
  <si>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</si>
  <si>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</si>
  <si>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</si>
  <si>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</si>
  <si>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</si>
  <si>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</si>
  <si>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</si>
  <si>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</si>
  <si>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</si>
  <si>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</si>
  <si>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</si>
  <si>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</si>
  <si>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</si>
  <si>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</si>
  <si>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</si>
  <si>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</si>
  <si>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</si>
  <si>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</si>
  <si>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</si>
  <si>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</si>
  <si>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</si>
  <si>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</si>
  <si>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</si>
  <si>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</si>
  <si>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</si>
  <si>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</si>
  <si>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</si>
  <si>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</si>
  <si>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</si>
  <si>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</si>
  <si>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</si>
  <si>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</si>
  <si>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</si>
  <si>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</si>
  <si>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</si>
  <si>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</si>
  <si>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</si>
  <si>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</si>
  <si>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</si>
  <si>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</si>
  <si>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</si>
  <si>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</si>
  <si>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</si>
  <si>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</si>
  <si>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</si>
  <si>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</si>
  <si>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</si>
  <si>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</si>
  <si>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</si>
  <si>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</si>
  <si>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</si>
  <si>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</si>
  <si>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</si>
  <si>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</si>
  <si>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</si>
  <si>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</si>
  <si>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</si>
  <si>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</si>
  <si>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</si>
  <si>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</si>
  <si>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</si>
  <si>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</si>
  <si>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</si>
  <si>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</si>
  <si>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</si>
  <si>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</si>
  <si>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</si>
  <si>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</si>
  <si>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</si>
  <si>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</si>
  <si>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</si>
  <si>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</si>
  <si>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</si>
  <si>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</si>
  <si>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</si>
  <si>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</si>
  <si>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</si>
  <si>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</si>
  <si>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</si>
  <si>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</si>
  <si>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</si>
  <si>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</si>
  <si>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</si>
  <si>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</si>
  <si>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</si>
  <si>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</si>
  <si>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</si>
  <si>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</si>
  <si>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</si>
  <si>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</si>
  <si>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</si>
  <si>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</si>
  <si>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</si>
  <si>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</si>
  <si>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</si>
  <si>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</si>
  <si>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</si>
  <si>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</si>
  <si>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</si>
  <si>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</si>
  <si>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par</t>
  </si>
  <si>
    <t xml:space="preserve">londero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</si>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</sst>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72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72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daily!$A$3:$A$77</c:f>
              <c:strCache>
                <c:ptCount val="75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>25/10/19</c:v>
                </c:pt>
                <c:pt idx="72">
                  <c:v>26/10/19</c:v>
                </c:pt>
                <c:pt idx="73">
                  <c:v>27/10/19</c:v>
                </c:pt>
                <c:pt idx="74">
                  <c:v/>
                </c:pt>
              </c:strCache>
            </c:strRef>
          </c:cat>
          <c:val>
            <c:numRef>
              <c:f>daily!$L$3:$L$77</c:f>
              <c:numCache>
                <c:formatCode>General</c:formatCode>
                <c:ptCount val="75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295206"/>
        <c:axId val="85661358"/>
      </c:lineChart>
      <c:catAx>
        <c:axId val="6329520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72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661358"/>
        <c:crosses val="autoZero"/>
        <c:auto val="1"/>
        <c:lblAlgn val="ctr"/>
        <c:lblOffset val="100"/>
      </c:catAx>
      <c:valAx>
        <c:axId val="8566135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295206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77</xdr:row>
      <xdr:rowOff>152640</xdr:rowOff>
    </xdr:from>
    <xdr:to>
      <xdr:col>14</xdr:col>
      <xdr:colOff>110520</xdr:colOff>
      <xdr:row>94</xdr:row>
      <xdr:rowOff>85680</xdr:rowOff>
    </xdr:to>
    <xdr:graphicFrame>
      <xdr:nvGraphicFramePr>
        <xdr:cNvPr id="0" name="Chart 1"/>
        <xdr:cNvGraphicFramePr/>
      </xdr:nvGraphicFramePr>
      <xdr:xfrm>
        <a:off x="203040" y="12862800"/>
        <a:ext cx="795924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7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44" activePane="bottomLeft" state="frozen"/>
      <selection pane="topLeft" activeCell="B1" activeCellId="0" sqref="B1"/>
      <selection pane="bottomLeft" activeCell="B772" activeCellId="0" sqref="B772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3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-34.4299999999999</v>
      </c>
      <c r="J713" s="8" t="n">
        <f aca="false">SUM(H$3:H713)/SUM(E$3:E713)</f>
        <v>-0.0152412571934484</v>
      </c>
      <c r="K713" s="9" t="n">
        <f aca="false">O713-(1-O713)/N713</f>
        <v>0.0137278713716265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3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-34.0099999999999</v>
      </c>
      <c r="J714" s="8" t="n">
        <f aca="false">SUM(H$3:H714)/SUM(E$3:E714)</f>
        <v>-0.0150486725663716</v>
      </c>
      <c r="K714" s="9" t="n">
        <f aca="false">O714-(1-O714)/N714</f>
        <v>0.0139989648048372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3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-37.0099999999999</v>
      </c>
      <c r="J715" s="8" t="n">
        <f aca="false">SUM(H$3:H715)/SUM(E$3:E715)</f>
        <v>-0.0163543968183826</v>
      </c>
      <c r="K715" s="9" t="n">
        <f aca="false">O715-(1-O715)/N715</f>
        <v>0.0114185680376555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3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-39.0099999999999</v>
      </c>
      <c r="J716" s="8" t="n">
        <f aca="false">SUM(H$3:H716)/SUM(E$3:E716)</f>
        <v>-0.0172229580573951</v>
      </c>
      <c r="K716" s="9" t="n">
        <f aca="false">O716-(1-O716)/N716</f>
        <v>0.00969767632153029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3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-35.2899999999999</v>
      </c>
      <c r="J717" s="8" t="n">
        <f aca="false">SUM(H$3:H717)/SUM(E$3:E717)</f>
        <v>-0.0155394099515632</v>
      </c>
      <c r="K717" s="9" t="n">
        <f aca="false">O717-(1-O717)/N717</f>
        <v>0.0129090991415918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3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-35.0299999999999</v>
      </c>
      <c r="J718" s="8" t="n">
        <f aca="false">SUM(H$3:H718)/SUM(E$3:E718)</f>
        <v>-0.0154181338028169</v>
      </c>
      <c r="K718" s="9" t="n">
        <f aca="false">O718-(1-O718)/N718</f>
        <v>0.0130364259396514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0.502115531335149</v>
      </c>
      <c r="O718" s="11" t="n">
        <f aca="false">COUNTIF($G$3:$G718,"&gt;0")/COUNTIF($B$3:$B718,"&gt;0")</f>
        <v>0.67008547008547</v>
      </c>
    </row>
    <row r="719" customFormat="false" ht="13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-32.3099999999999</v>
      </c>
      <c r="J719" s="8" t="n">
        <f aca="false">SUM(H$3:H719)/SUM(E$3:E719)</f>
        <v>-0.0141710526315789</v>
      </c>
      <c r="K719" s="9" t="n">
        <f aca="false">O719-(1-O719)/N719</f>
        <v>0.0153421859114935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3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-32.3099999999999</v>
      </c>
      <c r="J720" s="8" t="n">
        <f aca="false">SUM(H$3:H720)/SUM(E$3:E720)</f>
        <v>-0.0141524310118265</v>
      </c>
      <c r="K720" s="9" t="n">
        <f aca="false">O720-(1-O720)/N720</f>
        <v>0.0170196268213546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3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-29.8099999999999</v>
      </c>
      <c r="J721" s="8" t="n">
        <f aca="false">SUM(H$3:H721)/SUM(E$3:E721)</f>
        <v>-0.0130288461538461</v>
      </c>
      <c r="K721" s="9" t="n">
        <f aca="false">O721-(1-O721)/N721</f>
        <v>0.0191136251330865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3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-37.8099999999999</v>
      </c>
      <c r="J722" s="8" t="n">
        <f aca="false">SUM(H$3:H722)/SUM(E$3:E722)</f>
        <v>-0.0164677700348432</v>
      </c>
      <c r="K722" s="9" t="n">
        <f aca="false">O722-(1-O722)/N722</f>
        <v>0.0123555276099974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3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0.0142585394844934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3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0.0146989788026217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3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0.0152803647585783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3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0.0162999440584051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3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3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3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0.0177309862808412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3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0.0180605489068286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</v>
      </c>
      <c r="O731" s="11" t="n">
        <f aca="false">COUNTIF($G$3:$G731,"&gt;0")/COUNTIF($B$3:$B731,"&gt;0")</f>
        <v>0.675041876046901</v>
      </c>
    </row>
    <row r="732" customFormat="false" ht="13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0.017192693812802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3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0.0193574922214174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3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0.0184910357246889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3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0.0117978206127938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0.496334794531515</v>
      </c>
      <c r="O736" s="11" t="n">
        <f aca="false">COUNTIF($G$3:$G736,"&gt;0")/COUNTIF($B$3:$B736,"&gt;0")</f>
        <v>0.672212978369384</v>
      </c>
    </row>
    <row r="737" customFormat="false" ht="13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3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3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0.015631232626892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3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0.0159460110033803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3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0.0166735946093165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3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0.0168178336467503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3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SUM($H$2:H733)</f>
        <v>-31.3799999999999</v>
      </c>
      <c r="J744" s="8" t="n">
        <f aca="false">SUM(H$3:H744)/SUM(E$3:E744)</f>
        <v>-0.0132259431962696</v>
      </c>
      <c r="K744" s="9" t="n">
        <f aca="false">O744-(1-O744)/N744</f>
        <v>0.0170313598213915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3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SUM($H$2:H734)</f>
        <v>-28.7799999999999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3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SUM($H$2:H735)</f>
        <v>-29.7799999999999</v>
      </c>
      <c r="J746" s="8" t="n">
        <f aca="false">SUM(H$3:H746)/SUM(E$3:E746)</f>
        <v>-0.011614539306847</v>
      </c>
      <c r="K746" s="9" t="n">
        <f aca="false">O746-(1-O746)/N746</f>
        <v>0.0200255795117843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3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SUM($H$2:H736)</f>
        <v>-37.7799999999999</v>
      </c>
      <c r="J747" s="8" t="n">
        <f aca="false">SUM(H$3:H747)/SUM(E$3:E747)</f>
        <v>-0.0114527027027027</v>
      </c>
      <c r="K747" s="9" t="n">
        <f aca="false">O747-(1-O747)/N747</f>
        <v>0.0202409899869274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3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SUM($H$2:H737)</f>
        <v>-38.7799999999999</v>
      </c>
      <c r="J748" s="8" t="n">
        <f aca="false">SUM(H$3:H748)/SUM(E$3:E748)</f>
        <v>-0.0103329119258322</v>
      </c>
      <c r="K748" s="9" t="n">
        <f aca="false">O748-(1-O748)/N748</f>
        <v>0.022359459479635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3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SUM($H$2:H738)</f>
        <v>-32.2799999999999</v>
      </c>
      <c r="J749" s="8" t="n">
        <f aca="false">SUM(H$3:H749)/SUM(E$3:E749)</f>
        <v>-0.0102986958350862</v>
      </c>
      <c r="K749" s="9" t="n">
        <f aca="false">O749-(1-O749)/N749</f>
        <v>0.022304972494158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3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SUM($H$2:H739)</f>
        <v>-33.2799999999999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3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SUM($H$2:H740)</f>
        <v>-32.7999999999999</v>
      </c>
      <c r="J751" s="8" t="n">
        <f aca="false">SUM(H$3:H751)/SUM(E$3:E751)</f>
        <v>-0.0105536912751678</v>
      </c>
      <c r="K751" s="9" t="n">
        <f aca="false">O751-(1-O751)/N751</f>
        <v>0.0216845649642764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3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SUM($H$2:H742)</f>
        <v>-31.5599999999999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3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SUM($H$2:H743)</f>
        <v>-31.5599999999999</v>
      </c>
      <c r="J754" s="8" t="n">
        <f aca="false">SUM(H$3:H754)/SUM(E$3:E754)</f>
        <v>-0.00918896321070231</v>
      </c>
      <c r="K754" s="9" t="n">
        <f aca="false">O754-(1-O754)/N754</f>
        <v>0.0241901316099177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3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SUM($H$2:H744)</f>
        <v>-31.1999999999999</v>
      </c>
      <c r="J755" s="8" t="n">
        <f aca="false">SUM(H$3:H755)/SUM(E$3:E755)</f>
        <v>-0.00535550935550932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3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SUM($H$2:H745)</f>
        <v>-27.8999999999999</v>
      </c>
      <c r="J756" s="8" t="n">
        <f aca="false">SUM(H$3:H756)/SUM(E$3:E756)</f>
        <v>-0.00484647302904561</v>
      </c>
      <c r="K756" s="9" t="n">
        <f aca="false">O756-(1-O756)/N756</f>
        <v>0.0325724986115559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3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SUM($H$2:H746)</f>
        <v>-27.4799999999999</v>
      </c>
      <c r="J757" s="8" t="n">
        <f aca="false">SUM(H$3:H757)/SUM(E$3:E757)</f>
        <v>-0.00690683229813662</v>
      </c>
      <c r="K757" s="9" t="n">
        <f aca="false">O757-(1-O757)/N757</f>
        <v>0.0284893452226618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3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SUM($H$2:H747)</f>
        <v>-27.1199999999999</v>
      </c>
      <c r="J758" s="8" t="n">
        <f aca="false">SUM(H$3:H758)/SUM(E$3:E758)</f>
        <v>-0.00731788079470196</v>
      </c>
      <c r="K758" s="9" t="n">
        <f aca="false">O758-(1-O758)/N758</f>
        <v>0.0276386433454907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3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SUM($H$2:H748)</f>
        <v>-24.5199999999999</v>
      </c>
      <c r="J759" s="8" t="n">
        <f aca="false">SUM(H$3:H759)/SUM(E$3:E759)</f>
        <v>-0.00683450268262481</v>
      </c>
      <c r="K759" s="9" t="n">
        <f aca="false">O759-(1-O759)/N759</f>
        <v>0.0284792790214727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761" customFormat="false" ht="13" hidden="false" customHeight="false" outlineLevel="0" collapsed="false">
      <c r="B761" s="2" t="n">
        <v>43763</v>
      </c>
      <c r="C761" s="2" t="s">
        <v>199</v>
      </c>
      <c r="D761" s="3" t="s">
        <v>95</v>
      </c>
      <c r="E761" s="4" t="n">
        <v>6</v>
      </c>
      <c r="F761" s="5" t="n">
        <v>1.6</v>
      </c>
      <c r="G761" s="6" t="n">
        <v>9.6</v>
      </c>
      <c r="H761" s="7" t="n">
        <f aca="false">G761-E761</f>
        <v>3.6</v>
      </c>
      <c r="I761" s="7" t="n">
        <f aca="false">SUM($H$2:H750)</f>
        <v>-27.4799999999999</v>
      </c>
      <c r="J761" s="8" t="n">
        <f aca="false">SUM(H$3:H761)/SUM(E$3:E761)</f>
        <v>-0.0053355290242898</v>
      </c>
      <c r="K761" s="9" t="n">
        <f aca="false">O761-(1-O761)/N761</f>
        <v>0.0313459380697839</v>
      </c>
      <c r="L761" s="10" t="n">
        <f aca="false">AVERAGEIF($H$3:$H761,"&gt;0")</f>
        <v>2.0026329113924</v>
      </c>
      <c r="M761" s="10" t="n">
        <f aca="false">AVERAGEIF($H$3:$H761,"&lt;0")</f>
        <v>-3.98019801980198</v>
      </c>
      <c r="N761" s="11" t="n">
        <f aca="false">L761/-M761</f>
        <v>0.503149064802569</v>
      </c>
      <c r="O761" s="11" t="n">
        <f aca="false">COUNTIF($G$3:$G761,"&gt;0")/COUNTIF($B$3:$B761,"&gt;0")</f>
        <v>0.675762439807384</v>
      </c>
    </row>
    <row r="762" customFormat="false" ht="13" hidden="false" customHeight="false" outlineLevel="0" collapsed="false">
      <c r="B762" s="2" t="n">
        <v>43763</v>
      </c>
      <c r="C762" s="2" t="s">
        <v>201</v>
      </c>
      <c r="D762" s="3" t="s">
        <v>37</v>
      </c>
      <c r="E762" s="4" t="n">
        <v>1</v>
      </c>
      <c r="F762" s="5" t="n">
        <v>1.45</v>
      </c>
      <c r="G762" s="6" t="n">
        <v>0</v>
      </c>
      <c r="H762" s="7" t="n">
        <f aca="false">G762-E762</f>
        <v>-1</v>
      </c>
      <c r="I762" s="7" t="n">
        <f aca="false">SUM($H$2:H751)</f>
        <v>-25.1599999999999</v>
      </c>
      <c r="J762" s="8" t="n">
        <f aca="false">SUM(H$3:H762)/SUM(E$3:E762)</f>
        <v>-0.00574485596707816</v>
      </c>
      <c r="K762" s="9" t="n">
        <f aca="false">O762-(1-O762)/N762</f>
        <v>0.0304954756088702</v>
      </c>
      <c r="L762" s="10" t="n">
        <f aca="false">AVERAGEIF($H$3:$H762,"&gt;0")</f>
        <v>2.0026329113924</v>
      </c>
      <c r="M762" s="10" t="n">
        <f aca="false">AVERAGEIF($H$3:$H762,"&lt;0")</f>
        <v>-3.96551724137931</v>
      </c>
      <c r="N762" s="11" t="n">
        <f aca="false">L762/-M762</f>
        <v>0.505011777655476</v>
      </c>
      <c r="O762" s="11" t="n">
        <f aca="false">COUNTIF($G$3:$G762,"&gt;0")/COUNTIF($B$3:$B762,"&gt;0")</f>
        <v>0.674679487179487</v>
      </c>
    </row>
    <row r="763" customFormat="false" ht="13" hidden="false" customHeight="false" outlineLevel="0" collapsed="false">
      <c r="B763" s="2" t="n">
        <v>43763</v>
      </c>
      <c r="C763" s="2" t="s">
        <v>201</v>
      </c>
      <c r="D763" s="3" t="s">
        <v>31</v>
      </c>
      <c r="E763" s="4" t="n">
        <v>2</v>
      </c>
      <c r="F763" s="5" t="n">
        <v>1.48</v>
      </c>
      <c r="G763" s="6" t="n">
        <v>2.96</v>
      </c>
      <c r="H763" s="7" t="n">
        <f aca="false">G763-E763</f>
        <v>0.96</v>
      </c>
      <c r="I763" s="7" t="n">
        <f aca="false">SUM($H$2:H752)</f>
        <v>-25.1599999999999</v>
      </c>
      <c r="J763" s="8" t="n">
        <f aca="false">SUM(H$3:H763)/SUM(E$3:E763)</f>
        <v>-0.00534539473684207</v>
      </c>
      <c r="K763" s="9" t="n">
        <f aca="false">O763-(1-O763)/N763</f>
        <v>0.0311999999999996</v>
      </c>
      <c r="L763" s="10" t="n">
        <f aca="false">AVERAGEIF($H$3:$H763,"&gt;0")</f>
        <v>2</v>
      </c>
      <c r="M763" s="10" t="n">
        <f aca="false">AVERAGEIF($H$3:$H763,"&lt;0")</f>
        <v>-3.96551724137931</v>
      </c>
      <c r="N763" s="11" t="n">
        <f aca="false">L763/-M763</f>
        <v>0.504347826086956</v>
      </c>
      <c r="O763" s="11" t="n">
        <f aca="false">COUNTIF($G$3:$G763,"&gt;0")/COUNTIF($B$3:$B763,"&gt;0")</f>
        <v>0.6752</v>
      </c>
    </row>
    <row r="764" customFormat="false" ht="13" hidden="false" customHeight="false" outlineLevel="0" collapsed="false">
      <c r="B764" s="2" t="n">
        <v>43763</v>
      </c>
      <c r="C764" s="2" t="s">
        <v>201</v>
      </c>
      <c r="D764" s="3" t="s">
        <v>71</v>
      </c>
      <c r="E764" s="4" t="n">
        <v>7</v>
      </c>
      <c r="F764" s="5" t="n">
        <v>1.38</v>
      </c>
      <c r="G764" s="6" t="n">
        <v>9.66</v>
      </c>
      <c r="H764" s="7" t="n">
        <f aca="false">G764-E764</f>
        <v>2.66</v>
      </c>
      <c r="I764" s="7" t="n">
        <f aca="false">SUM($H$2:H753)</f>
        <v>-24.3599999999999</v>
      </c>
      <c r="J764" s="8" t="n">
        <f aca="false">SUM(H$3:H764)/SUM(E$3:E764)</f>
        <v>-0.00423944239442391</v>
      </c>
      <c r="K764" s="9" t="n">
        <f aca="false">O764-(1-O764)/N764</f>
        <v>0.03328161966751</v>
      </c>
      <c r="L764" s="10" t="n">
        <f aca="false">AVERAGEIF($H$3:$H764,"&gt;0")</f>
        <v>2.00166246851385</v>
      </c>
      <c r="M764" s="10" t="n">
        <f aca="false">AVERAGEIF($H$3:$H764,"&lt;0")</f>
        <v>-3.96551724137931</v>
      </c>
      <c r="N764" s="11" t="n">
        <f aca="false">L764/-M764</f>
        <v>0.504767057277406</v>
      </c>
      <c r="O764" s="11" t="n">
        <f aca="false">COUNTIF($G$3:$G764,"&gt;0")/COUNTIF($B$3:$B764,"&gt;0")</f>
        <v>0.675718849840256</v>
      </c>
    </row>
    <row r="766" customFormat="false" ht="13" hidden="false" customHeight="false" outlineLevel="0" collapsed="false">
      <c r="B766" s="2" t="n">
        <v>43764</v>
      </c>
      <c r="C766" s="2" t="s">
        <v>201</v>
      </c>
      <c r="D766" s="3" t="s">
        <v>31</v>
      </c>
      <c r="E766" s="4" t="n">
        <v>2</v>
      </c>
      <c r="F766" s="5" t="n">
        <v>1.45</v>
      </c>
      <c r="G766" s="6" t="n">
        <v>2.9</v>
      </c>
      <c r="H766" s="7" t="n">
        <f aca="false">G766-E766</f>
        <v>0.9</v>
      </c>
      <c r="I766" s="7" t="n">
        <f aca="false">SUM($H$2:H755)</f>
        <v>-12.8799999999999</v>
      </c>
      <c r="J766" s="8" t="n">
        <f aca="false">SUM(H$3:H766)/SUM(E$3:E766)</f>
        <v>-0.00386726751331418</v>
      </c>
      <c r="K766" s="9" t="n">
        <f aca="false">O766-(1-O766)/N766</f>
        <v>0.033935230481324</v>
      </c>
      <c r="L766" s="10" t="n">
        <f aca="false">AVERAGEIF($H$3:$H766,"&gt;0")</f>
        <v>1.99889447236181</v>
      </c>
      <c r="M766" s="10" t="n">
        <f aca="false">AVERAGEIF($H$3:$H766,"&lt;0")</f>
        <v>-3.96551724137931</v>
      </c>
      <c r="N766" s="11" t="n">
        <f aca="false">L766/-M766</f>
        <v>0.504069040856456</v>
      </c>
      <c r="O766" s="11" t="n">
        <f aca="false">COUNTIF($G$3:$G766,"&gt;0")/COUNTIF($B$3:$B766,"&gt;0")</f>
        <v>0.676236044657097</v>
      </c>
    </row>
    <row r="767" customFormat="false" ht="13" hidden="false" customHeight="false" outlineLevel="0" collapsed="false">
      <c r="B767" s="2" t="n">
        <v>43764</v>
      </c>
      <c r="C767" s="2" t="s">
        <v>201</v>
      </c>
      <c r="D767" s="3" t="s">
        <v>100</v>
      </c>
      <c r="E767" s="4" t="n">
        <v>6</v>
      </c>
      <c r="F767" s="5" t="n">
        <v>1.24</v>
      </c>
      <c r="G767" s="6" t="n">
        <v>7.44</v>
      </c>
      <c r="H767" s="7" t="n">
        <f aca="false">G767-E767</f>
        <v>1.44</v>
      </c>
      <c r="I767" s="7" t="n">
        <f aca="false">SUM($H$2:H756)</f>
        <v>-11.6799999999999</v>
      </c>
      <c r="J767" s="8" t="n">
        <f aca="false">SUM(H$3:H767)/SUM(E$3:E767)</f>
        <v>-0.00326930935839801</v>
      </c>
      <c r="K767" s="9" t="n">
        <f aca="false">O767-(1-O767)/N767</f>
        <v>0.0350238553812462</v>
      </c>
      <c r="L767" s="10" t="n">
        <f aca="false">AVERAGEIF($H$3:$H767,"&gt;0")</f>
        <v>1.99749373433584</v>
      </c>
      <c r="M767" s="10" t="n">
        <f aca="false">AVERAGEIF($H$3:$H767,"&lt;0")</f>
        <v>-3.96551724137931</v>
      </c>
      <c r="N767" s="11" t="n">
        <f aca="false">L767/-M767</f>
        <v>0.503715811267298</v>
      </c>
      <c r="O767" s="11" t="n">
        <f aca="false">COUNTIF($G$3:$G767,"&gt;0")/COUNTIF($B$3:$B767,"&gt;0")</f>
        <v>0.676751592356688</v>
      </c>
    </row>
    <row r="768" customFormat="false" ht="13" hidden="false" customHeight="false" outlineLevel="0" collapsed="false">
      <c r="B768" s="2" t="n">
        <v>43764</v>
      </c>
      <c r="C768" s="2" t="s">
        <v>203</v>
      </c>
      <c r="D768" s="3" t="s">
        <v>204</v>
      </c>
      <c r="E768" s="4" t="n">
        <v>6</v>
      </c>
      <c r="F768" s="5" t="n">
        <v>1.58</v>
      </c>
      <c r="G768" s="6" t="n">
        <v>0</v>
      </c>
      <c r="H768" s="7" t="n">
        <f aca="false">G768-E768</f>
        <v>-6</v>
      </c>
      <c r="I768" s="7" t="n">
        <f aca="false">SUM($H$2:H757)</f>
        <v>-16.6799999999999</v>
      </c>
      <c r="J768" s="8" t="n">
        <f aca="false">SUM(H$3:H768)/SUM(E$3:E768)</f>
        <v>-0.00570729718711779</v>
      </c>
      <c r="K768" s="9" t="n">
        <f aca="false">O768-(1-O768)/N768</f>
        <v>0.0301927139332112</v>
      </c>
      <c r="L768" s="10" t="n">
        <f aca="false">AVERAGEIF($H$3:$H768,"&gt;0")</f>
        <v>1.99749373433584</v>
      </c>
      <c r="M768" s="10" t="n">
        <f aca="false">AVERAGEIF($H$3:$H768,"&lt;0")</f>
        <v>-3.97549019607843</v>
      </c>
      <c r="N768" s="11" t="n">
        <f aca="false">L768/-M768</f>
        <v>0.502452184715797</v>
      </c>
      <c r="O768" s="11" t="n">
        <f aca="false">COUNTIF($G$3:$G768,"&gt;0")/COUNTIF($B$3:$B768,"&gt;0")</f>
        <v>0.675675675675676</v>
      </c>
    </row>
    <row r="769" customFormat="false" ht="13" hidden="false" customHeight="false" outlineLevel="0" collapsed="false">
      <c r="B769" s="2" t="n">
        <v>43764</v>
      </c>
      <c r="C769" s="2" t="s">
        <v>203</v>
      </c>
      <c r="D769" s="3" t="s">
        <v>108</v>
      </c>
      <c r="E769" s="4" t="n">
        <v>4</v>
      </c>
      <c r="F769" s="5" t="n">
        <v>1.28</v>
      </c>
      <c r="G769" s="6" t="n">
        <v>5.12</v>
      </c>
      <c r="H769" s="7" t="n">
        <f aca="false">G769-E769</f>
        <v>1.12</v>
      </c>
      <c r="I769" s="7" t="n">
        <f aca="false">SUM($H$2:H758)</f>
        <v>-17.6799999999999</v>
      </c>
      <c r="J769" s="8" t="n">
        <f aca="false">SUM(H$3:H769)/SUM(E$3:E769)</f>
        <v>-0.00524216524216521</v>
      </c>
      <c r="K769" s="9" t="n">
        <f aca="false">O769-(1-O769)/N769</f>
        <v>0.031023540240199</v>
      </c>
      <c r="L769" s="10" t="n">
        <f aca="false">AVERAGEIF($H$3:$H769,"&gt;0")</f>
        <v>1.9953</v>
      </c>
      <c r="M769" s="10" t="n">
        <f aca="false">AVERAGEIF($H$3:$H769,"&lt;0")</f>
        <v>-3.97549019607843</v>
      </c>
      <c r="N769" s="11" t="n">
        <f aca="false">L769/-M769</f>
        <v>0.501900369913686</v>
      </c>
      <c r="O769" s="11" t="n">
        <f aca="false">COUNTIF($G$3:$G769,"&gt;0")/COUNTIF($B$3:$B769,"&gt;0")</f>
        <v>0.676190476190476</v>
      </c>
    </row>
    <row r="770" customFormat="false" ht="13" hidden="false" customHeight="false" outlineLevel="0" collapsed="false">
      <c r="B770" s="2" t="n">
        <v>43764</v>
      </c>
      <c r="C770" s="2" t="s">
        <v>203</v>
      </c>
      <c r="D770" s="3" t="s">
        <v>110</v>
      </c>
      <c r="E770" s="4" t="n">
        <v>7</v>
      </c>
      <c r="F770" s="5" t="n">
        <v>1.52</v>
      </c>
      <c r="G770" s="6" t="n">
        <v>0</v>
      </c>
      <c r="H770" s="7" t="n">
        <f aca="false">G770-E770</f>
        <v>-7</v>
      </c>
      <c r="I770" s="7" t="n">
        <f aca="false">SUM($H$2:H759)</f>
        <v>-16.5599999999999</v>
      </c>
      <c r="J770" s="8" t="n">
        <f aca="false">SUM(H$3:H770)/SUM(E$3:E770)</f>
        <v>-0.00806818181818179</v>
      </c>
      <c r="K770" s="9" t="n">
        <f aca="false">O770-(1-O770)/N770</f>
        <v>0.0254145578083135</v>
      </c>
      <c r="L770" s="10" t="n">
        <f aca="false">AVERAGEIF($H$3:$H770,"&gt;0")</f>
        <v>1.9953</v>
      </c>
      <c r="M770" s="10" t="n">
        <f aca="false">AVERAGEIF($H$3:$H770,"&lt;0")</f>
        <v>-3.99024390243902</v>
      </c>
      <c r="N770" s="11" t="n">
        <f aca="false">L770/-M770</f>
        <v>0.500044621026894</v>
      </c>
      <c r="O770" s="11" t="n">
        <f aca="false">COUNTIF($G$3:$G770,"&gt;0")/COUNTIF($B$3:$B770,"&gt;0")</f>
        <v>0.675118858954041</v>
      </c>
    </row>
    <row r="772" customFormat="false" ht="12.8" hidden="false" customHeight="false" outlineLevel="0" collapsed="false">
      <c r="B772" s="2" t="n">
        <v>43765</v>
      </c>
      <c r="C772" s="2" t="s">
        <v>203</v>
      </c>
      <c r="D772" s="3" t="s">
        <v>17</v>
      </c>
      <c r="E772" s="4" t="n">
        <v>1</v>
      </c>
      <c r="F772" s="5" t="n">
        <v>1.26</v>
      </c>
      <c r="G772" s="6" t="n">
        <v>1.26</v>
      </c>
      <c r="H772" s="7" t="n">
        <f aca="false">G772-E772</f>
        <v>0.26</v>
      </c>
      <c r="I772" s="7" t="n">
        <f aca="false">SUM($H$2:H761)</f>
        <v>-12.96</v>
      </c>
      <c r="J772" s="8" t="n">
        <f aca="false">SUM(H$3:H772)/SUM(E$3:E772)</f>
        <v>-0.00795943204868152</v>
      </c>
      <c r="K772" s="9" t="n">
        <f aca="false">O772-(1-O772)/N772</f>
        <v>0.0255467083502318</v>
      </c>
      <c r="L772" s="10" t="n">
        <f aca="false">AVERAGEIF($H$3:$H772,"&gt;0")</f>
        <v>1.99097256857855</v>
      </c>
      <c r="M772" s="10" t="n">
        <f aca="false">AVERAGEIF($H$3:$H772,"&lt;0")</f>
        <v>-3.99024390243902</v>
      </c>
      <c r="N772" s="11" t="n">
        <f aca="false">L772/-M772</f>
        <v>0.498960118042302</v>
      </c>
      <c r="O772" s="11" t="n">
        <f aca="false">COUNTIF($G$3:$G772,"&gt;0")/COUNTIF($B$3:$B772,"&gt;0")</f>
        <v>0.675632911392405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8" activePane="bottomLeft" state="frozen"/>
      <selection pane="topLeft" activeCell="A1" activeCellId="0" sqref="A1"/>
      <selection pane="bottomLeft" activeCell="A76" activeCellId="0" sqref="A76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205</v>
      </c>
      <c r="C1" s="31" t="s">
        <v>206</v>
      </c>
      <c r="D1" s="31" t="s">
        <v>11</v>
      </c>
      <c r="E1" s="32" t="s">
        <v>207</v>
      </c>
      <c r="F1" s="31" t="s">
        <v>7</v>
      </c>
      <c r="G1" s="31" t="s">
        <v>208</v>
      </c>
      <c r="H1" s="17" t="s">
        <v>209</v>
      </c>
      <c r="I1" s="17" t="s">
        <v>210</v>
      </c>
      <c r="J1" s="17"/>
      <c r="K1" s="32" t="s">
        <v>211</v>
      </c>
      <c r="L1" s="32" t="s">
        <v>212</v>
      </c>
      <c r="M1" s="17" t="s">
        <v>213</v>
      </c>
      <c r="N1" s="17" t="s">
        <v>214</v>
      </c>
      <c r="O1" s="31" t="s">
        <v>215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-283.479761431744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92.2076933757687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44.4309904465875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-385.929700759616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-58.4015393583588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-25.6124037813745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-66.216395359291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-22.4422111437489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4.76881580597563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8.90877459680573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7.68613821916921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2.12849880954909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1.93283847946459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6.46612960854632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12.8671517862108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-6.16619235098101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-7.68854890737067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-7.15068156193934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-4.52844926408472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-5.17086101671858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-5.07507237730298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-4.31809705194512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-4.03276991160654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-3.62475189637073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-4.37408244536087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-3.65207236095306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-2.99014932414595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-2.59093726038172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-2.67118070498061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-2.55078112175425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-2.64275533732052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-2.66329984284684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-2.70779608707194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-3.10750300564508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-3.24598531175033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-2.58967285026281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-4.81684885759973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-5.81423890334924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52.8290116672928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7.35886247842063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5.3016531125112</v>
      </c>
      <c r="O68" s="3" t="n">
        <v>1</v>
      </c>
    </row>
    <row r="69" customFormat="false" ht="13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0.0123555276099974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5.18099521539233</v>
      </c>
      <c r="O69" s="3" t="n">
        <v>1</v>
      </c>
    </row>
    <row r="70" customFormat="false" ht="13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0.0171926938128018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3.90626204116538</v>
      </c>
      <c r="O70" s="3" t="n">
        <v>1</v>
      </c>
    </row>
    <row r="71" customFormat="false" ht="13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-0.180000000000002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0.0168178336467499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4.31090005543078</v>
      </c>
      <c r="O71" s="3" t="n">
        <v>1</v>
      </c>
    </row>
    <row r="72" customFormat="false" ht="13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0.0216845649642764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4.07959581317498</v>
      </c>
      <c r="O72" s="3" t="n">
        <v>1</v>
      </c>
    </row>
    <row r="73" customFormat="false" ht="13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-0.00683450268262481</v>
      </c>
      <c r="H73" s="29" t="n">
        <f aca="false">all!O759</f>
        <v>0.67524115755627</v>
      </c>
      <c r="I73" s="29" t="n">
        <f aca="false">all!K759</f>
        <v>0.0284792790214727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3.74595803478113</v>
      </c>
      <c r="O73" s="3" t="n">
        <v>1</v>
      </c>
    </row>
    <row r="74" customFormat="false" ht="13" hidden="false" customHeight="false" outlineLevel="0" collapsed="false">
      <c r="A74" s="33" t="n">
        <v>43763</v>
      </c>
      <c r="B74" s="0" t="n">
        <f aca="false">COUNT(all!B761:B764)</f>
        <v>4</v>
      </c>
      <c r="C74" s="0" t="n">
        <f aca="false">SUM(all!E761:E764)</f>
        <v>16</v>
      </c>
      <c r="D74" s="27" t="n">
        <f aca="false">SUMIF(all!H761:H764,"&gt;0")</f>
        <v>7.22</v>
      </c>
      <c r="E74" s="30" t="n">
        <f aca="false">SUMIF(all!H761:H764,"&lt;0")</f>
        <v>-1</v>
      </c>
      <c r="F74" s="27" t="n">
        <f aca="false">D74+E74</f>
        <v>6.22</v>
      </c>
      <c r="G74" s="29" t="n">
        <f aca="false">all!J764</f>
        <v>-0.00423944239442391</v>
      </c>
      <c r="H74" s="29" t="n">
        <f aca="false">all!O764</f>
        <v>0.675718849840256</v>
      </c>
      <c r="I74" s="29" t="n">
        <f aca="false">all!K764</f>
        <v>0.03328161966751</v>
      </c>
      <c r="K74" s="30" t="n">
        <f aca="false">MEDIAN($C45:$C74)</f>
        <v>22</v>
      </c>
      <c r="L74" s="30" t="n">
        <v>221.04</v>
      </c>
      <c r="M74" s="29" t="n">
        <f aca="false">K74/L73</f>
        <v>0.102411321106042</v>
      </c>
      <c r="N74" s="29" t="n">
        <f aca="false">M74/I74</f>
        <v>3.07711349775497</v>
      </c>
      <c r="O74" s="3" t="n">
        <v>1</v>
      </c>
    </row>
    <row r="75" customFormat="false" ht="13" hidden="false" customHeight="false" outlineLevel="0" collapsed="false">
      <c r="A75" s="33" t="n">
        <v>43764</v>
      </c>
      <c r="B75" s="0" t="n">
        <f aca="false">COUNT(all!B766:B770)</f>
        <v>5</v>
      </c>
      <c r="C75" s="0" t="n">
        <f aca="false">SUM(all!E766:E770)</f>
        <v>25</v>
      </c>
      <c r="D75" s="27" t="n">
        <f aca="false">SUMIF(all!H766:H770,"&gt;0")</f>
        <v>3.46</v>
      </c>
      <c r="E75" s="30" t="n">
        <f aca="false">SUMIF(all!H766:H770,"&lt;0")</f>
        <v>-13</v>
      </c>
      <c r="F75" s="27" t="n">
        <f aca="false">D75+E75</f>
        <v>-9.54</v>
      </c>
      <c r="G75" s="29" t="n">
        <f aca="false">all!J770</f>
        <v>-0.00806818181818179</v>
      </c>
      <c r="H75" s="29" t="n">
        <f aca="false">all!O770</f>
        <v>0.675118858954041</v>
      </c>
      <c r="I75" s="29" t="n">
        <f aca="false">all!K770</f>
        <v>0.0254145578083135</v>
      </c>
      <c r="K75" s="30" t="n">
        <f aca="false">MEDIAN($C46:$C75)</f>
        <v>25</v>
      </c>
      <c r="L75" s="30" t="n">
        <v>211.5</v>
      </c>
      <c r="M75" s="29" t="n">
        <f aca="false">K75/L74</f>
        <v>0.113101701049584</v>
      </c>
      <c r="N75" s="29" t="n">
        <f aca="false">M75/I75</f>
        <v>4.45027223777179</v>
      </c>
      <c r="O75" s="3" t="n">
        <v>1</v>
      </c>
    </row>
    <row r="76" customFormat="false" ht="12.8" hidden="false" customHeight="false" outlineLevel="0" collapsed="false">
      <c r="A76" s="33" t="n">
        <v>43765</v>
      </c>
      <c r="B76" s="0" t="n">
        <f aca="false">COUNT(all!B772:B772)</f>
        <v>1</v>
      </c>
      <c r="C76" s="0" t="n">
        <f aca="false">SUM(all!E772:E772)</f>
        <v>1</v>
      </c>
      <c r="D76" s="27" t="n">
        <f aca="false">SUMIF(all!H772:H772,"&gt;0")</f>
        <v>0.26</v>
      </c>
      <c r="E76" s="30" t="n">
        <f aca="false">SUMIF(all!H772:H772,"&lt;0")</f>
        <v>0</v>
      </c>
      <c r="F76" s="27" t="n">
        <f aca="false">D76+E76</f>
        <v>0.26</v>
      </c>
      <c r="G76" s="29" t="n">
        <f aca="false">all!J772</f>
        <v>-0.00795943204868152</v>
      </c>
      <c r="H76" s="29" t="n">
        <f aca="false">all!O772</f>
        <v>0.675632911392405</v>
      </c>
      <c r="I76" s="29" t="n">
        <f aca="false">all!K772</f>
        <v>0.0255467083502318</v>
      </c>
      <c r="K76" s="30" t="n">
        <f aca="false">MEDIAN($C47:$C76)</f>
        <v>22</v>
      </c>
      <c r="L76" s="30" t="n">
        <v>211.76</v>
      </c>
      <c r="M76" s="29" t="n">
        <f aca="false">K76/L75</f>
        <v>0.104018912529551</v>
      </c>
      <c r="N76" s="29" t="n">
        <f aca="false">M76/I76</f>
        <v>4.07171488019149</v>
      </c>
      <c r="O76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4" activeCellId="0" sqref="B4"/>
    </sheetView>
  </sheetViews>
  <sheetFormatPr defaultRowHeight="13" outlineLevelRow="0" outlineLevelCol="0"/>
  <cols>
    <col collapsed="false" customWidth="true" hidden="false" outlineLevel="0" max="1" min="1" style="3" width="10"/>
    <col collapsed="false" customWidth="true" hidden="false" outlineLevel="0" max="2" min="2" style="26" width="9.16"/>
    <col collapsed="false" customWidth="true" hidden="false" outlineLevel="0" max="14" min="3" style="34" width="7.16"/>
    <col collapsed="false" customWidth="true" hidden="false" outlineLevel="0" max="17" min="15" style="35" width="7.16"/>
    <col collapsed="false" customWidth="true" hidden="false" outlineLevel="0" max="19" min="18" style="36" width="8.83"/>
    <col collapsed="false" customWidth="true" hidden="false" outlineLevel="0" max="1023" min="20" style="3" width="8.83"/>
    <col collapsed="false" customWidth="true" hidden="false" outlineLevel="0" max="1025" min="1024" style="0" width="8.83"/>
  </cols>
  <sheetData>
    <row r="1" s="4" customFormat="true" ht="13" hidden="false" customHeight="false" outlineLevel="0" collapsed="false">
      <c r="A1" s="4" t="s">
        <v>216</v>
      </c>
      <c r="B1" s="12" t="s">
        <v>7</v>
      </c>
      <c r="C1" s="37" t="s">
        <v>217</v>
      </c>
      <c r="D1" s="37" t="s">
        <v>218</v>
      </c>
      <c r="E1" s="37" t="s">
        <v>219</v>
      </c>
      <c r="F1" s="37" t="s">
        <v>220</v>
      </c>
      <c r="G1" s="37" t="s">
        <v>221</v>
      </c>
      <c r="H1" s="37" t="s">
        <v>222</v>
      </c>
      <c r="I1" s="37" t="s">
        <v>223</v>
      </c>
      <c r="J1" s="37" t="s">
        <v>224</v>
      </c>
      <c r="K1" s="37" t="s">
        <v>225</v>
      </c>
      <c r="L1" s="37" t="s">
        <v>226</v>
      </c>
      <c r="M1" s="37" t="s">
        <v>227</v>
      </c>
      <c r="N1" s="37" t="s">
        <v>228</v>
      </c>
      <c r="O1" s="38" t="s">
        <v>229</v>
      </c>
      <c r="P1" s="38" t="s">
        <v>230</v>
      </c>
      <c r="Q1" s="38" t="s">
        <v>231</v>
      </c>
      <c r="R1" s="39"/>
      <c r="S1" s="39"/>
    </row>
    <row r="2" customFormat="false" ht="13" hidden="false" customHeight="false" outlineLevel="0" collapsed="false">
      <c r="C2" s="34" t="n">
        <f aca="false">SUM(C3:C25)</f>
        <v>5.75</v>
      </c>
      <c r="D2" s="34" t="n">
        <f aca="false">SUM(D3:D25)</f>
        <v>4.60583333333333</v>
      </c>
      <c r="E2" s="34" t="n">
        <f aca="false">SUM(E3:E25)</f>
        <v>-0.328333333333334</v>
      </c>
      <c r="F2" s="34" t="n">
        <f aca="false">SUM(F3:F25)</f>
        <v>-1.30166666666667</v>
      </c>
      <c r="G2" s="34" t="n">
        <f aca="false">SUM(G3:G25)</f>
        <v>-1.30166666666667</v>
      </c>
      <c r="H2" s="34" t="n">
        <f aca="false">SUM(H3:H25)</f>
        <v>-1.30166666666667</v>
      </c>
      <c r="I2" s="34" t="n">
        <f aca="false">SUM(I3:I25)</f>
        <v>-1.30166666666667</v>
      </c>
      <c r="J2" s="34" t="n">
        <f aca="false">SUM(J3:J25)</f>
        <v>-1.30166666666667</v>
      </c>
      <c r="K2" s="34" t="n">
        <f aca="false">SUM(K3:K25)</f>
        <v>-1.30166666666667</v>
      </c>
      <c r="L2" s="34" t="n">
        <f aca="false">SUM(L3:L25)</f>
        <v>-1.30166666666667</v>
      </c>
      <c r="M2" s="34" t="n">
        <f aca="false">SUM(M3:M25)</f>
        <v>-1.30166666666667</v>
      </c>
      <c r="N2" s="34" t="n">
        <f aca="false">SUM(N3:N25)</f>
        <v>-1.30166666666667</v>
      </c>
      <c r="O2" s="35" t="n">
        <f aca="false">SUM(O3:O25)</f>
        <v>-7.05166666666667</v>
      </c>
      <c r="P2" s="35" t="n">
        <f aca="false">SUM(P3:P25)</f>
        <v>-5.9075</v>
      </c>
      <c r="Q2" s="35" t="n">
        <f aca="false">SUM(Q3:Q25)</f>
        <v>-0.973333333333333</v>
      </c>
      <c r="R2" s="40"/>
    </row>
    <row r="3" customFormat="false" ht="13" hidden="false" customHeight="false" outlineLevel="0" collapsed="false">
      <c r="R3" s="40"/>
    </row>
    <row r="4" customFormat="false" ht="13" hidden="false" customHeight="false" outlineLevel="0" collapsed="false">
      <c r="A4" s="3" t="s">
        <v>228</v>
      </c>
      <c r="B4" s="26" t="n">
        <f aca="false">SUM(daily!F50:F77)</f>
        <v>69</v>
      </c>
      <c r="C4" s="34" t="n">
        <f aca="false">$B$4/12</f>
        <v>5.75</v>
      </c>
      <c r="D4" s="34" t="n">
        <f aca="false">$B$4/12</f>
        <v>5.75</v>
      </c>
      <c r="E4" s="34" t="n">
        <f aca="false">$B$4/12</f>
        <v>5.75</v>
      </c>
      <c r="F4" s="34" t="n">
        <f aca="false">$B$4/12</f>
        <v>5.75</v>
      </c>
      <c r="G4" s="34" t="n">
        <f aca="false">$B$4/12</f>
        <v>5.75</v>
      </c>
      <c r="H4" s="34" t="n">
        <f aca="false">$B$4/12</f>
        <v>5.75</v>
      </c>
      <c r="I4" s="34" t="n">
        <f aca="false">$B$4/12</f>
        <v>5.75</v>
      </c>
      <c r="J4" s="34" t="n">
        <f aca="false">$B$4/12</f>
        <v>5.75</v>
      </c>
      <c r="K4" s="34" t="n">
        <f aca="false">$B$4/12</f>
        <v>5.75</v>
      </c>
      <c r="L4" s="34" t="n">
        <f aca="false">$B$4/12</f>
        <v>5.75</v>
      </c>
      <c r="M4" s="34" t="n">
        <f aca="false">$B$4/12</f>
        <v>5.75</v>
      </c>
      <c r="N4" s="34" t="n">
        <f aca="false">$B$4/12</f>
        <v>5.75</v>
      </c>
      <c r="P4" s="41"/>
    </row>
    <row r="5" customFormat="false" ht="13" hidden="false" customHeight="false" outlineLevel="0" collapsed="false">
      <c r="A5" s="3" t="s">
        <v>229</v>
      </c>
      <c r="B5" s="26" t="n">
        <f aca="false">SUM(daily!F32:F49)</f>
        <v>-13.73</v>
      </c>
      <c r="D5" s="34" t="n">
        <f aca="false">$B$5/12</f>
        <v>-1.14416666666667</v>
      </c>
      <c r="E5" s="34" t="n">
        <f aca="false">$B$5/12</f>
        <v>-1.14416666666667</v>
      </c>
      <c r="F5" s="34" t="n">
        <f aca="false">$B$5/12</f>
        <v>-1.14416666666667</v>
      </c>
      <c r="G5" s="34" t="n">
        <f aca="false">$B$5/12</f>
        <v>-1.14416666666667</v>
      </c>
      <c r="H5" s="34" t="n">
        <f aca="false">$B$5/12</f>
        <v>-1.14416666666667</v>
      </c>
      <c r="I5" s="34" t="n">
        <f aca="false">$B$5/12</f>
        <v>-1.14416666666667</v>
      </c>
      <c r="J5" s="34" t="n">
        <f aca="false">$B$5/12</f>
        <v>-1.14416666666667</v>
      </c>
      <c r="K5" s="34" t="n">
        <f aca="false">$B$5/12</f>
        <v>-1.14416666666667</v>
      </c>
      <c r="L5" s="34" t="n">
        <f aca="false">$B$5/12</f>
        <v>-1.14416666666667</v>
      </c>
      <c r="M5" s="34" t="n">
        <f aca="false">$B$5/12</f>
        <v>-1.14416666666667</v>
      </c>
      <c r="N5" s="34" t="n">
        <f aca="false">$B$5/12</f>
        <v>-1.14416666666667</v>
      </c>
      <c r="O5" s="35" t="n">
        <f aca="false">$B$5/12</f>
        <v>-1.14416666666667</v>
      </c>
      <c r="P5" s="41"/>
    </row>
    <row r="6" customFormat="false" ht="13" hidden="false" customHeight="false" outlineLevel="0" collapsed="false">
      <c r="A6" s="3" t="s">
        <v>230</v>
      </c>
      <c r="B6" s="26" t="n">
        <f aca="false">SUM(daily!F9:F31)</f>
        <v>-59.21</v>
      </c>
      <c r="E6" s="34" t="n">
        <f aca="false">$B$6/12</f>
        <v>-4.93416666666667</v>
      </c>
      <c r="F6" s="34" t="n">
        <f aca="false">$B$6/12</f>
        <v>-4.93416666666667</v>
      </c>
      <c r="G6" s="34" t="n">
        <f aca="false">$B$6/12</f>
        <v>-4.93416666666667</v>
      </c>
      <c r="H6" s="34" t="n">
        <f aca="false">$B$6/12</f>
        <v>-4.93416666666667</v>
      </c>
      <c r="I6" s="34" t="n">
        <f aca="false">$B$6/12</f>
        <v>-4.93416666666667</v>
      </c>
      <c r="J6" s="34" t="n">
        <f aca="false">$B$6/12</f>
        <v>-4.93416666666667</v>
      </c>
      <c r="K6" s="34" t="n">
        <f aca="false">$B$6/12</f>
        <v>-4.93416666666667</v>
      </c>
      <c r="L6" s="34" t="n">
        <f aca="false">$B$6/12</f>
        <v>-4.93416666666667</v>
      </c>
      <c r="M6" s="34" t="n">
        <f aca="false">$B$6/12</f>
        <v>-4.93416666666667</v>
      </c>
      <c r="N6" s="34" t="n">
        <f aca="false">$B$6/12</f>
        <v>-4.93416666666667</v>
      </c>
      <c r="O6" s="35" t="n">
        <f aca="false">$B$6/12</f>
        <v>-4.93416666666667</v>
      </c>
      <c r="P6" s="35" t="n">
        <f aca="false">$B$6/12</f>
        <v>-4.93416666666667</v>
      </c>
      <c r="R6" s="40"/>
    </row>
    <row r="7" customFormat="false" ht="13" hidden="false" customHeight="false" outlineLevel="0" collapsed="false">
      <c r="A7" s="3" t="s">
        <v>231</v>
      </c>
      <c r="B7" s="26" t="n">
        <f aca="false">SUM(daily!F3:F8)</f>
        <v>-11.68</v>
      </c>
      <c r="F7" s="34" t="n">
        <f aca="false">$B$7/12</f>
        <v>-0.973333333333333</v>
      </c>
      <c r="G7" s="34" t="n">
        <f aca="false">$B$7/12</f>
        <v>-0.973333333333333</v>
      </c>
      <c r="H7" s="34" t="n">
        <f aca="false">$B$7/12</f>
        <v>-0.973333333333333</v>
      </c>
      <c r="I7" s="34" t="n">
        <f aca="false">$B$7/12</f>
        <v>-0.973333333333333</v>
      </c>
      <c r="J7" s="34" t="n">
        <f aca="false">$B$7/12</f>
        <v>-0.973333333333333</v>
      </c>
      <c r="K7" s="34" t="n">
        <f aca="false">$B$7/12</f>
        <v>-0.973333333333333</v>
      </c>
      <c r="L7" s="34" t="n">
        <f aca="false">$B$7/12</f>
        <v>-0.973333333333333</v>
      </c>
      <c r="M7" s="34" t="n">
        <f aca="false">$B$7/12</f>
        <v>-0.973333333333333</v>
      </c>
      <c r="N7" s="34" t="n">
        <f aca="false">$B$7/12</f>
        <v>-0.973333333333333</v>
      </c>
      <c r="O7" s="35" t="n">
        <f aca="false">$B$7/12</f>
        <v>-0.973333333333333</v>
      </c>
      <c r="P7" s="35" t="n">
        <f aca="false">$B$7/12</f>
        <v>-0.973333333333333</v>
      </c>
      <c r="Q7" s="35" t="n">
        <f aca="false">$B$7/12</f>
        <v>-0.973333333333333</v>
      </c>
      <c r="R7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2019-10-28T06:33:37Z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