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Sheet1!$H$1:$H$184</definedName>
    <definedName name="pogoda" localSheetId="1">Sheet1!$B$1:$C$184</definedName>
  </definedNames>
  <calcPr calcId="124519"/>
  <pivotCaches>
    <pivotCache cacheId="2" r:id="rId5"/>
  </pivotCaches>
</workbook>
</file>

<file path=xl/calcChain.xml><?xml version="1.0" encoding="utf-8"?>
<calcChain xmlns="http://schemas.openxmlformats.org/spreadsheetml/2006/main">
  <c r="G5" i="4"/>
  <c r="G6"/>
  <c r="G7"/>
  <c r="G8"/>
  <c r="G4"/>
  <c r="G3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151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153"/>
  <c r="T66"/>
  <c r="T67"/>
  <c r="T68"/>
  <c r="T69"/>
  <c r="T70"/>
  <c r="T164"/>
  <c r="T71"/>
  <c r="T72"/>
  <c r="T73"/>
  <c r="T161"/>
  <c r="T74"/>
  <c r="T75"/>
  <c r="T76"/>
  <c r="T77"/>
  <c r="T78"/>
  <c r="T79"/>
  <c r="T80"/>
  <c r="T81"/>
  <c r="T82"/>
  <c r="T158"/>
  <c r="T83"/>
  <c r="T84"/>
  <c r="T85"/>
  <c r="T156"/>
  <c r="T86"/>
  <c r="T175"/>
  <c r="T87"/>
  <c r="T178"/>
  <c r="T88"/>
  <c r="T183"/>
  <c r="T89"/>
  <c r="T90"/>
  <c r="T91"/>
  <c r="T92"/>
  <c r="T93"/>
  <c r="T152"/>
  <c r="T94"/>
  <c r="T95"/>
  <c r="T96"/>
  <c r="T154"/>
  <c r="T97"/>
  <c r="T172"/>
  <c r="T98"/>
  <c r="T99"/>
  <c r="T100"/>
  <c r="T101"/>
  <c r="T160"/>
  <c r="T102"/>
  <c r="T177"/>
  <c r="T103"/>
  <c r="T169"/>
  <c r="T104"/>
  <c r="T165"/>
  <c r="T105"/>
  <c r="T106"/>
  <c r="T107"/>
  <c r="T174"/>
  <c r="T108"/>
  <c r="T179"/>
  <c r="T109"/>
  <c r="T182"/>
  <c r="T110"/>
  <c r="T181"/>
  <c r="T111"/>
  <c r="T184"/>
  <c r="T112"/>
  <c r="T180"/>
  <c r="T150"/>
  <c r="T167"/>
  <c r="T170"/>
  <c r="T113"/>
  <c r="T157"/>
  <c r="T114"/>
  <c r="T166"/>
  <c r="T115"/>
  <c r="T176"/>
  <c r="T116"/>
  <c r="T173"/>
  <c r="T117"/>
  <c r="T118"/>
  <c r="T119"/>
  <c r="T120"/>
  <c r="T121"/>
  <c r="T122"/>
  <c r="T123"/>
  <c r="T155"/>
  <c r="T124"/>
  <c r="T125"/>
  <c r="T163"/>
  <c r="T126"/>
  <c r="T171"/>
  <c r="T127"/>
  <c r="T128"/>
  <c r="T129"/>
  <c r="T130"/>
  <c r="T131"/>
  <c r="T132"/>
  <c r="T133"/>
  <c r="T159"/>
  <c r="T134"/>
  <c r="T135"/>
  <c r="T162"/>
  <c r="T136"/>
  <c r="T168"/>
  <c r="T137"/>
  <c r="T138"/>
  <c r="T139"/>
  <c r="T140"/>
  <c r="T141"/>
  <c r="T142"/>
  <c r="T143"/>
  <c r="T144"/>
  <c r="T145"/>
  <c r="T146"/>
  <c r="T147"/>
  <c r="T148"/>
  <c r="T149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151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153"/>
  <c r="S66"/>
  <c r="S67"/>
  <c r="S68"/>
  <c r="S69"/>
  <c r="S70"/>
  <c r="S164"/>
  <c r="S71"/>
  <c r="S72"/>
  <c r="S73"/>
  <c r="S161"/>
  <c r="S74"/>
  <c r="S75"/>
  <c r="S76"/>
  <c r="S77"/>
  <c r="S78"/>
  <c r="S79"/>
  <c r="S80"/>
  <c r="S81"/>
  <c r="S82"/>
  <c r="S158"/>
  <c r="S83"/>
  <c r="S84"/>
  <c r="S85"/>
  <c r="S156"/>
  <c r="S86"/>
  <c r="S175"/>
  <c r="S87"/>
  <c r="S178"/>
  <c r="S88"/>
  <c r="S183"/>
  <c r="S89"/>
  <c r="S90"/>
  <c r="S91"/>
  <c r="S92"/>
  <c r="S93"/>
  <c r="S152"/>
  <c r="S94"/>
  <c r="S95"/>
  <c r="S96"/>
  <c r="S154"/>
  <c r="S97"/>
  <c r="S172"/>
  <c r="S98"/>
  <c r="S99"/>
  <c r="S100"/>
  <c r="S101"/>
  <c r="S160"/>
  <c r="S102"/>
  <c r="S177"/>
  <c r="S103"/>
  <c r="S169"/>
  <c r="S104"/>
  <c r="S165"/>
  <c r="S105"/>
  <c r="S106"/>
  <c r="S107"/>
  <c r="S174"/>
  <c r="S108"/>
  <c r="S179"/>
  <c r="S109"/>
  <c r="S182"/>
  <c r="S110"/>
  <c r="S181"/>
  <c r="S111"/>
  <c r="S184"/>
  <c r="S112"/>
  <c r="S180"/>
  <c r="S150"/>
  <c r="S167"/>
  <c r="S170"/>
  <c r="S113"/>
  <c r="S157"/>
  <c r="S114"/>
  <c r="S166"/>
  <c r="S115"/>
  <c r="S176"/>
  <c r="S116"/>
  <c r="S173"/>
  <c r="S117"/>
  <c r="S118"/>
  <c r="S119"/>
  <c r="S120"/>
  <c r="S121"/>
  <c r="S122"/>
  <c r="S123"/>
  <c r="S155"/>
  <c r="S124"/>
  <c r="S125"/>
  <c r="S163"/>
  <c r="S126"/>
  <c r="S171"/>
  <c r="S127"/>
  <c r="S128"/>
  <c r="S129"/>
  <c r="S130"/>
  <c r="S131"/>
  <c r="S132"/>
  <c r="S133"/>
  <c r="S159"/>
  <c r="S134"/>
  <c r="S135"/>
  <c r="S162"/>
  <c r="S136"/>
  <c r="S168"/>
  <c r="S137"/>
  <c r="S138"/>
  <c r="S139"/>
  <c r="S140"/>
  <c r="S141"/>
  <c r="S142"/>
  <c r="S143"/>
  <c r="S144"/>
  <c r="S145"/>
  <c r="S146"/>
  <c r="S147"/>
  <c r="S148"/>
  <c r="S149"/>
  <c r="S2"/>
  <c r="R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151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153"/>
  <c r="G66"/>
  <c r="G67"/>
  <c r="G68"/>
  <c r="G69"/>
  <c r="G70"/>
  <c r="G164"/>
  <c r="G71"/>
  <c r="G72"/>
  <c r="G73"/>
  <c r="G161"/>
  <c r="G74"/>
  <c r="G75"/>
  <c r="G76"/>
  <c r="G77"/>
  <c r="G78"/>
  <c r="G79"/>
  <c r="G80"/>
  <c r="G81"/>
  <c r="G82"/>
  <c r="G158"/>
  <c r="G83"/>
  <c r="G84"/>
  <c r="G85"/>
  <c r="G156"/>
  <c r="G86"/>
  <c r="G175"/>
  <c r="G87"/>
  <c r="G178"/>
  <c r="G88"/>
  <c r="G183"/>
  <c r="G89"/>
  <c r="G90"/>
  <c r="G91"/>
  <c r="G92"/>
  <c r="G93"/>
  <c r="G152"/>
  <c r="G94"/>
  <c r="G95"/>
  <c r="G96"/>
  <c r="G154"/>
  <c r="G97"/>
  <c r="G172"/>
  <c r="G98"/>
  <c r="G99"/>
  <c r="G100"/>
  <c r="G101"/>
  <c r="G160"/>
  <c r="G102"/>
  <c r="G177"/>
  <c r="G103"/>
  <c r="G169"/>
  <c r="G104"/>
  <c r="G165"/>
  <c r="G105"/>
  <c r="G106"/>
  <c r="G107"/>
  <c r="G174"/>
  <c r="G108"/>
  <c r="G179"/>
  <c r="G109"/>
  <c r="G182"/>
  <c r="G110"/>
  <c r="G181"/>
  <c r="G111"/>
  <c r="G184"/>
  <c r="G112"/>
  <c r="G180"/>
  <c r="G150"/>
  <c r="G167"/>
  <c r="G170"/>
  <c r="G113"/>
  <c r="G157"/>
  <c r="G114"/>
  <c r="G166"/>
  <c r="G115"/>
  <c r="G176"/>
  <c r="G116"/>
  <c r="G173"/>
  <c r="G117"/>
  <c r="G118"/>
  <c r="G119"/>
  <c r="G120"/>
  <c r="G121"/>
  <c r="G122"/>
  <c r="G123"/>
  <c r="G155"/>
  <c r="G124"/>
  <c r="G125"/>
  <c r="G163"/>
  <c r="G126"/>
  <c r="G171"/>
  <c r="G127"/>
  <c r="G128"/>
  <c r="G129"/>
  <c r="G130"/>
  <c r="G131"/>
  <c r="G132"/>
  <c r="G133"/>
  <c r="G159"/>
  <c r="G134"/>
  <c r="G135"/>
  <c r="G162"/>
  <c r="G136"/>
  <c r="G168"/>
  <c r="G137"/>
  <c r="G138"/>
  <c r="G139"/>
  <c r="G140"/>
  <c r="G141"/>
  <c r="G142"/>
  <c r="G143"/>
  <c r="G144"/>
  <c r="G145"/>
  <c r="G146"/>
  <c r="G147"/>
  <c r="G148"/>
  <c r="G149"/>
  <c r="E3"/>
  <c r="E4"/>
  <c r="E5"/>
  <c r="E8"/>
  <c r="E9"/>
  <c r="E10"/>
  <c r="E11"/>
  <c r="E12"/>
  <c r="E13"/>
  <c r="E14"/>
  <c r="E21"/>
  <c r="E22"/>
  <c r="E23"/>
  <c r="E24"/>
  <c r="E25"/>
  <c r="E26"/>
  <c r="E28"/>
  <c r="E29"/>
  <c r="E32"/>
  <c r="E33"/>
  <c r="E34"/>
  <c r="E35"/>
  <c r="E36"/>
  <c r="E39"/>
  <c r="E40"/>
  <c r="E42"/>
  <c r="E46"/>
  <c r="E47"/>
  <c r="E48"/>
  <c r="E49"/>
  <c r="E50"/>
  <c r="E51"/>
  <c r="E52"/>
  <c r="E53"/>
  <c r="E54"/>
  <c r="E58"/>
  <c r="E62"/>
  <c r="E63"/>
  <c r="E67"/>
  <c r="E68"/>
  <c r="E69"/>
  <c r="E71"/>
  <c r="E72"/>
  <c r="E76"/>
  <c r="E77"/>
  <c r="E78"/>
  <c r="E80"/>
  <c r="E81"/>
  <c r="E83"/>
  <c r="E84"/>
  <c r="E90"/>
  <c r="E91"/>
  <c r="E92"/>
  <c r="E93"/>
  <c r="E94"/>
  <c r="E95"/>
  <c r="E99"/>
  <c r="E101"/>
  <c r="E103"/>
  <c r="E104"/>
  <c r="E165"/>
  <c r="E150"/>
  <c r="E167"/>
  <c r="E113"/>
  <c r="E114"/>
  <c r="E118"/>
  <c r="E119"/>
  <c r="E120"/>
  <c r="E122"/>
  <c r="E123"/>
  <c r="E125"/>
  <c r="E171"/>
  <c r="E128"/>
  <c r="E130"/>
  <c r="E133"/>
  <c r="E135"/>
  <c r="E162"/>
  <c r="E168"/>
  <c r="E139"/>
  <c r="G2"/>
  <c r="E2"/>
  <c r="F2" s="1"/>
  <c r="H2" l="1"/>
  <c r="I2" s="1"/>
  <c r="J2" s="1"/>
  <c r="D3" s="1"/>
  <c r="F3" s="1"/>
  <c r="H3" l="1"/>
  <c r="I3" s="1"/>
  <c r="J3" s="1"/>
  <c r="D4" s="1"/>
  <c r="F4" s="1"/>
  <c r="H4" l="1"/>
  <c r="I4" s="1"/>
  <c r="J4" s="1"/>
  <c r="D5" s="1"/>
  <c r="F5" s="1"/>
  <c r="H5" s="1"/>
  <c r="I5" s="1"/>
  <c r="J5" s="1"/>
  <c r="D6" s="1"/>
  <c r="E6" s="1"/>
  <c r="F6" l="1"/>
  <c r="H6" s="1"/>
  <c r="I6" s="1"/>
  <c r="J6" s="1"/>
  <c r="D7" s="1"/>
  <c r="E7" l="1"/>
  <c r="F7" s="1"/>
  <c r="H7" l="1"/>
  <c r="I7" s="1"/>
  <c r="J7" s="1"/>
  <c r="D8" s="1"/>
  <c r="F8" s="1"/>
  <c r="H8" l="1"/>
  <c r="I8" s="1"/>
  <c r="J8" s="1"/>
  <c r="D9" s="1"/>
  <c r="F9" s="1"/>
  <c r="H9" l="1"/>
  <c r="I9" s="1"/>
  <c r="J9" s="1"/>
  <c r="D10" s="1"/>
  <c r="F10" s="1"/>
  <c r="H10" l="1"/>
  <c r="I10" s="1"/>
  <c r="J10" s="1"/>
  <c r="D11" s="1"/>
  <c r="F11" s="1"/>
  <c r="H11" l="1"/>
  <c r="I11" s="1"/>
  <c r="J11" s="1"/>
  <c r="D12" s="1"/>
  <c r="F12" s="1"/>
  <c r="H12" l="1"/>
  <c r="I12" s="1"/>
  <c r="J12" s="1"/>
  <c r="D13" s="1"/>
  <c r="F13" s="1"/>
  <c r="H13" l="1"/>
  <c r="I13" s="1"/>
  <c r="J13" s="1"/>
  <c r="D14" s="1"/>
  <c r="F14" s="1"/>
  <c r="H14" l="1"/>
  <c r="I14" s="1"/>
  <c r="J14" s="1"/>
  <c r="D15" s="1"/>
  <c r="E15" l="1"/>
  <c r="F15" s="1"/>
  <c r="H15" l="1"/>
  <c r="I15" s="1"/>
  <c r="J15" s="1"/>
  <c r="D16" s="1"/>
  <c r="E16" l="1"/>
  <c r="F16" s="1"/>
  <c r="H16" l="1"/>
  <c r="I16" s="1"/>
  <c r="J16" s="1"/>
  <c r="D17" s="1"/>
  <c r="E17" l="1"/>
  <c r="F17" s="1"/>
  <c r="H17" l="1"/>
  <c r="I17" s="1"/>
  <c r="J17" s="1"/>
  <c r="D18" s="1"/>
  <c r="E18" l="1"/>
  <c r="F18" s="1"/>
  <c r="H18" l="1"/>
  <c r="I18" s="1"/>
  <c r="J18" s="1"/>
  <c r="D19" s="1"/>
  <c r="E19" l="1"/>
  <c r="F19" s="1"/>
  <c r="I19" l="1"/>
  <c r="J19" s="1"/>
  <c r="D20" s="1"/>
  <c r="H19"/>
  <c r="E20" l="1"/>
  <c r="F20" s="1"/>
  <c r="I20" l="1"/>
  <c r="J20" s="1"/>
  <c r="D21" s="1"/>
  <c r="F21" s="1"/>
  <c r="H20"/>
  <c r="H21" l="1"/>
  <c r="I21" s="1"/>
  <c r="J21" s="1"/>
  <c r="D22" s="1"/>
  <c r="F22" s="1"/>
  <c r="H22" l="1"/>
  <c r="I22" s="1"/>
  <c r="J22" s="1"/>
  <c r="D23" s="1"/>
  <c r="F23" s="1"/>
  <c r="I23" l="1"/>
  <c r="J23" s="1"/>
  <c r="D24" s="1"/>
  <c r="F24" s="1"/>
  <c r="H23"/>
  <c r="I24" l="1"/>
  <c r="J24" s="1"/>
  <c r="D25" s="1"/>
  <c r="F25" s="1"/>
  <c r="H24"/>
  <c r="H25" l="1"/>
  <c r="I25" s="1"/>
  <c r="J25" s="1"/>
  <c r="D26" s="1"/>
  <c r="F26" s="1"/>
  <c r="H26" l="1"/>
  <c r="I26" s="1"/>
  <c r="J26" s="1"/>
  <c r="D27" s="1"/>
  <c r="E27" l="1"/>
  <c r="F27" s="1"/>
  <c r="I27" l="1"/>
  <c r="J27" s="1"/>
  <c r="D28" s="1"/>
  <c r="F28" s="1"/>
  <c r="H27"/>
  <c r="I28" l="1"/>
  <c r="J28" s="1"/>
  <c r="D29" s="1"/>
  <c r="F29" s="1"/>
  <c r="H28"/>
  <c r="H29" l="1"/>
  <c r="I29" s="1"/>
  <c r="J29" s="1"/>
  <c r="D30" s="1"/>
  <c r="E30" l="1"/>
  <c r="F30" s="1"/>
  <c r="H30" l="1"/>
  <c r="I30" s="1"/>
  <c r="J30" s="1"/>
  <c r="D31" s="1"/>
  <c r="E31" l="1"/>
  <c r="F31" s="1"/>
  <c r="I31" l="1"/>
  <c r="J31" s="1"/>
  <c r="D32" s="1"/>
  <c r="F32" s="1"/>
  <c r="H31"/>
  <c r="I32" l="1"/>
  <c r="J32" s="1"/>
  <c r="D33" s="1"/>
  <c r="F33" s="1"/>
  <c r="H32"/>
  <c r="H33" l="1"/>
  <c r="I33" s="1"/>
  <c r="J33" s="1"/>
  <c r="D34" s="1"/>
  <c r="F34" s="1"/>
  <c r="H34" l="1"/>
  <c r="I34" s="1"/>
  <c r="J34" s="1"/>
  <c r="D35" s="1"/>
  <c r="F35" s="1"/>
  <c r="I35" l="1"/>
  <c r="J35" s="1"/>
  <c r="D36" s="1"/>
  <c r="F36" s="1"/>
  <c r="H35"/>
  <c r="I36" l="1"/>
  <c r="J36" s="1"/>
  <c r="D37" s="1"/>
  <c r="H36"/>
  <c r="E37" l="1"/>
  <c r="F37" s="1"/>
  <c r="I37" l="1"/>
  <c r="J37" s="1"/>
  <c r="D38" s="1"/>
  <c r="H37"/>
  <c r="E38" l="1"/>
  <c r="F38" s="1"/>
  <c r="H38" l="1"/>
  <c r="I38" s="1"/>
  <c r="J38" s="1"/>
  <c r="D39" s="1"/>
  <c r="F39" s="1"/>
  <c r="I39" l="1"/>
  <c r="J39" s="1"/>
  <c r="D40" s="1"/>
  <c r="F40" s="1"/>
  <c r="H39"/>
  <c r="I40" l="1"/>
  <c r="J40" s="1"/>
  <c r="D41" s="1"/>
  <c r="H40"/>
  <c r="E41" l="1"/>
  <c r="F41" s="1"/>
  <c r="H41" l="1"/>
  <c r="I41" s="1"/>
  <c r="J41" s="1"/>
  <c r="D42" s="1"/>
  <c r="F42" s="1"/>
  <c r="I42" l="1"/>
  <c r="J42" s="1"/>
  <c r="D43" s="1"/>
  <c r="H42"/>
  <c r="E43" l="1"/>
  <c r="F43" s="1"/>
  <c r="I43" l="1"/>
  <c r="J43" s="1"/>
  <c r="D44" s="1"/>
  <c r="H43"/>
  <c r="E44" l="1"/>
  <c r="F44" s="1"/>
  <c r="I44" l="1"/>
  <c r="J44" s="1"/>
  <c r="D45" s="1"/>
  <c r="H44"/>
  <c r="E45" l="1"/>
  <c r="F45" s="1"/>
  <c r="I45" l="1"/>
  <c r="J45" s="1"/>
  <c r="D46" s="1"/>
  <c r="F46" s="1"/>
  <c r="H45"/>
  <c r="H46" l="1"/>
  <c r="I46" s="1"/>
  <c r="J46" s="1"/>
  <c r="D47" s="1"/>
  <c r="F47" s="1"/>
  <c r="I47" l="1"/>
  <c r="J47" s="1"/>
  <c r="D48" s="1"/>
  <c r="F48" s="1"/>
  <c r="H47"/>
  <c r="I48" l="1"/>
  <c r="J48" s="1"/>
  <c r="D49" s="1"/>
  <c r="F49" s="1"/>
  <c r="H48"/>
  <c r="I49" l="1"/>
  <c r="J49" s="1"/>
  <c r="D50" s="1"/>
  <c r="F50" s="1"/>
  <c r="H49"/>
  <c r="H50" l="1"/>
  <c r="I50" s="1"/>
  <c r="J50" s="1"/>
  <c r="D51" s="1"/>
  <c r="F51" s="1"/>
  <c r="H51" l="1"/>
  <c r="I51" s="1"/>
  <c r="J51" s="1"/>
  <c r="D52" s="1"/>
  <c r="F52" s="1"/>
  <c r="I52" l="1"/>
  <c r="J52" s="1"/>
  <c r="D53" s="1"/>
  <c r="F53" s="1"/>
  <c r="H52"/>
  <c r="H53" l="1"/>
  <c r="I53" s="1"/>
  <c r="J53" s="1"/>
  <c r="D54" s="1"/>
  <c r="F54" s="1"/>
  <c r="H54" l="1"/>
  <c r="I54" s="1"/>
  <c r="J54" s="1"/>
  <c r="D55" s="1"/>
  <c r="E55" l="1"/>
  <c r="F55" s="1"/>
  <c r="I55" l="1"/>
  <c r="J55" s="1"/>
  <c r="D56" s="1"/>
  <c r="H55"/>
  <c r="E56" l="1"/>
  <c r="F56" s="1"/>
  <c r="H56" l="1"/>
  <c r="I56" s="1"/>
  <c r="J56" s="1"/>
  <c r="D57" s="1"/>
  <c r="E57" l="1"/>
  <c r="F57" s="1"/>
  <c r="I57" l="1"/>
  <c r="J57" s="1"/>
  <c r="D58" s="1"/>
  <c r="F58" s="1"/>
  <c r="H57"/>
  <c r="H58" l="1"/>
  <c r="I58" s="1"/>
  <c r="J58" s="1"/>
  <c r="D59" s="1"/>
  <c r="E59" l="1"/>
  <c r="F59" s="1"/>
  <c r="H59" l="1"/>
  <c r="I59" s="1"/>
  <c r="J59" s="1"/>
  <c r="D60" s="1"/>
  <c r="E60" l="1"/>
  <c r="F60" s="1"/>
  <c r="H60" l="1"/>
  <c r="I60" s="1"/>
  <c r="J60" s="1"/>
  <c r="D61" s="1"/>
  <c r="E61" l="1"/>
  <c r="F61" s="1"/>
  <c r="H61" l="1"/>
  <c r="I61" s="1"/>
  <c r="J61" s="1"/>
  <c r="D62" s="1"/>
  <c r="F62" s="1"/>
  <c r="I62" l="1"/>
  <c r="J62" s="1"/>
  <c r="D63" s="1"/>
  <c r="F63" s="1"/>
  <c r="H62"/>
  <c r="I63" l="1"/>
  <c r="J63" s="1"/>
  <c r="D64" s="1"/>
  <c r="H63"/>
  <c r="E64" l="1"/>
  <c r="F64" s="1"/>
  <c r="I64" l="1"/>
  <c r="J64" s="1"/>
  <c r="D65" s="1"/>
  <c r="H64"/>
  <c r="E65" l="1"/>
  <c r="F65" s="1"/>
  <c r="I65" l="1"/>
  <c r="J65" s="1"/>
  <c r="D66" s="1"/>
  <c r="H65"/>
  <c r="F66" l="1"/>
  <c r="E66"/>
  <c r="I66" l="1"/>
  <c r="J66" s="1"/>
  <c r="D67" s="1"/>
  <c r="F67" s="1"/>
  <c r="H66"/>
  <c r="I67" l="1"/>
  <c r="J67" s="1"/>
  <c r="D68" s="1"/>
  <c r="F68" s="1"/>
  <c r="H67"/>
  <c r="I68" l="1"/>
  <c r="J68" s="1"/>
  <c r="D69" s="1"/>
  <c r="F69" s="1"/>
  <c r="H68"/>
  <c r="H69" l="1"/>
  <c r="I69" s="1"/>
  <c r="J69" s="1"/>
  <c r="D70" s="1"/>
  <c r="E70" l="1"/>
  <c r="F70" s="1"/>
  <c r="I70" l="1"/>
  <c r="J70" s="1"/>
  <c r="D71" s="1"/>
  <c r="F71" s="1"/>
  <c r="H70"/>
  <c r="I71" l="1"/>
  <c r="J71" s="1"/>
  <c r="D72" s="1"/>
  <c r="F72" s="1"/>
  <c r="H71"/>
  <c r="H72" l="1"/>
  <c r="I72" s="1"/>
  <c r="J72" s="1"/>
  <c r="D73" s="1"/>
  <c r="E73" l="1"/>
  <c r="F73" s="1"/>
  <c r="H73" l="1"/>
  <c r="I73" s="1"/>
  <c r="J73" s="1"/>
  <c r="D74" s="1"/>
  <c r="E74" l="1"/>
  <c r="F74" s="1"/>
  <c r="H74" l="1"/>
  <c r="I74" s="1"/>
  <c r="J74" s="1"/>
  <c r="D75" s="1"/>
  <c r="E75" l="1"/>
  <c r="F75" s="1"/>
  <c r="I75" l="1"/>
  <c r="J75" s="1"/>
  <c r="D76" s="1"/>
  <c r="F76" s="1"/>
  <c r="H75"/>
  <c r="I76" l="1"/>
  <c r="J76" s="1"/>
  <c r="D77" s="1"/>
  <c r="F77" s="1"/>
  <c r="H76"/>
  <c r="H77" l="1"/>
  <c r="I77" s="1"/>
  <c r="J77" s="1"/>
  <c r="D78" s="1"/>
  <c r="F78" s="1"/>
  <c r="I78" l="1"/>
  <c r="J78" s="1"/>
  <c r="D79" s="1"/>
  <c r="H78"/>
  <c r="E79" l="1"/>
  <c r="F79" s="1"/>
  <c r="I79" l="1"/>
  <c r="J79" s="1"/>
  <c r="D80" s="1"/>
  <c r="F80" s="1"/>
  <c r="H79"/>
  <c r="H80" l="1"/>
  <c r="I80" s="1"/>
  <c r="J80" s="1"/>
  <c r="D81" s="1"/>
  <c r="F81" s="1"/>
  <c r="I81" l="1"/>
  <c r="J81" s="1"/>
  <c r="D82" s="1"/>
  <c r="H81"/>
  <c r="E82" l="1"/>
  <c r="F82" s="1"/>
  <c r="I82" l="1"/>
  <c r="J82" s="1"/>
  <c r="D83" s="1"/>
  <c r="F83" s="1"/>
  <c r="H82"/>
  <c r="H83" l="1"/>
  <c r="I83" s="1"/>
  <c r="J83" s="1"/>
  <c r="D84" s="1"/>
  <c r="F84" s="1"/>
  <c r="I84" l="1"/>
  <c r="J84" s="1"/>
  <c r="D85" s="1"/>
  <c r="H84"/>
  <c r="E85" l="1"/>
  <c r="F85" s="1"/>
  <c r="I85" l="1"/>
  <c r="J85" s="1"/>
  <c r="D86" s="1"/>
  <c r="H85"/>
  <c r="E86" l="1"/>
  <c r="F86" s="1"/>
  <c r="I86" l="1"/>
  <c r="J86" s="1"/>
  <c r="D87" s="1"/>
  <c r="H86"/>
  <c r="E87" l="1"/>
  <c r="F87" s="1"/>
  <c r="I87" l="1"/>
  <c r="J87" s="1"/>
  <c r="D88" s="1"/>
  <c r="H87"/>
  <c r="E88" l="1"/>
  <c r="F88" s="1"/>
  <c r="H88" l="1"/>
  <c r="I88" s="1"/>
  <c r="J88" s="1"/>
  <c r="D89" s="1"/>
  <c r="E89" l="1"/>
  <c r="F89" s="1"/>
  <c r="I89" l="1"/>
  <c r="J89" s="1"/>
  <c r="D90" s="1"/>
  <c r="F90" s="1"/>
  <c r="H89"/>
  <c r="H90" l="1"/>
  <c r="I90" s="1"/>
  <c r="J90" s="1"/>
  <c r="D91" s="1"/>
  <c r="F91" s="1"/>
  <c r="I91" l="1"/>
  <c r="J91" s="1"/>
  <c r="D92" s="1"/>
  <c r="F92" s="1"/>
  <c r="H91"/>
  <c r="I92" l="1"/>
  <c r="J92" s="1"/>
  <c r="D93" s="1"/>
  <c r="F93" s="1"/>
  <c r="H92"/>
  <c r="I93" l="1"/>
  <c r="J93" s="1"/>
  <c r="D94" s="1"/>
  <c r="F94" s="1"/>
  <c r="H93"/>
  <c r="H94" l="1"/>
  <c r="I94" s="1"/>
  <c r="J94" s="1"/>
  <c r="D95" s="1"/>
  <c r="F95" s="1"/>
  <c r="H95" l="1"/>
  <c r="I95" s="1"/>
  <c r="J95" s="1"/>
  <c r="D96" s="1"/>
  <c r="E96" l="1"/>
  <c r="F96" s="1"/>
  <c r="H96" l="1"/>
  <c r="I96" s="1"/>
  <c r="J96" s="1"/>
  <c r="D97" s="1"/>
  <c r="E97" l="1"/>
  <c r="F97" s="1"/>
  <c r="H97" l="1"/>
  <c r="I97" s="1"/>
  <c r="J97" s="1"/>
  <c r="D98" s="1"/>
  <c r="E98" l="1"/>
  <c r="F98" s="1"/>
  <c r="I98" l="1"/>
  <c r="J98" s="1"/>
  <c r="D99" s="1"/>
  <c r="F99" s="1"/>
  <c r="H98"/>
  <c r="H99" l="1"/>
  <c r="I99" s="1"/>
  <c r="J99" s="1"/>
  <c r="D100" s="1"/>
  <c r="E100" l="1"/>
  <c r="F100" s="1"/>
  <c r="I100" l="1"/>
  <c r="J100" s="1"/>
  <c r="D101" s="1"/>
  <c r="F101" s="1"/>
  <c r="H100"/>
  <c r="I101" l="1"/>
  <c r="J101" s="1"/>
  <c r="D102" s="1"/>
  <c r="H101"/>
  <c r="E102" l="1"/>
  <c r="F102" s="1"/>
  <c r="I102" l="1"/>
  <c r="J102" s="1"/>
  <c r="D103" s="1"/>
  <c r="F103" s="1"/>
  <c r="H102"/>
  <c r="I103" l="1"/>
  <c r="J103" s="1"/>
  <c r="D104" s="1"/>
  <c r="F104" s="1"/>
  <c r="H103"/>
  <c r="H104" l="1"/>
  <c r="I104" s="1"/>
  <c r="J104" s="1"/>
  <c r="D105" s="1"/>
  <c r="E105" l="1"/>
  <c r="F105" s="1"/>
  <c r="I105" l="1"/>
  <c r="J105" s="1"/>
  <c r="D106" s="1"/>
  <c r="H105"/>
  <c r="E106" l="1"/>
  <c r="F106" s="1"/>
  <c r="I106" l="1"/>
  <c r="J106" s="1"/>
  <c r="D107" s="1"/>
  <c r="H106"/>
  <c r="E107" l="1"/>
  <c r="F107" s="1"/>
  <c r="I107" l="1"/>
  <c r="J107" s="1"/>
  <c r="D108" s="1"/>
  <c r="H107"/>
  <c r="E108" l="1"/>
  <c r="F108" s="1"/>
  <c r="I108" l="1"/>
  <c r="J108" s="1"/>
  <c r="D109" s="1"/>
  <c r="H108"/>
  <c r="E109" l="1"/>
  <c r="F109" s="1"/>
  <c r="I109" l="1"/>
  <c r="J109" s="1"/>
  <c r="D110" s="1"/>
  <c r="H109"/>
  <c r="E110" l="1"/>
  <c r="F110" s="1"/>
  <c r="I110" l="1"/>
  <c r="J110" s="1"/>
  <c r="D111" s="1"/>
  <c r="H110"/>
  <c r="E111" l="1"/>
  <c r="F111" s="1"/>
  <c r="I111" l="1"/>
  <c r="J111" s="1"/>
  <c r="D112" s="1"/>
  <c r="H111"/>
  <c r="E112" l="1"/>
  <c r="F112" s="1"/>
  <c r="H112" l="1"/>
  <c r="I112" s="1"/>
  <c r="J112" s="1"/>
  <c r="D113" s="1"/>
  <c r="F113" s="1"/>
  <c r="H113" l="1"/>
  <c r="I113" s="1"/>
  <c r="J113" s="1"/>
  <c r="D114" s="1"/>
  <c r="F114" s="1"/>
  <c r="H114" l="1"/>
  <c r="I114" s="1"/>
  <c r="J114" s="1"/>
  <c r="D115" s="1"/>
  <c r="E115" l="1"/>
  <c r="F115" s="1"/>
  <c r="H115" l="1"/>
  <c r="I115" s="1"/>
  <c r="J115" s="1"/>
  <c r="D116" s="1"/>
  <c r="E116" l="1"/>
  <c r="F116" s="1"/>
  <c r="I116" l="1"/>
  <c r="J116" s="1"/>
  <c r="D117" s="1"/>
  <c r="H116"/>
  <c r="F117" l="1"/>
  <c r="E117"/>
  <c r="H117" l="1"/>
  <c r="I117" s="1"/>
  <c r="J117" s="1"/>
  <c r="D118" s="1"/>
  <c r="F118" s="1"/>
  <c r="H118" l="1"/>
  <c r="I118" s="1"/>
  <c r="J118" s="1"/>
  <c r="D119" s="1"/>
  <c r="F119" s="1"/>
  <c r="I119" l="1"/>
  <c r="J119" s="1"/>
  <c r="D120" s="1"/>
  <c r="F120" s="1"/>
  <c r="H119"/>
  <c r="I120" l="1"/>
  <c r="J120" s="1"/>
  <c r="D121" s="1"/>
  <c r="H120"/>
  <c r="E121" l="1"/>
  <c r="F121" s="1"/>
  <c r="H121" l="1"/>
  <c r="I121" s="1"/>
  <c r="J121" s="1"/>
  <c r="D122" s="1"/>
  <c r="F122" s="1"/>
  <c r="I122" l="1"/>
  <c r="J122" s="1"/>
  <c r="D123" s="1"/>
  <c r="F123" s="1"/>
  <c r="H122"/>
  <c r="I123" l="1"/>
  <c r="J123" s="1"/>
  <c r="D124" s="1"/>
  <c r="H123"/>
  <c r="F124" l="1"/>
  <c r="E124"/>
  <c r="H124" l="1"/>
  <c r="I124" s="1"/>
  <c r="J124" s="1"/>
  <c r="D125" s="1"/>
  <c r="F125" s="1"/>
  <c r="I125" l="1"/>
  <c r="J125" s="1"/>
  <c r="D126" s="1"/>
  <c r="H125"/>
  <c r="F126" l="1"/>
  <c r="E126"/>
  <c r="H126" l="1"/>
  <c r="I126" s="1"/>
  <c r="J126" s="1"/>
  <c r="D127" s="1"/>
  <c r="E127" l="1"/>
  <c r="F127" s="1"/>
  <c r="I127" l="1"/>
  <c r="J127" s="1"/>
  <c r="D128" s="1"/>
  <c r="F128" s="1"/>
  <c r="H127"/>
  <c r="I128" l="1"/>
  <c r="J128" s="1"/>
  <c r="D129" s="1"/>
  <c r="H128"/>
  <c r="E129" l="1"/>
  <c r="F129" s="1"/>
  <c r="I129" l="1"/>
  <c r="J129" s="1"/>
  <c r="D130" s="1"/>
  <c r="F130" s="1"/>
  <c r="H129"/>
  <c r="I130" l="1"/>
  <c r="J130" s="1"/>
  <c r="D131" s="1"/>
  <c r="H130"/>
  <c r="E131" l="1"/>
  <c r="F131" s="1"/>
  <c r="H131" l="1"/>
  <c r="I131" s="1"/>
  <c r="J131" s="1"/>
  <c r="D132" s="1"/>
  <c r="E132" l="1"/>
  <c r="F132" s="1"/>
  <c r="I132" l="1"/>
  <c r="J132" s="1"/>
  <c r="D133" s="1"/>
  <c r="F133" s="1"/>
  <c r="H132"/>
  <c r="I133" l="1"/>
  <c r="J133" s="1"/>
  <c r="D134" s="1"/>
  <c r="H133"/>
  <c r="E134" l="1"/>
  <c r="F134" s="1"/>
  <c r="H134" l="1"/>
  <c r="I134" s="1"/>
  <c r="J134" s="1"/>
  <c r="D135" s="1"/>
  <c r="F135" s="1"/>
  <c r="I135" l="1"/>
  <c r="J135" s="1"/>
  <c r="D136" s="1"/>
  <c r="H135"/>
  <c r="F136" l="1"/>
  <c r="E136"/>
  <c r="H136" l="1"/>
  <c r="I136" s="1"/>
  <c r="J136" s="1"/>
  <c r="D137" s="1"/>
  <c r="E137" l="1"/>
  <c r="F137" s="1"/>
  <c r="I137" l="1"/>
  <c r="J137" s="1"/>
  <c r="D138" s="1"/>
  <c r="H137"/>
  <c r="F138" l="1"/>
  <c r="E138"/>
  <c r="H138" l="1"/>
  <c r="I138" s="1"/>
  <c r="J138" s="1"/>
  <c r="D139" s="1"/>
  <c r="F139" s="1"/>
  <c r="H139" l="1"/>
  <c r="I139" s="1"/>
  <c r="J139" s="1"/>
  <c r="D140" s="1"/>
  <c r="E140" l="1"/>
  <c r="F140" s="1"/>
  <c r="I140" l="1"/>
  <c r="J140" s="1"/>
  <c r="D141" s="1"/>
  <c r="H140"/>
  <c r="E141" l="1"/>
  <c r="F141" s="1"/>
  <c r="H141" l="1"/>
  <c r="I141" s="1"/>
  <c r="J141" s="1"/>
  <c r="D142" s="1"/>
  <c r="E142" l="1"/>
  <c r="F142" s="1"/>
  <c r="I142" l="1"/>
  <c r="J142" s="1"/>
  <c r="D143" s="1"/>
  <c r="H142"/>
  <c r="E143" l="1"/>
  <c r="F143" s="1"/>
  <c r="I143" l="1"/>
  <c r="J143" s="1"/>
  <c r="D144" s="1"/>
  <c r="H143"/>
  <c r="E144" l="1"/>
  <c r="F144" s="1"/>
  <c r="I144" l="1"/>
  <c r="J144" s="1"/>
  <c r="D145" s="1"/>
  <c r="H144"/>
  <c r="E145" l="1"/>
  <c r="F145" s="1"/>
  <c r="H145" l="1"/>
  <c r="I145" s="1"/>
  <c r="J145" s="1"/>
  <c r="D146" s="1"/>
  <c r="E146" l="1"/>
  <c r="F146" s="1"/>
  <c r="I146" l="1"/>
  <c r="J146" s="1"/>
  <c r="D147" s="1"/>
  <c r="H146"/>
  <c r="F147" l="1"/>
  <c r="E147"/>
  <c r="H147" l="1"/>
  <c r="I147" s="1"/>
  <c r="J147" s="1"/>
  <c r="D148" s="1"/>
  <c r="E148" l="1"/>
  <c r="F148" s="1"/>
  <c r="I148" l="1"/>
  <c r="J148" s="1"/>
  <c r="D149" s="1"/>
  <c r="H148"/>
  <c r="E149" l="1"/>
  <c r="F149" s="1"/>
  <c r="H149" l="1"/>
  <c r="I149" s="1"/>
  <c r="J149" s="1"/>
  <c r="D150" s="1"/>
  <c r="F150" s="1"/>
  <c r="I150" l="1"/>
  <c r="J150" s="1"/>
  <c r="D151" s="1"/>
  <c r="H150"/>
  <c r="E151" l="1"/>
  <c r="F151" s="1"/>
  <c r="H151" l="1"/>
  <c r="I151" s="1"/>
  <c r="J151" s="1"/>
  <c r="D152" s="1"/>
  <c r="E152" l="1"/>
  <c r="F152" s="1"/>
  <c r="I152" l="1"/>
  <c r="J152" s="1"/>
  <c r="D153" s="1"/>
  <c r="H152"/>
  <c r="E153" l="1"/>
  <c r="F153" s="1"/>
  <c r="H153" l="1"/>
  <c r="I153" s="1"/>
  <c r="J153" s="1"/>
  <c r="D154" s="1"/>
  <c r="E154" l="1"/>
  <c r="F154" s="1"/>
  <c r="I154" l="1"/>
  <c r="J154" s="1"/>
  <c r="D155" s="1"/>
  <c r="H154"/>
  <c r="E155" l="1"/>
  <c r="F155" s="1"/>
  <c r="H155" l="1"/>
  <c r="I155" s="1"/>
  <c r="J155" s="1"/>
  <c r="D156" s="1"/>
  <c r="E156" l="1"/>
  <c r="F156" s="1"/>
  <c r="I156" l="1"/>
  <c r="J156" s="1"/>
  <c r="D157" s="1"/>
  <c r="H156"/>
  <c r="E157" l="1"/>
  <c r="F157" s="1"/>
  <c r="H157" l="1"/>
  <c r="I157" s="1"/>
  <c r="J157" s="1"/>
  <c r="D158" s="1"/>
  <c r="E158" l="1"/>
  <c r="F158" s="1"/>
  <c r="I158" l="1"/>
  <c r="J158" s="1"/>
  <c r="D159" s="1"/>
  <c r="H158"/>
  <c r="E159" l="1"/>
  <c r="F159" s="1"/>
  <c r="H159" l="1"/>
  <c r="I159" s="1"/>
  <c r="J159" s="1"/>
  <c r="D160" s="1"/>
  <c r="E160" l="1"/>
  <c r="F160" s="1"/>
  <c r="H160" l="1"/>
  <c r="I160" s="1"/>
  <c r="J160" s="1"/>
  <c r="D161" s="1"/>
  <c r="F161" l="1"/>
  <c r="E161"/>
  <c r="H161" l="1"/>
  <c r="I161" s="1"/>
  <c r="J161" s="1"/>
  <c r="D162" s="1"/>
  <c r="F162" s="1"/>
  <c r="H162" l="1"/>
  <c r="I162" s="1"/>
  <c r="J162" s="1"/>
  <c r="D163" s="1"/>
  <c r="E163" l="1"/>
  <c r="F163" s="1"/>
  <c r="I163" l="1"/>
  <c r="J163" s="1"/>
  <c r="D164" s="1"/>
  <c r="H163"/>
  <c r="E164" l="1"/>
  <c r="F164" s="1"/>
  <c r="H164" l="1"/>
  <c r="I164" s="1"/>
  <c r="J164" s="1"/>
  <c r="D165" s="1"/>
  <c r="F165" s="1"/>
  <c r="H165" l="1"/>
  <c r="I165" s="1"/>
  <c r="J165" s="1"/>
  <c r="D166" s="1"/>
  <c r="E166" l="1"/>
  <c r="F166" s="1"/>
  <c r="H166" l="1"/>
  <c r="I166" s="1"/>
  <c r="J166" s="1"/>
  <c r="D167" s="1"/>
  <c r="F167" s="1"/>
  <c r="H167" l="1"/>
  <c r="I167" s="1"/>
  <c r="J167" s="1"/>
  <c r="D168" s="1"/>
  <c r="F168" s="1"/>
  <c r="I168" l="1"/>
  <c r="J168" s="1"/>
  <c r="D169" s="1"/>
  <c r="H168"/>
  <c r="E169" l="1"/>
  <c r="F169" s="1"/>
  <c r="H169" l="1"/>
  <c r="I169" s="1"/>
  <c r="J169" s="1"/>
  <c r="D170" s="1"/>
  <c r="E170" l="1"/>
  <c r="F170" s="1"/>
  <c r="I170" l="1"/>
  <c r="J170" s="1"/>
  <c r="D171" s="1"/>
  <c r="F171" s="1"/>
  <c r="H170"/>
  <c r="I171" l="1"/>
  <c r="J171" s="1"/>
  <c r="D172" s="1"/>
  <c r="H171"/>
  <c r="F172" l="1"/>
  <c r="E172"/>
  <c r="I172" l="1"/>
  <c r="J172" s="1"/>
  <c r="D173" s="1"/>
  <c r="H172"/>
  <c r="E173" l="1"/>
  <c r="F173" s="1"/>
  <c r="I173" l="1"/>
  <c r="J173" s="1"/>
  <c r="D174" s="1"/>
  <c r="H173"/>
  <c r="E174" l="1"/>
  <c r="F174" s="1"/>
  <c r="H174" l="1"/>
  <c r="I174" s="1"/>
  <c r="J174" s="1"/>
  <c r="D175" s="1"/>
  <c r="F175" l="1"/>
  <c r="E175"/>
  <c r="I175" l="1"/>
  <c r="J175" s="1"/>
  <c r="D176" s="1"/>
  <c r="H175"/>
  <c r="F176" l="1"/>
  <c r="E176"/>
  <c r="H176" l="1"/>
  <c r="I176" s="1"/>
  <c r="J176" s="1"/>
  <c r="D177" s="1"/>
  <c r="E177" l="1"/>
  <c r="F177" s="1"/>
  <c r="I177" l="1"/>
  <c r="J177" s="1"/>
  <c r="D178" s="1"/>
  <c r="H177"/>
  <c r="E178" l="1"/>
  <c r="F178" s="1"/>
  <c r="H178" l="1"/>
  <c r="I178" s="1"/>
  <c r="J178" s="1"/>
  <c r="D179" s="1"/>
  <c r="E179" l="1"/>
  <c r="F179" s="1"/>
  <c r="I179" l="1"/>
  <c r="J179" s="1"/>
  <c r="D180" s="1"/>
  <c r="H179"/>
  <c r="E180" l="1"/>
  <c r="F180" s="1"/>
  <c r="I180" l="1"/>
  <c r="J180" s="1"/>
  <c r="D181" s="1"/>
  <c r="H180"/>
  <c r="E181" l="1"/>
  <c r="F181" s="1"/>
  <c r="I181" l="1"/>
  <c r="J181" s="1"/>
  <c r="D182" s="1"/>
  <c r="H181"/>
  <c r="E182" l="1"/>
  <c r="F182" s="1"/>
  <c r="H182" l="1"/>
  <c r="I182" s="1"/>
  <c r="J182" s="1"/>
  <c r="D183" s="1"/>
  <c r="F183" l="1"/>
  <c r="E183"/>
  <c r="I183" l="1"/>
  <c r="J183" s="1"/>
  <c r="D184" s="1"/>
  <c r="H183"/>
  <c r="F184" l="1"/>
  <c r="E184"/>
  <c r="H184" l="1"/>
  <c r="I184" s="1"/>
  <c r="J184" s="1"/>
</calcChain>
</file>

<file path=xl/connections.xml><?xml version="1.0" encoding="utf-8"?>
<connections xmlns="http://schemas.openxmlformats.org/spreadsheetml/2006/main">
  <connection id="1" name="pogoda" type="6" refreshedVersion="3" background="1" saveData="1">
    <textPr codePage="852" sourceFile="C:\Users\User\Desktop\blabla\Matura Zadania\Matura 2020\CKE Kwiecień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<sst xmlns="http://schemas.openxmlformats.org/spreadsheetml/2006/main" count="29" uniqueCount="26">
  <si>
    <t>temperatura_srednia</t>
  </si>
  <si>
    <t>opady</t>
  </si>
  <si>
    <t>Dzien</t>
  </si>
  <si>
    <t>po opadach</t>
  </si>
  <si>
    <t>parowanie</t>
  </si>
  <si>
    <t>przed podlaniem</t>
  </si>
  <si>
    <t>podlewanie</t>
  </si>
  <si>
    <t>dolewka</t>
  </si>
  <si>
    <t>po dolewce</t>
  </si>
  <si>
    <t>po podlaniu</t>
  </si>
  <si>
    <t xml:space="preserve">5.1a </t>
  </si>
  <si>
    <t>5.1c</t>
  </si>
  <si>
    <t>5.1b odp-73</t>
  </si>
  <si>
    <t>5.2a</t>
  </si>
  <si>
    <t>miesiac</t>
  </si>
  <si>
    <t>Row Labels</t>
  </si>
  <si>
    <t>Grand Total</t>
  </si>
  <si>
    <t>Sum of dolewka</t>
  </si>
  <si>
    <t>msc</t>
  </si>
  <si>
    <t>m3</t>
  </si>
  <si>
    <t>Kwiecień</t>
  </si>
  <si>
    <t>Maj</t>
  </si>
  <si>
    <t>Czerwiec</t>
  </si>
  <si>
    <t>Lipiec</t>
  </si>
  <si>
    <t>Sierpień</t>
  </si>
  <si>
    <t>Wrzesień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</si>
</sst>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2" borderId="0" xfId="1"/>
    <xf numFmtId="16" fontId="1" fillId="2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po podlaniu</a:t>
            </a:r>
            <a:endParaRPr lang="pl-PL"/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po podlaniu</c:v>
                </c:pt>
              </c:strCache>
            </c:strRef>
          </c:tx>
          <c:marker>
            <c:symbol val="none"/>
          </c:marker>
          <c:cat>
            <c:numRef>
              <c:f>Sheet2!$A$2:$A$184</c:f>
              <c:numCache>
                <c:formatCode>dd/mm/yyyy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42131</c:v>
                </c:pt>
                <c:pt idx="36">
                  <c:v>42132</c:v>
                </c:pt>
                <c:pt idx="37">
                  <c:v>42133</c:v>
                </c:pt>
                <c:pt idx="38">
                  <c:v>42134</c:v>
                </c:pt>
                <c:pt idx="39">
                  <c:v>42135</c:v>
                </c:pt>
                <c:pt idx="40">
                  <c:v>42136</c:v>
                </c:pt>
                <c:pt idx="41">
                  <c:v>42137</c:v>
                </c:pt>
                <c:pt idx="42">
                  <c:v>42138</c:v>
                </c:pt>
                <c:pt idx="43">
                  <c:v>42139</c:v>
                </c:pt>
                <c:pt idx="44">
                  <c:v>42140</c:v>
                </c:pt>
                <c:pt idx="45">
                  <c:v>42141</c:v>
                </c:pt>
                <c:pt idx="46">
                  <c:v>42142</c:v>
                </c:pt>
                <c:pt idx="47">
                  <c:v>42143</c:v>
                </c:pt>
                <c:pt idx="48">
                  <c:v>42144</c:v>
                </c:pt>
                <c:pt idx="49">
                  <c:v>42145</c:v>
                </c:pt>
                <c:pt idx="50">
                  <c:v>42146</c:v>
                </c:pt>
                <c:pt idx="51">
                  <c:v>42147</c:v>
                </c:pt>
                <c:pt idx="52">
                  <c:v>42148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42154</c:v>
                </c:pt>
                <c:pt idx="59">
                  <c:v>42155</c:v>
                </c:pt>
                <c:pt idx="60">
                  <c:v>42156</c:v>
                </c:pt>
                <c:pt idx="61">
                  <c:v>42157</c:v>
                </c:pt>
                <c:pt idx="62">
                  <c:v>42158</c:v>
                </c:pt>
                <c:pt idx="63">
                  <c:v>42159</c:v>
                </c:pt>
                <c:pt idx="64">
                  <c:v>42161</c:v>
                </c:pt>
                <c:pt idx="65">
                  <c:v>42162</c:v>
                </c:pt>
                <c:pt idx="66">
                  <c:v>42163</c:v>
                </c:pt>
                <c:pt idx="67">
                  <c:v>42164</c:v>
                </c:pt>
                <c:pt idx="68">
                  <c:v>42165</c:v>
                </c:pt>
                <c:pt idx="69">
                  <c:v>42167</c:v>
                </c:pt>
                <c:pt idx="70">
                  <c:v>42168</c:v>
                </c:pt>
                <c:pt idx="71">
                  <c:v>42169</c:v>
                </c:pt>
                <c:pt idx="72">
                  <c:v>42171</c:v>
                </c:pt>
                <c:pt idx="73">
                  <c:v>42172</c:v>
                </c:pt>
                <c:pt idx="74">
                  <c:v>42173</c:v>
                </c:pt>
                <c:pt idx="75">
                  <c:v>42174</c:v>
                </c:pt>
                <c:pt idx="76">
                  <c:v>42175</c:v>
                </c:pt>
                <c:pt idx="77">
                  <c:v>42176</c:v>
                </c:pt>
                <c:pt idx="78">
                  <c:v>42177</c:v>
                </c:pt>
                <c:pt idx="79">
                  <c:v>42178</c:v>
                </c:pt>
                <c:pt idx="80">
                  <c:v>42179</c:v>
                </c:pt>
                <c:pt idx="81">
                  <c:v>42181</c:v>
                </c:pt>
                <c:pt idx="82">
                  <c:v>42182</c:v>
                </c:pt>
                <c:pt idx="83">
                  <c:v>42183</c:v>
                </c:pt>
                <c:pt idx="84">
                  <c:v>42185</c:v>
                </c:pt>
                <c:pt idx="85">
                  <c:v>42187</c:v>
                </c:pt>
                <c:pt idx="86">
                  <c:v>42189</c:v>
                </c:pt>
                <c:pt idx="87">
                  <c:v>42191</c:v>
                </c:pt>
                <c:pt idx="88">
                  <c:v>42192</c:v>
                </c:pt>
                <c:pt idx="89">
                  <c:v>42193</c:v>
                </c:pt>
                <c:pt idx="90">
                  <c:v>42194</c:v>
                </c:pt>
                <c:pt idx="91">
                  <c:v>42195</c:v>
                </c:pt>
                <c:pt idx="92">
                  <c:v>42197</c:v>
                </c:pt>
                <c:pt idx="93">
                  <c:v>42198</c:v>
                </c:pt>
                <c:pt idx="94">
                  <c:v>42199</c:v>
                </c:pt>
                <c:pt idx="95">
                  <c:v>42201</c:v>
                </c:pt>
                <c:pt idx="96">
                  <c:v>42203</c:v>
                </c:pt>
                <c:pt idx="97">
                  <c:v>42204</c:v>
                </c:pt>
                <c:pt idx="98">
                  <c:v>42205</c:v>
                </c:pt>
                <c:pt idx="99">
                  <c:v>42206</c:v>
                </c:pt>
                <c:pt idx="100">
                  <c:v>42208</c:v>
                </c:pt>
                <c:pt idx="101">
                  <c:v>42210</c:v>
                </c:pt>
                <c:pt idx="102">
                  <c:v>42212</c:v>
                </c:pt>
                <c:pt idx="103">
                  <c:v>42214</c:v>
                </c:pt>
                <c:pt idx="104">
                  <c:v>42215</c:v>
                </c:pt>
                <c:pt idx="105">
                  <c:v>42216</c:v>
                </c:pt>
                <c:pt idx="106">
                  <c:v>42218</c:v>
                </c:pt>
                <c:pt idx="107">
                  <c:v>42220</c:v>
                </c:pt>
                <c:pt idx="108">
                  <c:v>42222</c:v>
                </c:pt>
                <c:pt idx="109">
                  <c:v>42224</c:v>
                </c:pt>
                <c:pt idx="110">
                  <c:v>42226</c:v>
                </c:pt>
                <c:pt idx="111">
                  <c:v>42231</c:v>
                </c:pt>
                <c:pt idx="112">
                  <c:v>42233</c:v>
                </c:pt>
                <c:pt idx="113">
                  <c:v>42235</c:v>
                </c:pt>
                <c:pt idx="114">
                  <c:v>42237</c:v>
                </c:pt>
                <c:pt idx="115">
                  <c:v>42239</c:v>
                </c:pt>
                <c:pt idx="116">
                  <c:v>42240</c:v>
                </c:pt>
                <c:pt idx="117">
                  <c:v>42241</c:v>
                </c:pt>
                <c:pt idx="118">
                  <c:v>42242</c:v>
                </c:pt>
                <c:pt idx="119">
                  <c:v>42243</c:v>
                </c:pt>
                <c:pt idx="120">
                  <c:v>42244</c:v>
                </c:pt>
                <c:pt idx="121">
                  <c:v>42245</c:v>
                </c:pt>
                <c:pt idx="122">
                  <c:v>42247</c:v>
                </c:pt>
                <c:pt idx="123">
                  <c:v>42248</c:v>
                </c:pt>
                <c:pt idx="124">
                  <c:v>42250</c:v>
                </c:pt>
                <c:pt idx="125">
                  <c:v>42252</c:v>
                </c:pt>
                <c:pt idx="126">
                  <c:v>42253</c:v>
                </c:pt>
                <c:pt idx="127">
                  <c:v>42254</c:v>
                </c:pt>
                <c:pt idx="128">
                  <c:v>42255</c:v>
                </c:pt>
                <c:pt idx="129">
                  <c:v>42256</c:v>
                </c:pt>
                <c:pt idx="130">
                  <c:v>42257</c:v>
                </c:pt>
                <c:pt idx="131">
                  <c:v>42258</c:v>
                </c:pt>
                <c:pt idx="132">
                  <c:v>42260</c:v>
                </c:pt>
                <c:pt idx="133">
                  <c:v>42261</c:v>
                </c:pt>
                <c:pt idx="134">
                  <c:v>42263</c:v>
                </c:pt>
                <c:pt idx="135">
                  <c:v>42265</c:v>
                </c:pt>
                <c:pt idx="136">
                  <c:v>42266</c:v>
                </c:pt>
                <c:pt idx="137">
                  <c:v>42267</c:v>
                </c:pt>
                <c:pt idx="138">
                  <c:v>42268</c:v>
                </c:pt>
                <c:pt idx="139">
                  <c:v>42269</c:v>
                </c:pt>
                <c:pt idx="140">
                  <c:v>42270</c:v>
                </c:pt>
                <c:pt idx="141">
                  <c:v>42271</c:v>
                </c:pt>
                <c:pt idx="142">
                  <c:v>42272</c:v>
                </c:pt>
                <c:pt idx="143">
                  <c:v>42273</c:v>
                </c:pt>
                <c:pt idx="144">
                  <c:v>42274</c:v>
                </c:pt>
                <c:pt idx="145">
                  <c:v>42275</c:v>
                </c:pt>
                <c:pt idx="146">
                  <c:v>42276</c:v>
                </c:pt>
                <c:pt idx="147">
                  <c:v>42277</c:v>
                </c:pt>
                <c:pt idx="148">
                  <c:v>42228</c:v>
                </c:pt>
                <c:pt idx="149">
                  <c:v>42130</c:v>
                </c:pt>
                <c:pt idx="150">
                  <c:v>42196</c:v>
                </c:pt>
                <c:pt idx="151">
                  <c:v>42160</c:v>
                </c:pt>
                <c:pt idx="152">
                  <c:v>42200</c:v>
                </c:pt>
                <c:pt idx="153">
                  <c:v>42246</c:v>
                </c:pt>
                <c:pt idx="154">
                  <c:v>42184</c:v>
                </c:pt>
                <c:pt idx="155">
                  <c:v>42232</c:v>
                </c:pt>
                <c:pt idx="156">
                  <c:v>42180</c:v>
                </c:pt>
                <c:pt idx="157">
                  <c:v>42259</c:v>
                </c:pt>
                <c:pt idx="158">
                  <c:v>42207</c:v>
                </c:pt>
                <c:pt idx="159">
                  <c:v>42170</c:v>
                </c:pt>
                <c:pt idx="160">
                  <c:v>42262</c:v>
                </c:pt>
                <c:pt idx="161">
                  <c:v>42249</c:v>
                </c:pt>
                <c:pt idx="162">
                  <c:v>42166</c:v>
                </c:pt>
                <c:pt idx="163">
                  <c:v>42213</c:v>
                </c:pt>
                <c:pt idx="164">
                  <c:v>42234</c:v>
                </c:pt>
                <c:pt idx="165">
                  <c:v>42229</c:v>
                </c:pt>
                <c:pt idx="166">
                  <c:v>42264</c:v>
                </c:pt>
                <c:pt idx="167">
                  <c:v>42211</c:v>
                </c:pt>
                <c:pt idx="168">
                  <c:v>42230</c:v>
                </c:pt>
                <c:pt idx="169">
                  <c:v>42251</c:v>
                </c:pt>
                <c:pt idx="170">
                  <c:v>42202</c:v>
                </c:pt>
                <c:pt idx="171">
                  <c:v>42238</c:v>
                </c:pt>
                <c:pt idx="172">
                  <c:v>42217</c:v>
                </c:pt>
                <c:pt idx="173">
                  <c:v>42186</c:v>
                </c:pt>
                <c:pt idx="174">
                  <c:v>42236</c:v>
                </c:pt>
                <c:pt idx="175">
                  <c:v>42209</c:v>
                </c:pt>
                <c:pt idx="176">
                  <c:v>42188</c:v>
                </c:pt>
                <c:pt idx="177">
                  <c:v>42219</c:v>
                </c:pt>
                <c:pt idx="178">
                  <c:v>42227</c:v>
                </c:pt>
                <c:pt idx="179">
                  <c:v>42223</c:v>
                </c:pt>
                <c:pt idx="180">
                  <c:v>42221</c:v>
                </c:pt>
                <c:pt idx="181">
                  <c:v>42190</c:v>
                </c:pt>
                <c:pt idx="182">
                  <c:v>42225</c:v>
                </c:pt>
              </c:numCache>
            </c:numRef>
          </c:cat>
          <c:val>
            <c:numRef>
              <c:f>Sheet2!$B$2:$B$184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11870</c:v>
                </c:pt>
                <c:pt idx="36">
                  <c:v>11757</c:v>
                </c:pt>
                <c:pt idx="37">
                  <c:v>11967</c:v>
                </c:pt>
                <c:pt idx="38">
                  <c:v>12037</c:v>
                </c:pt>
                <c:pt idx="39">
                  <c:v>11905</c:v>
                </c:pt>
                <c:pt idx="40">
                  <c:v>14005</c:v>
                </c:pt>
                <c:pt idx="41">
                  <c:v>13830</c:v>
                </c:pt>
                <c:pt idx="42">
                  <c:v>13698</c:v>
                </c:pt>
                <c:pt idx="43">
                  <c:v>13527</c:v>
                </c:pt>
                <c:pt idx="44">
                  <c:v>14787</c:v>
                </c:pt>
                <c:pt idx="45">
                  <c:v>16747</c:v>
                </c:pt>
                <c:pt idx="46">
                  <c:v>18077</c:v>
                </c:pt>
                <c:pt idx="47">
                  <c:v>19617</c:v>
                </c:pt>
                <c:pt idx="48">
                  <c:v>21227</c:v>
                </c:pt>
                <c:pt idx="49">
                  <c:v>25000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24564</c:v>
                </c:pt>
                <c:pt idx="54">
                  <c:v>24177</c:v>
                </c:pt>
                <c:pt idx="55">
                  <c:v>23947</c:v>
                </c:pt>
                <c:pt idx="56">
                  <c:v>24017</c:v>
                </c:pt>
                <c:pt idx="57">
                  <c:v>23639</c:v>
                </c:pt>
                <c:pt idx="58">
                  <c:v>23306</c:v>
                </c:pt>
                <c:pt idx="59">
                  <c:v>23015</c:v>
                </c:pt>
                <c:pt idx="60">
                  <c:v>25000</c:v>
                </c:pt>
                <c:pt idx="61">
                  <c:v>25000</c:v>
                </c:pt>
                <c:pt idx="62">
                  <c:v>12226</c:v>
                </c:pt>
                <c:pt idx="63">
                  <c:v>12012</c:v>
                </c:pt>
                <c:pt idx="64">
                  <c:v>13000</c:v>
                </c:pt>
                <c:pt idx="65">
                  <c:v>18600</c:v>
                </c:pt>
                <c:pt idx="66">
                  <c:v>22730</c:v>
                </c:pt>
                <c:pt idx="67">
                  <c:v>25000</c:v>
                </c:pt>
                <c:pt idx="68">
                  <c:v>12520</c:v>
                </c:pt>
                <c:pt idx="69">
                  <c:v>16020</c:v>
                </c:pt>
                <c:pt idx="70">
                  <c:v>16720</c:v>
                </c:pt>
                <c:pt idx="71">
                  <c:v>4202</c:v>
                </c:pt>
                <c:pt idx="72">
                  <c:v>4149</c:v>
                </c:pt>
                <c:pt idx="73">
                  <c:v>4083</c:v>
                </c:pt>
                <c:pt idx="74">
                  <c:v>13000</c:v>
                </c:pt>
                <c:pt idx="75">
                  <c:v>15100</c:v>
                </c:pt>
                <c:pt idx="76">
                  <c:v>16500</c:v>
                </c:pt>
                <c:pt idx="77">
                  <c:v>16294</c:v>
                </c:pt>
                <c:pt idx="78">
                  <c:v>18394</c:v>
                </c:pt>
                <c:pt idx="79">
                  <c:v>20494</c:v>
                </c:pt>
                <c:pt idx="80">
                  <c:v>20238</c:v>
                </c:pt>
                <c:pt idx="81">
                  <c:v>25000</c:v>
                </c:pt>
                <c:pt idx="82">
                  <c:v>25000</c:v>
                </c:pt>
                <c:pt idx="83">
                  <c:v>12520</c:v>
                </c:pt>
                <c:pt idx="84">
                  <c:v>208</c:v>
                </c:pt>
                <c:pt idx="85">
                  <c:v>13000</c:v>
                </c:pt>
                <c:pt idx="86">
                  <c:v>512</c:v>
                </c:pt>
                <c:pt idx="87">
                  <c:v>13000</c:v>
                </c:pt>
                <c:pt idx="88">
                  <c:v>25000</c:v>
                </c:pt>
                <c:pt idx="89">
                  <c:v>25000</c:v>
                </c:pt>
                <c:pt idx="90">
                  <c:v>13000</c:v>
                </c:pt>
                <c:pt idx="91">
                  <c:v>21540</c:v>
                </c:pt>
                <c:pt idx="92">
                  <c:v>22940</c:v>
                </c:pt>
                <c:pt idx="93">
                  <c:v>25000</c:v>
                </c:pt>
                <c:pt idx="94">
                  <c:v>12427</c:v>
                </c:pt>
                <c:pt idx="95">
                  <c:v>188</c:v>
                </c:pt>
                <c:pt idx="96">
                  <c:v>13000</c:v>
                </c:pt>
                <c:pt idx="97">
                  <c:v>25000</c:v>
                </c:pt>
                <c:pt idx="98">
                  <c:v>12378</c:v>
                </c:pt>
                <c:pt idx="99">
                  <c:v>16578</c:v>
                </c:pt>
                <c:pt idx="100">
                  <c:v>4133</c:v>
                </c:pt>
                <c:pt idx="101">
                  <c:v>13000</c:v>
                </c:pt>
                <c:pt idx="102">
                  <c:v>1070</c:v>
                </c:pt>
                <c:pt idx="103">
                  <c:v>13000</c:v>
                </c:pt>
                <c:pt idx="104">
                  <c:v>12795</c:v>
                </c:pt>
                <c:pt idx="105">
                  <c:v>12593</c:v>
                </c:pt>
                <c:pt idx="106">
                  <c:v>203</c:v>
                </c:pt>
                <c:pt idx="107">
                  <c:v>13000</c:v>
                </c:pt>
                <c:pt idx="108">
                  <c:v>541</c:v>
                </c:pt>
                <c:pt idx="109">
                  <c:v>13000</c:v>
                </c:pt>
                <c:pt idx="110">
                  <c:v>541</c:v>
                </c:pt>
                <c:pt idx="111">
                  <c:v>8941</c:v>
                </c:pt>
                <c:pt idx="112">
                  <c:v>13000</c:v>
                </c:pt>
                <c:pt idx="113">
                  <c:v>677</c:v>
                </c:pt>
                <c:pt idx="114">
                  <c:v>13000</c:v>
                </c:pt>
                <c:pt idx="115">
                  <c:v>677</c:v>
                </c:pt>
                <c:pt idx="116">
                  <c:v>4527</c:v>
                </c:pt>
                <c:pt idx="117">
                  <c:v>17127</c:v>
                </c:pt>
                <c:pt idx="118">
                  <c:v>25000</c:v>
                </c:pt>
                <c:pt idx="119">
                  <c:v>12172</c:v>
                </c:pt>
                <c:pt idx="120">
                  <c:v>242</c:v>
                </c:pt>
                <c:pt idx="121">
                  <c:v>10042</c:v>
                </c:pt>
                <c:pt idx="122">
                  <c:v>13000</c:v>
                </c:pt>
                <c:pt idx="123">
                  <c:v>14400</c:v>
                </c:pt>
                <c:pt idx="124">
                  <c:v>2097</c:v>
                </c:pt>
                <c:pt idx="125">
                  <c:v>2060</c:v>
                </c:pt>
                <c:pt idx="126">
                  <c:v>4860</c:v>
                </c:pt>
                <c:pt idx="127">
                  <c:v>4791</c:v>
                </c:pt>
                <c:pt idx="128">
                  <c:v>7591</c:v>
                </c:pt>
                <c:pt idx="129">
                  <c:v>7507</c:v>
                </c:pt>
                <c:pt idx="130">
                  <c:v>7413</c:v>
                </c:pt>
                <c:pt idx="131">
                  <c:v>13000</c:v>
                </c:pt>
                <c:pt idx="132">
                  <c:v>702</c:v>
                </c:pt>
                <c:pt idx="133">
                  <c:v>2802</c:v>
                </c:pt>
                <c:pt idx="134">
                  <c:v>13000</c:v>
                </c:pt>
                <c:pt idx="135">
                  <c:v>750</c:v>
                </c:pt>
                <c:pt idx="136">
                  <c:v>736</c:v>
                </c:pt>
                <c:pt idx="137">
                  <c:v>2136</c:v>
                </c:pt>
                <c:pt idx="138">
                  <c:v>2109</c:v>
                </c:pt>
                <c:pt idx="139">
                  <c:v>2079</c:v>
                </c:pt>
                <c:pt idx="140">
                  <c:v>2042</c:v>
                </c:pt>
                <c:pt idx="141">
                  <c:v>2006</c:v>
                </c:pt>
                <c:pt idx="142">
                  <c:v>1974</c:v>
                </c:pt>
                <c:pt idx="143">
                  <c:v>1949</c:v>
                </c:pt>
                <c:pt idx="144">
                  <c:v>1927</c:v>
                </c:pt>
                <c:pt idx="145">
                  <c:v>1908</c:v>
                </c:pt>
                <c:pt idx="146">
                  <c:v>1889</c:v>
                </c:pt>
                <c:pt idx="147">
                  <c:v>1871</c:v>
                </c:pt>
                <c:pt idx="148">
                  <c:v>1000</c:v>
                </c:pt>
                <c:pt idx="149">
                  <c:v>13000</c:v>
                </c:pt>
                <c:pt idx="150">
                  <c:v>750</c:v>
                </c:pt>
                <c:pt idx="151">
                  <c:v>13000</c:v>
                </c:pt>
                <c:pt idx="152">
                  <c:v>702</c:v>
                </c:pt>
                <c:pt idx="153">
                  <c:v>13000</c:v>
                </c:pt>
                <c:pt idx="154">
                  <c:v>750</c:v>
                </c:pt>
                <c:pt idx="155">
                  <c:v>13000</c:v>
                </c:pt>
                <c:pt idx="156">
                  <c:v>750</c:v>
                </c:pt>
                <c:pt idx="157">
                  <c:v>13000</c:v>
                </c:pt>
                <c:pt idx="158">
                  <c:v>597</c:v>
                </c:pt>
                <c:pt idx="159">
                  <c:v>13000</c:v>
                </c:pt>
                <c:pt idx="160">
                  <c:v>1070</c:v>
                </c:pt>
                <c:pt idx="161">
                  <c:v>13000</c:v>
                </c:pt>
                <c:pt idx="162">
                  <c:v>750</c:v>
                </c:pt>
                <c:pt idx="163">
                  <c:v>13000</c:v>
                </c:pt>
                <c:pt idx="164">
                  <c:v>597</c:v>
                </c:pt>
                <c:pt idx="165">
                  <c:v>1000</c:v>
                </c:pt>
                <c:pt idx="166">
                  <c:v>13000</c:v>
                </c:pt>
                <c:pt idx="167">
                  <c:v>750</c:v>
                </c:pt>
                <c:pt idx="168">
                  <c:v>1000</c:v>
                </c:pt>
                <c:pt idx="169">
                  <c:v>13000</c:v>
                </c:pt>
                <c:pt idx="170">
                  <c:v>624</c:v>
                </c:pt>
                <c:pt idx="171">
                  <c:v>13000</c:v>
                </c:pt>
                <c:pt idx="172">
                  <c:v>750</c:v>
                </c:pt>
                <c:pt idx="173">
                  <c:v>13000</c:v>
                </c:pt>
                <c:pt idx="174">
                  <c:v>702</c:v>
                </c:pt>
                <c:pt idx="175">
                  <c:v>13000</c:v>
                </c:pt>
                <c:pt idx="176">
                  <c:v>597</c:v>
                </c:pt>
                <c:pt idx="177">
                  <c:v>13000</c:v>
                </c:pt>
                <c:pt idx="178">
                  <c:v>482</c:v>
                </c:pt>
                <c:pt idx="179">
                  <c:v>13000</c:v>
                </c:pt>
                <c:pt idx="180">
                  <c:v>541</c:v>
                </c:pt>
                <c:pt idx="181">
                  <c:v>13000</c:v>
                </c:pt>
                <c:pt idx="182">
                  <c:v>541</c:v>
                </c:pt>
              </c:numCache>
            </c:numRef>
          </c:val>
        </c:ser>
        <c:marker val="1"/>
        <c:axId val="129514496"/>
        <c:axId val="129524480"/>
      </c:lineChart>
      <c:dateAx>
        <c:axId val="129514496"/>
        <c:scaling>
          <c:orientation val="minMax"/>
        </c:scaling>
        <c:axPos val="b"/>
        <c:numFmt formatCode="dd/mm/yyyy" sourceLinked="1"/>
        <c:tickLblPos val="nextTo"/>
        <c:crossAx val="129524480"/>
        <c:crosses val="autoZero"/>
        <c:auto val="1"/>
        <c:lblOffset val="100"/>
      </c:dateAx>
      <c:valAx>
        <c:axId val="129524480"/>
        <c:scaling>
          <c:orientation val="minMax"/>
        </c:scaling>
        <c:axPos val="l"/>
        <c:majorGridlines/>
        <c:numFmt formatCode="General" sourceLinked="1"/>
        <c:tickLblPos val="nextTo"/>
        <c:crossAx val="12951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123825</xdr:rowOff>
    </xdr:from>
    <xdr:to>
      <xdr:col>13</xdr:col>
      <xdr:colOff>152400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649.79140775463" createdVersion="3" refreshedVersion="3" minRefreshableVersion="3" recordCount="183">
  <cacheSource type="worksheet">
    <worksheetSource ref="A1:K184" sheet="Sheet1"/>
  </cacheSource>
  <cacheFields count="11">
    <cacheField name="Dzien" numFmtId="14">
      <sharedItems containsSemiMixedTypes="0" containsNonDate="0" containsDate="1" containsString="0" minDate="2015-04-01T00:00:00" maxDate="2015-10-01T00:00:00"/>
    </cacheField>
    <cacheField name="temperatura_srednia" numFmtId="0">
      <sharedItems containsSemiMixedTypes="0" containsString="0" containsNumber="1" containsInteger="1" minValue="2" maxValue="33"/>
    </cacheField>
    <cacheField name="opady" numFmtId="0">
      <sharedItems containsSemiMixedTypes="0" containsString="0" containsNumber="1" minValue="0" maxValue="18"/>
    </cacheField>
    <cacheField name="po opadach" numFmtId="0">
      <sharedItems containsSemiMixedTypes="0" containsString="0" containsNumber="1" containsInteger="1" minValue="188" maxValue="25000"/>
    </cacheField>
    <cacheField name="parowanie" numFmtId="0">
      <sharedItems containsSemiMixedTypes="0" containsString="0" containsNumber="1" containsInteger="1" minValue="0" maxValue="828"/>
    </cacheField>
    <cacheField name="przed podlaniem" numFmtId="0">
      <sharedItems containsSemiMixedTypes="0" containsString="0" containsNumber="1" containsInteger="1" minValue="180" maxValue="25000"/>
    </cacheField>
    <cacheField name="podlewanie" numFmtId="0">
      <sharedItems containsSemiMixedTypes="0" containsString="0" containsNumber="1" containsInteger="1" minValue="0" maxValue="24000"/>
    </cacheField>
    <cacheField name="dolewka" numFmtId="0">
      <sharedItems containsSemiMixedTypes="0" containsString="0" containsNumber="1" containsInteger="1" minValue="0" maxValue="24820"/>
    </cacheField>
    <cacheField name="po dolewce" numFmtId="0">
      <sharedItems containsSemiMixedTypes="0" containsString="0" containsNumber="1" containsInteger="1" minValue="736" maxValue="25000"/>
    </cacheField>
    <cacheField name="po podlaniu" numFmtId="0">
      <sharedItems containsSemiMixedTypes="0" containsString="0" containsNumber="1" containsInteger="1" minValue="188" maxValue="25000"/>
    </cacheField>
    <cacheField name="miesiac" numFmtId="0">
      <sharedItems containsSemiMixedTypes="0" containsString="0" containsNumber="1" containsInteger="1" minValue="4" maxValue="9" count="6">
        <n v="4"/>
        <n v="5"/>
        <n v="6"/>
        <n v="7"/>
        <n v="8"/>
        <n v="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d v="2015-04-01T00:00:00"/>
    <n v="4"/>
    <n v="2"/>
    <n v="25000"/>
    <n v="0"/>
    <n v="25000"/>
    <n v="0"/>
    <n v="0"/>
    <n v="25000"/>
    <n v="25000"/>
    <x v="0"/>
  </r>
  <r>
    <d v="2015-04-02T00:00:00"/>
    <n v="2"/>
    <n v="6"/>
    <n v="25000"/>
    <n v="0"/>
    <n v="25000"/>
    <n v="0"/>
    <n v="0"/>
    <n v="25000"/>
    <n v="25000"/>
    <x v="0"/>
  </r>
  <r>
    <d v="2015-04-03T00:00:00"/>
    <n v="4"/>
    <n v="1"/>
    <n v="25000"/>
    <n v="0"/>
    <n v="25000"/>
    <n v="0"/>
    <n v="0"/>
    <n v="25000"/>
    <n v="25000"/>
    <x v="0"/>
  </r>
  <r>
    <d v="2015-04-04T00:00:00"/>
    <n v="4"/>
    <n v="0.8"/>
    <n v="25000"/>
    <n v="0"/>
    <n v="25000"/>
    <n v="0"/>
    <n v="0"/>
    <n v="25000"/>
    <n v="25000"/>
    <x v="0"/>
  </r>
  <r>
    <d v="2015-04-05T00:00:00"/>
    <n v="3"/>
    <n v="0"/>
    <n v="25000"/>
    <n v="39"/>
    <n v="24961"/>
    <n v="0"/>
    <n v="0"/>
    <n v="24961"/>
    <n v="24961"/>
    <x v="0"/>
  </r>
  <r>
    <d v="2015-04-06T00:00:00"/>
    <n v="4"/>
    <n v="0"/>
    <n v="24961"/>
    <n v="60"/>
    <n v="24901"/>
    <n v="0"/>
    <n v="0"/>
    <n v="24901"/>
    <n v="24901"/>
    <x v="0"/>
  </r>
  <r>
    <d v="2015-04-07T00:00:00"/>
    <n v="4"/>
    <n v="1"/>
    <n v="25000"/>
    <n v="0"/>
    <n v="25000"/>
    <n v="0"/>
    <n v="0"/>
    <n v="25000"/>
    <n v="25000"/>
    <x v="0"/>
  </r>
  <r>
    <d v="2015-04-08T00:00:00"/>
    <n v="8"/>
    <n v="1"/>
    <n v="25000"/>
    <n v="0"/>
    <n v="25000"/>
    <n v="0"/>
    <n v="0"/>
    <n v="25000"/>
    <n v="25000"/>
    <x v="0"/>
  </r>
  <r>
    <d v="2015-04-09T00:00:00"/>
    <n v="6"/>
    <n v="2"/>
    <n v="25000"/>
    <n v="0"/>
    <n v="25000"/>
    <n v="0"/>
    <n v="0"/>
    <n v="25000"/>
    <n v="25000"/>
    <x v="0"/>
  </r>
  <r>
    <d v="2015-04-10T00:00:00"/>
    <n v="9"/>
    <n v="2"/>
    <n v="25000"/>
    <n v="0"/>
    <n v="25000"/>
    <n v="0"/>
    <n v="0"/>
    <n v="25000"/>
    <n v="25000"/>
    <x v="0"/>
  </r>
  <r>
    <d v="2015-04-11T00:00:00"/>
    <n v="12"/>
    <n v="3"/>
    <n v="25000"/>
    <n v="0"/>
    <n v="25000"/>
    <n v="0"/>
    <n v="0"/>
    <n v="25000"/>
    <n v="25000"/>
    <x v="0"/>
  </r>
  <r>
    <d v="2015-04-12T00:00:00"/>
    <n v="10"/>
    <n v="2"/>
    <n v="25000"/>
    <n v="0"/>
    <n v="25000"/>
    <n v="0"/>
    <n v="0"/>
    <n v="25000"/>
    <n v="25000"/>
    <x v="0"/>
  </r>
  <r>
    <d v="2015-04-13T00:00:00"/>
    <n v="8"/>
    <n v="1"/>
    <n v="25000"/>
    <n v="0"/>
    <n v="25000"/>
    <n v="0"/>
    <n v="0"/>
    <n v="25000"/>
    <n v="25000"/>
    <x v="0"/>
  </r>
  <r>
    <d v="2015-04-14T00:00:00"/>
    <n v="6"/>
    <n v="0"/>
    <n v="25000"/>
    <n v="111"/>
    <n v="24889"/>
    <n v="0"/>
    <n v="0"/>
    <n v="24889"/>
    <n v="24889"/>
    <x v="0"/>
  </r>
  <r>
    <d v="2015-04-15T00:00:00"/>
    <n v="14"/>
    <n v="0"/>
    <n v="24889"/>
    <n v="392"/>
    <n v="24497"/>
    <n v="0"/>
    <n v="0"/>
    <n v="24497"/>
    <n v="24497"/>
    <x v="0"/>
  </r>
  <r>
    <d v="2015-04-16T00:00:00"/>
    <n v="10"/>
    <n v="0"/>
    <n v="24497"/>
    <n v="233"/>
    <n v="24264"/>
    <n v="0"/>
    <n v="0"/>
    <n v="24264"/>
    <n v="24264"/>
    <x v="0"/>
  </r>
  <r>
    <d v="2015-04-17T00:00:00"/>
    <n v="6"/>
    <n v="0"/>
    <n v="24264"/>
    <n v="107"/>
    <n v="24157"/>
    <n v="0"/>
    <n v="0"/>
    <n v="24157"/>
    <n v="24157"/>
    <x v="0"/>
  </r>
  <r>
    <d v="2015-04-18T00:00:00"/>
    <n v="4"/>
    <n v="0"/>
    <n v="24157"/>
    <n v="58"/>
    <n v="24099"/>
    <n v="0"/>
    <n v="0"/>
    <n v="24099"/>
    <n v="24099"/>
    <x v="0"/>
  </r>
  <r>
    <d v="2015-04-19T00:00:00"/>
    <n v="7"/>
    <n v="0"/>
    <n v="24099"/>
    <n v="134"/>
    <n v="23965"/>
    <n v="0"/>
    <n v="0"/>
    <n v="23965"/>
    <n v="23965"/>
    <x v="0"/>
  </r>
  <r>
    <d v="2015-04-20T00:00:00"/>
    <n v="10"/>
    <n v="1"/>
    <n v="24665"/>
    <n v="0"/>
    <n v="24665"/>
    <n v="0"/>
    <n v="0"/>
    <n v="24665"/>
    <n v="24665"/>
    <x v="0"/>
  </r>
  <r>
    <d v="2015-04-21T00:00:00"/>
    <n v="11"/>
    <n v="3.2"/>
    <n v="25000"/>
    <n v="0"/>
    <n v="25000"/>
    <n v="0"/>
    <n v="0"/>
    <n v="25000"/>
    <n v="25000"/>
    <x v="0"/>
  </r>
  <r>
    <d v="2015-04-22T00:00:00"/>
    <n v="8"/>
    <n v="2.2000000000000002"/>
    <n v="25000"/>
    <n v="0"/>
    <n v="25000"/>
    <n v="0"/>
    <n v="0"/>
    <n v="25000"/>
    <n v="25000"/>
    <x v="0"/>
  </r>
  <r>
    <d v="2015-04-23T00:00:00"/>
    <n v="11"/>
    <n v="1"/>
    <n v="25000"/>
    <n v="0"/>
    <n v="25000"/>
    <n v="0"/>
    <n v="0"/>
    <n v="25000"/>
    <n v="25000"/>
    <x v="0"/>
  </r>
  <r>
    <d v="2015-04-24T00:00:00"/>
    <n v="12"/>
    <n v="1"/>
    <n v="25000"/>
    <n v="0"/>
    <n v="25000"/>
    <n v="0"/>
    <n v="0"/>
    <n v="25000"/>
    <n v="25000"/>
    <x v="0"/>
  </r>
  <r>
    <d v="2015-04-25T00:00:00"/>
    <n v="14"/>
    <n v="1"/>
    <n v="25000"/>
    <n v="0"/>
    <n v="25000"/>
    <n v="0"/>
    <n v="0"/>
    <n v="25000"/>
    <n v="25000"/>
    <x v="0"/>
  </r>
  <r>
    <d v="2015-04-26T00:00:00"/>
    <n v="16"/>
    <n v="0"/>
    <n v="25000"/>
    <n v="480"/>
    <n v="24520"/>
    <n v="12000"/>
    <n v="0"/>
    <n v="24520"/>
    <n v="12520"/>
    <x v="0"/>
  </r>
  <r>
    <d v="2015-04-27T00:00:00"/>
    <n v="16"/>
    <n v="1"/>
    <n v="13220"/>
    <n v="0"/>
    <n v="13220"/>
    <n v="0"/>
    <n v="0"/>
    <n v="13220"/>
    <n v="13220"/>
    <x v="0"/>
  </r>
  <r>
    <d v="2015-04-28T00:00:00"/>
    <n v="6"/>
    <n v="2"/>
    <n v="14620"/>
    <n v="0"/>
    <n v="14620"/>
    <n v="0"/>
    <n v="0"/>
    <n v="14620"/>
    <n v="14620"/>
    <x v="0"/>
  </r>
  <r>
    <d v="2015-04-29T00:00:00"/>
    <n v="7"/>
    <n v="0"/>
    <n v="14620"/>
    <n v="82"/>
    <n v="14538"/>
    <n v="0"/>
    <n v="0"/>
    <n v="14538"/>
    <n v="14538"/>
    <x v="0"/>
  </r>
  <r>
    <d v="2015-04-30T00:00:00"/>
    <n v="10"/>
    <n v="0"/>
    <n v="14538"/>
    <n v="138"/>
    <n v="14400"/>
    <n v="0"/>
    <n v="0"/>
    <n v="14400"/>
    <n v="14400"/>
    <x v="0"/>
  </r>
  <r>
    <d v="2015-05-01T00:00:00"/>
    <n v="10"/>
    <n v="4"/>
    <n v="17200"/>
    <n v="0"/>
    <n v="17200"/>
    <n v="0"/>
    <n v="0"/>
    <n v="17200"/>
    <n v="17200"/>
    <x v="1"/>
  </r>
  <r>
    <d v="2015-05-02T00:00:00"/>
    <n v="7"/>
    <n v="5"/>
    <n v="20700"/>
    <n v="0"/>
    <n v="20700"/>
    <n v="0"/>
    <n v="0"/>
    <n v="20700"/>
    <n v="20700"/>
    <x v="1"/>
  </r>
  <r>
    <d v="2015-05-03T00:00:00"/>
    <n v="9"/>
    <n v="4"/>
    <n v="23500"/>
    <n v="0"/>
    <n v="23500"/>
    <n v="0"/>
    <n v="0"/>
    <n v="23500"/>
    <n v="23500"/>
    <x v="1"/>
  </r>
  <r>
    <d v="2015-05-04T00:00:00"/>
    <n v="15"/>
    <n v="0.4"/>
    <n v="23780"/>
    <n v="0"/>
    <n v="23780"/>
    <n v="0"/>
    <n v="0"/>
    <n v="23780"/>
    <n v="23780"/>
    <x v="1"/>
  </r>
  <r>
    <d v="2015-05-05T00:00:00"/>
    <n v="18"/>
    <n v="0.4"/>
    <n v="24060"/>
    <n v="0"/>
    <n v="24060"/>
    <n v="12000"/>
    <n v="0"/>
    <n v="24060"/>
    <n v="12060"/>
    <x v="1"/>
  </r>
  <r>
    <d v="2015-05-07T00:00:00"/>
    <n v="14"/>
    <n v="0"/>
    <n v="12060"/>
    <n v="190"/>
    <n v="11870"/>
    <n v="0"/>
    <n v="0"/>
    <n v="11870"/>
    <n v="11870"/>
    <x v="1"/>
  </r>
  <r>
    <d v="2015-05-08T00:00:00"/>
    <n v="10"/>
    <n v="0"/>
    <n v="11870"/>
    <n v="113"/>
    <n v="11757"/>
    <n v="0"/>
    <n v="0"/>
    <n v="11757"/>
    <n v="11757"/>
    <x v="1"/>
  </r>
  <r>
    <d v="2015-05-09T00:00:00"/>
    <n v="14"/>
    <n v="0.3"/>
    <n v="11967"/>
    <n v="0"/>
    <n v="11967"/>
    <n v="0"/>
    <n v="0"/>
    <n v="11967"/>
    <n v="11967"/>
    <x v="1"/>
  </r>
  <r>
    <d v="2015-05-10T00:00:00"/>
    <n v="12"/>
    <n v="0.1"/>
    <n v="12037"/>
    <n v="0"/>
    <n v="12037"/>
    <n v="0"/>
    <n v="0"/>
    <n v="12037"/>
    <n v="12037"/>
    <x v="1"/>
  </r>
  <r>
    <d v="2015-05-11T00:00:00"/>
    <n v="11"/>
    <n v="0"/>
    <n v="12037"/>
    <n v="132"/>
    <n v="11905"/>
    <n v="0"/>
    <n v="0"/>
    <n v="11905"/>
    <n v="11905"/>
    <x v="1"/>
  </r>
  <r>
    <d v="2015-05-12T00:00:00"/>
    <n v="16"/>
    <n v="3"/>
    <n v="14005"/>
    <n v="0"/>
    <n v="14005"/>
    <n v="0"/>
    <n v="0"/>
    <n v="14005"/>
    <n v="14005"/>
    <x v="1"/>
  </r>
  <r>
    <d v="2015-05-13T00:00:00"/>
    <n v="12"/>
    <n v="0"/>
    <n v="14005"/>
    <n v="175"/>
    <n v="13830"/>
    <n v="0"/>
    <n v="0"/>
    <n v="13830"/>
    <n v="13830"/>
    <x v="1"/>
  </r>
  <r>
    <d v="2015-05-14T00:00:00"/>
    <n v="10"/>
    <n v="0"/>
    <n v="13830"/>
    <n v="132"/>
    <n v="13698"/>
    <n v="0"/>
    <n v="0"/>
    <n v="13698"/>
    <n v="13698"/>
    <x v="1"/>
  </r>
  <r>
    <d v="2015-05-15T00:00:00"/>
    <n v="12"/>
    <n v="0"/>
    <n v="13698"/>
    <n v="171"/>
    <n v="13527"/>
    <n v="0"/>
    <n v="0"/>
    <n v="13527"/>
    <n v="13527"/>
    <x v="1"/>
  </r>
  <r>
    <d v="2015-05-16T00:00:00"/>
    <n v="10"/>
    <n v="1.8"/>
    <n v="14787"/>
    <n v="0"/>
    <n v="14787"/>
    <n v="0"/>
    <n v="0"/>
    <n v="14787"/>
    <n v="14787"/>
    <x v="1"/>
  </r>
  <r>
    <d v="2015-05-17T00:00:00"/>
    <n v="11"/>
    <n v="2.8"/>
    <n v="16747"/>
    <n v="0"/>
    <n v="16747"/>
    <n v="0"/>
    <n v="0"/>
    <n v="16747"/>
    <n v="16747"/>
    <x v="1"/>
  </r>
  <r>
    <d v="2015-05-18T00:00:00"/>
    <n v="12"/>
    <n v="1.9"/>
    <n v="18077"/>
    <n v="0"/>
    <n v="18077"/>
    <n v="0"/>
    <n v="0"/>
    <n v="18077"/>
    <n v="18077"/>
    <x v="1"/>
  </r>
  <r>
    <d v="2015-05-19T00:00:00"/>
    <n v="16"/>
    <n v="2.2000000000000002"/>
    <n v="19617"/>
    <n v="0"/>
    <n v="19617"/>
    <n v="0"/>
    <n v="0"/>
    <n v="19617"/>
    <n v="19617"/>
    <x v="1"/>
  </r>
  <r>
    <d v="2015-05-20T00:00:00"/>
    <n v="13"/>
    <n v="2.2999999999999998"/>
    <n v="21227"/>
    <n v="0"/>
    <n v="21227"/>
    <n v="0"/>
    <n v="0"/>
    <n v="21227"/>
    <n v="21227"/>
    <x v="1"/>
  </r>
  <r>
    <d v="2015-05-21T00:00:00"/>
    <n v="11"/>
    <n v="5.4"/>
    <n v="25000"/>
    <n v="0"/>
    <n v="25000"/>
    <n v="0"/>
    <n v="0"/>
    <n v="25000"/>
    <n v="25000"/>
    <x v="1"/>
  </r>
  <r>
    <d v="2015-05-22T00:00:00"/>
    <n v="12"/>
    <n v="5.5"/>
    <n v="25000"/>
    <n v="0"/>
    <n v="25000"/>
    <n v="0"/>
    <n v="0"/>
    <n v="25000"/>
    <n v="25000"/>
    <x v="1"/>
  </r>
  <r>
    <d v="2015-05-23T00:00:00"/>
    <n v="12"/>
    <n v="5.2"/>
    <n v="25000"/>
    <n v="0"/>
    <n v="25000"/>
    <n v="0"/>
    <n v="0"/>
    <n v="25000"/>
    <n v="25000"/>
    <x v="1"/>
  </r>
  <r>
    <d v="2015-05-24T00:00:00"/>
    <n v="14"/>
    <n v="3"/>
    <n v="25000"/>
    <n v="0"/>
    <n v="25000"/>
    <n v="0"/>
    <n v="0"/>
    <n v="25000"/>
    <n v="25000"/>
    <x v="1"/>
  </r>
  <r>
    <d v="2015-05-25T00:00:00"/>
    <n v="15"/>
    <n v="0"/>
    <n v="25000"/>
    <n v="436"/>
    <n v="24564"/>
    <n v="0"/>
    <n v="0"/>
    <n v="24564"/>
    <n v="24564"/>
    <x v="1"/>
  </r>
  <r>
    <d v="2015-05-26T00:00:00"/>
    <n v="14"/>
    <n v="0"/>
    <n v="24564"/>
    <n v="387"/>
    <n v="24177"/>
    <n v="0"/>
    <n v="0"/>
    <n v="24177"/>
    <n v="24177"/>
    <x v="1"/>
  </r>
  <r>
    <d v="2015-05-27T00:00:00"/>
    <n v="10"/>
    <n v="0"/>
    <n v="24177"/>
    <n v="230"/>
    <n v="23947"/>
    <n v="0"/>
    <n v="0"/>
    <n v="23947"/>
    <n v="23947"/>
    <x v="1"/>
  </r>
  <r>
    <d v="2015-05-28T00:00:00"/>
    <n v="12"/>
    <n v="0.1"/>
    <n v="24017"/>
    <n v="0"/>
    <n v="24017"/>
    <n v="0"/>
    <n v="0"/>
    <n v="24017"/>
    <n v="24017"/>
    <x v="1"/>
  </r>
  <r>
    <d v="2015-05-29T00:00:00"/>
    <n v="14"/>
    <n v="0"/>
    <n v="24017"/>
    <n v="378"/>
    <n v="23639"/>
    <n v="0"/>
    <n v="0"/>
    <n v="23639"/>
    <n v="23639"/>
    <x v="1"/>
  </r>
  <r>
    <d v="2015-05-30T00:00:00"/>
    <n v="13"/>
    <n v="0"/>
    <n v="23639"/>
    <n v="333"/>
    <n v="23306"/>
    <n v="0"/>
    <n v="0"/>
    <n v="23306"/>
    <n v="23306"/>
    <x v="1"/>
  </r>
  <r>
    <d v="2015-05-31T00:00:00"/>
    <n v="12"/>
    <n v="0"/>
    <n v="23306"/>
    <n v="291"/>
    <n v="23015"/>
    <n v="0"/>
    <n v="0"/>
    <n v="23015"/>
    <n v="23015"/>
    <x v="1"/>
  </r>
  <r>
    <d v="2015-06-01T00:00:00"/>
    <n v="18"/>
    <n v="4"/>
    <n v="25000"/>
    <n v="0"/>
    <n v="25000"/>
    <n v="0"/>
    <n v="0"/>
    <n v="25000"/>
    <n v="25000"/>
    <x v="2"/>
  </r>
  <r>
    <d v="2015-06-02T00:00:00"/>
    <n v="18"/>
    <n v="3"/>
    <n v="25000"/>
    <n v="0"/>
    <n v="25000"/>
    <n v="0"/>
    <n v="0"/>
    <n v="25000"/>
    <n v="25000"/>
    <x v="2"/>
  </r>
  <r>
    <d v="2015-06-03T00:00:00"/>
    <n v="22"/>
    <n v="0"/>
    <n v="25000"/>
    <n v="774"/>
    <n v="24226"/>
    <n v="12000"/>
    <n v="0"/>
    <n v="24226"/>
    <n v="12226"/>
    <x v="2"/>
  </r>
  <r>
    <d v="2015-06-04T00:00:00"/>
    <n v="15"/>
    <n v="0"/>
    <n v="12226"/>
    <n v="214"/>
    <n v="12012"/>
    <n v="0"/>
    <n v="0"/>
    <n v="12012"/>
    <n v="12012"/>
    <x v="2"/>
  </r>
  <r>
    <d v="2015-06-06T00:00:00"/>
    <n v="22"/>
    <n v="0"/>
    <n v="12012"/>
    <n v="372"/>
    <n v="11640"/>
    <n v="12000"/>
    <n v="13360"/>
    <n v="25000"/>
    <n v="13000"/>
    <x v="2"/>
  </r>
  <r>
    <d v="2015-06-07T00:00:00"/>
    <n v="14"/>
    <n v="8"/>
    <n v="18600"/>
    <n v="0"/>
    <n v="18600"/>
    <n v="0"/>
    <n v="0"/>
    <n v="18600"/>
    <n v="18600"/>
    <x v="2"/>
  </r>
  <r>
    <d v="2015-06-08T00:00:00"/>
    <n v="14"/>
    <n v="5.9"/>
    <n v="22730"/>
    <n v="0"/>
    <n v="22730"/>
    <n v="0"/>
    <n v="0"/>
    <n v="22730"/>
    <n v="22730"/>
    <x v="2"/>
  </r>
  <r>
    <d v="2015-06-09T00:00:00"/>
    <n v="12"/>
    <n v="5"/>
    <n v="25000"/>
    <n v="0"/>
    <n v="25000"/>
    <n v="0"/>
    <n v="0"/>
    <n v="25000"/>
    <n v="25000"/>
    <x v="2"/>
  </r>
  <r>
    <d v="2015-06-10T00:00:00"/>
    <n v="16"/>
    <n v="0"/>
    <n v="25000"/>
    <n v="480"/>
    <n v="24520"/>
    <n v="12000"/>
    <n v="0"/>
    <n v="24520"/>
    <n v="12520"/>
    <x v="2"/>
  </r>
  <r>
    <d v="2015-06-12T00:00:00"/>
    <n v="18"/>
    <n v="5"/>
    <n v="16020"/>
    <n v="0"/>
    <n v="16020"/>
    <n v="0"/>
    <n v="0"/>
    <n v="16020"/>
    <n v="16020"/>
    <x v="2"/>
  </r>
  <r>
    <d v="2015-06-13T00:00:00"/>
    <n v="19"/>
    <n v="1"/>
    <n v="16720"/>
    <n v="0"/>
    <n v="16720"/>
    <n v="0"/>
    <n v="0"/>
    <n v="16720"/>
    <n v="16720"/>
    <x v="2"/>
  </r>
  <r>
    <d v="2015-06-14T00:00:00"/>
    <n v="22"/>
    <n v="0"/>
    <n v="16720"/>
    <n v="518"/>
    <n v="16202"/>
    <n v="12000"/>
    <n v="0"/>
    <n v="16202"/>
    <n v="4202"/>
    <x v="2"/>
  </r>
  <r>
    <d v="2015-06-16T00:00:00"/>
    <n v="12"/>
    <n v="0"/>
    <n v="4202"/>
    <n v="53"/>
    <n v="4149"/>
    <n v="0"/>
    <n v="0"/>
    <n v="4149"/>
    <n v="4149"/>
    <x v="2"/>
  </r>
  <r>
    <d v="2015-06-17T00:00:00"/>
    <n v="14"/>
    <n v="0"/>
    <n v="4149"/>
    <n v="66"/>
    <n v="4083"/>
    <n v="0"/>
    <n v="0"/>
    <n v="4083"/>
    <n v="4083"/>
    <x v="2"/>
  </r>
  <r>
    <d v="2015-06-18T00:00:00"/>
    <n v="16"/>
    <n v="0.3"/>
    <n v="4293"/>
    <n v="0"/>
    <n v="4293"/>
    <n v="12000"/>
    <n v="20707"/>
    <n v="25000"/>
    <n v="13000"/>
    <x v="2"/>
  </r>
  <r>
    <d v="2015-06-19T00:00:00"/>
    <n v="12"/>
    <n v="3"/>
    <n v="15100"/>
    <n v="0"/>
    <n v="15100"/>
    <n v="0"/>
    <n v="0"/>
    <n v="15100"/>
    <n v="15100"/>
    <x v="2"/>
  </r>
  <r>
    <d v="2015-06-20T00:00:00"/>
    <n v="13"/>
    <n v="2"/>
    <n v="16500"/>
    <n v="0"/>
    <n v="16500"/>
    <n v="0"/>
    <n v="0"/>
    <n v="16500"/>
    <n v="16500"/>
    <x v="2"/>
  </r>
  <r>
    <d v="2015-06-21T00:00:00"/>
    <n v="12"/>
    <n v="0"/>
    <n v="16500"/>
    <n v="206"/>
    <n v="16294"/>
    <n v="0"/>
    <n v="0"/>
    <n v="16294"/>
    <n v="16294"/>
    <x v="2"/>
  </r>
  <r>
    <d v="2015-06-22T00:00:00"/>
    <n v="12"/>
    <n v="3"/>
    <n v="18394"/>
    <n v="0"/>
    <n v="18394"/>
    <n v="0"/>
    <n v="0"/>
    <n v="18394"/>
    <n v="18394"/>
    <x v="2"/>
  </r>
  <r>
    <d v="2015-06-23T00:00:00"/>
    <n v="13"/>
    <n v="3"/>
    <n v="20494"/>
    <n v="0"/>
    <n v="20494"/>
    <n v="0"/>
    <n v="0"/>
    <n v="20494"/>
    <n v="20494"/>
    <x v="2"/>
  </r>
  <r>
    <d v="2015-06-24T00:00:00"/>
    <n v="12"/>
    <n v="0"/>
    <n v="20494"/>
    <n v="256"/>
    <n v="20238"/>
    <n v="0"/>
    <n v="0"/>
    <n v="20238"/>
    <n v="20238"/>
    <x v="2"/>
  </r>
  <r>
    <d v="2015-06-26T00:00:00"/>
    <n v="16"/>
    <n v="7"/>
    <n v="25000"/>
    <n v="0"/>
    <n v="25000"/>
    <n v="0"/>
    <n v="0"/>
    <n v="25000"/>
    <n v="25000"/>
    <x v="2"/>
  </r>
  <r>
    <d v="2015-06-27T00:00:00"/>
    <n v="18"/>
    <n v="6"/>
    <n v="25000"/>
    <n v="0"/>
    <n v="25000"/>
    <n v="0"/>
    <n v="0"/>
    <n v="25000"/>
    <n v="25000"/>
    <x v="2"/>
  </r>
  <r>
    <d v="2015-06-28T00:00:00"/>
    <n v="16"/>
    <n v="0"/>
    <n v="25000"/>
    <n v="480"/>
    <n v="24520"/>
    <n v="12000"/>
    <n v="0"/>
    <n v="24520"/>
    <n v="12520"/>
    <x v="2"/>
  </r>
  <r>
    <d v="2015-06-30T00:00:00"/>
    <n v="19"/>
    <n v="0"/>
    <n v="12520"/>
    <n v="312"/>
    <n v="12208"/>
    <n v="12000"/>
    <n v="0"/>
    <n v="12208"/>
    <n v="208"/>
    <x v="2"/>
  </r>
  <r>
    <d v="2015-07-02T00:00:00"/>
    <n v="20"/>
    <n v="0"/>
    <n v="208"/>
    <n v="6"/>
    <n v="202"/>
    <n v="12000"/>
    <n v="24798"/>
    <n v="25000"/>
    <n v="13000"/>
    <x v="3"/>
  </r>
  <r>
    <d v="2015-07-04T00:00:00"/>
    <n v="25"/>
    <n v="0"/>
    <n v="13000"/>
    <n v="488"/>
    <n v="12512"/>
    <n v="12000"/>
    <n v="0"/>
    <n v="12512"/>
    <n v="512"/>
    <x v="3"/>
  </r>
  <r>
    <d v="2015-07-06T00:00:00"/>
    <n v="22"/>
    <n v="0"/>
    <n v="512"/>
    <n v="16"/>
    <n v="496"/>
    <n v="12000"/>
    <n v="24504"/>
    <n v="25000"/>
    <n v="13000"/>
    <x v="3"/>
  </r>
  <r>
    <d v="2015-07-07T00:00:00"/>
    <n v="22"/>
    <n v="18"/>
    <n v="25000"/>
    <n v="0"/>
    <n v="25000"/>
    <n v="0"/>
    <n v="0"/>
    <n v="25000"/>
    <n v="25000"/>
    <x v="3"/>
  </r>
  <r>
    <d v="2015-07-08T00:00:00"/>
    <n v="20"/>
    <n v="3"/>
    <n v="25000"/>
    <n v="0"/>
    <n v="25000"/>
    <n v="0"/>
    <n v="0"/>
    <n v="25000"/>
    <n v="25000"/>
    <x v="3"/>
  </r>
  <r>
    <d v="2015-07-09T00:00:00"/>
    <n v="16"/>
    <n v="0.2"/>
    <n v="25000"/>
    <n v="0"/>
    <n v="25000"/>
    <n v="12000"/>
    <n v="0"/>
    <n v="25000"/>
    <n v="13000"/>
    <x v="3"/>
  </r>
  <r>
    <d v="2015-07-10T00:00:00"/>
    <n v="13"/>
    <n v="12.2"/>
    <n v="21540"/>
    <n v="0"/>
    <n v="21540"/>
    <n v="0"/>
    <n v="0"/>
    <n v="21540"/>
    <n v="21540"/>
    <x v="3"/>
  </r>
  <r>
    <d v="2015-07-12T00:00:00"/>
    <n v="18"/>
    <n v="2"/>
    <n v="22940"/>
    <n v="0"/>
    <n v="22940"/>
    <n v="0"/>
    <n v="0"/>
    <n v="22940"/>
    <n v="22940"/>
    <x v="3"/>
  </r>
  <r>
    <d v="2015-07-13T00:00:00"/>
    <n v="18"/>
    <n v="12"/>
    <n v="25000"/>
    <n v="0"/>
    <n v="25000"/>
    <n v="0"/>
    <n v="0"/>
    <n v="25000"/>
    <n v="25000"/>
    <x v="3"/>
  </r>
  <r>
    <d v="2015-07-14T00:00:00"/>
    <n v="18"/>
    <n v="0"/>
    <n v="25000"/>
    <n v="573"/>
    <n v="24427"/>
    <n v="12000"/>
    <n v="0"/>
    <n v="24427"/>
    <n v="12427"/>
    <x v="3"/>
  </r>
  <r>
    <d v="2015-07-16T00:00:00"/>
    <n v="16"/>
    <n v="0"/>
    <n v="12427"/>
    <n v="239"/>
    <n v="12188"/>
    <n v="12000"/>
    <n v="0"/>
    <n v="12188"/>
    <n v="188"/>
    <x v="3"/>
  </r>
  <r>
    <d v="2015-07-18T00:00:00"/>
    <n v="26"/>
    <n v="0"/>
    <n v="188"/>
    <n v="8"/>
    <n v="180"/>
    <n v="12000"/>
    <n v="24820"/>
    <n v="25000"/>
    <n v="13000"/>
    <x v="3"/>
  </r>
  <r>
    <d v="2015-07-19T00:00:00"/>
    <n v="23"/>
    <n v="18"/>
    <n v="25000"/>
    <n v="0"/>
    <n v="25000"/>
    <n v="0"/>
    <n v="0"/>
    <n v="25000"/>
    <n v="25000"/>
    <x v="3"/>
  </r>
  <r>
    <d v="2015-07-20T00:00:00"/>
    <n v="19"/>
    <n v="0"/>
    <n v="25000"/>
    <n v="622"/>
    <n v="24378"/>
    <n v="12000"/>
    <n v="0"/>
    <n v="24378"/>
    <n v="12378"/>
    <x v="3"/>
  </r>
  <r>
    <d v="2015-07-21T00:00:00"/>
    <n v="20"/>
    <n v="6"/>
    <n v="16578"/>
    <n v="0"/>
    <n v="16578"/>
    <n v="0"/>
    <n v="0"/>
    <n v="16578"/>
    <n v="16578"/>
    <x v="3"/>
  </r>
  <r>
    <d v="2015-07-23T00:00:00"/>
    <n v="20"/>
    <n v="0"/>
    <n v="16578"/>
    <n v="445"/>
    <n v="16133"/>
    <n v="12000"/>
    <n v="0"/>
    <n v="16133"/>
    <n v="4133"/>
    <x v="3"/>
  </r>
  <r>
    <d v="2015-07-25T00:00:00"/>
    <n v="23"/>
    <n v="0.1"/>
    <n v="4203"/>
    <n v="0"/>
    <n v="4203"/>
    <n v="12000"/>
    <n v="20797"/>
    <n v="25000"/>
    <n v="13000"/>
    <x v="3"/>
  </r>
  <r>
    <d v="2015-07-27T00:00:00"/>
    <n v="16"/>
    <n v="0.1"/>
    <n v="13070"/>
    <n v="0"/>
    <n v="13070"/>
    <n v="12000"/>
    <n v="0"/>
    <n v="13070"/>
    <n v="1070"/>
    <x v="3"/>
  </r>
  <r>
    <d v="2015-07-29T00:00:00"/>
    <n v="18"/>
    <n v="0"/>
    <n v="1070"/>
    <n v="25"/>
    <n v="1045"/>
    <n v="12000"/>
    <n v="23955"/>
    <n v="25000"/>
    <n v="13000"/>
    <x v="3"/>
  </r>
  <r>
    <d v="2015-07-30T00:00:00"/>
    <n v="14"/>
    <n v="0"/>
    <n v="13000"/>
    <n v="205"/>
    <n v="12795"/>
    <n v="0"/>
    <n v="0"/>
    <n v="12795"/>
    <n v="12795"/>
    <x v="3"/>
  </r>
  <r>
    <d v="2015-07-31T00:00:00"/>
    <n v="14"/>
    <n v="0"/>
    <n v="12795"/>
    <n v="202"/>
    <n v="12593"/>
    <n v="0"/>
    <n v="0"/>
    <n v="12593"/>
    <n v="12593"/>
    <x v="3"/>
  </r>
  <r>
    <d v="2015-08-02T00:00:00"/>
    <n v="22"/>
    <n v="0"/>
    <n v="12593"/>
    <n v="390"/>
    <n v="12203"/>
    <n v="12000"/>
    <n v="0"/>
    <n v="12203"/>
    <n v="203"/>
    <x v="4"/>
  </r>
  <r>
    <d v="2015-08-04T00:00:00"/>
    <n v="25"/>
    <n v="0"/>
    <n v="203"/>
    <n v="8"/>
    <n v="195"/>
    <n v="12000"/>
    <n v="24805"/>
    <n v="25000"/>
    <n v="13000"/>
    <x v="4"/>
  </r>
  <r>
    <d v="2015-08-06T00:00:00"/>
    <n v="24"/>
    <n v="0"/>
    <n v="13000"/>
    <n v="459"/>
    <n v="12541"/>
    <n v="12000"/>
    <n v="0"/>
    <n v="12541"/>
    <n v="541"/>
    <x v="4"/>
  </r>
  <r>
    <d v="2015-08-08T00:00:00"/>
    <n v="28"/>
    <n v="0"/>
    <n v="541"/>
    <n v="25"/>
    <n v="516"/>
    <n v="12000"/>
    <n v="24484"/>
    <n v="25000"/>
    <n v="13000"/>
    <x v="4"/>
  </r>
  <r>
    <d v="2015-08-10T00:00:00"/>
    <n v="24"/>
    <n v="0"/>
    <n v="13000"/>
    <n v="459"/>
    <n v="12541"/>
    <n v="12000"/>
    <n v="0"/>
    <n v="12541"/>
    <n v="541"/>
    <x v="4"/>
  </r>
  <r>
    <d v="2015-08-15T00:00:00"/>
    <n v="31"/>
    <n v="12"/>
    <n v="8941"/>
    <n v="0"/>
    <n v="8941"/>
    <n v="0"/>
    <n v="0"/>
    <n v="8941"/>
    <n v="8941"/>
    <x v="4"/>
  </r>
  <r>
    <d v="2015-08-17T00:00:00"/>
    <n v="24"/>
    <n v="0.2"/>
    <n v="9081"/>
    <n v="0"/>
    <n v="9081"/>
    <n v="12000"/>
    <n v="15919"/>
    <n v="25000"/>
    <n v="13000"/>
    <x v="4"/>
  </r>
  <r>
    <d v="2015-08-19T00:00:00"/>
    <n v="19"/>
    <n v="0"/>
    <n v="13000"/>
    <n v="323"/>
    <n v="12677"/>
    <n v="12000"/>
    <n v="0"/>
    <n v="12677"/>
    <n v="677"/>
    <x v="4"/>
  </r>
  <r>
    <d v="2015-08-21T00:00:00"/>
    <n v="18"/>
    <n v="0"/>
    <n v="677"/>
    <n v="16"/>
    <n v="661"/>
    <n v="12000"/>
    <n v="24339"/>
    <n v="25000"/>
    <n v="13000"/>
    <x v="4"/>
  </r>
  <r>
    <d v="2015-08-23T00:00:00"/>
    <n v="19"/>
    <n v="0"/>
    <n v="13000"/>
    <n v="323"/>
    <n v="12677"/>
    <n v="12000"/>
    <n v="0"/>
    <n v="12677"/>
    <n v="677"/>
    <x v="4"/>
  </r>
  <r>
    <d v="2015-08-24T00:00:00"/>
    <n v="21"/>
    <n v="5.5"/>
    <n v="4527"/>
    <n v="0"/>
    <n v="4527"/>
    <n v="0"/>
    <n v="0"/>
    <n v="4527"/>
    <n v="4527"/>
    <x v="4"/>
  </r>
  <r>
    <d v="2015-08-25T00:00:00"/>
    <n v="18"/>
    <n v="18"/>
    <n v="17127"/>
    <n v="0"/>
    <n v="17127"/>
    <n v="0"/>
    <n v="0"/>
    <n v="17127"/>
    <n v="17127"/>
    <x v="4"/>
  </r>
  <r>
    <d v="2015-08-26T00:00:00"/>
    <n v="19"/>
    <n v="12"/>
    <n v="25000"/>
    <n v="0"/>
    <n v="25000"/>
    <n v="0"/>
    <n v="0"/>
    <n v="25000"/>
    <n v="25000"/>
    <x v="4"/>
  </r>
  <r>
    <d v="2015-08-27T00:00:00"/>
    <n v="23"/>
    <n v="0"/>
    <n v="25000"/>
    <n v="828"/>
    <n v="24172"/>
    <n v="12000"/>
    <n v="0"/>
    <n v="24172"/>
    <n v="12172"/>
    <x v="4"/>
  </r>
  <r>
    <d v="2015-08-28T00:00:00"/>
    <n v="17"/>
    <n v="0.1"/>
    <n v="12242"/>
    <n v="0"/>
    <n v="12242"/>
    <n v="12000"/>
    <n v="0"/>
    <n v="12242"/>
    <n v="242"/>
    <x v="4"/>
  </r>
  <r>
    <d v="2015-08-29T00:00:00"/>
    <n v="16"/>
    <n v="14"/>
    <n v="10042"/>
    <n v="0"/>
    <n v="10042"/>
    <n v="0"/>
    <n v="0"/>
    <n v="10042"/>
    <n v="10042"/>
    <x v="4"/>
  </r>
  <r>
    <d v="2015-08-31T00:00:00"/>
    <n v="26"/>
    <n v="0"/>
    <n v="10042"/>
    <n v="400"/>
    <n v="9642"/>
    <n v="12000"/>
    <n v="15358"/>
    <n v="25000"/>
    <n v="13000"/>
    <x v="4"/>
  </r>
  <r>
    <d v="2015-09-01T00:00:00"/>
    <n v="27"/>
    <n v="2"/>
    <n v="14400"/>
    <n v="0"/>
    <n v="14400"/>
    <n v="0"/>
    <n v="0"/>
    <n v="14400"/>
    <n v="14400"/>
    <x v="5"/>
  </r>
  <r>
    <d v="2015-09-03T00:00:00"/>
    <n v="17"/>
    <n v="0"/>
    <n v="14400"/>
    <n v="303"/>
    <n v="14097"/>
    <n v="12000"/>
    <n v="0"/>
    <n v="14097"/>
    <n v="2097"/>
    <x v="5"/>
  </r>
  <r>
    <d v="2015-09-05T00:00:00"/>
    <n v="15"/>
    <n v="0"/>
    <n v="2097"/>
    <n v="37"/>
    <n v="2060"/>
    <n v="0"/>
    <n v="0"/>
    <n v="2060"/>
    <n v="2060"/>
    <x v="5"/>
  </r>
  <r>
    <d v="2015-09-06T00:00:00"/>
    <n v="12"/>
    <n v="4"/>
    <n v="4860"/>
    <n v="0"/>
    <n v="4860"/>
    <n v="0"/>
    <n v="0"/>
    <n v="4860"/>
    <n v="4860"/>
    <x v="5"/>
  </r>
  <r>
    <d v="2015-09-07T00:00:00"/>
    <n v="13"/>
    <n v="0"/>
    <n v="4860"/>
    <n v="69"/>
    <n v="4791"/>
    <n v="0"/>
    <n v="0"/>
    <n v="4791"/>
    <n v="4791"/>
    <x v="5"/>
  </r>
  <r>
    <d v="2015-09-08T00:00:00"/>
    <n v="11"/>
    <n v="4"/>
    <n v="7591"/>
    <n v="0"/>
    <n v="7591"/>
    <n v="0"/>
    <n v="0"/>
    <n v="7591"/>
    <n v="7591"/>
    <x v="5"/>
  </r>
  <r>
    <d v="2015-09-09T00:00:00"/>
    <n v="11"/>
    <n v="0"/>
    <n v="7591"/>
    <n v="84"/>
    <n v="7507"/>
    <n v="0"/>
    <n v="0"/>
    <n v="7507"/>
    <n v="7507"/>
    <x v="5"/>
  </r>
  <r>
    <d v="2015-09-10T00:00:00"/>
    <n v="12"/>
    <n v="0"/>
    <n v="7507"/>
    <n v="94"/>
    <n v="7413"/>
    <n v="0"/>
    <n v="0"/>
    <n v="7413"/>
    <n v="7413"/>
    <x v="5"/>
  </r>
  <r>
    <d v="2015-09-11T00:00:00"/>
    <n v="16"/>
    <n v="0.1"/>
    <n v="7483"/>
    <n v="0"/>
    <n v="7483"/>
    <n v="12000"/>
    <n v="17517"/>
    <n v="25000"/>
    <n v="13000"/>
    <x v="5"/>
  </r>
  <r>
    <d v="2015-09-13T00:00:00"/>
    <n v="18"/>
    <n v="0"/>
    <n v="13000"/>
    <n v="298"/>
    <n v="12702"/>
    <n v="12000"/>
    <n v="0"/>
    <n v="12702"/>
    <n v="702"/>
    <x v="5"/>
  </r>
  <r>
    <d v="2015-09-14T00:00:00"/>
    <n v="19"/>
    <n v="3"/>
    <n v="2802"/>
    <n v="0"/>
    <n v="2802"/>
    <n v="0"/>
    <n v="0"/>
    <n v="2802"/>
    <n v="2802"/>
    <x v="5"/>
  </r>
  <r>
    <d v="2015-09-16T00:00:00"/>
    <n v="18"/>
    <n v="0"/>
    <n v="2802"/>
    <n v="65"/>
    <n v="2737"/>
    <n v="12000"/>
    <n v="22263"/>
    <n v="25000"/>
    <n v="13000"/>
    <x v="5"/>
  </r>
  <r>
    <d v="2015-09-18T00:00:00"/>
    <n v="16"/>
    <n v="0"/>
    <n v="13000"/>
    <n v="250"/>
    <n v="12750"/>
    <n v="12000"/>
    <n v="0"/>
    <n v="12750"/>
    <n v="750"/>
    <x v="5"/>
  </r>
  <r>
    <d v="2015-09-19T00:00:00"/>
    <n v="15"/>
    <n v="0"/>
    <n v="750"/>
    <n v="14"/>
    <n v="736"/>
    <n v="0"/>
    <n v="0"/>
    <n v="736"/>
    <n v="736"/>
    <x v="5"/>
  </r>
  <r>
    <d v="2015-09-20T00:00:00"/>
    <n v="14"/>
    <n v="2"/>
    <n v="2136"/>
    <n v="0"/>
    <n v="2136"/>
    <n v="0"/>
    <n v="0"/>
    <n v="2136"/>
    <n v="2136"/>
    <x v="5"/>
  </r>
  <r>
    <d v="2015-09-21T00:00:00"/>
    <n v="12"/>
    <n v="0"/>
    <n v="2136"/>
    <n v="27"/>
    <n v="2109"/>
    <n v="0"/>
    <n v="0"/>
    <n v="2109"/>
    <n v="2109"/>
    <x v="5"/>
  </r>
  <r>
    <d v="2015-09-22T00:00:00"/>
    <n v="13"/>
    <n v="0"/>
    <n v="2109"/>
    <n v="30"/>
    <n v="2079"/>
    <n v="0"/>
    <n v="0"/>
    <n v="2079"/>
    <n v="2079"/>
    <x v="5"/>
  </r>
  <r>
    <d v="2015-09-23T00:00:00"/>
    <n v="15"/>
    <n v="0"/>
    <n v="2079"/>
    <n v="37"/>
    <n v="2042"/>
    <n v="0"/>
    <n v="0"/>
    <n v="2042"/>
    <n v="2042"/>
    <x v="5"/>
  </r>
  <r>
    <d v="2015-09-24T00:00:00"/>
    <n v="15"/>
    <n v="0"/>
    <n v="2042"/>
    <n v="36"/>
    <n v="2006"/>
    <n v="0"/>
    <n v="0"/>
    <n v="2006"/>
    <n v="2006"/>
    <x v="5"/>
  </r>
  <r>
    <d v="2015-09-25T00:00:00"/>
    <n v="14"/>
    <n v="0"/>
    <n v="2006"/>
    <n v="32"/>
    <n v="1974"/>
    <n v="0"/>
    <n v="0"/>
    <n v="1974"/>
    <n v="1974"/>
    <x v="5"/>
  </r>
  <r>
    <d v="2015-09-26T00:00:00"/>
    <n v="12"/>
    <n v="0"/>
    <n v="1974"/>
    <n v="25"/>
    <n v="1949"/>
    <n v="0"/>
    <n v="0"/>
    <n v="1949"/>
    <n v="1949"/>
    <x v="5"/>
  </r>
  <r>
    <d v="2015-09-27T00:00:00"/>
    <n v="11"/>
    <n v="0"/>
    <n v="1949"/>
    <n v="22"/>
    <n v="1927"/>
    <n v="0"/>
    <n v="0"/>
    <n v="1927"/>
    <n v="1927"/>
    <x v="5"/>
  </r>
  <r>
    <d v="2015-09-28T00:00:00"/>
    <n v="10"/>
    <n v="0"/>
    <n v="1927"/>
    <n v="19"/>
    <n v="1908"/>
    <n v="0"/>
    <n v="0"/>
    <n v="1908"/>
    <n v="1908"/>
    <x v="5"/>
  </r>
  <r>
    <d v="2015-09-29T00:00:00"/>
    <n v="10"/>
    <n v="0"/>
    <n v="1908"/>
    <n v="19"/>
    <n v="1889"/>
    <n v="0"/>
    <n v="0"/>
    <n v="1889"/>
    <n v="1889"/>
    <x v="5"/>
  </r>
  <r>
    <d v="2015-09-30T00:00:00"/>
    <n v="10"/>
    <n v="0"/>
    <n v="1889"/>
    <n v="18"/>
    <n v="1871"/>
    <n v="0"/>
    <n v="0"/>
    <n v="1871"/>
    <n v="1871"/>
    <x v="5"/>
  </r>
  <r>
    <d v="2015-08-12T00:00:00"/>
    <n v="32"/>
    <n v="0.6"/>
    <n v="2291"/>
    <n v="0"/>
    <n v="2291"/>
    <n v="24000"/>
    <n v="22709"/>
    <n v="25000"/>
    <n v="1000"/>
    <x v="4"/>
  </r>
  <r>
    <d v="2015-05-06T00:00:00"/>
    <n v="16"/>
    <n v="0"/>
    <n v="1000"/>
    <n v="20"/>
    <n v="980"/>
    <n v="12000"/>
    <n v="24020"/>
    <n v="25000"/>
    <n v="13000"/>
    <x v="1"/>
  </r>
  <r>
    <d v="2015-07-11T00:00:00"/>
    <n v="16"/>
    <n v="0"/>
    <n v="13000"/>
    <n v="250"/>
    <n v="12750"/>
    <n v="12000"/>
    <n v="0"/>
    <n v="12750"/>
    <n v="750"/>
    <x v="3"/>
  </r>
  <r>
    <d v="2015-06-05T00:00:00"/>
    <n v="18"/>
    <n v="0"/>
    <n v="750"/>
    <n v="18"/>
    <n v="732"/>
    <n v="12000"/>
    <n v="24268"/>
    <n v="25000"/>
    <n v="13000"/>
    <x v="2"/>
  </r>
  <r>
    <d v="2015-07-15T00:00:00"/>
    <n v="18"/>
    <n v="0"/>
    <n v="13000"/>
    <n v="298"/>
    <n v="12702"/>
    <n v="12000"/>
    <n v="0"/>
    <n v="12702"/>
    <n v="702"/>
    <x v="3"/>
  </r>
  <r>
    <d v="2015-08-30T00:00:00"/>
    <n v="22"/>
    <n v="0"/>
    <n v="702"/>
    <n v="22"/>
    <n v="680"/>
    <n v="12000"/>
    <n v="24320"/>
    <n v="25000"/>
    <n v="13000"/>
    <x v="4"/>
  </r>
  <r>
    <d v="2015-06-29T00:00:00"/>
    <n v="16"/>
    <n v="0"/>
    <n v="13000"/>
    <n v="250"/>
    <n v="12750"/>
    <n v="12000"/>
    <n v="0"/>
    <n v="12750"/>
    <n v="750"/>
    <x v="2"/>
  </r>
  <r>
    <d v="2015-08-16T00:00:00"/>
    <n v="22"/>
    <n v="0"/>
    <n v="750"/>
    <n v="24"/>
    <n v="726"/>
    <n v="12000"/>
    <n v="24274"/>
    <n v="25000"/>
    <n v="13000"/>
    <x v="4"/>
  </r>
  <r>
    <d v="2015-06-25T00:00:00"/>
    <n v="16"/>
    <n v="0"/>
    <n v="13000"/>
    <n v="250"/>
    <n v="12750"/>
    <n v="12000"/>
    <n v="0"/>
    <n v="12750"/>
    <n v="750"/>
    <x v="2"/>
  </r>
  <r>
    <d v="2015-09-12T00:00:00"/>
    <n v="18"/>
    <n v="0"/>
    <n v="750"/>
    <n v="18"/>
    <n v="732"/>
    <n v="12000"/>
    <n v="24268"/>
    <n v="25000"/>
    <n v="13000"/>
    <x v="5"/>
  </r>
  <r>
    <d v="2015-07-22T00:00:00"/>
    <n v="22"/>
    <n v="0"/>
    <n v="13000"/>
    <n v="403"/>
    <n v="12597"/>
    <n v="12000"/>
    <n v="0"/>
    <n v="12597"/>
    <n v="597"/>
    <x v="3"/>
  </r>
  <r>
    <d v="2015-06-15T00:00:00"/>
    <n v="16"/>
    <n v="0"/>
    <n v="597"/>
    <n v="12"/>
    <n v="585"/>
    <n v="12000"/>
    <n v="24415"/>
    <n v="25000"/>
    <n v="13000"/>
    <x v="2"/>
  </r>
  <r>
    <d v="2015-09-15T00:00:00"/>
    <n v="16"/>
    <n v="0.1"/>
    <n v="13070"/>
    <n v="0"/>
    <n v="13070"/>
    <n v="12000"/>
    <n v="0"/>
    <n v="13070"/>
    <n v="1070"/>
    <x v="5"/>
  </r>
  <r>
    <d v="2015-09-02T00:00:00"/>
    <n v="18"/>
    <n v="0"/>
    <n v="1070"/>
    <n v="25"/>
    <n v="1045"/>
    <n v="12000"/>
    <n v="23955"/>
    <n v="25000"/>
    <n v="13000"/>
    <x v="5"/>
  </r>
  <r>
    <d v="2015-06-11T00:00:00"/>
    <n v="16"/>
    <n v="0"/>
    <n v="13000"/>
    <n v="250"/>
    <n v="12750"/>
    <n v="12000"/>
    <n v="0"/>
    <n v="12750"/>
    <n v="750"/>
    <x v="2"/>
  </r>
  <r>
    <d v="2015-07-28T00:00:00"/>
    <n v="18"/>
    <n v="0.3"/>
    <n v="960"/>
    <n v="0"/>
    <n v="960"/>
    <n v="12000"/>
    <n v="24040"/>
    <n v="25000"/>
    <n v="13000"/>
    <x v="3"/>
  </r>
  <r>
    <d v="2015-08-18T00:00:00"/>
    <n v="22"/>
    <n v="0"/>
    <n v="13000"/>
    <n v="403"/>
    <n v="12597"/>
    <n v="12000"/>
    <n v="0"/>
    <n v="12597"/>
    <n v="597"/>
    <x v="4"/>
  </r>
  <r>
    <d v="2015-08-13T00:00:00"/>
    <n v="31"/>
    <n v="0.1"/>
    <n v="667"/>
    <n v="0"/>
    <n v="667"/>
    <n v="24000"/>
    <n v="24333"/>
    <n v="25000"/>
    <n v="1000"/>
    <x v="4"/>
  </r>
  <r>
    <d v="2015-09-17T00:00:00"/>
    <n v="22"/>
    <n v="0.5"/>
    <n v="1350"/>
    <n v="0"/>
    <n v="1350"/>
    <n v="12000"/>
    <n v="23650"/>
    <n v="25000"/>
    <n v="13000"/>
    <x v="5"/>
  </r>
  <r>
    <d v="2015-07-26T00:00:00"/>
    <n v="16"/>
    <n v="0"/>
    <n v="13000"/>
    <n v="250"/>
    <n v="12750"/>
    <n v="12000"/>
    <n v="0"/>
    <n v="12750"/>
    <n v="750"/>
    <x v="3"/>
  </r>
  <r>
    <d v="2015-08-14T00:00:00"/>
    <n v="33"/>
    <n v="0"/>
    <n v="750"/>
    <n v="43"/>
    <n v="707"/>
    <n v="24000"/>
    <n v="24293"/>
    <n v="25000"/>
    <n v="1000"/>
    <x v="4"/>
  </r>
  <r>
    <d v="2015-09-04T00:00:00"/>
    <n v="16"/>
    <n v="0.1"/>
    <n v="1070"/>
    <n v="0"/>
    <n v="1070"/>
    <n v="12000"/>
    <n v="23930"/>
    <n v="25000"/>
    <n v="13000"/>
    <x v="5"/>
  </r>
  <r>
    <d v="2015-07-17T00:00:00"/>
    <n v="21"/>
    <n v="0"/>
    <n v="13000"/>
    <n v="376"/>
    <n v="12624"/>
    <n v="12000"/>
    <n v="0"/>
    <n v="12624"/>
    <n v="624"/>
    <x v="3"/>
  </r>
  <r>
    <d v="2015-08-22T00:00:00"/>
    <n v="18"/>
    <n v="0"/>
    <n v="624"/>
    <n v="15"/>
    <n v="609"/>
    <n v="12000"/>
    <n v="24391"/>
    <n v="25000"/>
    <n v="13000"/>
    <x v="4"/>
  </r>
  <r>
    <d v="2015-08-01T00:00:00"/>
    <n v="16"/>
    <n v="0"/>
    <n v="13000"/>
    <n v="250"/>
    <n v="12750"/>
    <n v="12000"/>
    <n v="0"/>
    <n v="12750"/>
    <n v="750"/>
    <x v="4"/>
  </r>
  <r>
    <d v="2015-07-01T00:00:00"/>
    <n v="18"/>
    <n v="0"/>
    <n v="750"/>
    <n v="18"/>
    <n v="732"/>
    <n v="12000"/>
    <n v="24268"/>
    <n v="25000"/>
    <n v="13000"/>
    <x v="3"/>
  </r>
  <r>
    <d v="2015-08-20T00:00:00"/>
    <n v="18"/>
    <n v="0"/>
    <n v="13000"/>
    <n v="298"/>
    <n v="12702"/>
    <n v="12000"/>
    <n v="0"/>
    <n v="12702"/>
    <n v="702"/>
    <x v="4"/>
  </r>
  <r>
    <d v="2015-07-24T00:00:00"/>
    <n v="20"/>
    <n v="0"/>
    <n v="702"/>
    <n v="19"/>
    <n v="683"/>
    <n v="12000"/>
    <n v="24317"/>
    <n v="25000"/>
    <n v="13000"/>
    <x v="3"/>
  </r>
  <r>
    <d v="2015-07-03T00:00:00"/>
    <n v="22"/>
    <n v="0"/>
    <n v="13000"/>
    <n v="403"/>
    <n v="12597"/>
    <n v="12000"/>
    <n v="0"/>
    <n v="12597"/>
    <n v="597"/>
    <x v="3"/>
  </r>
  <r>
    <d v="2015-08-03T00:00:00"/>
    <n v="22"/>
    <n v="0"/>
    <n v="597"/>
    <n v="19"/>
    <n v="578"/>
    <n v="12000"/>
    <n v="24422"/>
    <n v="25000"/>
    <n v="13000"/>
    <x v="4"/>
  </r>
  <r>
    <d v="2015-08-11T00:00:00"/>
    <n v="26"/>
    <n v="0"/>
    <n v="13000"/>
    <n v="518"/>
    <n v="12482"/>
    <n v="12000"/>
    <n v="0"/>
    <n v="12482"/>
    <n v="482"/>
    <x v="4"/>
  </r>
  <r>
    <d v="2015-08-07T00:00:00"/>
    <n v="28"/>
    <n v="0"/>
    <n v="482"/>
    <n v="22"/>
    <n v="460"/>
    <n v="12000"/>
    <n v="24540"/>
    <n v="25000"/>
    <n v="13000"/>
    <x v="4"/>
  </r>
  <r>
    <d v="2015-08-05T00:00:00"/>
    <n v="24"/>
    <n v="0"/>
    <n v="13000"/>
    <n v="459"/>
    <n v="12541"/>
    <n v="12000"/>
    <n v="0"/>
    <n v="12541"/>
    <n v="541"/>
    <x v="4"/>
  </r>
  <r>
    <d v="2015-07-05T00:00:00"/>
    <n v="26"/>
    <n v="0"/>
    <n v="541"/>
    <n v="22"/>
    <n v="519"/>
    <n v="12000"/>
    <n v="24481"/>
    <n v="25000"/>
    <n v="13000"/>
    <x v="3"/>
  </r>
  <r>
    <d v="2015-08-09T00:00:00"/>
    <n v="24"/>
    <n v="0"/>
    <n v="13000"/>
    <n v="459"/>
    <n v="12541"/>
    <n v="12000"/>
    <n v="0"/>
    <n v="12541"/>
    <n v="54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11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olewka" fld="7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>
      <selection activeCell="J16" sqref="J16"/>
    </sheetView>
  </sheetViews>
  <sheetFormatPr defaultRowHeight="15"/>
  <cols>
    <col min="1" max="1" width="13.140625" bestFit="1" customWidth="1"/>
    <col min="2" max="2" width="15.28515625" bestFit="1" customWidth="1"/>
  </cols>
  <sheetData>
    <row r="2" spans="1:7">
      <c r="E2" t="s">
        <v>18</v>
      </c>
      <c r="F2" t="s">
        <v>7</v>
      </c>
      <c r="G2" t="s">
        <v>19</v>
      </c>
    </row>
    <row r="3" spans="1:7">
      <c r="A3" s="4" t="s">
        <v>15</v>
      </c>
      <c r="B3" t="s">
        <v>17</v>
      </c>
      <c r="E3" s="5" t="s">
        <v>20</v>
      </c>
      <c r="F3" s="6">
        <v>0</v>
      </c>
      <c r="G3">
        <f>ROUNDUP(F3,0)</f>
        <v>0</v>
      </c>
    </row>
    <row r="4" spans="1:7">
      <c r="A4" s="5">
        <v>4</v>
      </c>
      <c r="B4" s="6">
        <v>0</v>
      </c>
      <c r="E4" s="5" t="s">
        <v>21</v>
      </c>
      <c r="F4" s="6">
        <v>24020</v>
      </c>
      <c r="G4">
        <f>ROUNDUP(F4/1000,0)</f>
        <v>25</v>
      </c>
    </row>
    <row r="5" spans="1:7">
      <c r="A5" s="5">
        <v>5</v>
      </c>
      <c r="B5" s="6">
        <v>24020</v>
      </c>
      <c r="E5" s="5" t="s">
        <v>22</v>
      </c>
      <c r="F5" s="6">
        <v>82750</v>
      </c>
      <c r="G5">
        <f t="shared" ref="G5:G8" si="0">ROUNDUP(F5/1000,0)</f>
        <v>83</v>
      </c>
    </row>
    <row r="6" spans="1:7">
      <c r="A6" s="5">
        <v>6</v>
      </c>
      <c r="B6" s="6">
        <v>82750</v>
      </c>
      <c r="E6" s="5" t="s">
        <v>23</v>
      </c>
      <c r="F6" s="6">
        <v>215980</v>
      </c>
      <c r="G6">
        <f t="shared" si="0"/>
        <v>216</v>
      </c>
    </row>
    <row r="7" spans="1:7">
      <c r="A7" s="5">
        <v>7</v>
      </c>
      <c r="B7" s="6">
        <v>215980</v>
      </c>
      <c r="E7" s="5" t="s">
        <v>24</v>
      </c>
      <c r="F7" s="6">
        <v>298187</v>
      </c>
      <c r="G7">
        <f t="shared" si="0"/>
        <v>299</v>
      </c>
    </row>
    <row r="8" spans="1:7">
      <c r="A8" s="5">
        <v>8</v>
      </c>
      <c r="B8" s="6">
        <v>298187</v>
      </c>
      <c r="E8" s="5" t="s">
        <v>25</v>
      </c>
      <c r="F8" s="6">
        <v>135583</v>
      </c>
      <c r="G8">
        <f t="shared" si="0"/>
        <v>136</v>
      </c>
    </row>
    <row r="9" spans="1:7">
      <c r="A9" s="5">
        <v>9</v>
      </c>
      <c r="B9" s="6">
        <v>135583</v>
      </c>
    </row>
    <row r="10" spans="1:7">
      <c r="A10" s="5" t="s">
        <v>16</v>
      </c>
      <c r="B10" s="6">
        <v>756520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84"/>
  <sheetViews>
    <sheetView workbookViewId="0">
      <selection activeCell="B9" sqref="B9"/>
    </sheetView>
  </sheetViews>
  <sheetFormatPr defaultRowHeight="15"/>
  <cols>
    <col min="1" max="1" width="10.140625" bestFit="1" customWidth="1"/>
    <col min="2" max="2" width="20" bestFit="1" customWidth="1"/>
    <col min="3" max="3" width="6.42578125" bestFit="1" customWidth="1"/>
    <col min="4" max="4" width="11.140625" bestFit="1" customWidth="1"/>
    <col min="5" max="5" width="10.42578125" bestFit="1" customWidth="1"/>
    <col min="6" max="6" width="16.140625" bestFit="1" customWidth="1"/>
    <col min="7" max="7" width="11.5703125" bestFit="1" customWidth="1"/>
    <col min="8" max="8" width="8.5703125" bestFit="1" customWidth="1"/>
    <col min="9" max="9" width="11.28515625" bestFit="1" customWidth="1"/>
    <col min="10" max="10" width="11.5703125" bestFit="1" customWidth="1"/>
    <col min="18" max="18" width="5" bestFit="1" customWidth="1"/>
    <col min="19" max="19" width="11.28515625" bestFit="1" customWidth="1"/>
    <col min="20" max="20" width="19.140625" customWidth="1"/>
    <col min="21" max="21" width="10.140625" bestFit="1" customWidth="1"/>
  </cols>
  <sheetData>
    <row r="1" spans="1:21" s="2" customFormat="1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14</v>
      </c>
      <c r="R1" s="3" t="s">
        <v>10</v>
      </c>
      <c r="S1" s="2" t="s">
        <v>12</v>
      </c>
      <c r="T1" s="2" t="s">
        <v>11</v>
      </c>
      <c r="U1" s="3" t="s">
        <v>13</v>
      </c>
    </row>
    <row r="2" spans="1:21">
      <c r="A2" s="1">
        <v>42095</v>
      </c>
      <c r="B2">
        <v>4</v>
      </c>
      <c r="C2">
        <v>2</v>
      </c>
      <c r="D2">
        <v>25000</v>
      </c>
      <c r="E2">
        <f>ROUNDUP(IF(C2=0,0.03%*POWER(B2,1.5)*D2,0),0)</f>
        <v>0</v>
      </c>
      <c r="F2">
        <f>D2-E2</f>
        <v>25000</v>
      </c>
      <c r="G2">
        <f>IF(AND(B2&gt;15,C2&lt;=0.61),IF(B2&lt;30,12000,24000),0)</f>
        <v>0</v>
      </c>
      <c r="H2">
        <f>IF(F2&lt;G2,25000-F2,0)</f>
        <v>0</v>
      </c>
      <c r="I2">
        <f>F2+H2</f>
        <v>25000</v>
      </c>
      <c r="J2">
        <f>I2-G2</f>
        <v>25000</v>
      </c>
      <c r="K2">
        <f>MONTH(A2)</f>
        <v>4</v>
      </c>
      <c r="R2">
        <f>COUNTIF(B2:B184,"&lt;=15")</f>
        <v>88</v>
      </c>
      <c r="S2">
        <f>IF(AND(B2 &gt;15, C2 &lt;= 0.6),1,0)</f>
        <v>0</v>
      </c>
      <c r="T2">
        <f>IF(AND(B2 &gt;15, C2 &gt; 0.6),1,0)</f>
        <v>0</v>
      </c>
      <c r="U2" s="1">
        <v>42161</v>
      </c>
    </row>
    <row r="3" spans="1:21">
      <c r="A3" s="1">
        <v>42096</v>
      </c>
      <c r="B3">
        <v>2</v>
      </c>
      <c r="C3">
        <v>6</v>
      </c>
      <c r="D3">
        <f>IF(J2+C3*700&gt;25000,25000,J2+C3*700)</f>
        <v>25000</v>
      </c>
      <c r="E3">
        <f>ROUNDUP(IF(C3=0,0.03%*POWER(B3,1.5)*D3,0),0)</f>
        <v>0</v>
      </c>
      <c r="F3">
        <f>D3-E3</f>
        <v>25000</v>
      </c>
      <c r="G3">
        <f>IF(AND(B3&gt;15,C3&lt;=0.61),IF(B3&lt;30,12000,24000),0)</f>
        <v>0</v>
      </c>
      <c r="H3">
        <f>IF(F3&lt;G3,25000-F3,0)</f>
        <v>0</v>
      </c>
      <c r="I3">
        <f>F3+H3</f>
        <v>25000</v>
      </c>
      <c r="J3">
        <f>I3-G3</f>
        <v>25000</v>
      </c>
      <c r="K3">
        <f>MONTH(A3)</f>
        <v>4</v>
      </c>
      <c r="S3">
        <f>IF(AND(B3 &gt;15, C3 &lt;= 0.6),1,0)</f>
        <v>0</v>
      </c>
      <c r="T3">
        <f>IF(AND(B3 &gt;15, C3 &gt; 0.6),1,0)</f>
        <v>0</v>
      </c>
    </row>
    <row r="4" spans="1:21">
      <c r="A4" s="1">
        <v>42097</v>
      </c>
      <c r="B4">
        <v>4</v>
      </c>
      <c r="C4">
        <v>1</v>
      </c>
      <c r="D4">
        <f>IF(J3+C4*700&gt;25000,25000,J3+C4*700)</f>
        <v>25000</v>
      </c>
      <c r="E4">
        <f>ROUNDUP(IF(C4=0,0.03%*POWER(B4,1.5)*D4,0),0)</f>
        <v>0</v>
      </c>
      <c r="F4">
        <f>D4-E4</f>
        <v>25000</v>
      </c>
      <c r="G4">
        <f>IF(AND(B4&gt;15,C4&lt;=0.61),IF(B4&lt;30,12000,24000),0)</f>
        <v>0</v>
      </c>
      <c r="H4">
        <f>IF(F4&lt;G4,25000-F4,0)</f>
        <v>0</v>
      </c>
      <c r="I4">
        <f>F4+H4</f>
        <v>25000</v>
      </c>
      <c r="J4">
        <f>I4-G4</f>
        <v>25000</v>
      </c>
      <c r="K4">
        <f>MONTH(A4)</f>
        <v>4</v>
      </c>
      <c r="S4">
        <f>IF(AND(B4 &gt;15, C4 &lt;= 0.6),1,0)</f>
        <v>0</v>
      </c>
      <c r="T4">
        <f>IF(AND(B4 &gt;15, C4 &gt; 0.6),1,0)</f>
        <v>0</v>
      </c>
    </row>
    <row r="5" spans="1:21">
      <c r="A5" s="1">
        <v>42098</v>
      </c>
      <c r="B5">
        <v>4</v>
      </c>
      <c r="C5">
        <v>0.8</v>
      </c>
      <c r="D5">
        <f>IF(J4+C5*700&gt;25000,25000,J4+C5*700)</f>
        <v>25000</v>
      </c>
      <c r="E5">
        <f>ROUNDUP(IF(C5=0,0.03%*POWER(B5,1.5)*D5,0),0)</f>
        <v>0</v>
      </c>
      <c r="F5">
        <f>D5-E5</f>
        <v>25000</v>
      </c>
      <c r="G5">
        <f>IF(AND(B5&gt;15,C5&lt;=0.61),IF(B5&lt;30,12000,24000),0)</f>
        <v>0</v>
      </c>
      <c r="H5">
        <f>IF(F5&lt;G5,25000-F5,0)</f>
        <v>0</v>
      </c>
      <c r="I5">
        <f>F5+H5</f>
        <v>25000</v>
      </c>
      <c r="J5">
        <f>I5-G5</f>
        <v>25000</v>
      </c>
      <c r="K5">
        <f>MONTH(A5)</f>
        <v>4</v>
      </c>
      <c r="S5">
        <f>IF(AND(B5 &gt;15, C5 &lt;= 0.6),1,0)</f>
        <v>0</v>
      </c>
      <c r="T5">
        <f>IF(AND(B5 &gt;15, C5 &gt; 0.6),1,0)</f>
        <v>0</v>
      </c>
    </row>
    <row r="6" spans="1:21">
      <c r="A6" s="1">
        <v>42099</v>
      </c>
      <c r="B6">
        <v>3</v>
      </c>
      <c r="C6">
        <v>0</v>
      </c>
      <c r="D6">
        <f>IF(J5+C6*700&gt;25000,25000,J5+C6*700)</f>
        <v>25000</v>
      </c>
      <c r="E6">
        <f>ROUNDUP(IF(C6=0,0.03%*POWER(B6,1.5)*D6,0),0)</f>
        <v>39</v>
      </c>
      <c r="F6">
        <f>D6-E6</f>
        <v>24961</v>
      </c>
      <c r="G6">
        <f>IF(AND(B6&gt;15,C6&lt;=0.61),IF(B6&lt;30,12000,24000),0)</f>
        <v>0</v>
      </c>
      <c r="H6">
        <f>IF(F6&lt;G6,25000-F6,0)</f>
        <v>0</v>
      </c>
      <c r="I6">
        <f>F6+H6</f>
        <v>24961</v>
      </c>
      <c r="J6">
        <f>I6-G6</f>
        <v>24961</v>
      </c>
      <c r="K6">
        <f>MONTH(A6)</f>
        <v>4</v>
      </c>
      <c r="S6">
        <f>IF(AND(B6 &gt;15, C6 &lt;= 0.6),1,0)</f>
        <v>0</v>
      </c>
      <c r="T6">
        <f>IF(AND(B6 &gt;15, C6 &gt; 0.6),1,0)</f>
        <v>0</v>
      </c>
    </row>
    <row r="7" spans="1:21">
      <c r="A7" s="1">
        <v>42100</v>
      </c>
      <c r="B7">
        <v>4</v>
      </c>
      <c r="C7">
        <v>0</v>
      </c>
      <c r="D7">
        <f>IF(J6+C7*700&gt;25000,25000,J6+C7*700)</f>
        <v>24961</v>
      </c>
      <c r="E7">
        <f>ROUNDUP(IF(C7=0,0.03%*POWER(B7,1.5)*D7,0),0)</f>
        <v>60</v>
      </c>
      <c r="F7">
        <f>D7-E7</f>
        <v>24901</v>
      </c>
      <c r="G7">
        <f>IF(AND(B7&gt;15,C7&lt;=0.61),IF(B7&lt;30,12000,24000),0)</f>
        <v>0</v>
      </c>
      <c r="H7">
        <f>IF(F7&lt;G7,25000-F7,0)</f>
        <v>0</v>
      </c>
      <c r="I7">
        <f>F7+H7</f>
        <v>24901</v>
      </c>
      <c r="J7">
        <f>I7-G7</f>
        <v>24901</v>
      </c>
      <c r="K7">
        <f>MONTH(A7)</f>
        <v>4</v>
      </c>
      <c r="S7">
        <f>IF(AND(B7 &gt;15, C7 &lt;= 0.6),1,0)</f>
        <v>0</v>
      </c>
      <c r="T7">
        <f>IF(AND(B7 &gt;15, C7 &gt; 0.6),1,0)</f>
        <v>0</v>
      </c>
    </row>
    <row r="8" spans="1:21">
      <c r="A8" s="1">
        <v>42101</v>
      </c>
      <c r="B8">
        <v>4</v>
      </c>
      <c r="C8">
        <v>1</v>
      </c>
      <c r="D8">
        <f>IF(J7+C8*700&gt;25000,25000,J7+C8*700)</f>
        <v>25000</v>
      </c>
      <c r="E8">
        <f>ROUNDUP(IF(C8=0,0.03%*POWER(B8,1.5)*D8,0),0)</f>
        <v>0</v>
      </c>
      <c r="F8">
        <f>D8-E8</f>
        <v>25000</v>
      </c>
      <c r="G8">
        <f>IF(AND(B8&gt;15,C8&lt;=0.61),IF(B8&lt;30,12000,24000),0)</f>
        <v>0</v>
      </c>
      <c r="H8">
        <f>IF(F8&lt;G8,25000-F8,0)</f>
        <v>0</v>
      </c>
      <c r="I8">
        <f>F8+H8</f>
        <v>25000</v>
      </c>
      <c r="J8">
        <f>I8-G8</f>
        <v>25000</v>
      </c>
      <c r="K8">
        <f>MONTH(A8)</f>
        <v>4</v>
      </c>
      <c r="S8">
        <f>IF(AND(B8 &gt;15, C8 &lt;= 0.6),1,0)</f>
        <v>0</v>
      </c>
      <c r="T8">
        <f>IF(AND(B8 &gt;15, C8 &gt; 0.6),1,0)</f>
        <v>0</v>
      </c>
    </row>
    <row r="9" spans="1:21">
      <c r="A9" s="1">
        <v>42102</v>
      </c>
      <c r="B9">
        <v>8</v>
      </c>
      <c r="C9">
        <v>1</v>
      </c>
      <c r="D9">
        <f>IF(J8+C9*700&gt;25000,25000,J8+C9*700)</f>
        <v>25000</v>
      </c>
      <c r="E9">
        <f>ROUNDUP(IF(C9=0,0.03%*POWER(B9,1.5)*D9,0),0)</f>
        <v>0</v>
      </c>
      <c r="F9">
        <f>D9-E9</f>
        <v>25000</v>
      </c>
      <c r="G9">
        <f>IF(AND(B9&gt;15,C9&lt;=0.61),IF(B9&lt;30,12000,24000),0)</f>
        <v>0</v>
      </c>
      <c r="H9">
        <f>IF(F9&lt;G9,25000-F9,0)</f>
        <v>0</v>
      </c>
      <c r="I9">
        <f>F9+H9</f>
        <v>25000</v>
      </c>
      <c r="J9">
        <f>I9-G9</f>
        <v>25000</v>
      </c>
      <c r="K9">
        <f>MONTH(A9)</f>
        <v>4</v>
      </c>
      <c r="S9">
        <f>IF(AND(B9 &gt;15, C9 &lt;= 0.6),1,0)</f>
        <v>0</v>
      </c>
      <c r="T9">
        <f>IF(AND(B9 &gt;15, C9 &gt; 0.6),1,0)</f>
        <v>0</v>
      </c>
    </row>
    <row r="10" spans="1:21">
      <c r="A10" s="1">
        <v>42103</v>
      </c>
      <c r="B10">
        <v>6</v>
      </c>
      <c r="C10">
        <v>2</v>
      </c>
      <c r="D10">
        <f>IF(J9+C10*700&gt;25000,25000,J9+C10*700)</f>
        <v>25000</v>
      </c>
      <c r="E10">
        <f>ROUNDUP(IF(C10=0,0.03%*POWER(B10,1.5)*D10,0),0)</f>
        <v>0</v>
      </c>
      <c r="F10">
        <f>D10-E10</f>
        <v>25000</v>
      </c>
      <c r="G10">
        <f>IF(AND(B10&gt;15,C10&lt;=0.61),IF(B10&lt;30,12000,24000),0)</f>
        <v>0</v>
      </c>
      <c r="H10">
        <f>IF(F10&lt;G10,25000-F10,0)</f>
        <v>0</v>
      </c>
      <c r="I10">
        <f>F10+H10</f>
        <v>25000</v>
      </c>
      <c r="J10">
        <f>I10-G10</f>
        <v>25000</v>
      </c>
      <c r="K10">
        <f>MONTH(A10)</f>
        <v>4</v>
      </c>
      <c r="S10">
        <f>IF(AND(B10 &gt;15, C10 &lt;= 0.6),1,0)</f>
        <v>0</v>
      </c>
      <c r="T10">
        <f>IF(AND(B10 &gt;15, C10 &gt; 0.6),1,0)</f>
        <v>0</v>
      </c>
    </row>
    <row r="11" spans="1:21">
      <c r="A11" s="1">
        <v>42104</v>
      </c>
      <c r="B11">
        <v>9</v>
      </c>
      <c r="C11">
        <v>2</v>
      </c>
      <c r="D11">
        <f>IF(J10+C11*700&gt;25000,25000,J10+C11*700)</f>
        <v>25000</v>
      </c>
      <c r="E11">
        <f>ROUNDUP(IF(C11=0,0.03%*POWER(B11,1.5)*D11,0),0)</f>
        <v>0</v>
      </c>
      <c r="F11">
        <f>D11-E11</f>
        <v>25000</v>
      </c>
      <c r="G11">
        <f>IF(AND(B11&gt;15,C11&lt;=0.61),IF(B11&lt;30,12000,24000),0)</f>
        <v>0</v>
      </c>
      <c r="H11">
        <f>IF(F11&lt;G11,25000-F11,0)</f>
        <v>0</v>
      </c>
      <c r="I11">
        <f>F11+H11</f>
        <v>25000</v>
      </c>
      <c r="J11">
        <f>I11-G11</f>
        <v>25000</v>
      </c>
      <c r="K11">
        <f>MONTH(A11)</f>
        <v>4</v>
      </c>
      <c r="S11">
        <f>IF(AND(B11 &gt;15, C11 &lt;= 0.6),1,0)</f>
        <v>0</v>
      </c>
      <c r="T11">
        <f>IF(AND(B11 &gt;15, C11 &gt; 0.6),1,0)</f>
        <v>0</v>
      </c>
    </row>
    <row r="12" spans="1:21">
      <c r="A12" s="1">
        <v>42105</v>
      </c>
      <c r="B12">
        <v>12</v>
      </c>
      <c r="C12">
        <v>3</v>
      </c>
      <c r="D12">
        <f>IF(J11+C12*700&gt;25000,25000,J11+C12*700)</f>
        <v>25000</v>
      </c>
      <c r="E12">
        <f>ROUNDUP(IF(C12=0,0.03%*POWER(B12,1.5)*D12,0),0)</f>
        <v>0</v>
      </c>
      <c r="F12">
        <f>D12-E12</f>
        <v>25000</v>
      </c>
      <c r="G12">
        <f>IF(AND(B12&gt;15,C12&lt;=0.61),IF(B12&lt;30,12000,24000),0)</f>
        <v>0</v>
      </c>
      <c r="H12">
        <f>IF(F12&lt;G12,25000-F12,0)</f>
        <v>0</v>
      </c>
      <c r="I12">
        <f>F12+H12</f>
        <v>25000</v>
      </c>
      <c r="J12">
        <f>I12-G12</f>
        <v>25000</v>
      </c>
      <c r="K12">
        <f>MONTH(A12)</f>
        <v>4</v>
      </c>
      <c r="S12">
        <f>IF(AND(B12 &gt;15, C12 &lt;= 0.6),1,0)</f>
        <v>0</v>
      </c>
      <c r="T12">
        <f>IF(AND(B12 &gt;15, C12 &gt; 0.6),1,0)</f>
        <v>0</v>
      </c>
    </row>
    <row r="13" spans="1:21">
      <c r="A13" s="1">
        <v>42106</v>
      </c>
      <c r="B13">
        <v>10</v>
      </c>
      <c r="C13">
        <v>2</v>
      </c>
      <c r="D13">
        <f>IF(J12+C13*700&gt;25000,25000,J12+C13*700)</f>
        <v>25000</v>
      </c>
      <c r="E13">
        <f>ROUNDUP(IF(C13=0,0.03%*POWER(B13,1.5)*D13,0),0)</f>
        <v>0</v>
      </c>
      <c r="F13">
        <f>D13-E13</f>
        <v>25000</v>
      </c>
      <c r="G13">
        <f>IF(AND(B13&gt;15,C13&lt;=0.61),IF(B13&lt;30,12000,24000),0)</f>
        <v>0</v>
      </c>
      <c r="H13">
        <f>IF(F13&lt;G13,25000-F13,0)</f>
        <v>0</v>
      </c>
      <c r="I13">
        <f>F13+H13</f>
        <v>25000</v>
      </c>
      <c r="J13">
        <f>I13-G13</f>
        <v>25000</v>
      </c>
      <c r="K13">
        <f>MONTH(A13)</f>
        <v>4</v>
      </c>
      <c r="S13">
        <f>IF(AND(B13 &gt;15, C13 &lt;= 0.6),1,0)</f>
        <v>0</v>
      </c>
      <c r="T13">
        <f>IF(AND(B13 &gt;15, C13 &gt; 0.6),1,0)</f>
        <v>0</v>
      </c>
    </row>
    <row r="14" spans="1:21">
      <c r="A14" s="1">
        <v>42107</v>
      </c>
      <c r="B14">
        <v>8</v>
      </c>
      <c r="C14">
        <v>1</v>
      </c>
      <c r="D14">
        <f>IF(J13+C14*700&gt;25000,25000,J13+C14*700)</f>
        <v>25000</v>
      </c>
      <c r="E14">
        <f>ROUNDUP(IF(C14=0,0.03%*POWER(B14,1.5)*D14,0),0)</f>
        <v>0</v>
      </c>
      <c r="F14">
        <f>D14-E14</f>
        <v>25000</v>
      </c>
      <c r="G14">
        <f>IF(AND(B14&gt;15,C14&lt;=0.61),IF(B14&lt;30,12000,24000),0)</f>
        <v>0</v>
      </c>
      <c r="H14">
        <f>IF(F14&lt;G14,25000-F14,0)</f>
        <v>0</v>
      </c>
      <c r="I14">
        <f>F14+H14</f>
        <v>25000</v>
      </c>
      <c r="J14">
        <f>I14-G14</f>
        <v>25000</v>
      </c>
      <c r="K14">
        <f>MONTH(A14)</f>
        <v>4</v>
      </c>
      <c r="S14">
        <f>IF(AND(B14 &gt;15, C14 &lt;= 0.6),1,0)</f>
        <v>0</v>
      </c>
      <c r="T14">
        <f>IF(AND(B14 &gt;15, C14 &gt; 0.6),1,0)</f>
        <v>0</v>
      </c>
    </row>
    <row r="15" spans="1:21">
      <c r="A15" s="1">
        <v>42108</v>
      </c>
      <c r="B15">
        <v>6</v>
      </c>
      <c r="C15">
        <v>0</v>
      </c>
      <c r="D15">
        <f>IF(J14+C15*700&gt;25000,25000,J14+C15*700)</f>
        <v>25000</v>
      </c>
      <c r="E15">
        <f>ROUNDUP(IF(C15=0,0.03%*POWER(B15,1.5)*D15,0),0)</f>
        <v>111</v>
      </c>
      <c r="F15">
        <f>D15-E15</f>
        <v>24889</v>
      </c>
      <c r="G15">
        <f>IF(AND(B15&gt;15,C15&lt;=0.61),IF(B15&lt;30,12000,24000),0)</f>
        <v>0</v>
      </c>
      <c r="H15">
        <f>IF(F15&lt;G15,25000-F15,0)</f>
        <v>0</v>
      </c>
      <c r="I15">
        <f>F15+H15</f>
        <v>24889</v>
      </c>
      <c r="J15">
        <f>I15-G15</f>
        <v>24889</v>
      </c>
      <c r="K15">
        <f>MONTH(A15)</f>
        <v>4</v>
      </c>
      <c r="S15">
        <f>IF(AND(B15 &gt;15, C15 &lt;= 0.6),1,0)</f>
        <v>0</v>
      </c>
      <c r="T15">
        <f>IF(AND(B15 &gt;15, C15 &gt; 0.6),1,0)</f>
        <v>0</v>
      </c>
    </row>
    <row r="16" spans="1:21">
      <c r="A16" s="1">
        <v>42109</v>
      </c>
      <c r="B16">
        <v>14</v>
      </c>
      <c r="C16">
        <v>0</v>
      </c>
      <c r="D16">
        <f>IF(J15+C16*700&gt;25000,25000,J15+C16*700)</f>
        <v>24889</v>
      </c>
      <c r="E16">
        <f>ROUNDUP(IF(C16=0,0.03%*POWER(B16,1.5)*D16,0),0)</f>
        <v>392</v>
      </c>
      <c r="F16">
        <f>D16-E16</f>
        <v>24497</v>
      </c>
      <c r="G16">
        <f>IF(AND(B16&gt;15,C16&lt;=0.61),IF(B16&lt;30,12000,24000),0)</f>
        <v>0</v>
      </c>
      <c r="H16">
        <f>IF(F16&lt;G16,25000-F16,0)</f>
        <v>0</v>
      </c>
      <c r="I16">
        <f>F16+H16</f>
        <v>24497</v>
      </c>
      <c r="J16">
        <f>I16-G16</f>
        <v>24497</v>
      </c>
      <c r="K16">
        <f>MONTH(A16)</f>
        <v>4</v>
      </c>
      <c r="S16">
        <f>IF(AND(B16 &gt;15, C16 &lt;= 0.6),1,0)</f>
        <v>0</v>
      </c>
      <c r="T16">
        <f>IF(AND(B16 &gt;15, C16 &gt; 0.6),1,0)</f>
        <v>0</v>
      </c>
    </row>
    <row r="17" spans="1:20">
      <c r="A17" s="1">
        <v>42110</v>
      </c>
      <c r="B17">
        <v>10</v>
      </c>
      <c r="C17">
        <v>0</v>
      </c>
      <c r="D17">
        <f>IF(J16+C17*700&gt;25000,25000,J16+C17*700)</f>
        <v>24497</v>
      </c>
      <c r="E17">
        <f>ROUNDUP(IF(C17=0,0.03%*POWER(B17,1.5)*D17,0),0)</f>
        <v>233</v>
      </c>
      <c r="F17">
        <f>D17-E17</f>
        <v>24264</v>
      </c>
      <c r="G17">
        <f>IF(AND(B17&gt;15,C17&lt;=0.61),IF(B17&lt;30,12000,24000),0)</f>
        <v>0</v>
      </c>
      <c r="H17">
        <f>IF(F17&lt;G17,25000-F17,0)</f>
        <v>0</v>
      </c>
      <c r="I17">
        <f>F17+H17</f>
        <v>24264</v>
      </c>
      <c r="J17">
        <f>I17-G17</f>
        <v>24264</v>
      </c>
      <c r="K17">
        <f>MONTH(A17)</f>
        <v>4</v>
      </c>
      <c r="S17">
        <f>IF(AND(B17 &gt;15, C17 &lt;= 0.6),1,0)</f>
        <v>0</v>
      </c>
      <c r="T17">
        <f>IF(AND(B17 &gt;15, C17 &gt; 0.6),1,0)</f>
        <v>0</v>
      </c>
    </row>
    <row r="18" spans="1:20">
      <c r="A18" s="1">
        <v>42111</v>
      </c>
      <c r="B18">
        <v>6</v>
      </c>
      <c r="C18">
        <v>0</v>
      </c>
      <c r="D18">
        <f>IF(J17+C18*700&gt;25000,25000,J17+C18*700)</f>
        <v>24264</v>
      </c>
      <c r="E18">
        <f>ROUNDUP(IF(C18=0,0.03%*POWER(B18,1.5)*D18,0),0)</f>
        <v>107</v>
      </c>
      <c r="F18">
        <f>D18-E18</f>
        <v>24157</v>
      </c>
      <c r="G18">
        <f>IF(AND(B18&gt;15,C18&lt;=0.61),IF(B18&lt;30,12000,24000),0)</f>
        <v>0</v>
      </c>
      <c r="H18">
        <f>IF(F18&lt;G18,25000-F18,0)</f>
        <v>0</v>
      </c>
      <c r="I18">
        <f>F18+H18</f>
        <v>24157</v>
      </c>
      <c r="J18">
        <f>I18-G18</f>
        <v>24157</v>
      </c>
      <c r="K18">
        <f>MONTH(A18)</f>
        <v>4</v>
      </c>
      <c r="S18">
        <f>IF(AND(B18 &gt;15, C18 &lt;= 0.6),1,0)</f>
        <v>0</v>
      </c>
      <c r="T18">
        <f>IF(AND(B18 &gt;15, C18 &gt; 0.6),1,0)</f>
        <v>0</v>
      </c>
    </row>
    <row r="19" spans="1:20">
      <c r="A19" s="1">
        <v>42112</v>
      </c>
      <c r="B19">
        <v>4</v>
      </c>
      <c r="C19">
        <v>0</v>
      </c>
      <c r="D19">
        <f>IF(J18+C19*700&gt;25000,25000,J18+C19*700)</f>
        <v>24157</v>
      </c>
      <c r="E19">
        <f>ROUNDUP(IF(C19=0,0.03%*POWER(B19,1.5)*D19,0),0)</f>
        <v>58</v>
      </c>
      <c r="F19">
        <f>D19-E19</f>
        <v>24099</v>
      </c>
      <c r="G19">
        <f>IF(AND(B19&gt;15,C19&lt;=0.61),IF(B19&lt;30,12000,24000),0)</f>
        <v>0</v>
      </c>
      <c r="H19">
        <f>IF(F19&lt;G19,25000-F19,0)</f>
        <v>0</v>
      </c>
      <c r="I19">
        <f>F19+H19</f>
        <v>24099</v>
      </c>
      <c r="J19">
        <f>I19-G19</f>
        <v>24099</v>
      </c>
      <c r="K19">
        <f>MONTH(A19)</f>
        <v>4</v>
      </c>
      <c r="S19">
        <f>IF(AND(B19 &gt;15, C19 &lt;= 0.6),1,0)</f>
        <v>0</v>
      </c>
      <c r="T19">
        <f>IF(AND(B19 &gt;15, C19 &gt; 0.6),1,0)</f>
        <v>0</v>
      </c>
    </row>
    <row r="20" spans="1:20">
      <c r="A20" s="1">
        <v>42113</v>
      </c>
      <c r="B20">
        <v>7</v>
      </c>
      <c r="C20">
        <v>0</v>
      </c>
      <c r="D20">
        <f>IF(J19+C20*700&gt;25000,25000,J19+C20*700)</f>
        <v>24099</v>
      </c>
      <c r="E20">
        <f>ROUNDUP(IF(C20=0,0.03%*POWER(B20,1.5)*D20,0),0)</f>
        <v>134</v>
      </c>
      <c r="F20">
        <f>D20-E20</f>
        <v>23965</v>
      </c>
      <c r="G20">
        <f>IF(AND(B20&gt;15,C20&lt;=0.61),IF(B20&lt;30,12000,24000),0)</f>
        <v>0</v>
      </c>
      <c r="H20">
        <f>IF(F20&lt;G20,25000-F20,0)</f>
        <v>0</v>
      </c>
      <c r="I20">
        <f>F20+H20</f>
        <v>23965</v>
      </c>
      <c r="J20">
        <f>I20-G20</f>
        <v>23965</v>
      </c>
      <c r="K20">
        <f>MONTH(A20)</f>
        <v>4</v>
      </c>
      <c r="S20">
        <f>IF(AND(B20 &gt;15, C20 &lt;= 0.6),1,0)</f>
        <v>0</v>
      </c>
      <c r="T20">
        <f>IF(AND(B20 &gt;15, C20 &gt; 0.6),1,0)</f>
        <v>0</v>
      </c>
    </row>
    <row r="21" spans="1:20">
      <c r="A21" s="1">
        <v>42114</v>
      </c>
      <c r="B21">
        <v>10</v>
      </c>
      <c r="C21">
        <v>1</v>
      </c>
      <c r="D21">
        <f>IF(J20+C21*700&gt;25000,25000,J20+C21*700)</f>
        <v>24665</v>
      </c>
      <c r="E21">
        <f>ROUNDUP(IF(C21=0,0.03%*POWER(B21,1.5)*D21,0),0)</f>
        <v>0</v>
      </c>
      <c r="F21">
        <f>D21-E21</f>
        <v>24665</v>
      </c>
      <c r="G21">
        <f>IF(AND(B21&gt;15,C21&lt;=0.61),IF(B21&lt;30,12000,24000),0)</f>
        <v>0</v>
      </c>
      <c r="H21">
        <f>IF(F21&lt;G21,25000-F21,0)</f>
        <v>0</v>
      </c>
      <c r="I21">
        <f>F21+H21</f>
        <v>24665</v>
      </c>
      <c r="J21">
        <f>I21-G21</f>
        <v>24665</v>
      </c>
      <c r="K21">
        <f>MONTH(A21)</f>
        <v>4</v>
      </c>
      <c r="S21">
        <f>IF(AND(B21 &gt;15, C21 &lt;= 0.6),1,0)</f>
        <v>0</v>
      </c>
      <c r="T21">
        <f>IF(AND(B21 &gt;15, C21 &gt; 0.6),1,0)</f>
        <v>0</v>
      </c>
    </row>
    <row r="22" spans="1:20">
      <c r="A22" s="1">
        <v>42115</v>
      </c>
      <c r="B22">
        <v>11</v>
      </c>
      <c r="C22">
        <v>3.2</v>
      </c>
      <c r="D22">
        <f>IF(J21+C22*700&gt;25000,25000,J21+C22*700)</f>
        <v>25000</v>
      </c>
      <c r="E22">
        <f>ROUNDUP(IF(C22=0,0.03%*POWER(B22,1.5)*D22,0),0)</f>
        <v>0</v>
      </c>
      <c r="F22">
        <f>D22-E22</f>
        <v>25000</v>
      </c>
      <c r="G22">
        <f>IF(AND(B22&gt;15,C22&lt;=0.61),IF(B22&lt;30,12000,24000),0)</f>
        <v>0</v>
      </c>
      <c r="H22">
        <f>IF(F22&lt;G22,25000-F22,0)</f>
        <v>0</v>
      </c>
      <c r="I22">
        <f>F22+H22</f>
        <v>25000</v>
      </c>
      <c r="J22">
        <f>I22-G22</f>
        <v>25000</v>
      </c>
      <c r="K22">
        <f>MONTH(A22)</f>
        <v>4</v>
      </c>
      <c r="S22">
        <f>IF(AND(B22 &gt;15, C22 &lt;= 0.6),1,0)</f>
        <v>0</v>
      </c>
      <c r="T22">
        <f>IF(AND(B22 &gt;15, C22 &gt; 0.6),1,0)</f>
        <v>0</v>
      </c>
    </row>
    <row r="23" spans="1:20">
      <c r="A23" s="1">
        <v>42116</v>
      </c>
      <c r="B23">
        <v>8</v>
      </c>
      <c r="C23">
        <v>2.2000000000000002</v>
      </c>
      <c r="D23">
        <f>IF(J22+C23*700&gt;25000,25000,J22+C23*700)</f>
        <v>25000</v>
      </c>
      <c r="E23">
        <f>ROUNDUP(IF(C23=0,0.03%*POWER(B23,1.5)*D23,0),0)</f>
        <v>0</v>
      </c>
      <c r="F23">
        <f>D23-E23</f>
        <v>25000</v>
      </c>
      <c r="G23">
        <f>IF(AND(B23&gt;15,C23&lt;=0.61),IF(B23&lt;30,12000,24000),0)</f>
        <v>0</v>
      </c>
      <c r="H23">
        <f>IF(F23&lt;G23,25000-F23,0)</f>
        <v>0</v>
      </c>
      <c r="I23">
        <f>F23+H23</f>
        <v>25000</v>
      </c>
      <c r="J23">
        <f>I23-G23</f>
        <v>25000</v>
      </c>
      <c r="K23">
        <f>MONTH(A23)</f>
        <v>4</v>
      </c>
      <c r="S23">
        <f>IF(AND(B23 &gt;15, C23 &lt;= 0.6),1,0)</f>
        <v>0</v>
      </c>
      <c r="T23">
        <f>IF(AND(B23 &gt;15, C23 &gt; 0.6),1,0)</f>
        <v>0</v>
      </c>
    </row>
    <row r="24" spans="1:20">
      <c r="A24" s="1">
        <v>42117</v>
      </c>
      <c r="B24">
        <v>11</v>
      </c>
      <c r="C24">
        <v>1</v>
      </c>
      <c r="D24">
        <f>IF(J23+C24*700&gt;25000,25000,J23+C24*700)</f>
        <v>25000</v>
      </c>
      <c r="E24">
        <f>ROUNDUP(IF(C24=0,0.03%*POWER(B24,1.5)*D24,0),0)</f>
        <v>0</v>
      </c>
      <c r="F24">
        <f>D24-E24</f>
        <v>25000</v>
      </c>
      <c r="G24">
        <f>IF(AND(B24&gt;15,C24&lt;=0.61),IF(B24&lt;30,12000,24000),0)</f>
        <v>0</v>
      </c>
      <c r="H24">
        <f>IF(F24&lt;G24,25000-F24,0)</f>
        <v>0</v>
      </c>
      <c r="I24">
        <f>F24+H24</f>
        <v>25000</v>
      </c>
      <c r="J24">
        <f>I24-G24</f>
        <v>25000</v>
      </c>
      <c r="K24">
        <f>MONTH(A24)</f>
        <v>4</v>
      </c>
      <c r="S24">
        <f>IF(AND(B24 &gt;15, C24 &lt;= 0.6),1,0)</f>
        <v>0</v>
      </c>
      <c r="T24">
        <f>IF(AND(B24 &gt;15, C24 &gt; 0.6),1,0)</f>
        <v>0</v>
      </c>
    </row>
    <row r="25" spans="1:20">
      <c r="A25" s="1">
        <v>42118</v>
      </c>
      <c r="B25">
        <v>12</v>
      </c>
      <c r="C25">
        <v>1</v>
      </c>
      <c r="D25">
        <f>IF(J24+C25*700&gt;25000,25000,J24+C25*700)</f>
        <v>25000</v>
      </c>
      <c r="E25">
        <f>ROUNDUP(IF(C25=0,0.03%*POWER(B25,1.5)*D25,0),0)</f>
        <v>0</v>
      </c>
      <c r="F25">
        <f>D25-E25</f>
        <v>25000</v>
      </c>
      <c r="G25">
        <f>IF(AND(B25&gt;15,C25&lt;=0.61),IF(B25&lt;30,12000,24000),0)</f>
        <v>0</v>
      </c>
      <c r="H25">
        <f>IF(F25&lt;G25,25000-F25,0)</f>
        <v>0</v>
      </c>
      <c r="I25">
        <f>F25+H25</f>
        <v>25000</v>
      </c>
      <c r="J25">
        <f>I25-G25</f>
        <v>25000</v>
      </c>
      <c r="K25">
        <f>MONTH(A25)</f>
        <v>4</v>
      </c>
      <c r="S25">
        <f>IF(AND(B25 &gt;15, C25 &lt;= 0.6),1,0)</f>
        <v>0</v>
      </c>
      <c r="T25">
        <f>IF(AND(B25 &gt;15, C25 &gt; 0.6),1,0)</f>
        <v>0</v>
      </c>
    </row>
    <row r="26" spans="1:20">
      <c r="A26" s="1">
        <v>42119</v>
      </c>
      <c r="B26">
        <v>14</v>
      </c>
      <c r="C26">
        <v>1</v>
      </c>
      <c r="D26">
        <f>IF(J25+C26*700&gt;25000,25000,J25+C26*700)</f>
        <v>25000</v>
      </c>
      <c r="E26">
        <f>ROUNDUP(IF(C26=0,0.03%*POWER(B26,1.5)*D26,0),0)</f>
        <v>0</v>
      </c>
      <c r="F26">
        <f>D26-E26</f>
        <v>25000</v>
      </c>
      <c r="G26">
        <f>IF(AND(B26&gt;15,C26&lt;=0.61),IF(B26&lt;30,12000,24000),0)</f>
        <v>0</v>
      </c>
      <c r="H26">
        <f>IF(F26&lt;G26,25000-F26,0)</f>
        <v>0</v>
      </c>
      <c r="I26">
        <f>F26+H26</f>
        <v>25000</v>
      </c>
      <c r="J26">
        <f>I26-G26</f>
        <v>25000</v>
      </c>
      <c r="K26">
        <f>MONTH(A26)</f>
        <v>4</v>
      </c>
      <c r="S26">
        <f>IF(AND(B26 &gt;15, C26 &lt;= 0.6),1,0)</f>
        <v>0</v>
      </c>
      <c r="T26">
        <f>IF(AND(B26 &gt;15, C26 &gt; 0.6),1,0)</f>
        <v>0</v>
      </c>
    </row>
    <row r="27" spans="1:20">
      <c r="A27" s="1">
        <v>42120</v>
      </c>
      <c r="B27">
        <v>16</v>
      </c>
      <c r="C27">
        <v>0</v>
      </c>
      <c r="D27">
        <f>IF(J26+C27*700&gt;25000,25000,J26+C27*700)</f>
        <v>25000</v>
      </c>
      <c r="E27">
        <f>ROUNDUP(IF(C27=0,0.03%*POWER(B27,1.5)*D27,0),0)</f>
        <v>480</v>
      </c>
      <c r="F27">
        <f>D27-E27</f>
        <v>24520</v>
      </c>
      <c r="G27">
        <f>IF(AND(B27&gt;15,C27&lt;=0.61),IF(B27&lt;30,12000,24000),0)</f>
        <v>12000</v>
      </c>
      <c r="H27">
        <f>IF(F27&lt;G27,25000-F27,0)</f>
        <v>0</v>
      </c>
      <c r="I27">
        <f>F27+H27</f>
        <v>24520</v>
      </c>
      <c r="J27">
        <f>I27-G27</f>
        <v>12520</v>
      </c>
      <c r="K27">
        <f>MONTH(A27)</f>
        <v>4</v>
      </c>
      <c r="S27">
        <f>IF(AND(B27 &gt;15, C27 &lt;= 0.6),1,0)</f>
        <v>1</v>
      </c>
      <c r="T27">
        <f>IF(AND(B27 &gt;15, C27 &gt; 0.6),1,0)</f>
        <v>0</v>
      </c>
    </row>
    <row r="28" spans="1:20">
      <c r="A28" s="1">
        <v>42121</v>
      </c>
      <c r="B28">
        <v>16</v>
      </c>
      <c r="C28">
        <v>1</v>
      </c>
      <c r="D28">
        <f>IF(J27+C28*700&gt;25000,25000,J27+C28*700)</f>
        <v>13220</v>
      </c>
      <c r="E28">
        <f>ROUNDUP(IF(C28=0,0.03%*POWER(B28,1.5)*D28,0),0)</f>
        <v>0</v>
      </c>
      <c r="F28">
        <f>D28-E28</f>
        <v>13220</v>
      </c>
      <c r="G28">
        <f>IF(AND(B28&gt;15,C28&lt;=0.61),IF(B28&lt;30,12000,24000),0)</f>
        <v>0</v>
      </c>
      <c r="H28">
        <f>IF(F28&lt;G28,25000-F28,0)</f>
        <v>0</v>
      </c>
      <c r="I28">
        <f>F28+H28</f>
        <v>13220</v>
      </c>
      <c r="J28">
        <f>I28-G28</f>
        <v>13220</v>
      </c>
      <c r="K28">
        <f>MONTH(A28)</f>
        <v>4</v>
      </c>
      <c r="S28">
        <f>IF(AND(B28 &gt;15, C28 &lt;= 0.6),1,0)</f>
        <v>0</v>
      </c>
      <c r="T28">
        <f>IF(AND(B28 &gt;15, C28 &gt; 0.6),1,0)</f>
        <v>1</v>
      </c>
    </row>
    <row r="29" spans="1:20">
      <c r="A29" s="1">
        <v>42122</v>
      </c>
      <c r="B29">
        <v>6</v>
      </c>
      <c r="C29">
        <v>2</v>
      </c>
      <c r="D29">
        <f>IF(J28+C29*700&gt;25000,25000,J28+C29*700)</f>
        <v>14620</v>
      </c>
      <c r="E29">
        <f>ROUNDUP(IF(C29=0,0.03%*POWER(B29,1.5)*D29,0),0)</f>
        <v>0</v>
      </c>
      <c r="F29">
        <f>D29-E29</f>
        <v>14620</v>
      </c>
      <c r="G29">
        <f>IF(AND(B29&gt;15,C29&lt;=0.61),IF(B29&lt;30,12000,24000),0)</f>
        <v>0</v>
      </c>
      <c r="H29">
        <f>IF(F29&lt;G29,25000-F29,0)</f>
        <v>0</v>
      </c>
      <c r="I29">
        <f>F29+H29</f>
        <v>14620</v>
      </c>
      <c r="J29">
        <f>I29-G29</f>
        <v>14620</v>
      </c>
      <c r="K29">
        <f>MONTH(A29)</f>
        <v>4</v>
      </c>
      <c r="S29">
        <f>IF(AND(B29 &gt;15, C29 &lt;= 0.6),1,0)</f>
        <v>0</v>
      </c>
      <c r="T29">
        <f>IF(AND(B29 &gt;15, C29 &gt; 0.6),1,0)</f>
        <v>0</v>
      </c>
    </row>
    <row r="30" spans="1:20">
      <c r="A30" s="1">
        <v>42123</v>
      </c>
      <c r="B30">
        <v>7</v>
      </c>
      <c r="C30">
        <v>0</v>
      </c>
      <c r="D30">
        <f>IF(J29+C30*700&gt;25000,25000,J29+C30*700)</f>
        <v>14620</v>
      </c>
      <c r="E30">
        <f>ROUNDUP(IF(C30=0,0.03%*POWER(B30,1.5)*D30,0),0)</f>
        <v>82</v>
      </c>
      <c r="F30">
        <f>D30-E30</f>
        <v>14538</v>
      </c>
      <c r="G30">
        <f>IF(AND(B30&gt;15,C30&lt;=0.61),IF(B30&lt;30,12000,24000),0)</f>
        <v>0</v>
      </c>
      <c r="H30">
        <f>IF(F30&lt;G30,25000-F30,0)</f>
        <v>0</v>
      </c>
      <c r="I30">
        <f>F30+H30</f>
        <v>14538</v>
      </c>
      <c r="J30">
        <f>I30-G30</f>
        <v>14538</v>
      </c>
      <c r="K30">
        <f>MONTH(A30)</f>
        <v>4</v>
      </c>
      <c r="S30">
        <f>IF(AND(B30 &gt;15, C30 &lt;= 0.6),1,0)</f>
        <v>0</v>
      </c>
      <c r="T30">
        <f>IF(AND(B30 &gt;15, C30 &gt; 0.6),1,0)</f>
        <v>0</v>
      </c>
    </row>
    <row r="31" spans="1:20">
      <c r="A31" s="1">
        <v>42124</v>
      </c>
      <c r="B31">
        <v>10</v>
      </c>
      <c r="C31">
        <v>0</v>
      </c>
      <c r="D31">
        <f>IF(J30+C31*700&gt;25000,25000,J30+C31*700)</f>
        <v>14538</v>
      </c>
      <c r="E31">
        <f>ROUNDUP(IF(C31=0,0.03%*POWER(B31,1.5)*D31,0),0)</f>
        <v>138</v>
      </c>
      <c r="F31">
        <f>D31-E31</f>
        <v>14400</v>
      </c>
      <c r="G31">
        <f>IF(AND(B31&gt;15,C31&lt;=0.61),IF(B31&lt;30,12000,24000),0)</f>
        <v>0</v>
      </c>
      <c r="H31">
        <f>IF(F31&lt;G31,25000-F31,0)</f>
        <v>0</v>
      </c>
      <c r="I31">
        <f>F31+H31</f>
        <v>14400</v>
      </c>
      <c r="J31">
        <f>I31-G31</f>
        <v>14400</v>
      </c>
      <c r="K31">
        <f>MONTH(A31)</f>
        <v>4</v>
      </c>
      <c r="S31">
        <f>IF(AND(B31 &gt;15, C31 &lt;= 0.6),1,0)</f>
        <v>0</v>
      </c>
      <c r="T31">
        <f>IF(AND(B31 &gt;15, C31 &gt; 0.6),1,0)</f>
        <v>0</v>
      </c>
    </row>
    <row r="32" spans="1:20">
      <c r="A32" s="1">
        <v>42125</v>
      </c>
      <c r="B32">
        <v>10</v>
      </c>
      <c r="C32">
        <v>4</v>
      </c>
      <c r="D32">
        <f>IF(J31+C32*700&gt;25000,25000,J31+C32*700)</f>
        <v>17200</v>
      </c>
      <c r="E32">
        <f>ROUNDUP(IF(C32=0,0.03%*POWER(B32,1.5)*D32,0),0)</f>
        <v>0</v>
      </c>
      <c r="F32">
        <f>D32-E32</f>
        <v>17200</v>
      </c>
      <c r="G32">
        <f>IF(AND(B32&gt;15,C32&lt;=0.61),IF(B32&lt;30,12000,24000),0)</f>
        <v>0</v>
      </c>
      <c r="H32">
        <f>IF(F32&lt;G32,25000-F32,0)</f>
        <v>0</v>
      </c>
      <c r="I32">
        <f>F32+H32</f>
        <v>17200</v>
      </c>
      <c r="J32">
        <f>I32-G32</f>
        <v>17200</v>
      </c>
      <c r="K32">
        <f>MONTH(A32)</f>
        <v>5</v>
      </c>
      <c r="S32">
        <f>IF(AND(B32 &gt;15, C32 &lt;= 0.6),1,0)</f>
        <v>0</v>
      </c>
      <c r="T32">
        <f>IF(AND(B32 &gt;15, C32 &gt; 0.6),1,0)</f>
        <v>0</v>
      </c>
    </row>
    <row r="33" spans="1:20">
      <c r="A33" s="1">
        <v>42126</v>
      </c>
      <c r="B33">
        <v>7</v>
      </c>
      <c r="C33">
        <v>5</v>
      </c>
      <c r="D33">
        <f>IF(J32+C33*700&gt;25000,25000,J32+C33*700)</f>
        <v>20700</v>
      </c>
      <c r="E33">
        <f>ROUNDUP(IF(C33=0,0.03%*POWER(B33,1.5)*D33,0),0)</f>
        <v>0</v>
      </c>
      <c r="F33">
        <f>D33-E33</f>
        <v>20700</v>
      </c>
      <c r="G33">
        <f>IF(AND(B33&gt;15,C33&lt;=0.61),IF(B33&lt;30,12000,24000),0)</f>
        <v>0</v>
      </c>
      <c r="H33">
        <f>IF(F33&lt;G33,25000-F33,0)</f>
        <v>0</v>
      </c>
      <c r="I33">
        <f>F33+H33</f>
        <v>20700</v>
      </c>
      <c r="J33">
        <f>I33-G33</f>
        <v>20700</v>
      </c>
      <c r="K33">
        <f>MONTH(A33)</f>
        <v>5</v>
      </c>
      <c r="S33">
        <f>IF(AND(B33 &gt;15, C33 &lt;= 0.6),1,0)</f>
        <v>0</v>
      </c>
      <c r="T33">
        <f>IF(AND(B33 &gt;15, C33 &gt; 0.6),1,0)</f>
        <v>0</v>
      </c>
    </row>
    <row r="34" spans="1:20">
      <c r="A34" s="1">
        <v>42127</v>
      </c>
      <c r="B34">
        <v>9</v>
      </c>
      <c r="C34">
        <v>4</v>
      </c>
      <c r="D34">
        <f>IF(J33+C34*700&gt;25000,25000,J33+C34*700)</f>
        <v>23500</v>
      </c>
      <c r="E34">
        <f>ROUNDUP(IF(C34=0,0.03%*POWER(B34,1.5)*D34,0),0)</f>
        <v>0</v>
      </c>
      <c r="F34">
        <f>D34-E34</f>
        <v>23500</v>
      </c>
      <c r="G34">
        <f>IF(AND(B34&gt;15,C34&lt;=0.61),IF(B34&lt;30,12000,24000),0)</f>
        <v>0</v>
      </c>
      <c r="H34">
        <f>IF(F34&lt;G34,25000-F34,0)</f>
        <v>0</v>
      </c>
      <c r="I34">
        <f>F34+H34</f>
        <v>23500</v>
      </c>
      <c r="J34">
        <f>I34-G34</f>
        <v>23500</v>
      </c>
      <c r="K34">
        <f>MONTH(A34)</f>
        <v>5</v>
      </c>
      <c r="S34">
        <f>IF(AND(B34 &gt;15, C34 &lt;= 0.6),1,0)</f>
        <v>0</v>
      </c>
      <c r="T34">
        <f>IF(AND(B34 &gt;15, C34 &gt; 0.6),1,0)</f>
        <v>0</v>
      </c>
    </row>
    <row r="35" spans="1:20">
      <c r="A35" s="1">
        <v>42128</v>
      </c>
      <c r="B35">
        <v>15</v>
      </c>
      <c r="C35">
        <v>0.4</v>
      </c>
      <c r="D35">
        <f>IF(J34+C35*700&gt;25000,25000,J34+C35*700)</f>
        <v>23780</v>
      </c>
      <c r="E35">
        <f>ROUNDUP(IF(C35=0,0.03%*POWER(B35,1.5)*D35,0),0)</f>
        <v>0</v>
      </c>
      <c r="F35">
        <f>D35-E35</f>
        <v>23780</v>
      </c>
      <c r="G35">
        <f>IF(AND(B35&gt;15,C35&lt;=0.61),IF(B35&lt;30,12000,24000),0)</f>
        <v>0</v>
      </c>
      <c r="H35">
        <f>IF(F35&lt;G35,25000-F35,0)</f>
        <v>0</v>
      </c>
      <c r="I35">
        <f>F35+H35</f>
        <v>23780</v>
      </c>
      <c r="J35">
        <f>I35-G35</f>
        <v>23780</v>
      </c>
      <c r="K35">
        <f>MONTH(A35)</f>
        <v>5</v>
      </c>
      <c r="S35">
        <f>IF(AND(B35 &gt;15, C35 &lt;= 0.6),1,0)</f>
        <v>0</v>
      </c>
      <c r="T35">
        <f>IF(AND(B35 &gt;15, C35 &gt; 0.6),1,0)</f>
        <v>0</v>
      </c>
    </row>
    <row r="36" spans="1:20">
      <c r="A36" s="1">
        <v>42129</v>
      </c>
      <c r="B36">
        <v>18</v>
      </c>
      <c r="C36">
        <v>0.4</v>
      </c>
      <c r="D36">
        <f>IF(J35+C36*700&gt;25000,25000,J35+C36*700)</f>
        <v>24060</v>
      </c>
      <c r="E36">
        <f>ROUNDUP(IF(C36=0,0.03%*POWER(B36,1.5)*D36,0),0)</f>
        <v>0</v>
      </c>
      <c r="F36">
        <f>D36-E36</f>
        <v>24060</v>
      </c>
      <c r="G36">
        <f>IF(AND(B36&gt;15,C36&lt;=0.61),IF(B36&lt;30,12000,24000),0)</f>
        <v>12000</v>
      </c>
      <c r="H36">
        <f>IF(F36&lt;G36,25000-F36,0)</f>
        <v>0</v>
      </c>
      <c r="I36">
        <f>F36+H36</f>
        <v>24060</v>
      </c>
      <c r="J36">
        <f>I36-G36</f>
        <v>12060</v>
      </c>
      <c r="K36">
        <f>MONTH(A36)</f>
        <v>5</v>
      </c>
      <c r="S36">
        <f>IF(AND(B36 &gt;15, C36 &lt;= 0.6),1,0)</f>
        <v>1</v>
      </c>
      <c r="T36">
        <f>IF(AND(B36 &gt;15, C36 &gt; 0.6),1,0)</f>
        <v>0</v>
      </c>
    </row>
    <row r="37" spans="1:20">
      <c r="A37" s="1">
        <v>42131</v>
      </c>
      <c r="B37">
        <v>14</v>
      </c>
      <c r="C37">
        <v>0</v>
      </c>
      <c r="D37">
        <f>IF(J36+C37*700&gt;25000,25000,J36+C37*700)</f>
        <v>12060</v>
      </c>
      <c r="E37">
        <f>ROUNDUP(IF(C37=0,0.03%*POWER(B37,1.5)*D37,0),0)</f>
        <v>190</v>
      </c>
      <c r="F37">
        <f>D37-E37</f>
        <v>11870</v>
      </c>
      <c r="G37">
        <f>IF(AND(B37&gt;15,C37&lt;=0.61),IF(B37&lt;30,12000,24000),0)</f>
        <v>0</v>
      </c>
      <c r="H37">
        <f>IF(F37&lt;G37,25000-F37,0)</f>
        <v>0</v>
      </c>
      <c r="I37">
        <f>F37+H37</f>
        <v>11870</v>
      </c>
      <c r="J37">
        <f>I37-G37</f>
        <v>11870</v>
      </c>
      <c r="K37">
        <f>MONTH(A37)</f>
        <v>5</v>
      </c>
      <c r="S37">
        <f>IF(AND(B37 &gt;15, C37 &lt;= 0.6),1,0)</f>
        <v>0</v>
      </c>
      <c r="T37">
        <f>IF(AND(B37 &gt;15, C37 &gt; 0.6),1,0)</f>
        <v>0</v>
      </c>
    </row>
    <row r="38" spans="1:20">
      <c r="A38" s="1">
        <v>42132</v>
      </c>
      <c r="B38">
        <v>10</v>
      </c>
      <c r="C38">
        <v>0</v>
      </c>
      <c r="D38">
        <f>IF(J37+C38*700&gt;25000,25000,J37+C38*700)</f>
        <v>11870</v>
      </c>
      <c r="E38">
        <f>ROUNDUP(IF(C38=0,0.03%*POWER(B38,1.5)*D38,0),0)</f>
        <v>113</v>
      </c>
      <c r="F38">
        <f>D38-E38</f>
        <v>11757</v>
      </c>
      <c r="G38">
        <f>IF(AND(B38&gt;15,C38&lt;=0.61),IF(B38&lt;30,12000,24000),0)</f>
        <v>0</v>
      </c>
      <c r="H38">
        <f>IF(F38&lt;G38,25000-F38,0)</f>
        <v>0</v>
      </c>
      <c r="I38">
        <f>F38+H38</f>
        <v>11757</v>
      </c>
      <c r="J38">
        <f>I38-G38</f>
        <v>11757</v>
      </c>
      <c r="K38">
        <f>MONTH(A38)</f>
        <v>5</v>
      </c>
      <c r="S38">
        <f>IF(AND(B38 &gt;15, C38 &lt;= 0.6),1,0)</f>
        <v>0</v>
      </c>
      <c r="T38">
        <f>IF(AND(B38 &gt;15, C38 &gt; 0.6),1,0)</f>
        <v>0</v>
      </c>
    </row>
    <row r="39" spans="1:20">
      <c r="A39" s="1">
        <v>42133</v>
      </c>
      <c r="B39">
        <v>14</v>
      </c>
      <c r="C39">
        <v>0.3</v>
      </c>
      <c r="D39">
        <f>IF(J38+C39*700&gt;25000,25000,J38+C39*700)</f>
        <v>11967</v>
      </c>
      <c r="E39">
        <f>ROUNDUP(IF(C39=0,0.03%*POWER(B39,1.5)*D39,0),0)</f>
        <v>0</v>
      </c>
      <c r="F39">
        <f>D39-E39</f>
        <v>11967</v>
      </c>
      <c r="G39">
        <f>IF(AND(B39&gt;15,C39&lt;=0.61),IF(B39&lt;30,12000,24000),0)</f>
        <v>0</v>
      </c>
      <c r="H39">
        <f>IF(F39&lt;G39,25000-F39,0)</f>
        <v>0</v>
      </c>
      <c r="I39">
        <f>F39+H39</f>
        <v>11967</v>
      </c>
      <c r="J39">
        <f>I39-G39</f>
        <v>11967</v>
      </c>
      <c r="K39">
        <f>MONTH(A39)</f>
        <v>5</v>
      </c>
      <c r="S39">
        <f>IF(AND(B39 &gt;15, C39 &lt;= 0.6),1,0)</f>
        <v>0</v>
      </c>
      <c r="T39">
        <f>IF(AND(B39 &gt;15, C39 &gt; 0.6),1,0)</f>
        <v>0</v>
      </c>
    </row>
    <row r="40" spans="1:20">
      <c r="A40" s="1">
        <v>42134</v>
      </c>
      <c r="B40">
        <v>12</v>
      </c>
      <c r="C40">
        <v>0.1</v>
      </c>
      <c r="D40">
        <f>IF(J39+C40*700&gt;25000,25000,J39+C40*700)</f>
        <v>12037</v>
      </c>
      <c r="E40">
        <f>ROUNDUP(IF(C40=0,0.03%*POWER(B40,1.5)*D40,0),0)</f>
        <v>0</v>
      </c>
      <c r="F40">
        <f>D40-E40</f>
        <v>12037</v>
      </c>
      <c r="G40">
        <f>IF(AND(B40&gt;15,C40&lt;=0.61),IF(B40&lt;30,12000,24000),0)</f>
        <v>0</v>
      </c>
      <c r="H40">
        <f>IF(F40&lt;G40,25000-F40,0)</f>
        <v>0</v>
      </c>
      <c r="I40">
        <f>F40+H40</f>
        <v>12037</v>
      </c>
      <c r="J40">
        <f>I40-G40</f>
        <v>12037</v>
      </c>
      <c r="K40">
        <f>MONTH(A40)</f>
        <v>5</v>
      </c>
      <c r="S40">
        <f>IF(AND(B40 &gt;15, C40 &lt;= 0.6),1,0)</f>
        <v>0</v>
      </c>
      <c r="T40">
        <f>IF(AND(B40 &gt;15, C40 &gt; 0.6),1,0)</f>
        <v>0</v>
      </c>
    </row>
    <row r="41" spans="1:20">
      <c r="A41" s="1">
        <v>42135</v>
      </c>
      <c r="B41">
        <v>11</v>
      </c>
      <c r="C41">
        <v>0</v>
      </c>
      <c r="D41">
        <f>IF(J40+C41*700&gt;25000,25000,J40+C41*700)</f>
        <v>12037</v>
      </c>
      <c r="E41">
        <f>ROUNDUP(IF(C41=0,0.03%*POWER(B41,1.5)*D41,0),0)</f>
        <v>132</v>
      </c>
      <c r="F41">
        <f>D41-E41</f>
        <v>11905</v>
      </c>
      <c r="G41">
        <f>IF(AND(B41&gt;15,C41&lt;=0.61),IF(B41&lt;30,12000,24000),0)</f>
        <v>0</v>
      </c>
      <c r="H41">
        <f>IF(F41&lt;G41,25000-F41,0)</f>
        <v>0</v>
      </c>
      <c r="I41">
        <f>F41+H41</f>
        <v>11905</v>
      </c>
      <c r="J41">
        <f>I41-G41</f>
        <v>11905</v>
      </c>
      <c r="K41">
        <f>MONTH(A41)</f>
        <v>5</v>
      </c>
      <c r="S41">
        <f>IF(AND(B41 &gt;15, C41 &lt;= 0.6),1,0)</f>
        <v>0</v>
      </c>
      <c r="T41">
        <f>IF(AND(B41 &gt;15, C41 &gt; 0.6),1,0)</f>
        <v>0</v>
      </c>
    </row>
    <row r="42" spans="1:20">
      <c r="A42" s="1">
        <v>42136</v>
      </c>
      <c r="B42">
        <v>16</v>
      </c>
      <c r="C42">
        <v>3</v>
      </c>
      <c r="D42">
        <f>IF(J41+C42*700&gt;25000,25000,J41+C42*700)</f>
        <v>14005</v>
      </c>
      <c r="E42">
        <f>ROUNDUP(IF(C42=0,0.03%*POWER(B42,1.5)*D42,0),0)</f>
        <v>0</v>
      </c>
      <c r="F42">
        <f>D42-E42</f>
        <v>14005</v>
      </c>
      <c r="G42">
        <f>IF(AND(B42&gt;15,C42&lt;=0.61),IF(B42&lt;30,12000,24000),0)</f>
        <v>0</v>
      </c>
      <c r="H42">
        <f>IF(F42&lt;G42,25000-F42,0)</f>
        <v>0</v>
      </c>
      <c r="I42">
        <f>F42+H42</f>
        <v>14005</v>
      </c>
      <c r="J42">
        <f>I42-G42</f>
        <v>14005</v>
      </c>
      <c r="K42">
        <f>MONTH(A42)</f>
        <v>5</v>
      </c>
      <c r="S42">
        <f>IF(AND(B42 &gt;15, C42 &lt;= 0.6),1,0)</f>
        <v>0</v>
      </c>
      <c r="T42">
        <f>IF(AND(B42 &gt;15, C42 &gt; 0.6),1,0)</f>
        <v>1</v>
      </c>
    </row>
    <row r="43" spans="1:20">
      <c r="A43" s="1">
        <v>42137</v>
      </c>
      <c r="B43">
        <v>12</v>
      </c>
      <c r="C43">
        <v>0</v>
      </c>
      <c r="D43">
        <f>IF(J42+C43*700&gt;25000,25000,J42+C43*700)</f>
        <v>14005</v>
      </c>
      <c r="E43">
        <f>ROUNDUP(IF(C43=0,0.03%*POWER(B43,1.5)*D43,0),0)</f>
        <v>175</v>
      </c>
      <c r="F43">
        <f>D43-E43</f>
        <v>13830</v>
      </c>
      <c r="G43">
        <f>IF(AND(B43&gt;15,C43&lt;=0.61),IF(B43&lt;30,12000,24000),0)</f>
        <v>0</v>
      </c>
      <c r="H43">
        <f>IF(F43&lt;G43,25000-F43,0)</f>
        <v>0</v>
      </c>
      <c r="I43">
        <f>F43+H43</f>
        <v>13830</v>
      </c>
      <c r="J43">
        <f>I43-G43</f>
        <v>13830</v>
      </c>
      <c r="K43">
        <f>MONTH(A43)</f>
        <v>5</v>
      </c>
      <c r="S43">
        <f>IF(AND(B43 &gt;15, C43 &lt;= 0.6),1,0)</f>
        <v>0</v>
      </c>
      <c r="T43">
        <f>IF(AND(B43 &gt;15, C43 &gt; 0.6),1,0)</f>
        <v>0</v>
      </c>
    </row>
    <row r="44" spans="1:20">
      <c r="A44" s="1">
        <v>42138</v>
      </c>
      <c r="B44">
        <v>10</v>
      </c>
      <c r="C44">
        <v>0</v>
      </c>
      <c r="D44">
        <f>IF(J43+C44*700&gt;25000,25000,J43+C44*700)</f>
        <v>13830</v>
      </c>
      <c r="E44">
        <f>ROUNDUP(IF(C44=0,0.03%*POWER(B44,1.5)*D44,0),0)</f>
        <v>132</v>
      </c>
      <c r="F44">
        <f>D44-E44</f>
        <v>13698</v>
      </c>
      <c r="G44">
        <f>IF(AND(B44&gt;15,C44&lt;=0.61),IF(B44&lt;30,12000,24000),0)</f>
        <v>0</v>
      </c>
      <c r="H44">
        <f>IF(F44&lt;G44,25000-F44,0)</f>
        <v>0</v>
      </c>
      <c r="I44">
        <f>F44+H44</f>
        <v>13698</v>
      </c>
      <c r="J44">
        <f>I44-G44</f>
        <v>13698</v>
      </c>
      <c r="K44">
        <f>MONTH(A44)</f>
        <v>5</v>
      </c>
      <c r="S44">
        <f>IF(AND(B44 &gt;15, C44 &lt;= 0.6),1,0)</f>
        <v>0</v>
      </c>
      <c r="T44">
        <f>IF(AND(B44 &gt;15, C44 &gt; 0.6),1,0)</f>
        <v>0</v>
      </c>
    </row>
    <row r="45" spans="1:20">
      <c r="A45" s="1">
        <v>42139</v>
      </c>
      <c r="B45">
        <v>12</v>
      </c>
      <c r="C45">
        <v>0</v>
      </c>
      <c r="D45">
        <f>IF(J44+C45*700&gt;25000,25000,J44+C45*700)</f>
        <v>13698</v>
      </c>
      <c r="E45">
        <f>ROUNDUP(IF(C45=0,0.03%*POWER(B45,1.5)*D45,0),0)</f>
        <v>171</v>
      </c>
      <c r="F45">
        <f>D45-E45</f>
        <v>13527</v>
      </c>
      <c r="G45">
        <f>IF(AND(B45&gt;15,C45&lt;=0.61),IF(B45&lt;30,12000,24000),0)</f>
        <v>0</v>
      </c>
      <c r="H45">
        <f>IF(F45&lt;G45,25000-F45,0)</f>
        <v>0</v>
      </c>
      <c r="I45">
        <f>F45+H45</f>
        <v>13527</v>
      </c>
      <c r="J45">
        <f>I45-G45</f>
        <v>13527</v>
      </c>
      <c r="K45">
        <f>MONTH(A45)</f>
        <v>5</v>
      </c>
      <c r="S45">
        <f>IF(AND(B45 &gt;15, C45 &lt;= 0.6),1,0)</f>
        <v>0</v>
      </c>
      <c r="T45">
        <f>IF(AND(B45 &gt;15, C45 &gt; 0.6),1,0)</f>
        <v>0</v>
      </c>
    </row>
    <row r="46" spans="1:20">
      <c r="A46" s="1">
        <v>42140</v>
      </c>
      <c r="B46">
        <v>10</v>
      </c>
      <c r="C46">
        <v>1.8</v>
      </c>
      <c r="D46">
        <f>IF(J45+C46*700&gt;25000,25000,J45+C46*700)</f>
        <v>14787</v>
      </c>
      <c r="E46">
        <f>ROUNDUP(IF(C46=0,0.03%*POWER(B46,1.5)*D46,0),0)</f>
        <v>0</v>
      </c>
      <c r="F46">
        <f>D46-E46</f>
        <v>14787</v>
      </c>
      <c r="G46">
        <f>IF(AND(B46&gt;15,C46&lt;=0.61),IF(B46&lt;30,12000,24000),0)</f>
        <v>0</v>
      </c>
      <c r="H46">
        <f>IF(F46&lt;G46,25000-F46,0)</f>
        <v>0</v>
      </c>
      <c r="I46">
        <f>F46+H46</f>
        <v>14787</v>
      </c>
      <c r="J46">
        <f>I46-G46</f>
        <v>14787</v>
      </c>
      <c r="K46">
        <f>MONTH(A46)</f>
        <v>5</v>
      </c>
      <c r="S46">
        <f>IF(AND(B46 &gt;15, C46 &lt;= 0.6),1,0)</f>
        <v>0</v>
      </c>
      <c r="T46">
        <f>IF(AND(B46 &gt;15, C46 &gt; 0.6),1,0)</f>
        <v>0</v>
      </c>
    </row>
    <row r="47" spans="1:20">
      <c r="A47" s="1">
        <v>42141</v>
      </c>
      <c r="B47">
        <v>11</v>
      </c>
      <c r="C47">
        <v>2.8</v>
      </c>
      <c r="D47">
        <f>IF(J46+C47*700&gt;25000,25000,J46+C47*700)</f>
        <v>16747</v>
      </c>
      <c r="E47">
        <f>ROUNDUP(IF(C47=0,0.03%*POWER(B47,1.5)*D47,0),0)</f>
        <v>0</v>
      </c>
      <c r="F47">
        <f>D47-E47</f>
        <v>16747</v>
      </c>
      <c r="G47">
        <f>IF(AND(B47&gt;15,C47&lt;=0.61),IF(B47&lt;30,12000,24000),0)</f>
        <v>0</v>
      </c>
      <c r="H47">
        <f>IF(F47&lt;G47,25000-F47,0)</f>
        <v>0</v>
      </c>
      <c r="I47">
        <f>F47+H47</f>
        <v>16747</v>
      </c>
      <c r="J47">
        <f>I47-G47</f>
        <v>16747</v>
      </c>
      <c r="K47">
        <f>MONTH(A47)</f>
        <v>5</v>
      </c>
      <c r="S47">
        <f>IF(AND(B47 &gt;15, C47 &lt;= 0.6),1,0)</f>
        <v>0</v>
      </c>
      <c r="T47">
        <f>IF(AND(B47 &gt;15, C47 &gt; 0.6),1,0)</f>
        <v>0</v>
      </c>
    </row>
    <row r="48" spans="1:20">
      <c r="A48" s="1">
        <v>42142</v>
      </c>
      <c r="B48">
        <v>12</v>
      </c>
      <c r="C48">
        <v>1.9</v>
      </c>
      <c r="D48">
        <f>IF(J47+C48*700&gt;25000,25000,J47+C48*700)</f>
        <v>18077</v>
      </c>
      <c r="E48">
        <f>ROUNDUP(IF(C48=0,0.03%*POWER(B48,1.5)*D48,0),0)</f>
        <v>0</v>
      </c>
      <c r="F48">
        <f>D48-E48</f>
        <v>18077</v>
      </c>
      <c r="G48">
        <f>IF(AND(B48&gt;15,C48&lt;=0.61),IF(B48&lt;30,12000,24000),0)</f>
        <v>0</v>
      </c>
      <c r="H48">
        <f>IF(F48&lt;G48,25000-F48,0)</f>
        <v>0</v>
      </c>
      <c r="I48">
        <f>F48+H48</f>
        <v>18077</v>
      </c>
      <c r="J48">
        <f>I48-G48</f>
        <v>18077</v>
      </c>
      <c r="K48">
        <f>MONTH(A48)</f>
        <v>5</v>
      </c>
      <c r="S48">
        <f>IF(AND(B48 &gt;15, C48 &lt;= 0.6),1,0)</f>
        <v>0</v>
      </c>
      <c r="T48">
        <f>IF(AND(B48 &gt;15, C48 &gt; 0.6),1,0)</f>
        <v>0</v>
      </c>
    </row>
    <row r="49" spans="1:20">
      <c r="A49" s="1">
        <v>42143</v>
      </c>
      <c r="B49">
        <v>16</v>
      </c>
      <c r="C49">
        <v>2.2000000000000002</v>
      </c>
      <c r="D49">
        <f>IF(J48+C49*700&gt;25000,25000,J48+C49*700)</f>
        <v>19617</v>
      </c>
      <c r="E49">
        <f>ROUNDUP(IF(C49=0,0.03%*POWER(B49,1.5)*D49,0),0)</f>
        <v>0</v>
      </c>
      <c r="F49">
        <f>D49-E49</f>
        <v>19617</v>
      </c>
      <c r="G49">
        <f>IF(AND(B49&gt;15,C49&lt;=0.61),IF(B49&lt;30,12000,24000),0)</f>
        <v>0</v>
      </c>
      <c r="H49">
        <f>IF(F49&lt;G49,25000-F49,0)</f>
        <v>0</v>
      </c>
      <c r="I49">
        <f>F49+H49</f>
        <v>19617</v>
      </c>
      <c r="J49">
        <f>I49-G49</f>
        <v>19617</v>
      </c>
      <c r="K49">
        <f>MONTH(A49)</f>
        <v>5</v>
      </c>
      <c r="S49">
        <f>IF(AND(B49 &gt;15, C49 &lt;= 0.6),1,0)</f>
        <v>0</v>
      </c>
      <c r="T49">
        <f>IF(AND(B49 &gt;15, C49 &gt; 0.6),1,0)</f>
        <v>1</v>
      </c>
    </row>
    <row r="50" spans="1:20">
      <c r="A50" s="1">
        <v>42144</v>
      </c>
      <c r="B50">
        <v>13</v>
      </c>
      <c r="C50">
        <v>2.2999999999999998</v>
      </c>
      <c r="D50">
        <f>IF(J49+C50*700&gt;25000,25000,J49+C50*700)</f>
        <v>21227</v>
      </c>
      <c r="E50">
        <f>ROUNDUP(IF(C50=0,0.03%*POWER(B50,1.5)*D50,0),0)</f>
        <v>0</v>
      </c>
      <c r="F50">
        <f>D50-E50</f>
        <v>21227</v>
      </c>
      <c r="G50">
        <f>IF(AND(B50&gt;15,C50&lt;=0.61),IF(B50&lt;30,12000,24000),0)</f>
        <v>0</v>
      </c>
      <c r="H50">
        <f>IF(F50&lt;G50,25000-F50,0)</f>
        <v>0</v>
      </c>
      <c r="I50">
        <f>F50+H50</f>
        <v>21227</v>
      </c>
      <c r="J50">
        <f>I50-G50</f>
        <v>21227</v>
      </c>
      <c r="K50">
        <f>MONTH(A50)</f>
        <v>5</v>
      </c>
      <c r="S50">
        <f>IF(AND(B50 &gt;15, C50 &lt;= 0.6),1,0)</f>
        <v>0</v>
      </c>
      <c r="T50">
        <f>IF(AND(B50 &gt;15, C50 &gt; 0.6),1,0)</f>
        <v>0</v>
      </c>
    </row>
    <row r="51" spans="1:20">
      <c r="A51" s="1">
        <v>42145</v>
      </c>
      <c r="B51">
        <v>11</v>
      </c>
      <c r="C51">
        <v>5.4</v>
      </c>
      <c r="D51">
        <f>IF(J50+C51*700&gt;25000,25000,J50+C51*700)</f>
        <v>25000</v>
      </c>
      <c r="E51">
        <f>ROUNDUP(IF(C51=0,0.03%*POWER(B51,1.5)*D51,0),0)</f>
        <v>0</v>
      </c>
      <c r="F51">
        <f>D51-E51</f>
        <v>25000</v>
      </c>
      <c r="G51">
        <f>IF(AND(B51&gt;15,C51&lt;=0.61),IF(B51&lt;30,12000,24000),0)</f>
        <v>0</v>
      </c>
      <c r="H51">
        <f>IF(F51&lt;G51,25000-F51,0)</f>
        <v>0</v>
      </c>
      <c r="I51">
        <f>F51+H51</f>
        <v>25000</v>
      </c>
      <c r="J51">
        <f>I51-G51</f>
        <v>25000</v>
      </c>
      <c r="K51">
        <f>MONTH(A51)</f>
        <v>5</v>
      </c>
      <c r="S51">
        <f>IF(AND(B51 &gt;15, C51 &lt;= 0.6),1,0)</f>
        <v>0</v>
      </c>
      <c r="T51">
        <f>IF(AND(B51 &gt;15, C51 &gt; 0.6),1,0)</f>
        <v>0</v>
      </c>
    </row>
    <row r="52" spans="1:20">
      <c r="A52" s="1">
        <v>42146</v>
      </c>
      <c r="B52">
        <v>12</v>
      </c>
      <c r="C52">
        <v>5.5</v>
      </c>
      <c r="D52">
        <f>IF(J51+C52*700&gt;25000,25000,J51+C52*700)</f>
        <v>25000</v>
      </c>
      <c r="E52">
        <f>ROUNDUP(IF(C52=0,0.03%*POWER(B52,1.5)*D52,0),0)</f>
        <v>0</v>
      </c>
      <c r="F52">
        <f>D52-E52</f>
        <v>25000</v>
      </c>
      <c r="G52">
        <f>IF(AND(B52&gt;15,C52&lt;=0.61),IF(B52&lt;30,12000,24000),0)</f>
        <v>0</v>
      </c>
      <c r="H52">
        <f>IF(F52&lt;G52,25000-F52,0)</f>
        <v>0</v>
      </c>
      <c r="I52">
        <f>F52+H52</f>
        <v>25000</v>
      </c>
      <c r="J52">
        <f>I52-G52</f>
        <v>25000</v>
      </c>
      <c r="K52">
        <f>MONTH(A52)</f>
        <v>5</v>
      </c>
      <c r="S52">
        <f>IF(AND(B52 &gt;15, C52 &lt;= 0.6),1,0)</f>
        <v>0</v>
      </c>
      <c r="T52">
        <f>IF(AND(B52 &gt;15, C52 &gt; 0.6),1,0)</f>
        <v>0</v>
      </c>
    </row>
    <row r="53" spans="1:20">
      <c r="A53" s="1">
        <v>42147</v>
      </c>
      <c r="B53">
        <v>12</v>
      </c>
      <c r="C53">
        <v>5.2</v>
      </c>
      <c r="D53">
        <f>IF(J52+C53*700&gt;25000,25000,J52+C53*700)</f>
        <v>25000</v>
      </c>
      <c r="E53">
        <f>ROUNDUP(IF(C53=0,0.03%*POWER(B53,1.5)*D53,0),0)</f>
        <v>0</v>
      </c>
      <c r="F53">
        <f>D53-E53</f>
        <v>25000</v>
      </c>
      <c r="G53">
        <f>IF(AND(B53&gt;15,C53&lt;=0.61),IF(B53&lt;30,12000,24000),0)</f>
        <v>0</v>
      </c>
      <c r="H53">
        <f>IF(F53&lt;G53,25000-F53,0)</f>
        <v>0</v>
      </c>
      <c r="I53">
        <f>F53+H53</f>
        <v>25000</v>
      </c>
      <c r="J53">
        <f>I53-G53</f>
        <v>25000</v>
      </c>
      <c r="K53">
        <f>MONTH(A53)</f>
        <v>5</v>
      </c>
      <c r="S53">
        <f>IF(AND(B53 &gt;15, C53 &lt;= 0.6),1,0)</f>
        <v>0</v>
      </c>
      <c r="T53">
        <f>IF(AND(B53 &gt;15, C53 &gt; 0.6),1,0)</f>
        <v>0</v>
      </c>
    </row>
    <row r="54" spans="1:20">
      <c r="A54" s="1">
        <v>42148</v>
      </c>
      <c r="B54">
        <v>14</v>
      </c>
      <c r="C54">
        <v>3</v>
      </c>
      <c r="D54">
        <f>IF(J53+C54*700&gt;25000,25000,J53+C54*700)</f>
        <v>25000</v>
      </c>
      <c r="E54">
        <f>ROUNDUP(IF(C54=0,0.03%*POWER(B54,1.5)*D54,0),0)</f>
        <v>0</v>
      </c>
      <c r="F54">
        <f>D54-E54</f>
        <v>25000</v>
      </c>
      <c r="G54">
        <f>IF(AND(B54&gt;15,C54&lt;=0.61),IF(B54&lt;30,12000,24000),0)</f>
        <v>0</v>
      </c>
      <c r="H54">
        <f>IF(F54&lt;G54,25000-F54,0)</f>
        <v>0</v>
      </c>
      <c r="I54">
        <f>F54+H54</f>
        <v>25000</v>
      </c>
      <c r="J54">
        <f>I54-G54</f>
        <v>25000</v>
      </c>
      <c r="K54">
        <f>MONTH(A54)</f>
        <v>5</v>
      </c>
      <c r="S54">
        <f>IF(AND(B54 &gt;15, C54 &lt;= 0.6),1,0)</f>
        <v>0</v>
      </c>
      <c r="T54">
        <f>IF(AND(B54 &gt;15, C54 &gt; 0.6),1,0)</f>
        <v>0</v>
      </c>
    </row>
    <row r="55" spans="1:20">
      <c r="A55" s="1">
        <v>42149</v>
      </c>
      <c r="B55">
        <v>15</v>
      </c>
      <c r="C55">
        <v>0</v>
      </c>
      <c r="D55">
        <f>IF(J54+C55*700&gt;25000,25000,J54+C55*700)</f>
        <v>25000</v>
      </c>
      <c r="E55">
        <f>ROUNDUP(IF(C55=0,0.03%*POWER(B55,1.5)*D55,0),0)</f>
        <v>436</v>
      </c>
      <c r="F55">
        <f>D55-E55</f>
        <v>24564</v>
      </c>
      <c r="G55">
        <f>IF(AND(B55&gt;15,C55&lt;=0.61),IF(B55&lt;30,12000,24000),0)</f>
        <v>0</v>
      </c>
      <c r="H55">
        <f>IF(F55&lt;G55,25000-F55,0)</f>
        <v>0</v>
      </c>
      <c r="I55">
        <f>F55+H55</f>
        <v>24564</v>
      </c>
      <c r="J55">
        <f>I55-G55</f>
        <v>24564</v>
      </c>
      <c r="K55">
        <f>MONTH(A55)</f>
        <v>5</v>
      </c>
      <c r="S55">
        <f>IF(AND(B55 &gt;15, C55 &lt;= 0.6),1,0)</f>
        <v>0</v>
      </c>
      <c r="T55">
        <f>IF(AND(B55 &gt;15, C55 &gt; 0.6),1,0)</f>
        <v>0</v>
      </c>
    </row>
    <row r="56" spans="1:20">
      <c r="A56" s="1">
        <v>42150</v>
      </c>
      <c r="B56">
        <v>14</v>
      </c>
      <c r="C56">
        <v>0</v>
      </c>
      <c r="D56">
        <f>IF(J55+C56*700&gt;25000,25000,J55+C56*700)</f>
        <v>24564</v>
      </c>
      <c r="E56">
        <f>ROUNDUP(IF(C56=0,0.03%*POWER(B56,1.5)*D56,0),0)</f>
        <v>387</v>
      </c>
      <c r="F56">
        <f>D56-E56</f>
        <v>24177</v>
      </c>
      <c r="G56">
        <f>IF(AND(B56&gt;15,C56&lt;=0.61),IF(B56&lt;30,12000,24000),0)</f>
        <v>0</v>
      </c>
      <c r="H56">
        <f>IF(F56&lt;G56,25000-F56,0)</f>
        <v>0</v>
      </c>
      <c r="I56">
        <f>F56+H56</f>
        <v>24177</v>
      </c>
      <c r="J56">
        <f>I56-G56</f>
        <v>24177</v>
      </c>
      <c r="K56">
        <f>MONTH(A56)</f>
        <v>5</v>
      </c>
      <c r="S56">
        <f>IF(AND(B56 &gt;15, C56 &lt;= 0.6),1,0)</f>
        <v>0</v>
      </c>
      <c r="T56">
        <f>IF(AND(B56 &gt;15, C56 &gt; 0.6),1,0)</f>
        <v>0</v>
      </c>
    </row>
    <row r="57" spans="1:20">
      <c r="A57" s="1">
        <v>42151</v>
      </c>
      <c r="B57">
        <v>10</v>
      </c>
      <c r="C57">
        <v>0</v>
      </c>
      <c r="D57">
        <f>IF(J56+C57*700&gt;25000,25000,J56+C57*700)</f>
        <v>24177</v>
      </c>
      <c r="E57">
        <f>ROUNDUP(IF(C57=0,0.03%*POWER(B57,1.5)*D57,0),0)</f>
        <v>230</v>
      </c>
      <c r="F57">
        <f>D57-E57</f>
        <v>23947</v>
      </c>
      <c r="G57">
        <f>IF(AND(B57&gt;15,C57&lt;=0.61),IF(B57&lt;30,12000,24000),0)</f>
        <v>0</v>
      </c>
      <c r="H57">
        <f>IF(F57&lt;G57,25000-F57,0)</f>
        <v>0</v>
      </c>
      <c r="I57">
        <f>F57+H57</f>
        <v>23947</v>
      </c>
      <c r="J57">
        <f>I57-G57</f>
        <v>23947</v>
      </c>
      <c r="K57">
        <f>MONTH(A57)</f>
        <v>5</v>
      </c>
      <c r="S57">
        <f>IF(AND(B57 &gt;15, C57 &lt;= 0.6),1,0)</f>
        <v>0</v>
      </c>
      <c r="T57">
        <f>IF(AND(B57 &gt;15, C57 &gt; 0.6),1,0)</f>
        <v>0</v>
      </c>
    </row>
    <row r="58" spans="1:20">
      <c r="A58" s="1">
        <v>42152</v>
      </c>
      <c r="B58">
        <v>12</v>
      </c>
      <c r="C58">
        <v>0.1</v>
      </c>
      <c r="D58">
        <f>IF(J57+C58*700&gt;25000,25000,J57+C58*700)</f>
        <v>24017</v>
      </c>
      <c r="E58">
        <f>ROUNDUP(IF(C58=0,0.03%*POWER(B58,1.5)*D58,0),0)</f>
        <v>0</v>
      </c>
      <c r="F58">
        <f>D58-E58</f>
        <v>24017</v>
      </c>
      <c r="G58">
        <f>IF(AND(B58&gt;15,C58&lt;=0.61),IF(B58&lt;30,12000,24000),0)</f>
        <v>0</v>
      </c>
      <c r="H58">
        <f>IF(F58&lt;G58,25000-F58,0)</f>
        <v>0</v>
      </c>
      <c r="I58">
        <f>F58+H58</f>
        <v>24017</v>
      </c>
      <c r="J58">
        <f>I58-G58</f>
        <v>24017</v>
      </c>
      <c r="K58">
        <f>MONTH(A58)</f>
        <v>5</v>
      </c>
      <c r="S58">
        <f>IF(AND(B58 &gt;15, C58 &lt;= 0.6),1,0)</f>
        <v>0</v>
      </c>
      <c r="T58">
        <f>IF(AND(B58 &gt;15, C58 &gt; 0.6),1,0)</f>
        <v>0</v>
      </c>
    </row>
    <row r="59" spans="1:20">
      <c r="A59" s="1">
        <v>42153</v>
      </c>
      <c r="B59">
        <v>14</v>
      </c>
      <c r="C59">
        <v>0</v>
      </c>
      <c r="D59">
        <f>IF(J58+C59*700&gt;25000,25000,J58+C59*700)</f>
        <v>24017</v>
      </c>
      <c r="E59">
        <f>ROUNDUP(IF(C59=0,0.03%*POWER(B59,1.5)*D59,0),0)</f>
        <v>378</v>
      </c>
      <c r="F59">
        <f>D59-E59</f>
        <v>23639</v>
      </c>
      <c r="G59">
        <f>IF(AND(B59&gt;15,C59&lt;=0.61),IF(B59&lt;30,12000,24000),0)</f>
        <v>0</v>
      </c>
      <c r="H59">
        <f>IF(F59&lt;G59,25000-F59,0)</f>
        <v>0</v>
      </c>
      <c r="I59">
        <f>F59+H59</f>
        <v>23639</v>
      </c>
      <c r="J59">
        <f>I59-G59</f>
        <v>23639</v>
      </c>
      <c r="K59">
        <f>MONTH(A59)</f>
        <v>5</v>
      </c>
      <c r="S59">
        <f>IF(AND(B59 &gt;15, C59 &lt;= 0.6),1,0)</f>
        <v>0</v>
      </c>
      <c r="T59">
        <f>IF(AND(B59 &gt;15, C59 &gt; 0.6),1,0)</f>
        <v>0</v>
      </c>
    </row>
    <row r="60" spans="1:20">
      <c r="A60" s="1">
        <v>42154</v>
      </c>
      <c r="B60">
        <v>13</v>
      </c>
      <c r="C60">
        <v>0</v>
      </c>
      <c r="D60">
        <f>IF(J59+C60*700&gt;25000,25000,J59+C60*700)</f>
        <v>23639</v>
      </c>
      <c r="E60">
        <f>ROUNDUP(IF(C60=0,0.03%*POWER(B60,1.5)*D60,0),0)</f>
        <v>333</v>
      </c>
      <c r="F60">
        <f>D60-E60</f>
        <v>23306</v>
      </c>
      <c r="G60">
        <f>IF(AND(B60&gt;15,C60&lt;=0.61),IF(B60&lt;30,12000,24000),0)</f>
        <v>0</v>
      </c>
      <c r="H60">
        <f>IF(F60&lt;G60,25000-F60,0)</f>
        <v>0</v>
      </c>
      <c r="I60">
        <f>F60+H60</f>
        <v>23306</v>
      </c>
      <c r="J60">
        <f>I60-G60</f>
        <v>23306</v>
      </c>
      <c r="K60">
        <f>MONTH(A60)</f>
        <v>5</v>
      </c>
      <c r="S60">
        <f>IF(AND(B60 &gt;15, C60 &lt;= 0.6),1,0)</f>
        <v>0</v>
      </c>
      <c r="T60">
        <f>IF(AND(B60 &gt;15, C60 &gt; 0.6),1,0)</f>
        <v>0</v>
      </c>
    </row>
    <row r="61" spans="1:20">
      <c r="A61" s="1">
        <v>42155</v>
      </c>
      <c r="B61">
        <v>12</v>
      </c>
      <c r="C61">
        <v>0</v>
      </c>
      <c r="D61">
        <f>IF(J60+C61*700&gt;25000,25000,J60+C61*700)</f>
        <v>23306</v>
      </c>
      <c r="E61">
        <f>ROUNDUP(IF(C61=0,0.03%*POWER(B61,1.5)*D61,0),0)</f>
        <v>291</v>
      </c>
      <c r="F61">
        <f>D61-E61</f>
        <v>23015</v>
      </c>
      <c r="G61">
        <f>IF(AND(B61&gt;15,C61&lt;=0.61),IF(B61&lt;30,12000,24000),0)</f>
        <v>0</v>
      </c>
      <c r="H61">
        <f>IF(F61&lt;G61,25000-F61,0)</f>
        <v>0</v>
      </c>
      <c r="I61">
        <f>F61+H61</f>
        <v>23015</v>
      </c>
      <c r="J61">
        <f>I61-G61</f>
        <v>23015</v>
      </c>
      <c r="K61">
        <f>MONTH(A61)</f>
        <v>5</v>
      </c>
      <c r="S61">
        <f>IF(AND(B61 &gt;15, C61 &lt;= 0.6),1,0)</f>
        <v>0</v>
      </c>
      <c r="T61">
        <f>IF(AND(B61 &gt;15, C61 &gt; 0.6),1,0)</f>
        <v>0</v>
      </c>
    </row>
    <row r="62" spans="1:20">
      <c r="A62" s="1">
        <v>42156</v>
      </c>
      <c r="B62">
        <v>18</v>
      </c>
      <c r="C62">
        <v>4</v>
      </c>
      <c r="D62">
        <f>IF(J61+C62*700&gt;25000,25000,J61+C62*700)</f>
        <v>25000</v>
      </c>
      <c r="E62">
        <f>ROUNDUP(IF(C62=0,0.03%*POWER(B62,1.5)*D62,0),0)</f>
        <v>0</v>
      </c>
      <c r="F62">
        <f>D62-E62</f>
        <v>25000</v>
      </c>
      <c r="G62">
        <f>IF(AND(B62&gt;15,C62&lt;=0.61),IF(B62&lt;30,12000,24000),0)</f>
        <v>0</v>
      </c>
      <c r="H62">
        <f>IF(F62&lt;G62,25000-F62,0)</f>
        <v>0</v>
      </c>
      <c r="I62">
        <f>F62+H62</f>
        <v>25000</v>
      </c>
      <c r="J62">
        <f>I62-G62</f>
        <v>25000</v>
      </c>
      <c r="K62">
        <f>MONTH(A62)</f>
        <v>6</v>
      </c>
      <c r="S62">
        <f>IF(AND(B62 &gt;15, C62 &lt;= 0.6),1,0)</f>
        <v>0</v>
      </c>
      <c r="T62">
        <f>IF(AND(B62 &gt;15, C62 &gt; 0.6),1,0)</f>
        <v>1</v>
      </c>
    </row>
    <row r="63" spans="1:20">
      <c r="A63" s="1">
        <v>42157</v>
      </c>
      <c r="B63">
        <v>18</v>
      </c>
      <c r="C63">
        <v>3</v>
      </c>
      <c r="D63">
        <f>IF(J62+C63*700&gt;25000,25000,J62+C63*700)</f>
        <v>25000</v>
      </c>
      <c r="E63">
        <f>ROUNDUP(IF(C63=0,0.03%*POWER(B63,1.5)*D63,0),0)</f>
        <v>0</v>
      </c>
      <c r="F63">
        <f>D63-E63</f>
        <v>25000</v>
      </c>
      <c r="G63">
        <f>IF(AND(B63&gt;15,C63&lt;=0.61),IF(B63&lt;30,12000,24000),0)</f>
        <v>0</v>
      </c>
      <c r="H63">
        <f>IF(F63&lt;G63,25000-F63,0)</f>
        <v>0</v>
      </c>
      <c r="I63">
        <f>F63+H63</f>
        <v>25000</v>
      </c>
      <c r="J63">
        <f>I63-G63</f>
        <v>25000</v>
      </c>
      <c r="K63">
        <f>MONTH(A63)</f>
        <v>6</v>
      </c>
      <c r="S63">
        <f>IF(AND(B63 &gt;15, C63 &lt;= 0.6),1,0)</f>
        <v>0</v>
      </c>
      <c r="T63">
        <f>IF(AND(B63 &gt;15, C63 &gt; 0.6),1,0)</f>
        <v>1</v>
      </c>
    </row>
    <row r="64" spans="1:20">
      <c r="A64" s="1">
        <v>42158</v>
      </c>
      <c r="B64">
        <v>22</v>
      </c>
      <c r="C64">
        <v>0</v>
      </c>
      <c r="D64">
        <f>IF(J63+C64*700&gt;25000,25000,J63+C64*700)</f>
        <v>25000</v>
      </c>
      <c r="E64">
        <f>ROUNDUP(IF(C64=0,0.03%*POWER(B64,1.5)*D64,0),0)</f>
        <v>774</v>
      </c>
      <c r="F64">
        <f>D64-E64</f>
        <v>24226</v>
      </c>
      <c r="G64">
        <f>IF(AND(B64&gt;15,C64&lt;=0.61),IF(B64&lt;30,12000,24000),0)</f>
        <v>12000</v>
      </c>
      <c r="H64">
        <f>IF(F64&lt;G64,25000-F64,0)</f>
        <v>0</v>
      </c>
      <c r="I64">
        <f>F64+H64</f>
        <v>24226</v>
      </c>
      <c r="J64">
        <f>I64-G64</f>
        <v>12226</v>
      </c>
      <c r="K64">
        <f>MONTH(A64)</f>
        <v>6</v>
      </c>
      <c r="S64">
        <f>IF(AND(B64 &gt;15, C64 &lt;= 0.6),1,0)</f>
        <v>1</v>
      </c>
      <c r="T64">
        <f>IF(AND(B64 &gt;15, C64 &gt; 0.6),1,0)</f>
        <v>0</v>
      </c>
    </row>
    <row r="65" spans="1:21">
      <c r="A65" s="1">
        <v>42159</v>
      </c>
      <c r="B65">
        <v>15</v>
      </c>
      <c r="C65">
        <v>0</v>
      </c>
      <c r="D65">
        <f>IF(J64+C65*700&gt;25000,25000,J64+C65*700)</f>
        <v>12226</v>
      </c>
      <c r="E65">
        <f>ROUNDUP(IF(C65=0,0.03%*POWER(B65,1.5)*D65,0),0)</f>
        <v>214</v>
      </c>
      <c r="F65">
        <f>D65-E65</f>
        <v>12012</v>
      </c>
      <c r="G65">
        <f>IF(AND(B65&gt;15,C65&lt;=0.61),IF(B65&lt;30,12000,24000),0)</f>
        <v>0</v>
      </c>
      <c r="H65">
        <f>IF(F65&lt;G65,25000-F65,0)</f>
        <v>0</v>
      </c>
      <c r="I65">
        <f>F65+H65</f>
        <v>12012</v>
      </c>
      <c r="J65">
        <f>I65-G65</f>
        <v>12012</v>
      </c>
      <c r="K65">
        <f>MONTH(A65)</f>
        <v>6</v>
      </c>
      <c r="S65">
        <f>IF(AND(B65 &gt;15, C65 &lt;= 0.6),1,0)</f>
        <v>0</v>
      </c>
      <c r="T65">
        <f>IF(AND(B65 &gt;15, C65 &gt; 0.6),1,0)</f>
        <v>0</v>
      </c>
    </row>
    <row r="66" spans="1:21">
      <c r="A66" s="1">
        <v>42161</v>
      </c>
      <c r="B66">
        <v>22</v>
      </c>
      <c r="C66">
        <v>0</v>
      </c>
      <c r="D66">
        <f>IF(J65+C66*700&gt;25000,25000,J65+C66*700)</f>
        <v>12012</v>
      </c>
      <c r="E66">
        <f>ROUNDUP(IF(C66=0,0.03%*POWER(B66,1.5)*D66,0),0)</f>
        <v>372</v>
      </c>
      <c r="F66">
        <f>D66-E66</f>
        <v>11640</v>
      </c>
      <c r="G66">
        <f>IF(AND(B66&gt;15,C66&lt;=0.61),IF(B66&lt;30,12000,24000),0)</f>
        <v>12000</v>
      </c>
      <c r="H66">
        <f>IF(F66&lt;G66,25000-F66,0)</f>
        <v>13360</v>
      </c>
      <c r="I66">
        <f>F66+H66</f>
        <v>25000</v>
      </c>
      <c r="J66">
        <f>I66-G66</f>
        <v>13000</v>
      </c>
      <c r="K66">
        <f>MONTH(A66)</f>
        <v>6</v>
      </c>
      <c r="S66">
        <f>IF(AND(B66 &gt;15, C66 &lt;= 0.6),1,0)</f>
        <v>1</v>
      </c>
      <c r="T66">
        <f>IF(AND(B66 &gt;15, C66 &gt; 0.6),1,0)</f>
        <v>0</v>
      </c>
      <c r="U66" s="1"/>
    </row>
    <row r="67" spans="1:21">
      <c r="A67" s="1">
        <v>42162</v>
      </c>
      <c r="B67">
        <v>14</v>
      </c>
      <c r="C67">
        <v>8</v>
      </c>
      <c r="D67">
        <f>IF(J66+C67*700&gt;25000,25000,J66+C67*700)</f>
        <v>18600</v>
      </c>
      <c r="E67">
        <f>ROUNDUP(IF(C67=0,0.03%*POWER(B67,1.5)*D67,0),0)</f>
        <v>0</v>
      </c>
      <c r="F67">
        <f>D67-E67</f>
        <v>18600</v>
      </c>
      <c r="G67">
        <f>IF(AND(B67&gt;15,C67&lt;=0.61),IF(B67&lt;30,12000,24000),0)</f>
        <v>0</v>
      </c>
      <c r="H67">
        <f>IF(F67&lt;G67,25000-F67,0)</f>
        <v>0</v>
      </c>
      <c r="I67">
        <f>F67+H67</f>
        <v>18600</v>
      </c>
      <c r="J67">
        <f>I67-G67</f>
        <v>18600</v>
      </c>
      <c r="K67">
        <f>MONTH(A67)</f>
        <v>6</v>
      </c>
      <c r="S67">
        <f>IF(AND(B67 &gt;15, C67 &lt;= 0.6),1,0)</f>
        <v>0</v>
      </c>
      <c r="T67">
        <f>IF(AND(B67 &gt;15, C67 &gt; 0.6),1,0)</f>
        <v>0</v>
      </c>
    </row>
    <row r="68" spans="1:21">
      <c r="A68" s="1">
        <v>42163</v>
      </c>
      <c r="B68">
        <v>14</v>
      </c>
      <c r="C68">
        <v>5.9</v>
      </c>
      <c r="D68">
        <f>IF(J67+C68*700&gt;25000,25000,J67+C68*700)</f>
        <v>22730</v>
      </c>
      <c r="E68">
        <f>ROUNDUP(IF(C68=0,0.03%*POWER(B68,1.5)*D68,0),0)</f>
        <v>0</v>
      </c>
      <c r="F68">
        <f>D68-E68</f>
        <v>22730</v>
      </c>
      <c r="G68">
        <f>IF(AND(B68&gt;15,C68&lt;=0.61),IF(B68&lt;30,12000,24000),0)</f>
        <v>0</v>
      </c>
      <c r="H68">
        <f>IF(F68&lt;G68,25000-F68,0)</f>
        <v>0</v>
      </c>
      <c r="I68">
        <f>F68+H68</f>
        <v>22730</v>
      </c>
      <c r="J68">
        <f>I68-G68</f>
        <v>22730</v>
      </c>
      <c r="K68">
        <f>MONTH(A68)</f>
        <v>6</v>
      </c>
      <c r="S68">
        <f>IF(AND(B68 &gt;15, C68 &lt;= 0.6),1,0)</f>
        <v>0</v>
      </c>
      <c r="T68">
        <f>IF(AND(B68 &gt;15, C68 &gt; 0.6),1,0)</f>
        <v>0</v>
      </c>
    </row>
    <row r="69" spans="1:21">
      <c r="A69" s="1">
        <v>42164</v>
      </c>
      <c r="B69">
        <v>12</v>
      </c>
      <c r="C69">
        <v>5</v>
      </c>
      <c r="D69">
        <f>IF(J68+C69*700&gt;25000,25000,J68+C69*700)</f>
        <v>25000</v>
      </c>
      <c r="E69">
        <f>ROUNDUP(IF(C69=0,0.03%*POWER(B69,1.5)*D69,0),0)</f>
        <v>0</v>
      </c>
      <c r="F69">
        <f>D69-E69</f>
        <v>25000</v>
      </c>
      <c r="G69">
        <f>IF(AND(B69&gt;15,C69&lt;=0.61),IF(B69&lt;30,12000,24000),0)</f>
        <v>0</v>
      </c>
      <c r="H69">
        <f>IF(F69&lt;G69,25000-F69,0)</f>
        <v>0</v>
      </c>
      <c r="I69">
        <f>F69+H69</f>
        <v>25000</v>
      </c>
      <c r="J69">
        <f>I69-G69</f>
        <v>25000</v>
      </c>
      <c r="K69">
        <f>MONTH(A69)</f>
        <v>6</v>
      </c>
      <c r="S69">
        <f>IF(AND(B69 &gt;15, C69 &lt;= 0.6),1,0)</f>
        <v>0</v>
      </c>
      <c r="T69">
        <f>IF(AND(B69 &gt;15, C69 &gt; 0.6),1,0)</f>
        <v>0</v>
      </c>
    </row>
    <row r="70" spans="1:21">
      <c r="A70" s="1">
        <v>42165</v>
      </c>
      <c r="B70">
        <v>16</v>
      </c>
      <c r="C70">
        <v>0</v>
      </c>
      <c r="D70">
        <f>IF(J69+C70*700&gt;25000,25000,J69+C70*700)</f>
        <v>25000</v>
      </c>
      <c r="E70">
        <f>ROUNDUP(IF(C70=0,0.03%*POWER(B70,1.5)*D70,0),0)</f>
        <v>480</v>
      </c>
      <c r="F70">
        <f>D70-E70</f>
        <v>24520</v>
      </c>
      <c r="G70">
        <f>IF(AND(B70&gt;15,C70&lt;=0.61),IF(B70&lt;30,12000,24000),0)</f>
        <v>12000</v>
      </c>
      <c r="H70">
        <f>IF(F70&lt;G70,25000-F70,0)</f>
        <v>0</v>
      </c>
      <c r="I70">
        <f>F70+H70</f>
        <v>24520</v>
      </c>
      <c r="J70">
        <f>I70-G70</f>
        <v>12520</v>
      </c>
      <c r="K70">
        <f>MONTH(A70)</f>
        <v>6</v>
      </c>
      <c r="S70">
        <f>IF(AND(B70 &gt;15, C70 &lt;= 0.6),1,0)</f>
        <v>1</v>
      </c>
      <c r="T70">
        <f>IF(AND(B70 &gt;15, C70 &gt; 0.6),1,0)</f>
        <v>0</v>
      </c>
    </row>
    <row r="71" spans="1:21">
      <c r="A71" s="1">
        <v>42167</v>
      </c>
      <c r="B71">
        <v>18</v>
      </c>
      <c r="C71">
        <v>5</v>
      </c>
      <c r="D71">
        <f>IF(J70+C71*700&gt;25000,25000,J70+C71*700)</f>
        <v>16020</v>
      </c>
      <c r="E71">
        <f>ROUNDUP(IF(C71=0,0.03%*POWER(B71,1.5)*D71,0),0)</f>
        <v>0</v>
      </c>
      <c r="F71">
        <f>D71-E71</f>
        <v>16020</v>
      </c>
      <c r="G71">
        <f>IF(AND(B71&gt;15,C71&lt;=0.61),IF(B71&lt;30,12000,24000),0)</f>
        <v>0</v>
      </c>
      <c r="H71">
        <f>IF(F71&lt;G71,25000-F71,0)</f>
        <v>0</v>
      </c>
      <c r="I71">
        <f>F71+H71</f>
        <v>16020</v>
      </c>
      <c r="J71">
        <f>I71-G71</f>
        <v>16020</v>
      </c>
      <c r="K71">
        <f>MONTH(A71)</f>
        <v>6</v>
      </c>
      <c r="S71">
        <f>IF(AND(B71 &gt;15, C71 &lt;= 0.6),1,0)</f>
        <v>0</v>
      </c>
      <c r="T71">
        <f>IF(AND(B71 &gt;15, C71 &gt; 0.6),1,0)</f>
        <v>1</v>
      </c>
    </row>
    <row r="72" spans="1:21">
      <c r="A72" s="1">
        <v>42168</v>
      </c>
      <c r="B72">
        <v>19</v>
      </c>
      <c r="C72">
        <v>1</v>
      </c>
      <c r="D72">
        <f>IF(J71+C72*700&gt;25000,25000,J71+C72*700)</f>
        <v>16720</v>
      </c>
      <c r="E72">
        <f>ROUNDUP(IF(C72=0,0.03%*POWER(B72,1.5)*D72,0),0)</f>
        <v>0</v>
      </c>
      <c r="F72">
        <f>D72-E72</f>
        <v>16720</v>
      </c>
      <c r="G72">
        <f>IF(AND(B72&gt;15,C72&lt;=0.61),IF(B72&lt;30,12000,24000),0)</f>
        <v>0</v>
      </c>
      <c r="H72">
        <f>IF(F72&lt;G72,25000-F72,0)</f>
        <v>0</v>
      </c>
      <c r="I72">
        <f>F72+H72</f>
        <v>16720</v>
      </c>
      <c r="J72">
        <f>I72-G72</f>
        <v>16720</v>
      </c>
      <c r="K72">
        <f>MONTH(A72)</f>
        <v>6</v>
      </c>
      <c r="S72">
        <f>IF(AND(B72 &gt;15, C72 &lt;= 0.6),1,0)</f>
        <v>0</v>
      </c>
      <c r="T72">
        <f>IF(AND(B72 &gt;15, C72 &gt; 0.6),1,0)</f>
        <v>1</v>
      </c>
    </row>
    <row r="73" spans="1:21">
      <c r="A73" s="1">
        <v>42169</v>
      </c>
      <c r="B73">
        <v>22</v>
      </c>
      <c r="C73">
        <v>0</v>
      </c>
      <c r="D73">
        <f>IF(J72+C73*700&gt;25000,25000,J72+C73*700)</f>
        <v>16720</v>
      </c>
      <c r="E73">
        <f>ROUNDUP(IF(C73=0,0.03%*POWER(B73,1.5)*D73,0),0)</f>
        <v>518</v>
      </c>
      <c r="F73">
        <f>D73-E73</f>
        <v>16202</v>
      </c>
      <c r="G73">
        <f>IF(AND(B73&gt;15,C73&lt;=0.61),IF(B73&lt;30,12000,24000),0)</f>
        <v>12000</v>
      </c>
      <c r="H73">
        <f>IF(F73&lt;G73,25000-F73,0)</f>
        <v>0</v>
      </c>
      <c r="I73">
        <f>F73+H73</f>
        <v>16202</v>
      </c>
      <c r="J73">
        <f>I73-G73</f>
        <v>4202</v>
      </c>
      <c r="K73">
        <f>MONTH(A73)</f>
        <v>6</v>
      </c>
      <c r="S73">
        <f>IF(AND(B73 &gt;15, C73 &lt;= 0.6),1,0)</f>
        <v>1</v>
      </c>
      <c r="T73">
        <f>IF(AND(B73 &gt;15, C73 &gt; 0.6),1,0)</f>
        <v>0</v>
      </c>
    </row>
    <row r="74" spans="1:21">
      <c r="A74" s="1">
        <v>42171</v>
      </c>
      <c r="B74">
        <v>12</v>
      </c>
      <c r="C74">
        <v>0</v>
      </c>
      <c r="D74">
        <f>IF(J73+C74*700&gt;25000,25000,J73+C74*700)</f>
        <v>4202</v>
      </c>
      <c r="E74">
        <f>ROUNDUP(IF(C74=0,0.03%*POWER(B74,1.5)*D74,0),0)</f>
        <v>53</v>
      </c>
      <c r="F74">
        <f>D74-E74</f>
        <v>4149</v>
      </c>
      <c r="G74">
        <f>IF(AND(B74&gt;15,C74&lt;=0.61),IF(B74&lt;30,12000,24000),0)</f>
        <v>0</v>
      </c>
      <c r="H74">
        <f>IF(F74&lt;G74,25000-F74,0)</f>
        <v>0</v>
      </c>
      <c r="I74">
        <f>F74+H74</f>
        <v>4149</v>
      </c>
      <c r="J74">
        <f>I74-G74</f>
        <v>4149</v>
      </c>
      <c r="K74">
        <f>MONTH(A74)</f>
        <v>6</v>
      </c>
      <c r="S74">
        <f>IF(AND(B74 &gt;15, C74 &lt;= 0.6),1,0)</f>
        <v>0</v>
      </c>
      <c r="T74">
        <f>IF(AND(B74 &gt;15, C74 &gt; 0.6),1,0)</f>
        <v>0</v>
      </c>
    </row>
    <row r="75" spans="1:21">
      <c r="A75" s="1">
        <v>42172</v>
      </c>
      <c r="B75">
        <v>14</v>
      </c>
      <c r="C75">
        <v>0</v>
      </c>
      <c r="D75">
        <f>IF(J74+C75*700&gt;25000,25000,J74+C75*700)</f>
        <v>4149</v>
      </c>
      <c r="E75">
        <f>ROUNDUP(IF(C75=0,0.03%*POWER(B75,1.5)*D75,0),0)</f>
        <v>66</v>
      </c>
      <c r="F75">
        <f>D75-E75</f>
        <v>4083</v>
      </c>
      <c r="G75">
        <f>IF(AND(B75&gt;15,C75&lt;=0.61),IF(B75&lt;30,12000,24000),0)</f>
        <v>0</v>
      </c>
      <c r="H75">
        <f>IF(F75&lt;G75,25000-F75,0)</f>
        <v>0</v>
      </c>
      <c r="I75">
        <f>F75+H75</f>
        <v>4083</v>
      </c>
      <c r="J75">
        <f>I75-G75</f>
        <v>4083</v>
      </c>
      <c r="K75">
        <f>MONTH(A75)</f>
        <v>6</v>
      </c>
      <c r="S75">
        <f>IF(AND(B75 &gt;15, C75 &lt;= 0.6),1,0)</f>
        <v>0</v>
      </c>
      <c r="T75">
        <f>IF(AND(B75 &gt;15, C75 &gt; 0.6),1,0)</f>
        <v>0</v>
      </c>
    </row>
    <row r="76" spans="1:21">
      <c r="A76" s="1">
        <v>42173</v>
      </c>
      <c r="B76">
        <v>16</v>
      </c>
      <c r="C76">
        <v>0.3</v>
      </c>
      <c r="D76">
        <f>IF(J75+C76*700&gt;25000,25000,J75+C76*700)</f>
        <v>4293</v>
      </c>
      <c r="E76">
        <f>ROUNDUP(IF(C76=0,0.03%*POWER(B76,1.5)*D76,0),0)</f>
        <v>0</v>
      </c>
      <c r="F76">
        <f>D76-E76</f>
        <v>4293</v>
      </c>
      <c r="G76">
        <f>IF(AND(B76&gt;15,C76&lt;=0.61),IF(B76&lt;30,12000,24000),0)</f>
        <v>12000</v>
      </c>
      <c r="H76">
        <f>IF(F76&lt;G76,25000-F76,0)</f>
        <v>20707</v>
      </c>
      <c r="I76">
        <f>F76+H76</f>
        <v>25000</v>
      </c>
      <c r="J76">
        <f>I76-G76</f>
        <v>13000</v>
      </c>
      <c r="K76">
        <f>MONTH(A76)</f>
        <v>6</v>
      </c>
      <c r="S76">
        <f>IF(AND(B76 &gt;15, C76 &lt;= 0.6),1,0)</f>
        <v>1</v>
      </c>
      <c r="T76">
        <f>IF(AND(B76 &gt;15, C76 &gt; 0.6),1,0)</f>
        <v>0</v>
      </c>
    </row>
    <row r="77" spans="1:21">
      <c r="A77" s="1">
        <v>42174</v>
      </c>
      <c r="B77">
        <v>12</v>
      </c>
      <c r="C77">
        <v>3</v>
      </c>
      <c r="D77">
        <f>IF(J76+C77*700&gt;25000,25000,J76+C77*700)</f>
        <v>15100</v>
      </c>
      <c r="E77">
        <f>ROUNDUP(IF(C77=0,0.03%*POWER(B77,1.5)*D77,0),0)</f>
        <v>0</v>
      </c>
      <c r="F77">
        <f>D77-E77</f>
        <v>15100</v>
      </c>
      <c r="G77">
        <f>IF(AND(B77&gt;15,C77&lt;=0.61),IF(B77&lt;30,12000,24000),0)</f>
        <v>0</v>
      </c>
      <c r="H77">
        <f>IF(F77&lt;G77,25000-F77,0)</f>
        <v>0</v>
      </c>
      <c r="I77">
        <f>F77+H77</f>
        <v>15100</v>
      </c>
      <c r="J77">
        <f>I77-G77</f>
        <v>15100</v>
      </c>
      <c r="K77">
        <f>MONTH(A77)</f>
        <v>6</v>
      </c>
      <c r="S77">
        <f>IF(AND(B77 &gt;15, C77 &lt;= 0.6),1,0)</f>
        <v>0</v>
      </c>
      <c r="T77">
        <f>IF(AND(B77 &gt;15, C77 &gt; 0.6),1,0)</f>
        <v>0</v>
      </c>
    </row>
    <row r="78" spans="1:21">
      <c r="A78" s="1">
        <v>42175</v>
      </c>
      <c r="B78">
        <v>13</v>
      </c>
      <c r="C78">
        <v>2</v>
      </c>
      <c r="D78">
        <f>IF(J77+C78*700&gt;25000,25000,J77+C78*700)</f>
        <v>16500</v>
      </c>
      <c r="E78">
        <f>ROUNDUP(IF(C78=0,0.03%*POWER(B78,1.5)*D78,0),0)</f>
        <v>0</v>
      </c>
      <c r="F78">
        <f>D78-E78</f>
        <v>16500</v>
      </c>
      <c r="G78">
        <f>IF(AND(B78&gt;15,C78&lt;=0.61),IF(B78&lt;30,12000,24000),0)</f>
        <v>0</v>
      </c>
      <c r="H78">
        <f>IF(F78&lt;G78,25000-F78,0)</f>
        <v>0</v>
      </c>
      <c r="I78">
        <f>F78+H78</f>
        <v>16500</v>
      </c>
      <c r="J78">
        <f>I78-G78</f>
        <v>16500</v>
      </c>
      <c r="K78">
        <f>MONTH(A78)</f>
        <v>6</v>
      </c>
      <c r="S78">
        <f>IF(AND(B78 &gt;15, C78 &lt;= 0.6),1,0)</f>
        <v>0</v>
      </c>
      <c r="T78">
        <f>IF(AND(B78 &gt;15, C78 &gt; 0.6),1,0)</f>
        <v>0</v>
      </c>
    </row>
    <row r="79" spans="1:21">
      <c r="A79" s="1">
        <v>42176</v>
      </c>
      <c r="B79">
        <v>12</v>
      </c>
      <c r="C79">
        <v>0</v>
      </c>
      <c r="D79">
        <f>IF(J78+C79*700&gt;25000,25000,J78+C79*700)</f>
        <v>16500</v>
      </c>
      <c r="E79">
        <f>ROUNDUP(IF(C79=0,0.03%*POWER(B79,1.5)*D79,0),0)</f>
        <v>206</v>
      </c>
      <c r="F79">
        <f>D79-E79</f>
        <v>16294</v>
      </c>
      <c r="G79">
        <f>IF(AND(B79&gt;15,C79&lt;=0.61),IF(B79&lt;30,12000,24000),0)</f>
        <v>0</v>
      </c>
      <c r="H79">
        <f>IF(F79&lt;G79,25000-F79,0)</f>
        <v>0</v>
      </c>
      <c r="I79">
        <f>F79+H79</f>
        <v>16294</v>
      </c>
      <c r="J79">
        <f>I79-G79</f>
        <v>16294</v>
      </c>
      <c r="K79">
        <f>MONTH(A79)</f>
        <v>6</v>
      </c>
      <c r="S79">
        <f>IF(AND(B79 &gt;15, C79 &lt;= 0.6),1,0)</f>
        <v>0</v>
      </c>
      <c r="T79">
        <f>IF(AND(B79 &gt;15, C79 &gt; 0.6),1,0)</f>
        <v>0</v>
      </c>
    </row>
    <row r="80" spans="1:21">
      <c r="A80" s="1">
        <v>42177</v>
      </c>
      <c r="B80">
        <v>12</v>
      </c>
      <c r="C80">
        <v>3</v>
      </c>
      <c r="D80">
        <f>IF(J79+C80*700&gt;25000,25000,J79+C80*700)</f>
        <v>18394</v>
      </c>
      <c r="E80">
        <f>ROUNDUP(IF(C80=0,0.03%*POWER(B80,1.5)*D80,0),0)</f>
        <v>0</v>
      </c>
      <c r="F80">
        <f>D80-E80</f>
        <v>18394</v>
      </c>
      <c r="G80">
        <f>IF(AND(B80&gt;15,C80&lt;=0.61),IF(B80&lt;30,12000,24000),0)</f>
        <v>0</v>
      </c>
      <c r="H80">
        <f>IF(F80&lt;G80,25000-F80,0)</f>
        <v>0</v>
      </c>
      <c r="I80">
        <f>F80+H80</f>
        <v>18394</v>
      </c>
      <c r="J80">
        <f>I80-G80</f>
        <v>18394</v>
      </c>
      <c r="K80">
        <f>MONTH(A80)</f>
        <v>6</v>
      </c>
      <c r="S80">
        <f>IF(AND(B80 &gt;15, C80 &lt;= 0.6),1,0)</f>
        <v>0</v>
      </c>
      <c r="T80">
        <f>IF(AND(B80 &gt;15, C80 &gt; 0.6),1,0)</f>
        <v>0</v>
      </c>
    </row>
    <row r="81" spans="1:20">
      <c r="A81" s="1">
        <v>42178</v>
      </c>
      <c r="B81">
        <v>13</v>
      </c>
      <c r="C81">
        <v>3</v>
      </c>
      <c r="D81">
        <f>IF(J80+C81*700&gt;25000,25000,J80+C81*700)</f>
        <v>20494</v>
      </c>
      <c r="E81">
        <f>ROUNDUP(IF(C81=0,0.03%*POWER(B81,1.5)*D81,0),0)</f>
        <v>0</v>
      </c>
      <c r="F81">
        <f>D81-E81</f>
        <v>20494</v>
      </c>
      <c r="G81">
        <f>IF(AND(B81&gt;15,C81&lt;=0.61),IF(B81&lt;30,12000,24000),0)</f>
        <v>0</v>
      </c>
      <c r="H81">
        <f>IF(F81&lt;G81,25000-F81,0)</f>
        <v>0</v>
      </c>
      <c r="I81">
        <f>F81+H81</f>
        <v>20494</v>
      </c>
      <c r="J81">
        <f>I81-G81</f>
        <v>20494</v>
      </c>
      <c r="K81">
        <f>MONTH(A81)</f>
        <v>6</v>
      </c>
      <c r="S81">
        <f>IF(AND(B81 &gt;15, C81 &lt;= 0.6),1,0)</f>
        <v>0</v>
      </c>
      <c r="T81">
        <f>IF(AND(B81 &gt;15, C81 &gt; 0.6),1,0)</f>
        <v>0</v>
      </c>
    </row>
    <row r="82" spans="1:20">
      <c r="A82" s="1">
        <v>42179</v>
      </c>
      <c r="B82">
        <v>12</v>
      </c>
      <c r="C82">
        <v>0</v>
      </c>
      <c r="D82">
        <f>IF(J81+C82*700&gt;25000,25000,J81+C82*700)</f>
        <v>20494</v>
      </c>
      <c r="E82">
        <f>ROUNDUP(IF(C82=0,0.03%*POWER(B82,1.5)*D82,0),0)</f>
        <v>256</v>
      </c>
      <c r="F82">
        <f>D82-E82</f>
        <v>20238</v>
      </c>
      <c r="G82">
        <f>IF(AND(B82&gt;15,C82&lt;=0.61),IF(B82&lt;30,12000,24000),0)</f>
        <v>0</v>
      </c>
      <c r="H82">
        <f>IF(F82&lt;G82,25000-F82,0)</f>
        <v>0</v>
      </c>
      <c r="I82">
        <f>F82+H82</f>
        <v>20238</v>
      </c>
      <c r="J82">
        <f>I82-G82</f>
        <v>20238</v>
      </c>
      <c r="K82">
        <f>MONTH(A82)</f>
        <v>6</v>
      </c>
      <c r="S82">
        <f>IF(AND(B82 &gt;15, C82 &lt;= 0.6),1,0)</f>
        <v>0</v>
      </c>
      <c r="T82">
        <f>IF(AND(B82 &gt;15, C82 &gt; 0.6),1,0)</f>
        <v>0</v>
      </c>
    </row>
    <row r="83" spans="1:20">
      <c r="A83" s="1">
        <v>42181</v>
      </c>
      <c r="B83">
        <v>16</v>
      </c>
      <c r="C83">
        <v>7</v>
      </c>
      <c r="D83">
        <f>IF(J82+C83*700&gt;25000,25000,J82+C83*700)</f>
        <v>25000</v>
      </c>
      <c r="E83">
        <f>ROUNDUP(IF(C83=0,0.03%*POWER(B83,1.5)*D83,0),0)</f>
        <v>0</v>
      </c>
      <c r="F83">
        <f>D83-E83</f>
        <v>25000</v>
      </c>
      <c r="G83">
        <f>IF(AND(B83&gt;15,C83&lt;=0.61),IF(B83&lt;30,12000,24000),0)</f>
        <v>0</v>
      </c>
      <c r="H83">
        <f>IF(F83&lt;G83,25000-F83,0)</f>
        <v>0</v>
      </c>
      <c r="I83">
        <f>F83+H83</f>
        <v>25000</v>
      </c>
      <c r="J83">
        <f>I83-G83</f>
        <v>25000</v>
      </c>
      <c r="K83">
        <f>MONTH(A83)</f>
        <v>6</v>
      </c>
      <c r="S83">
        <f>IF(AND(B83 &gt;15, C83 &lt;= 0.6),1,0)</f>
        <v>0</v>
      </c>
      <c r="T83">
        <f>IF(AND(B83 &gt;15, C83 &gt; 0.6),1,0)</f>
        <v>1</v>
      </c>
    </row>
    <row r="84" spans="1:20">
      <c r="A84" s="1">
        <v>42182</v>
      </c>
      <c r="B84">
        <v>18</v>
      </c>
      <c r="C84">
        <v>6</v>
      </c>
      <c r="D84">
        <f>IF(J83+C84*700&gt;25000,25000,J83+C84*700)</f>
        <v>25000</v>
      </c>
      <c r="E84">
        <f>ROUNDUP(IF(C84=0,0.03%*POWER(B84,1.5)*D84,0),0)</f>
        <v>0</v>
      </c>
      <c r="F84">
        <f>D84-E84</f>
        <v>25000</v>
      </c>
      <c r="G84">
        <f>IF(AND(B84&gt;15,C84&lt;=0.61),IF(B84&lt;30,12000,24000),0)</f>
        <v>0</v>
      </c>
      <c r="H84">
        <f>IF(F84&lt;G84,25000-F84,0)</f>
        <v>0</v>
      </c>
      <c r="I84">
        <f>F84+H84</f>
        <v>25000</v>
      </c>
      <c r="J84">
        <f>I84-G84</f>
        <v>25000</v>
      </c>
      <c r="K84">
        <f>MONTH(A84)</f>
        <v>6</v>
      </c>
      <c r="S84">
        <f>IF(AND(B84 &gt;15, C84 &lt;= 0.6),1,0)</f>
        <v>0</v>
      </c>
      <c r="T84">
        <f>IF(AND(B84 &gt;15, C84 &gt; 0.6),1,0)</f>
        <v>1</v>
      </c>
    </row>
    <row r="85" spans="1:20">
      <c r="A85" s="1">
        <v>42183</v>
      </c>
      <c r="B85">
        <v>16</v>
      </c>
      <c r="C85">
        <v>0</v>
      </c>
      <c r="D85">
        <f>IF(J84+C85*700&gt;25000,25000,J84+C85*700)</f>
        <v>25000</v>
      </c>
      <c r="E85">
        <f>ROUNDUP(IF(C85=0,0.03%*POWER(B85,1.5)*D85,0),0)</f>
        <v>480</v>
      </c>
      <c r="F85">
        <f>D85-E85</f>
        <v>24520</v>
      </c>
      <c r="G85">
        <f>IF(AND(B85&gt;15,C85&lt;=0.61),IF(B85&lt;30,12000,24000),0)</f>
        <v>12000</v>
      </c>
      <c r="H85">
        <f>IF(F85&lt;G85,25000-F85,0)</f>
        <v>0</v>
      </c>
      <c r="I85">
        <f>F85+H85</f>
        <v>24520</v>
      </c>
      <c r="J85">
        <f>I85-G85</f>
        <v>12520</v>
      </c>
      <c r="K85">
        <f>MONTH(A85)</f>
        <v>6</v>
      </c>
      <c r="S85">
        <f>IF(AND(B85 &gt;15, C85 &lt;= 0.6),1,0)</f>
        <v>1</v>
      </c>
      <c r="T85">
        <f>IF(AND(B85 &gt;15, C85 &gt; 0.6),1,0)</f>
        <v>0</v>
      </c>
    </row>
    <row r="86" spans="1:20">
      <c r="A86" s="1">
        <v>42185</v>
      </c>
      <c r="B86">
        <v>19</v>
      </c>
      <c r="C86">
        <v>0</v>
      </c>
      <c r="D86">
        <f>IF(J85+C86*700&gt;25000,25000,J85+C86*700)</f>
        <v>12520</v>
      </c>
      <c r="E86">
        <f>ROUNDUP(IF(C86=0,0.03%*POWER(B86,1.5)*D86,0),0)</f>
        <v>312</v>
      </c>
      <c r="F86">
        <f>D86-E86</f>
        <v>12208</v>
      </c>
      <c r="G86">
        <f>IF(AND(B86&gt;15,C86&lt;=0.61),IF(B86&lt;30,12000,24000),0)</f>
        <v>12000</v>
      </c>
      <c r="H86">
        <f>IF(F86&lt;G86,25000-F86,0)</f>
        <v>0</v>
      </c>
      <c r="I86">
        <f>F86+H86</f>
        <v>12208</v>
      </c>
      <c r="J86">
        <f>I86-G86</f>
        <v>208</v>
      </c>
      <c r="K86">
        <f>MONTH(A86)</f>
        <v>6</v>
      </c>
      <c r="S86">
        <f>IF(AND(B86 &gt;15, C86 &lt;= 0.6),1,0)</f>
        <v>1</v>
      </c>
      <c r="T86">
        <f>IF(AND(B86 &gt;15, C86 &gt; 0.6),1,0)</f>
        <v>0</v>
      </c>
    </row>
    <row r="87" spans="1:20">
      <c r="A87" s="1">
        <v>42187</v>
      </c>
      <c r="B87">
        <v>20</v>
      </c>
      <c r="C87">
        <v>0</v>
      </c>
      <c r="D87">
        <f>IF(J86+C87*700&gt;25000,25000,J86+C87*700)</f>
        <v>208</v>
      </c>
      <c r="E87">
        <f>ROUNDUP(IF(C87=0,0.03%*POWER(B87,1.5)*D87,0),0)</f>
        <v>6</v>
      </c>
      <c r="F87">
        <f>D87-E87</f>
        <v>202</v>
      </c>
      <c r="G87">
        <f>IF(AND(B87&gt;15,C87&lt;=0.61),IF(B87&lt;30,12000,24000),0)</f>
        <v>12000</v>
      </c>
      <c r="H87">
        <f>IF(F87&lt;G87,25000-F87,0)</f>
        <v>24798</v>
      </c>
      <c r="I87">
        <f>F87+H87</f>
        <v>25000</v>
      </c>
      <c r="J87">
        <f>I87-G87</f>
        <v>13000</v>
      </c>
      <c r="K87">
        <f>MONTH(A87)</f>
        <v>7</v>
      </c>
      <c r="S87">
        <f>IF(AND(B87 &gt;15, C87 &lt;= 0.6),1,0)</f>
        <v>1</v>
      </c>
      <c r="T87">
        <f>IF(AND(B87 &gt;15, C87 &gt; 0.6),1,0)</f>
        <v>0</v>
      </c>
    </row>
    <row r="88" spans="1:20">
      <c r="A88" s="1">
        <v>42189</v>
      </c>
      <c r="B88">
        <v>25</v>
      </c>
      <c r="C88">
        <v>0</v>
      </c>
      <c r="D88">
        <f>IF(J87+C88*700&gt;25000,25000,J87+C88*700)</f>
        <v>13000</v>
      </c>
      <c r="E88">
        <f>ROUNDUP(IF(C88=0,0.03%*POWER(B88,1.5)*D88,0),0)</f>
        <v>488</v>
      </c>
      <c r="F88">
        <f>D88-E88</f>
        <v>12512</v>
      </c>
      <c r="G88">
        <f>IF(AND(B88&gt;15,C88&lt;=0.61),IF(B88&lt;30,12000,24000),0)</f>
        <v>12000</v>
      </c>
      <c r="H88">
        <f>IF(F88&lt;G88,25000-F88,0)</f>
        <v>0</v>
      </c>
      <c r="I88">
        <f>F88+H88</f>
        <v>12512</v>
      </c>
      <c r="J88">
        <f>I88-G88</f>
        <v>512</v>
      </c>
      <c r="K88">
        <f>MONTH(A88)</f>
        <v>7</v>
      </c>
      <c r="S88">
        <f>IF(AND(B88 &gt;15, C88 &lt;= 0.6),1,0)</f>
        <v>1</v>
      </c>
      <c r="T88">
        <f>IF(AND(B88 &gt;15, C88 &gt; 0.6),1,0)</f>
        <v>0</v>
      </c>
    </row>
    <row r="89" spans="1:20">
      <c r="A89" s="1">
        <v>42191</v>
      </c>
      <c r="B89">
        <v>22</v>
      </c>
      <c r="C89">
        <v>0</v>
      </c>
      <c r="D89">
        <f>IF(J88+C89*700&gt;25000,25000,J88+C89*700)</f>
        <v>512</v>
      </c>
      <c r="E89">
        <f>ROUNDUP(IF(C89=0,0.03%*POWER(B89,1.5)*D89,0),0)</f>
        <v>16</v>
      </c>
      <c r="F89">
        <f>D89-E89</f>
        <v>496</v>
      </c>
      <c r="G89">
        <f>IF(AND(B89&gt;15,C89&lt;=0.61),IF(B89&lt;30,12000,24000),0)</f>
        <v>12000</v>
      </c>
      <c r="H89">
        <f>IF(F89&lt;G89,25000-F89,0)</f>
        <v>24504</v>
      </c>
      <c r="I89">
        <f>F89+H89</f>
        <v>25000</v>
      </c>
      <c r="J89">
        <f>I89-G89</f>
        <v>13000</v>
      </c>
      <c r="K89">
        <f>MONTH(A89)</f>
        <v>7</v>
      </c>
      <c r="S89">
        <f>IF(AND(B89 &gt;15, C89 &lt;= 0.6),1,0)</f>
        <v>1</v>
      </c>
      <c r="T89">
        <f>IF(AND(B89 &gt;15, C89 &gt; 0.6),1,0)</f>
        <v>0</v>
      </c>
    </row>
    <row r="90" spans="1:20">
      <c r="A90" s="1">
        <v>42192</v>
      </c>
      <c r="B90">
        <v>22</v>
      </c>
      <c r="C90">
        <v>18</v>
      </c>
      <c r="D90">
        <f>IF(J89+C90*700&gt;25000,25000,J89+C90*700)</f>
        <v>25000</v>
      </c>
      <c r="E90">
        <f>ROUNDUP(IF(C90=0,0.03%*POWER(B90,1.5)*D90,0),0)</f>
        <v>0</v>
      </c>
      <c r="F90">
        <f>D90-E90</f>
        <v>25000</v>
      </c>
      <c r="G90">
        <f>IF(AND(B90&gt;15,C90&lt;=0.61),IF(B90&lt;30,12000,24000),0)</f>
        <v>0</v>
      </c>
      <c r="H90">
        <f>IF(F90&lt;G90,25000-F90,0)</f>
        <v>0</v>
      </c>
      <c r="I90">
        <f>F90+H90</f>
        <v>25000</v>
      </c>
      <c r="J90">
        <f>I90-G90</f>
        <v>25000</v>
      </c>
      <c r="K90">
        <f>MONTH(A90)</f>
        <v>7</v>
      </c>
      <c r="S90">
        <f>IF(AND(B90 &gt;15, C90 &lt;= 0.6),1,0)</f>
        <v>0</v>
      </c>
      <c r="T90">
        <f>IF(AND(B90 &gt;15, C90 &gt; 0.6),1,0)</f>
        <v>1</v>
      </c>
    </row>
    <row r="91" spans="1:20">
      <c r="A91" s="1">
        <v>42193</v>
      </c>
      <c r="B91">
        <v>20</v>
      </c>
      <c r="C91">
        <v>3</v>
      </c>
      <c r="D91">
        <f>IF(J90+C91*700&gt;25000,25000,J90+C91*700)</f>
        <v>25000</v>
      </c>
      <c r="E91">
        <f>ROUNDUP(IF(C91=0,0.03%*POWER(B91,1.5)*D91,0),0)</f>
        <v>0</v>
      </c>
      <c r="F91">
        <f>D91-E91</f>
        <v>25000</v>
      </c>
      <c r="G91">
        <f>IF(AND(B91&gt;15,C91&lt;=0.61),IF(B91&lt;30,12000,24000),0)</f>
        <v>0</v>
      </c>
      <c r="H91">
        <f>IF(F91&lt;G91,25000-F91,0)</f>
        <v>0</v>
      </c>
      <c r="I91">
        <f>F91+H91</f>
        <v>25000</v>
      </c>
      <c r="J91">
        <f>I91-G91</f>
        <v>25000</v>
      </c>
      <c r="K91">
        <f>MONTH(A91)</f>
        <v>7</v>
      </c>
      <c r="S91">
        <f>IF(AND(B91 &gt;15, C91 &lt;= 0.6),1,0)</f>
        <v>0</v>
      </c>
      <c r="T91">
        <f>IF(AND(B91 &gt;15, C91 &gt; 0.6),1,0)</f>
        <v>1</v>
      </c>
    </row>
    <row r="92" spans="1:20">
      <c r="A92" s="1">
        <v>42194</v>
      </c>
      <c r="B92">
        <v>16</v>
      </c>
      <c r="C92">
        <v>0.2</v>
      </c>
      <c r="D92">
        <f>IF(J91+C92*700&gt;25000,25000,J91+C92*700)</f>
        <v>25000</v>
      </c>
      <c r="E92">
        <f>ROUNDUP(IF(C92=0,0.03%*POWER(B92,1.5)*D92,0),0)</f>
        <v>0</v>
      </c>
      <c r="F92">
        <f>D92-E92</f>
        <v>25000</v>
      </c>
      <c r="G92">
        <f>IF(AND(B92&gt;15,C92&lt;=0.61),IF(B92&lt;30,12000,24000),0)</f>
        <v>12000</v>
      </c>
      <c r="H92">
        <f>IF(F92&lt;G92,25000-F92,0)</f>
        <v>0</v>
      </c>
      <c r="I92">
        <f>F92+H92</f>
        <v>25000</v>
      </c>
      <c r="J92">
        <f>I92-G92</f>
        <v>13000</v>
      </c>
      <c r="K92">
        <f>MONTH(A92)</f>
        <v>7</v>
      </c>
      <c r="S92">
        <f>IF(AND(B92 &gt;15, C92 &lt;= 0.6),1,0)</f>
        <v>1</v>
      </c>
      <c r="T92">
        <f>IF(AND(B92 &gt;15, C92 &gt; 0.6),1,0)</f>
        <v>0</v>
      </c>
    </row>
    <row r="93" spans="1:20">
      <c r="A93" s="1">
        <v>42195</v>
      </c>
      <c r="B93">
        <v>13</v>
      </c>
      <c r="C93">
        <v>12.2</v>
      </c>
      <c r="D93">
        <f>IF(J92+C93*700&gt;25000,25000,J92+C93*700)</f>
        <v>21540</v>
      </c>
      <c r="E93">
        <f>ROUNDUP(IF(C93=0,0.03%*POWER(B93,1.5)*D93,0),0)</f>
        <v>0</v>
      </c>
      <c r="F93">
        <f>D93-E93</f>
        <v>21540</v>
      </c>
      <c r="G93">
        <f>IF(AND(B93&gt;15,C93&lt;=0.61),IF(B93&lt;30,12000,24000),0)</f>
        <v>0</v>
      </c>
      <c r="H93">
        <f>IF(F93&lt;G93,25000-F93,0)</f>
        <v>0</v>
      </c>
      <c r="I93">
        <f>F93+H93</f>
        <v>21540</v>
      </c>
      <c r="J93">
        <f>I93-G93</f>
        <v>21540</v>
      </c>
      <c r="K93">
        <f>MONTH(A93)</f>
        <v>7</v>
      </c>
      <c r="S93">
        <f>IF(AND(B93 &gt;15, C93 &lt;= 0.6),1,0)</f>
        <v>0</v>
      </c>
      <c r="T93">
        <f>IF(AND(B93 &gt;15, C93 &gt; 0.6),1,0)</f>
        <v>0</v>
      </c>
    </row>
    <row r="94" spans="1:20">
      <c r="A94" s="1">
        <v>42197</v>
      </c>
      <c r="B94">
        <v>18</v>
      </c>
      <c r="C94">
        <v>2</v>
      </c>
      <c r="D94">
        <f>IF(J93+C94*700&gt;25000,25000,J93+C94*700)</f>
        <v>22940</v>
      </c>
      <c r="E94">
        <f>ROUNDUP(IF(C94=0,0.03%*POWER(B94,1.5)*D94,0),0)</f>
        <v>0</v>
      </c>
      <c r="F94">
        <f>D94-E94</f>
        <v>22940</v>
      </c>
      <c r="G94">
        <f>IF(AND(B94&gt;15,C94&lt;=0.61),IF(B94&lt;30,12000,24000),0)</f>
        <v>0</v>
      </c>
      <c r="H94">
        <f>IF(F94&lt;G94,25000-F94,0)</f>
        <v>0</v>
      </c>
      <c r="I94">
        <f>F94+H94</f>
        <v>22940</v>
      </c>
      <c r="J94">
        <f>I94-G94</f>
        <v>22940</v>
      </c>
      <c r="K94">
        <f>MONTH(A94)</f>
        <v>7</v>
      </c>
      <c r="S94">
        <f>IF(AND(B94 &gt;15, C94 &lt;= 0.6),1,0)</f>
        <v>0</v>
      </c>
      <c r="T94">
        <f>IF(AND(B94 &gt;15, C94 &gt; 0.6),1,0)</f>
        <v>1</v>
      </c>
    </row>
    <row r="95" spans="1:20">
      <c r="A95" s="1">
        <v>42198</v>
      </c>
      <c r="B95">
        <v>18</v>
      </c>
      <c r="C95">
        <v>12</v>
      </c>
      <c r="D95">
        <f>IF(J94+C95*700&gt;25000,25000,J94+C95*700)</f>
        <v>25000</v>
      </c>
      <c r="E95">
        <f>ROUNDUP(IF(C95=0,0.03%*POWER(B95,1.5)*D95,0),0)</f>
        <v>0</v>
      </c>
      <c r="F95">
        <f>D95-E95</f>
        <v>25000</v>
      </c>
      <c r="G95">
        <f>IF(AND(B95&gt;15,C95&lt;=0.61),IF(B95&lt;30,12000,24000),0)</f>
        <v>0</v>
      </c>
      <c r="H95">
        <f>IF(F95&lt;G95,25000-F95,0)</f>
        <v>0</v>
      </c>
      <c r="I95">
        <f>F95+H95</f>
        <v>25000</v>
      </c>
      <c r="J95">
        <f>I95-G95</f>
        <v>25000</v>
      </c>
      <c r="K95">
        <f>MONTH(A95)</f>
        <v>7</v>
      </c>
      <c r="S95">
        <f>IF(AND(B95 &gt;15, C95 &lt;= 0.6),1,0)</f>
        <v>0</v>
      </c>
      <c r="T95">
        <f>IF(AND(B95 &gt;15, C95 &gt; 0.6),1,0)</f>
        <v>1</v>
      </c>
    </row>
    <row r="96" spans="1:20">
      <c r="A96" s="1">
        <v>42199</v>
      </c>
      <c r="B96">
        <v>18</v>
      </c>
      <c r="C96">
        <v>0</v>
      </c>
      <c r="D96">
        <f>IF(J95+C96*700&gt;25000,25000,J95+C96*700)</f>
        <v>25000</v>
      </c>
      <c r="E96">
        <f>ROUNDUP(IF(C96=0,0.03%*POWER(B96,1.5)*D96,0),0)</f>
        <v>573</v>
      </c>
      <c r="F96">
        <f>D96-E96</f>
        <v>24427</v>
      </c>
      <c r="G96">
        <f>IF(AND(B96&gt;15,C96&lt;=0.61),IF(B96&lt;30,12000,24000),0)</f>
        <v>12000</v>
      </c>
      <c r="H96">
        <f>IF(F96&lt;G96,25000-F96,0)</f>
        <v>0</v>
      </c>
      <c r="I96">
        <f>F96+H96</f>
        <v>24427</v>
      </c>
      <c r="J96">
        <f>I96-G96</f>
        <v>12427</v>
      </c>
      <c r="K96">
        <f>MONTH(A96)</f>
        <v>7</v>
      </c>
      <c r="S96">
        <f>IF(AND(B96 &gt;15, C96 &lt;= 0.6),1,0)</f>
        <v>1</v>
      </c>
      <c r="T96">
        <f>IF(AND(B96 &gt;15, C96 &gt; 0.6),1,0)</f>
        <v>0</v>
      </c>
    </row>
    <row r="97" spans="1:20">
      <c r="A97" s="1">
        <v>42201</v>
      </c>
      <c r="B97">
        <v>16</v>
      </c>
      <c r="C97">
        <v>0</v>
      </c>
      <c r="D97">
        <f>IF(J96+C97*700&gt;25000,25000,J96+C97*700)</f>
        <v>12427</v>
      </c>
      <c r="E97">
        <f>ROUNDUP(IF(C97=0,0.03%*POWER(B97,1.5)*D97,0),0)</f>
        <v>239</v>
      </c>
      <c r="F97">
        <f>D97-E97</f>
        <v>12188</v>
      </c>
      <c r="G97">
        <f>IF(AND(B97&gt;15,C97&lt;=0.61),IF(B97&lt;30,12000,24000),0)</f>
        <v>12000</v>
      </c>
      <c r="H97">
        <f>IF(F97&lt;G97,25000-F97,0)</f>
        <v>0</v>
      </c>
      <c r="I97">
        <f>F97+H97</f>
        <v>12188</v>
      </c>
      <c r="J97">
        <f>I97-G97</f>
        <v>188</v>
      </c>
      <c r="K97">
        <f>MONTH(A97)</f>
        <v>7</v>
      </c>
      <c r="S97">
        <f>IF(AND(B97 &gt;15, C97 &lt;= 0.6),1,0)</f>
        <v>1</v>
      </c>
      <c r="T97">
        <f>IF(AND(B97 &gt;15, C97 &gt; 0.6),1,0)</f>
        <v>0</v>
      </c>
    </row>
    <row r="98" spans="1:20">
      <c r="A98" s="1">
        <v>42203</v>
      </c>
      <c r="B98">
        <v>26</v>
      </c>
      <c r="C98">
        <v>0</v>
      </c>
      <c r="D98">
        <f>IF(J97+C98*700&gt;25000,25000,J97+C98*700)</f>
        <v>188</v>
      </c>
      <c r="E98">
        <f>ROUNDUP(IF(C98=0,0.03%*POWER(B98,1.5)*D98,0),0)</f>
        <v>8</v>
      </c>
      <c r="F98">
        <f>D98-E98</f>
        <v>180</v>
      </c>
      <c r="G98">
        <f>IF(AND(B98&gt;15,C98&lt;=0.61),IF(B98&lt;30,12000,24000),0)</f>
        <v>12000</v>
      </c>
      <c r="H98">
        <f>IF(F98&lt;G98,25000-F98,0)</f>
        <v>24820</v>
      </c>
      <c r="I98">
        <f>F98+H98</f>
        <v>25000</v>
      </c>
      <c r="J98">
        <f>I98-G98</f>
        <v>13000</v>
      </c>
      <c r="K98">
        <f>MONTH(A98)</f>
        <v>7</v>
      </c>
      <c r="S98">
        <f>IF(AND(B98 &gt;15, C98 &lt;= 0.6),1,0)</f>
        <v>1</v>
      </c>
      <c r="T98">
        <f>IF(AND(B98 &gt;15, C98 &gt; 0.6),1,0)</f>
        <v>0</v>
      </c>
    </row>
    <row r="99" spans="1:20">
      <c r="A99" s="1">
        <v>42204</v>
      </c>
      <c r="B99">
        <v>23</v>
      </c>
      <c r="C99">
        <v>18</v>
      </c>
      <c r="D99">
        <f>IF(J98+C99*700&gt;25000,25000,J98+C99*700)</f>
        <v>25000</v>
      </c>
      <c r="E99">
        <f>ROUNDUP(IF(C99=0,0.03%*POWER(B99,1.5)*D99,0),0)</f>
        <v>0</v>
      </c>
      <c r="F99">
        <f>D99-E99</f>
        <v>25000</v>
      </c>
      <c r="G99">
        <f>IF(AND(B99&gt;15,C99&lt;=0.61),IF(B99&lt;30,12000,24000),0)</f>
        <v>0</v>
      </c>
      <c r="H99">
        <f>IF(F99&lt;G99,25000-F99,0)</f>
        <v>0</v>
      </c>
      <c r="I99">
        <f>F99+H99</f>
        <v>25000</v>
      </c>
      <c r="J99">
        <f>I99-G99</f>
        <v>25000</v>
      </c>
      <c r="K99">
        <f>MONTH(A99)</f>
        <v>7</v>
      </c>
      <c r="S99">
        <f>IF(AND(B99 &gt;15, C99 &lt;= 0.6),1,0)</f>
        <v>0</v>
      </c>
      <c r="T99">
        <f>IF(AND(B99 &gt;15, C99 &gt; 0.6),1,0)</f>
        <v>1</v>
      </c>
    </row>
    <row r="100" spans="1:20">
      <c r="A100" s="1">
        <v>42205</v>
      </c>
      <c r="B100">
        <v>19</v>
      </c>
      <c r="C100">
        <v>0</v>
      </c>
      <c r="D100">
        <f>IF(J99+C100*700&gt;25000,25000,J99+C100*700)</f>
        <v>25000</v>
      </c>
      <c r="E100">
        <f>ROUNDUP(IF(C100=0,0.03%*POWER(B100,1.5)*D100,0),0)</f>
        <v>622</v>
      </c>
      <c r="F100">
        <f>D100-E100</f>
        <v>24378</v>
      </c>
      <c r="G100">
        <f>IF(AND(B100&gt;15,C100&lt;=0.61),IF(B100&lt;30,12000,24000),0)</f>
        <v>12000</v>
      </c>
      <c r="H100">
        <f>IF(F100&lt;G100,25000-F100,0)</f>
        <v>0</v>
      </c>
      <c r="I100">
        <f>F100+H100</f>
        <v>24378</v>
      </c>
      <c r="J100">
        <f>I100-G100</f>
        <v>12378</v>
      </c>
      <c r="K100">
        <f>MONTH(A100)</f>
        <v>7</v>
      </c>
      <c r="S100">
        <f>IF(AND(B100 &gt;15, C100 &lt;= 0.6),1,0)</f>
        <v>1</v>
      </c>
      <c r="T100">
        <f>IF(AND(B100 &gt;15, C100 &gt; 0.6),1,0)</f>
        <v>0</v>
      </c>
    </row>
    <row r="101" spans="1:20">
      <c r="A101" s="1">
        <v>42206</v>
      </c>
      <c r="B101">
        <v>20</v>
      </c>
      <c r="C101">
        <v>6</v>
      </c>
      <c r="D101">
        <f>IF(J100+C101*700&gt;25000,25000,J100+C101*700)</f>
        <v>16578</v>
      </c>
      <c r="E101">
        <f>ROUNDUP(IF(C101=0,0.03%*POWER(B101,1.5)*D101,0),0)</f>
        <v>0</v>
      </c>
      <c r="F101">
        <f>D101-E101</f>
        <v>16578</v>
      </c>
      <c r="G101">
        <f>IF(AND(B101&gt;15,C101&lt;=0.61),IF(B101&lt;30,12000,24000),0)</f>
        <v>0</v>
      </c>
      <c r="H101">
        <f>IF(F101&lt;G101,25000-F101,0)</f>
        <v>0</v>
      </c>
      <c r="I101">
        <f>F101+H101</f>
        <v>16578</v>
      </c>
      <c r="J101">
        <f>I101-G101</f>
        <v>16578</v>
      </c>
      <c r="K101">
        <f>MONTH(A101)</f>
        <v>7</v>
      </c>
      <c r="S101">
        <f>IF(AND(B101 &gt;15, C101 &lt;= 0.6),1,0)</f>
        <v>0</v>
      </c>
      <c r="T101">
        <f>IF(AND(B101 &gt;15, C101 &gt; 0.6),1,0)</f>
        <v>1</v>
      </c>
    </row>
    <row r="102" spans="1:20">
      <c r="A102" s="1">
        <v>42208</v>
      </c>
      <c r="B102">
        <v>20</v>
      </c>
      <c r="C102">
        <v>0</v>
      </c>
      <c r="D102">
        <f>IF(J101+C102*700&gt;25000,25000,J101+C102*700)</f>
        <v>16578</v>
      </c>
      <c r="E102">
        <f>ROUNDUP(IF(C102=0,0.03%*POWER(B102,1.5)*D102,0),0)</f>
        <v>445</v>
      </c>
      <c r="F102">
        <f>D102-E102</f>
        <v>16133</v>
      </c>
      <c r="G102">
        <f>IF(AND(B102&gt;15,C102&lt;=0.61),IF(B102&lt;30,12000,24000),0)</f>
        <v>12000</v>
      </c>
      <c r="H102">
        <f>IF(F102&lt;G102,25000-F102,0)</f>
        <v>0</v>
      </c>
      <c r="I102">
        <f>F102+H102</f>
        <v>16133</v>
      </c>
      <c r="J102">
        <f>I102-G102</f>
        <v>4133</v>
      </c>
      <c r="K102">
        <f>MONTH(A102)</f>
        <v>7</v>
      </c>
      <c r="S102">
        <f>IF(AND(B102 &gt;15, C102 &lt;= 0.6),1,0)</f>
        <v>1</v>
      </c>
      <c r="T102">
        <f>IF(AND(B102 &gt;15, C102 &gt; 0.6),1,0)</f>
        <v>0</v>
      </c>
    </row>
    <row r="103" spans="1:20">
      <c r="A103" s="1">
        <v>42210</v>
      </c>
      <c r="B103">
        <v>23</v>
      </c>
      <c r="C103">
        <v>0.1</v>
      </c>
      <c r="D103">
        <f>IF(J102+C103*700&gt;25000,25000,J102+C103*700)</f>
        <v>4203</v>
      </c>
      <c r="E103">
        <f>ROUNDUP(IF(C103=0,0.03%*POWER(B103,1.5)*D103,0),0)</f>
        <v>0</v>
      </c>
      <c r="F103">
        <f>D103-E103</f>
        <v>4203</v>
      </c>
      <c r="G103">
        <f>IF(AND(B103&gt;15,C103&lt;=0.61),IF(B103&lt;30,12000,24000),0)</f>
        <v>12000</v>
      </c>
      <c r="H103">
        <f>IF(F103&lt;G103,25000-F103,0)</f>
        <v>20797</v>
      </c>
      <c r="I103">
        <f>F103+H103</f>
        <v>25000</v>
      </c>
      <c r="J103">
        <f>I103-G103</f>
        <v>13000</v>
      </c>
      <c r="K103">
        <f>MONTH(A103)</f>
        <v>7</v>
      </c>
      <c r="S103">
        <f>IF(AND(B103 &gt;15, C103 &lt;= 0.6),1,0)</f>
        <v>1</v>
      </c>
      <c r="T103">
        <f>IF(AND(B103 &gt;15, C103 &gt; 0.6),1,0)</f>
        <v>0</v>
      </c>
    </row>
    <row r="104" spans="1:20">
      <c r="A104" s="1">
        <v>42212</v>
      </c>
      <c r="B104">
        <v>16</v>
      </c>
      <c r="C104">
        <v>0.1</v>
      </c>
      <c r="D104">
        <f>IF(J103+C104*700&gt;25000,25000,J103+C104*700)</f>
        <v>13070</v>
      </c>
      <c r="E104">
        <f>ROUNDUP(IF(C104=0,0.03%*POWER(B104,1.5)*D104,0),0)</f>
        <v>0</v>
      </c>
      <c r="F104">
        <f>D104-E104</f>
        <v>13070</v>
      </c>
      <c r="G104">
        <f>IF(AND(B104&gt;15,C104&lt;=0.61),IF(B104&lt;30,12000,24000),0)</f>
        <v>12000</v>
      </c>
      <c r="H104">
        <f>IF(F104&lt;G104,25000-F104,0)</f>
        <v>0</v>
      </c>
      <c r="I104">
        <f>F104+H104</f>
        <v>13070</v>
      </c>
      <c r="J104">
        <f>I104-G104</f>
        <v>1070</v>
      </c>
      <c r="K104">
        <f>MONTH(A104)</f>
        <v>7</v>
      </c>
      <c r="S104">
        <f>IF(AND(B104 &gt;15, C104 &lt;= 0.6),1,0)</f>
        <v>1</v>
      </c>
      <c r="T104">
        <f>IF(AND(B104 &gt;15, C104 &gt; 0.6),1,0)</f>
        <v>0</v>
      </c>
    </row>
    <row r="105" spans="1:20">
      <c r="A105" s="1">
        <v>42214</v>
      </c>
      <c r="B105">
        <v>18</v>
      </c>
      <c r="C105">
        <v>0</v>
      </c>
      <c r="D105">
        <f>IF(J104+C105*700&gt;25000,25000,J104+C105*700)</f>
        <v>1070</v>
      </c>
      <c r="E105">
        <f>ROUNDUP(IF(C105=0,0.03%*POWER(B105,1.5)*D105,0),0)</f>
        <v>25</v>
      </c>
      <c r="F105">
        <f>D105-E105</f>
        <v>1045</v>
      </c>
      <c r="G105">
        <f>IF(AND(B105&gt;15,C105&lt;=0.61),IF(B105&lt;30,12000,24000),0)</f>
        <v>12000</v>
      </c>
      <c r="H105">
        <f>IF(F105&lt;G105,25000-F105,0)</f>
        <v>23955</v>
      </c>
      <c r="I105">
        <f>F105+H105</f>
        <v>25000</v>
      </c>
      <c r="J105">
        <f>I105-G105</f>
        <v>13000</v>
      </c>
      <c r="K105">
        <f>MONTH(A105)</f>
        <v>7</v>
      </c>
      <c r="S105">
        <f>IF(AND(B105 &gt;15, C105 &lt;= 0.6),1,0)</f>
        <v>1</v>
      </c>
      <c r="T105">
        <f>IF(AND(B105 &gt;15, C105 &gt; 0.6),1,0)</f>
        <v>0</v>
      </c>
    </row>
    <row r="106" spans="1:20">
      <c r="A106" s="1">
        <v>42215</v>
      </c>
      <c r="B106">
        <v>14</v>
      </c>
      <c r="C106">
        <v>0</v>
      </c>
      <c r="D106">
        <f>IF(J105+C106*700&gt;25000,25000,J105+C106*700)</f>
        <v>13000</v>
      </c>
      <c r="E106">
        <f>ROUNDUP(IF(C106=0,0.03%*POWER(B106,1.5)*D106,0),0)</f>
        <v>205</v>
      </c>
      <c r="F106">
        <f>D106-E106</f>
        <v>12795</v>
      </c>
      <c r="G106">
        <f>IF(AND(B106&gt;15,C106&lt;=0.61),IF(B106&lt;30,12000,24000),0)</f>
        <v>0</v>
      </c>
      <c r="H106">
        <f>IF(F106&lt;G106,25000-F106,0)</f>
        <v>0</v>
      </c>
      <c r="I106">
        <f>F106+H106</f>
        <v>12795</v>
      </c>
      <c r="J106">
        <f>I106-G106</f>
        <v>12795</v>
      </c>
      <c r="K106">
        <f>MONTH(A106)</f>
        <v>7</v>
      </c>
      <c r="S106">
        <f>IF(AND(B106 &gt;15, C106 &lt;= 0.6),1,0)</f>
        <v>0</v>
      </c>
      <c r="T106">
        <f>IF(AND(B106 &gt;15, C106 &gt; 0.6),1,0)</f>
        <v>0</v>
      </c>
    </row>
    <row r="107" spans="1:20">
      <c r="A107" s="1">
        <v>42216</v>
      </c>
      <c r="B107">
        <v>14</v>
      </c>
      <c r="C107">
        <v>0</v>
      </c>
      <c r="D107">
        <f>IF(J106+C107*700&gt;25000,25000,J106+C107*700)</f>
        <v>12795</v>
      </c>
      <c r="E107">
        <f>ROUNDUP(IF(C107=0,0.03%*POWER(B107,1.5)*D107,0),0)</f>
        <v>202</v>
      </c>
      <c r="F107">
        <f>D107-E107</f>
        <v>12593</v>
      </c>
      <c r="G107">
        <f>IF(AND(B107&gt;15,C107&lt;=0.61),IF(B107&lt;30,12000,24000),0)</f>
        <v>0</v>
      </c>
      <c r="H107">
        <f>IF(F107&lt;G107,25000-F107,0)</f>
        <v>0</v>
      </c>
      <c r="I107">
        <f>F107+H107</f>
        <v>12593</v>
      </c>
      <c r="J107">
        <f>I107-G107</f>
        <v>12593</v>
      </c>
      <c r="K107">
        <f>MONTH(A107)</f>
        <v>7</v>
      </c>
      <c r="S107">
        <f>IF(AND(B107 &gt;15, C107 &lt;= 0.6),1,0)</f>
        <v>0</v>
      </c>
      <c r="T107">
        <f>IF(AND(B107 &gt;15, C107 &gt; 0.6),1,0)</f>
        <v>0</v>
      </c>
    </row>
    <row r="108" spans="1:20">
      <c r="A108" s="1">
        <v>42218</v>
      </c>
      <c r="B108">
        <v>22</v>
      </c>
      <c r="C108">
        <v>0</v>
      </c>
      <c r="D108">
        <f>IF(J107+C108*700&gt;25000,25000,J107+C108*700)</f>
        <v>12593</v>
      </c>
      <c r="E108">
        <f>ROUNDUP(IF(C108=0,0.03%*POWER(B108,1.5)*D108,0),0)</f>
        <v>390</v>
      </c>
      <c r="F108">
        <f>D108-E108</f>
        <v>12203</v>
      </c>
      <c r="G108">
        <f>IF(AND(B108&gt;15,C108&lt;=0.61),IF(B108&lt;30,12000,24000),0)</f>
        <v>12000</v>
      </c>
      <c r="H108">
        <f>IF(F108&lt;G108,25000-F108,0)</f>
        <v>0</v>
      </c>
      <c r="I108">
        <f>F108+H108</f>
        <v>12203</v>
      </c>
      <c r="J108">
        <f>I108-G108</f>
        <v>203</v>
      </c>
      <c r="K108">
        <f>MONTH(A108)</f>
        <v>8</v>
      </c>
      <c r="S108">
        <f>IF(AND(B108 &gt;15, C108 &lt;= 0.6),1,0)</f>
        <v>1</v>
      </c>
      <c r="T108">
        <f>IF(AND(B108 &gt;15, C108 &gt; 0.6),1,0)</f>
        <v>0</v>
      </c>
    </row>
    <row r="109" spans="1:20">
      <c r="A109" s="1">
        <v>42220</v>
      </c>
      <c r="B109">
        <v>25</v>
      </c>
      <c r="C109">
        <v>0</v>
      </c>
      <c r="D109">
        <f>IF(J108+C109*700&gt;25000,25000,J108+C109*700)</f>
        <v>203</v>
      </c>
      <c r="E109">
        <f>ROUNDUP(IF(C109=0,0.03%*POWER(B109,1.5)*D109,0),0)</f>
        <v>8</v>
      </c>
      <c r="F109">
        <f>D109-E109</f>
        <v>195</v>
      </c>
      <c r="G109">
        <f>IF(AND(B109&gt;15,C109&lt;=0.61),IF(B109&lt;30,12000,24000),0)</f>
        <v>12000</v>
      </c>
      <c r="H109">
        <f>IF(F109&lt;G109,25000-F109,0)</f>
        <v>24805</v>
      </c>
      <c r="I109">
        <f>F109+H109</f>
        <v>25000</v>
      </c>
      <c r="J109">
        <f>I109-G109</f>
        <v>13000</v>
      </c>
      <c r="K109">
        <f>MONTH(A109)</f>
        <v>8</v>
      </c>
      <c r="S109">
        <f>IF(AND(B109 &gt;15, C109 &lt;= 0.6),1,0)</f>
        <v>1</v>
      </c>
      <c r="T109">
        <f>IF(AND(B109 &gt;15, C109 &gt; 0.6),1,0)</f>
        <v>0</v>
      </c>
    </row>
    <row r="110" spans="1:20">
      <c r="A110" s="1">
        <v>42222</v>
      </c>
      <c r="B110">
        <v>24</v>
      </c>
      <c r="C110">
        <v>0</v>
      </c>
      <c r="D110">
        <f>IF(J109+C110*700&gt;25000,25000,J109+C110*700)</f>
        <v>13000</v>
      </c>
      <c r="E110">
        <f>ROUNDUP(IF(C110=0,0.03%*POWER(B110,1.5)*D110,0),0)</f>
        <v>459</v>
      </c>
      <c r="F110">
        <f>D110-E110</f>
        <v>12541</v>
      </c>
      <c r="G110">
        <f>IF(AND(B110&gt;15,C110&lt;=0.61),IF(B110&lt;30,12000,24000),0)</f>
        <v>12000</v>
      </c>
      <c r="H110">
        <f>IF(F110&lt;G110,25000-F110,0)</f>
        <v>0</v>
      </c>
      <c r="I110">
        <f>F110+H110</f>
        <v>12541</v>
      </c>
      <c r="J110">
        <f>I110-G110</f>
        <v>541</v>
      </c>
      <c r="K110">
        <f>MONTH(A110)</f>
        <v>8</v>
      </c>
      <c r="S110">
        <f>IF(AND(B110 &gt;15, C110 &lt;= 0.6),1,0)</f>
        <v>1</v>
      </c>
      <c r="T110">
        <f>IF(AND(B110 &gt;15, C110 &gt; 0.6),1,0)</f>
        <v>0</v>
      </c>
    </row>
    <row r="111" spans="1:20">
      <c r="A111" s="1">
        <v>42224</v>
      </c>
      <c r="B111">
        <v>28</v>
      </c>
      <c r="C111">
        <v>0</v>
      </c>
      <c r="D111">
        <f>IF(J110+C111*700&gt;25000,25000,J110+C111*700)</f>
        <v>541</v>
      </c>
      <c r="E111">
        <f>ROUNDUP(IF(C111=0,0.03%*POWER(B111,1.5)*D111,0),0)</f>
        <v>25</v>
      </c>
      <c r="F111">
        <f>D111-E111</f>
        <v>516</v>
      </c>
      <c r="G111">
        <f>IF(AND(B111&gt;15,C111&lt;=0.61),IF(B111&lt;30,12000,24000),0)</f>
        <v>12000</v>
      </c>
      <c r="H111">
        <f>IF(F111&lt;G111,25000-F111,0)</f>
        <v>24484</v>
      </c>
      <c r="I111">
        <f>F111+H111</f>
        <v>25000</v>
      </c>
      <c r="J111">
        <f>I111-G111</f>
        <v>13000</v>
      </c>
      <c r="K111">
        <f>MONTH(A111)</f>
        <v>8</v>
      </c>
      <c r="S111">
        <f>IF(AND(B111 &gt;15, C111 &lt;= 0.6),1,0)</f>
        <v>1</v>
      </c>
      <c r="T111">
        <f>IF(AND(B111 &gt;15, C111 &gt; 0.6),1,0)</f>
        <v>0</v>
      </c>
    </row>
    <row r="112" spans="1:20">
      <c r="A112" s="1">
        <v>42226</v>
      </c>
      <c r="B112">
        <v>24</v>
      </c>
      <c r="C112">
        <v>0</v>
      </c>
      <c r="D112">
        <f>IF(J111+C112*700&gt;25000,25000,J111+C112*700)</f>
        <v>13000</v>
      </c>
      <c r="E112">
        <f>ROUNDUP(IF(C112=0,0.03%*POWER(B112,1.5)*D112,0),0)</f>
        <v>459</v>
      </c>
      <c r="F112">
        <f>D112-E112</f>
        <v>12541</v>
      </c>
      <c r="G112">
        <f>IF(AND(B112&gt;15,C112&lt;=0.61),IF(B112&lt;30,12000,24000),0)</f>
        <v>12000</v>
      </c>
      <c r="H112">
        <f>IF(F112&lt;G112,25000-F112,0)</f>
        <v>0</v>
      </c>
      <c r="I112">
        <f>F112+H112</f>
        <v>12541</v>
      </c>
      <c r="J112">
        <f>I112-G112</f>
        <v>541</v>
      </c>
      <c r="K112">
        <f>MONTH(A112)</f>
        <v>8</v>
      </c>
      <c r="S112">
        <f>IF(AND(B112 &gt;15, C112 &lt;= 0.6),1,0)</f>
        <v>1</v>
      </c>
      <c r="T112">
        <f>IF(AND(B112 &gt;15, C112 &gt; 0.6),1,0)</f>
        <v>0</v>
      </c>
    </row>
    <row r="113" spans="1:20">
      <c r="A113" s="1">
        <v>42231</v>
      </c>
      <c r="B113">
        <v>31</v>
      </c>
      <c r="C113">
        <v>12</v>
      </c>
      <c r="D113">
        <f>IF(J112+C113*700&gt;25000,25000,J112+C113*700)</f>
        <v>8941</v>
      </c>
      <c r="E113">
        <f>ROUNDUP(IF(C113=0,0.03%*POWER(B113,1.5)*D113,0),0)</f>
        <v>0</v>
      </c>
      <c r="F113">
        <f>D113-E113</f>
        <v>8941</v>
      </c>
      <c r="G113">
        <f>IF(AND(B113&gt;15,C113&lt;=0.61),IF(B113&lt;30,12000,24000),0)</f>
        <v>0</v>
      </c>
      <c r="H113">
        <f>IF(F113&lt;G113,25000-F113,0)</f>
        <v>0</v>
      </c>
      <c r="I113">
        <f>F113+H113</f>
        <v>8941</v>
      </c>
      <c r="J113">
        <f>I113-G113</f>
        <v>8941</v>
      </c>
      <c r="K113">
        <f>MONTH(A113)</f>
        <v>8</v>
      </c>
      <c r="S113">
        <f>IF(AND(B113 &gt;15, C113 &lt;= 0.6),1,0)</f>
        <v>0</v>
      </c>
      <c r="T113">
        <f>IF(AND(B113 &gt;15, C113 &gt; 0.6),1,0)</f>
        <v>1</v>
      </c>
    </row>
    <row r="114" spans="1:20">
      <c r="A114" s="1">
        <v>42233</v>
      </c>
      <c r="B114">
        <v>24</v>
      </c>
      <c r="C114">
        <v>0.2</v>
      </c>
      <c r="D114">
        <f>IF(J113+C114*700&gt;25000,25000,J113+C114*700)</f>
        <v>9081</v>
      </c>
      <c r="E114">
        <f>ROUNDUP(IF(C114=0,0.03%*POWER(B114,1.5)*D114,0),0)</f>
        <v>0</v>
      </c>
      <c r="F114">
        <f>D114-E114</f>
        <v>9081</v>
      </c>
      <c r="G114">
        <f>IF(AND(B114&gt;15,C114&lt;=0.61),IF(B114&lt;30,12000,24000),0)</f>
        <v>12000</v>
      </c>
      <c r="H114">
        <f>IF(F114&lt;G114,25000-F114,0)</f>
        <v>15919</v>
      </c>
      <c r="I114">
        <f>F114+H114</f>
        <v>25000</v>
      </c>
      <c r="J114">
        <f>I114-G114</f>
        <v>13000</v>
      </c>
      <c r="K114">
        <f>MONTH(A114)</f>
        <v>8</v>
      </c>
      <c r="S114">
        <f>IF(AND(B114 &gt;15, C114 &lt;= 0.6),1,0)</f>
        <v>1</v>
      </c>
      <c r="T114">
        <f>IF(AND(B114 &gt;15, C114 &gt; 0.6),1,0)</f>
        <v>0</v>
      </c>
    </row>
    <row r="115" spans="1:20">
      <c r="A115" s="1">
        <v>42235</v>
      </c>
      <c r="B115">
        <v>19</v>
      </c>
      <c r="C115">
        <v>0</v>
      </c>
      <c r="D115">
        <f>IF(J114+C115*700&gt;25000,25000,J114+C115*700)</f>
        <v>13000</v>
      </c>
      <c r="E115">
        <f>ROUNDUP(IF(C115=0,0.03%*POWER(B115,1.5)*D115,0),0)</f>
        <v>323</v>
      </c>
      <c r="F115">
        <f>D115-E115</f>
        <v>12677</v>
      </c>
      <c r="G115">
        <f>IF(AND(B115&gt;15,C115&lt;=0.61),IF(B115&lt;30,12000,24000),0)</f>
        <v>12000</v>
      </c>
      <c r="H115">
        <f>IF(F115&lt;G115,25000-F115,0)</f>
        <v>0</v>
      </c>
      <c r="I115">
        <f>F115+H115</f>
        <v>12677</v>
      </c>
      <c r="J115">
        <f>I115-G115</f>
        <v>677</v>
      </c>
      <c r="K115">
        <f>MONTH(A115)</f>
        <v>8</v>
      </c>
      <c r="S115">
        <f>IF(AND(B115 &gt;15, C115 &lt;= 0.6),1,0)</f>
        <v>1</v>
      </c>
      <c r="T115">
        <f>IF(AND(B115 &gt;15, C115 &gt; 0.6),1,0)</f>
        <v>0</v>
      </c>
    </row>
    <row r="116" spans="1:20">
      <c r="A116" s="1">
        <v>42237</v>
      </c>
      <c r="B116">
        <v>18</v>
      </c>
      <c r="C116">
        <v>0</v>
      </c>
      <c r="D116">
        <f>IF(J115+C116*700&gt;25000,25000,J115+C116*700)</f>
        <v>677</v>
      </c>
      <c r="E116">
        <f>ROUNDUP(IF(C116=0,0.03%*POWER(B116,1.5)*D116,0),0)</f>
        <v>16</v>
      </c>
      <c r="F116">
        <f>D116-E116</f>
        <v>661</v>
      </c>
      <c r="G116">
        <f>IF(AND(B116&gt;15,C116&lt;=0.61),IF(B116&lt;30,12000,24000),0)</f>
        <v>12000</v>
      </c>
      <c r="H116">
        <f>IF(F116&lt;G116,25000-F116,0)</f>
        <v>24339</v>
      </c>
      <c r="I116">
        <f>F116+H116</f>
        <v>25000</v>
      </c>
      <c r="J116">
        <f>I116-G116</f>
        <v>13000</v>
      </c>
      <c r="K116">
        <f>MONTH(A116)</f>
        <v>8</v>
      </c>
      <c r="S116">
        <f>IF(AND(B116 &gt;15, C116 &lt;= 0.6),1,0)</f>
        <v>1</v>
      </c>
      <c r="T116">
        <f>IF(AND(B116 &gt;15, C116 &gt; 0.6),1,0)</f>
        <v>0</v>
      </c>
    </row>
    <row r="117" spans="1:20">
      <c r="A117" s="1">
        <v>42239</v>
      </c>
      <c r="B117">
        <v>19</v>
      </c>
      <c r="C117">
        <v>0</v>
      </c>
      <c r="D117">
        <f>IF(J116+C117*700&gt;25000,25000,J116+C117*700)</f>
        <v>13000</v>
      </c>
      <c r="E117">
        <f>ROUNDUP(IF(C117=0,0.03%*POWER(B117,1.5)*D117,0),0)</f>
        <v>323</v>
      </c>
      <c r="F117">
        <f>D117-E117</f>
        <v>12677</v>
      </c>
      <c r="G117">
        <f>IF(AND(B117&gt;15,C117&lt;=0.61),IF(B117&lt;30,12000,24000),0)</f>
        <v>12000</v>
      </c>
      <c r="H117">
        <f>IF(F117&lt;G117,25000-F117,0)</f>
        <v>0</v>
      </c>
      <c r="I117">
        <f>F117+H117</f>
        <v>12677</v>
      </c>
      <c r="J117">
        <f>I117-G117</f>
        <v>677</v>
      </c>
      <c r="K117">
        <f>MONTH(A117)</f>
        <v>8</v>
      </c>
      <c r="S117">
        <f>IF(AND(B117 &gt;15, C117 &lt;= 0.6),1,0)</f>
        <v>1</v>
      </c>
      <c r="T117">
        <f>IF(AND(B117 &gt;15, C117 &gt; 0.6),1,0)</f>
        <v>0</v>
      </c>
    </row>
    <row r="118" spans="1:20">
      <c r="A118" s="1">
        <v>42240</v>
      </c>
      <c r="B118">
        <v>21</v>
      </c>
      <c r="C118">
        <v>5.5</v>
      </c>
      <c r="D118">
        <f>IF(J117+C118*700&gt;25000,25000,J117+C118*700)</f>
        <v>4527</v>
      </c>
      <c r="E118">
        <f>ROUNDUP(IF(C118=0,0.03%*POWER(B118,1.5)*D118,0),0)</f>
        <v>0</v>
      </c>
      <c r="F118">
        <f>D118-E118</f>
        <v>4527</v>
      </c>
      <c r="G118">
        <f>IF(AND(B118&gt;15,C118&lt;=0.61),IF(B118&lt;30,12000,24000),0)</f>
        <v>0</v>
      </c>
      <c r="H118">
        <f>IF(F118&lt;G118,25000-F118,0)</f>
        <v>0</v>
      </c>
      <c r="I118">
        <f>F118+H118</f>
        <v>4527</v>
      </c>
      <c r="J118">
        <f>I118-G118</f>
        <v>4527</v>
      </c>
      <c r="K118">
        <f>MONTH(A118)</f>
        <v>8</v>
      </c>
      <c r="S118">
        <f>IF(AND(B118 &gt;15, C118 &lt;= 0.6),1,0)</f>
        <v>0</v>
      </c>
      <c r="T118">
        <f>IF(AND(B118 &gt;15, C118 &gt; 0.6),1,0)</f>
        <v>1</v>
      </c>
    </row>
    <row r="119" spans="1:20">
      <c r="A119" s="1">
        <v>42241</v>
      </c>
      <c r="B119">
        <v>18</v>
      </c>
      <c r="C119">
        <v>18</v>
      </c>
      <c r="D119">
        <f>IF(J118+C119*700&gt;25000,25000,J118+C119*700)</f>
        <v>17127</v>
      </c>
      <c r="E119">
        <f>ROUNDUP(IF(C119=0,0.03%*POWER(B119,1.5)*D119,0),0)</f>
        <v>0</v>
      </c>
      <c r="F119">
        <f>D119-E119</f>
        <v>17127</v>
      </c>
      <c r="G119">
        <f>IF(AND(B119&gt;15,C119&lt;=0.61),IF(B119&lt;30,12000,24000),0)</f>
        <v>0</v>
      </c>
      <c r="H119">
        <f>IF(F119&lt;G119,25000-F119,0)</f>
        <v>0</v>
      </c>
      <c r="I119">
        <f>F119+H119</f>
        <v>17127</v>
      </c>
      <c r="J119">
        <f>I119-G119</f>
        <v>17127</v>
      </c>
      <c r="K119">
        <f>MONTH(A119)</f>
        <v>8</v>
      </c>
      <c r="S119">
        <f>IF(AND(B119 &gt;15, C119 &lt;= 0.6),1,0)</f>
        <v>0</v>
      </c>
      <c r="T119">
        <f>IF(AND(B119 &gt;15, C119 &gt; 0.6),1,0)</f>
        <v>1</v>
      </c>
    </row>
    <row r="120" spans="1:20">
      <c r="A120" s="1">
        <v>42242</v>
      </c>
      <c r="B120">
        <v>19</v>
      </c>
      <c r="C120">
        <v>12</v>
      </c>
      <c r="D120">
        <f>IF(J119+C120*700&gt;25000,25000,J119+C120*700)</f>
        <v>25000</v>
      </c>
      <c r="E120">
        <f>ROUNDUP(IF(C120=0,0.03%*POWER(B120,1.5)*D120,0),0)</f>
        <v>0</v>
      </c>
      <c r="F120">
        <f>D120-E120</f>
        <v>25000</v>
      </c>
      <c r="G120">
        <f>IF(AND(B120&gt;15,C120&lt;=0.61),IF(B120&lt;30,12000,24000),0)</f>
        <v>0</v>
      </c>
      <c r="H120">
        <f>IF(F120&lt;G120,25000-F120,0)</f>
        <v>0</v>
      </c>
      <c r="I120">
        <f>F120+H120</f>
        <v>25000</v>
      </c>
      <c r="J120">
        <f>I120-G120</f>
        <v>25000</v>
      </c>
      <c r="K120">
        <f>MONTH(A120)</f>
        <v>8</v>
      </c>
      <c r="S120">
        <f>IF(AND(B120 &gt;15, C120 &lt;= 0.6),1,0)</f>
        <v>0</v>
      </c>
      <c r="T120">
        <f>IF(AND(B120 &gt;15, C120 &gt; 0.6),1,0)</f>
        <v>1</v>
      </c>
    </row>
    <row r="121" spans="1:20">
      <c r="A121" s="1">
        <v>42243</v>
      </c>
      <c r="B121">
        <v>23</v>
      </c>
      <c r="C121">
        <v>0</v>
      </c>
      <c r="D121">
        <f>IF(J120+C121*700&gt;25000,25000,J120+C121*700)</f>
        <v>25000</v>
      </c>
      <c r="E121">
        <f>ROUNDUP(IF(C121=0,0.03%*POWER(B121,1.5)*D121,0),0)</f>
        <v>828</v>
      </c>
      <c r="F121">
        <f>D121-E121</f>
        <v>24172</v>
      </c>
      <c r="G121">
        <f>IF(AND(B121&gt;15,C121&lt;=0.61),IF(B121&lt;30,12000,24000),0)</f>
        <v>12000</v>
      </c>
      <c r="H121">
        <f>IF(F121&lt;G121,25000-F121,0)</f>
        <v>0</v>
      </c>
      <c r="I121">
        <f>F121+H121</f>
        <v>24172</v>
      </c>
      <c r="J121">
        <f>I121-G121</f>
        <v>12172</v>
      </c>
      <c r="K121">
        <f>MONTH(A121)</f>
        <v>8</v>
      </c>
      <c r="S121">
        <f>IF(AND(B121 &gt;15, C121 &lt;= 0.6),1,0)</f>
        <v>1</v>
      </c>
      <c r="T121">
        <f>IF(AND(B121 &gt;15, C121 &gt; 0.6),1,0)</f>
        <v>0</v>
      </c>
    </row>
    <row r="122" spans="1:20">
      <c r="A122" s="1">
        <v>42244</v>
      </c>
      <c r="B122">
        <v>17</v>
      </c>
      <c r="C122">
        <v>0.1</v>
      </c>
      <c r="D122">
        <f>IF(J121+C122*700&gt;25000,25000,J121+C122*700)</f>
        <v>12242</v>
      </c>
      <c r="E122">
        <f>ROUNDUP(IF(C122=0,0.03%*POWER(B122,1.5)*D122,0),0)</f>
        <v>0</v>
      </c>
      <c r="F122">
        <f>D122-E122</f>
        <v>12242</v>
      </c>
      <c r="G122">
        <f>IF(AND(B122&gt;15,C122&lt;=0.61),IF(B122&lt;30,12000,24000),0)</f>
        <v>12000</v>
      </c>
      <c r="H122">
        <f>IF(F122&lt;G122,25000-F122,0)</f>
        <v>0</v>
      </c>
      <c r="I122">
        <f>F122+H122</f>
        <v>12242</v>
      </c>
      <c r="J122">
        <f>I122-G122</f>
        <v>242</v>
      </c>
      <c r="K122">
        <f>MONTH(A122)</f>
        <v>8</v>
      </c>
      <c r="S122">
        <f>IF(AND(B122 &gt;15, C122 &lt;= 0.6),1,0)</f>
        <v>1</v>
      </c>
      <c r="T122">
        <f>IF(AND(B122 &gt;15, C122 &gt; 0.6),1,0)</f>
        <v>0</v>
      </c>
    </row>
    <row r="123" spans="1:20">
      <c r="A123" s="1">
        <v>42245</v>
      </c>
      <c r="B123">
        <v>16</v>
      </c>
      <c r="C123">
        <v>14</v>
      </c>
      <c r="D123">
        <f>IF(J122+C123*700&gt;25000,25000,J122+C123*700)</f>
        <v>10042</v>
      </c>
      <c r="E123">
        <f>ROUNDUP(IF(C123=0,0.03%*POWER(B123,1.5)*D123,0),0)</f>
        <v>0</v>
      </c>
      <c r="F123">
        <f>D123-E123</f>
        <v>10042</v>
      </c>
      <c r="G123">
        <f>IF(AND(B123&gt;15,C123&lt;=0.61),IF(B123&lt;30,12000,24000),0)</f>
        <v>0</v>
      </c>
      <c r="H123">
        <f>IF(F123&lt;G123,25000-F123,0)</f>
        <v>0</v>
      </c>
      <c r="I123">
        <f>F123+H123</f>
        <v>10042</v>
      </c>
      <c r="J123">
        <f>I123-G123</f>
        <v>10042</v>
      </c>
      <c r="K123">
        <f>MONTH(A123)</f>
        <v>8</v>
      </c>
      <c r="S123">
        <f>IF(AND(B123 &gt;15, C123 &lt;= 0.6),1,0)</f>
        <v>0</v>
      </c>
      <c r="T123">
        <f>IF(AND(B123 &gt;15, C123 &gt; 0.6),1,0)</f>
        <v>1</v>
      </c>
    </row>
    <row r="124" spans="1:20">
      <c r="A124" s="1">
        <v>42247</v>
      </c>
      <c r="B124">
        <v>26</v>
      </c>
      <c r="C124">
        <v>0</v>
      </c>
      <c r="D124">
        <f>IF(J123+C124*700&gt;25000,25000,J123+C124*700)</f>
        <v>10042</v>
      </c>
      <c r="E124">
        <f>ROUNDUP(IF(C124=0,0.03%*POWER(B124,1.5)*D124,0),0)</f>
        <v>400</v>
      </c>
      <c r="F124">
        <f>D124-E124</f>
        <v>9642</v>
      </c>
      <c r="G124">
        <f>IF(AND(B124&gt;15,C124&lt;=0.61),IF(B124&lt;30,12000,24000),0)</f>
        <v>12000</v>
      </c>
      <c r="H124">
        <f>IF(F124&lt;G124,25000-F124,0)</f>
        <v>15358</v>
      </c>
      <c r="I124">
        <f>F124+H124</f>
        <v>25000</v>
      </c>
      <c r="J124">
        <f>I124-G124</f>
        <v>13000</v>
      </c>
      <c r="K124">
        <f>MONTH(A124)</f>
        <v>8</v>
      </c>
      <c r="S124">
        <f>IF(AND(B124 &gt;15, C124 &lt;= 0.6),1,0)</f>
        <v>1</v>
      </c>
      <c r="T124">
        <f>IF(AND(B124 &gt;15, C124 &gt; 0.6),1,0)</f>
        <v>0</v>
      </c>
    </row>
    <row r="125" spans="1:20">
      <c r="A125" s="1">
        <v>42248</v>
      </c>
      <c r="B125">
        <v>27</v>
      </c>
      <c r="C125">
        <v>2</v>
      </c>
      <c r="D125">
        <f>IF(J124+C125*700&gt;25000,25000,J124+C125*700)</f>
        <v>14400</v>
      </c>
      <c r="E125">
        <f>ROUNDUP(IF(C125=0,0.03%*POWER(B125,1.5)*D125,0),0)</f>
        <v>0</v>
      </c>
      <c r="F125">
        <f>D125-E125</f>
        <v>14400</v>
      </c>
      <c r="G125">
        <f>IF(AND(B125&gt;15,C125&lt;=0.61),IF(B125&lt;30,12000,24000),0)</f>
        <v>0</v>
      </c>
      <c r="H125">
        <f>IF(F125&lt;G125,25000-F125,0)</f>
        <v>0</v>
      </c>
      <c r="I125">
        <f>F125+H125</f>
        <v>14400</v>
      </c>
      <c r="J125">
        <f>I125-G125</f>
        <v>14400</v>
      </c>
      <c r="K125">
        <f>MONTH(A125)</f>
        <v>9</v>
      </c>
      <c r="S125">
        <f>IF(AND(B125 &gt;15, C125 &lt;= 0.6),1,0)</f>
        <v>0</v>
      </c>
      <c r="T125">
        <f>IF(AND(B125 &gt;15, C125 &gt; 0.6),1,0)</f>
        <v>1</v>
      </c>
    </row>
    <row r="126" spans="1:20">
      <c r="A126" s="1">
        <v>42250</v>
      </c>
      <c r="B126">
        <v>17</v>
      </c>
      <c r="C126">
        <v>0</v>
      </c>
      <c r="D126">
        <f>IF(J125+C126*700&gt;25000,25000,J125+C126*700)</f>
        <v>14400</v>
      </c>
      <c r="E126">
        <f>ROUNDUP(IF(C126=0,0.03%*POWER(B126,1.5)*D126,0),0)</f>
        <v>303</v>
      </c>
      <c r="F126">
        <f>D126-E126</f>
        <v>14097</v>
      </c>
      <c r="G126">
        <f>IF(AND(B126&gt;15,C126&lt;=0.61),IF(B126&lt;30,12000,24000),0)</f>
        <v>12000</v>
      </c>
      <c r="H126">
        <f>IF(F126&lt;G126,25000-F126,0)</f>
        <v>0</v>
      </c>
      <c r="I126">
        <f>F126+H126</f>
        <v>14097</v>
      </c>
      <c r="J126">
        <f>I126-G126</f>
        <v>2097</v>
      </c>
      <c r="K126">
        <f>MONTH(A126)</f>
        <v>9</v>
      </c>
      <c r="S126">
        <f>IF(AND(B126 &gt;15, C126 &lt;= 0.6),1,0)</f>
        <v>1</v>
      </c>
      <c r="T126">
        <f>IF(AND(B126 &gt;15, C126 &gt; 0.6),1,0)</f>
        <v>0</v>
      </c>
    </row>
    <row r="127" spans="1:20">
      <c r="A127" s="1">
        <v>42252</v>
      </c>
      <c r="B127">
        <v>15</v>
      </c>
      <c r="C127">
        <v>0</v>
      </c>
      <c r="D127">
        <f>IF(J126+C127*700&gt;25000,25000,J126+C127*700)</f>
        <v>2097</v>
      </c>
      <c r="E127">
        <f>ROUNDUP(IF(C127=0,0.03%*POWER(B127,1.5)*D127,0),0)</f>
        <v>37</v>
      </c>
      <c r="F127">
        <f>D127-E127</f>
        <v>2060</v>
      </c>
      <c r="G127">
        <f>IF(AND(B127&gt;15,C127&lt;=0.61),IF(B127&lt;30,12000,24000),0)</f>
        <v>0</v>
      </c>
      <c r="H127">
        <f>IF(F127&lt;G127,25000-F127,0)</f>
        <v>0</v>
      </c>
      <c r="I127">
        <f>F127+H127</f>
        <v>2060</v>
      </c>
      <c r="J127">
        <f>I127-G127</f>
        <v>2060</v>
      </c>
      <c r="K127">
        <f>MONTH(A127)</f>
        <v>9</v>
      </c>
      <c r="S127">
        <f>IF(AND(B127 &gt;15, C127 &lt;= 0.6),1,0)</f>
        <v>0</v>
      </c>
      <c r="T127">
        <f>IF(AND(B127 &gt;15, C127 &gt; 0.6),1,0)</f>
        <v>0</v>
      </c>
    </row>
    <row r="128" spans="1:20">
      <c r="A128" s="1">
        <v>42253</v>
      </c>
      <c r="B128">
        <v>12</v>
      </c>
      <c r="C128">
        <v>4</v>
      </c>
      <c r="D128">
        <f>IF(J127+C128*700&gt;25000,25000,J127+C128*700)</f>
        <v>4860</v>
      </c>
      <c r="E128">
        <f>ROUNDUP(IF(C128=0,0.03%*POWER(B128,1.5)*D128,0),0)</f>
        <v>0</v>
      </c>
      <c r="F128">
        <f>D128-E128</f>
        <v>4860</v>
      </c>
      <c r="G128">
        <f>IF(AND(B128&gt;15,C128&lt;=0.61),IF(B128&lt;30,12000,24000),0)</f>
        <v>0</v>
      </c>
      <c r="H128">
        <f>IF(F128&lt;G128,25000-F128,0)</f>
        <v>0</v>
      </c>
      <c r="I128">
        <f>F128+H128</f>
        <v>4860</v>
      </c>
      <c r="J128">
        <f>I128-G128</f>
        <v>4860</v>
      </c>
      <c r="K128">
        <f>MONTH(A128)</f>
        <v>9</v>
      </c>
      <c r="S128">
        <f>IF(AND(B128 &gt;15, C128 &lt;= 0.6),1,0)</f>
        <v>0</v>
      </c>
      <c r="T128">
        <f>IF(AND(B128 &gt;15, C128 &gt; 0.6),1,0)</f>
        <v>0</v>
      </c>
    </row>
    <row r="129" spans="1:20">
      <c r="A129" s="1">
        <v>42254</v>
      </c>
      <c r="B129">
        <v>13</v>
      </c>
      <c r="C129">
        <v>0</v>
      </c>
      <c r="D129">
        <f>IF(J128+C129*700&gt;25000,25000,J128+C129*700)</f>
        <v>4860</v>
      </c>
      <c r="E129">
        <f>ROUNDUP(IF(C129=0,0.03%*POWER(B129,1.5)*D129,0),0)</f>
        <v>69</v>
      </c>
      <c r="F129">
        <f>D129-E129</f>
        <v>4791</v>
      </c>
      <c r="G129">
        <f>IF(AND(B129&gt;15,C129&lt;=0.61),IF(B129&lt;30,12000,24000),0)</f>
        <v>0</v>
      </c>
      <c r="H129">
        <f>IF(F129&lt;G129,25000-F129,0)</f>
        <v>0</v>
      </c>
      <c r="I129">
        <f>F129+H129</f>
        <v>4791</v>
      </c>
      <c r="J129">
        <f>I129-G129</f>
        <v>4791</v>
      </c>
      <c r="K129">
        <f>MONTH(A129)</f>
        <v>9</v>
      </c>
      <c r="S129">
        <f>IF(AND(B129 &gt;15, C129 &lt;= 0.6),1,0)</f>
        <v>0</v>
      </c>
      <c r="T129">
        <f>IF(AND(B129 &gt;15, C129 &gt; 0.6),1,0)</f>
        <v>0</v>
      </c>
    </row>
    <row r="130" spans="1:20">
      <c r="A130" s="1">
        <v>42255</v>
      </c>
      <c r="B130">
        <v>11</v>
      </c>
      <c r="C130">
        <v>4</v>
      </c>
      <c r="D130">
        <f>IF(J129+C130*700&gt;25000,25000,J129+C130*700)</f>
        <v>7591</v>
      </c>
      <c r="E130">
        <f>ROUNDUP(IF(C130=0,0.03%*POWER(B130,1.5)*D130,0),0)</f>
        <v>0</v>
      </c>
      <c r="F130">
        <f>D130-E130</f>
        <v>7591</v>
      </c>
      <c r="G130">
        <f>IF(AND(B130&gt;15,C130&lt;=0.61),IF(B130&lt;30,12000,24000),0)</f>
        <v>0</v>
      </c>
      <c r="H130">
        <f>IF(F130&lt;G130,25000-F130,0)</f>
        <v>0</v>
      </c>
      <c r="I130">
        <f>F130+H130</f>
        <v>7591</v>
      </c>
      <c r="J130">
        <f>I130-G130</f>
        <v>7591</v>
      </c>
      <c r="K130">
        <f>MONTH(A130)</f>
        <v>9</v>
      </c>
      <c r="S130">
        <f>IF(AND(B130 &gt;15, C130 &lt;= 0.6),1,0)</f>
        <v>0</v>
      </c>
      <c r="T130">
        <f>IF(AND(B130 &gt;15, C130 &gt; 0.6),1,0)</f>
        <v>0</v>
      </c>
    </row>
    <row r="131" spans="1:20">
      <c r="A131" s="1">
        <v>42256</v>
      </c>
      <c r="B131">
        <v>11</v>
      </c>
      <c r="C131">
        <v>0</v>
      </c>
      <c r="D131">
        <f>IF(J130+C131*700&gt;25000,25000,J130+C131*700)</f>
        <v>7591</v>
      </c>
      <c r="E131">
        <f>ROUNDUP(IF(C131=0,0.03%*POWER(B131,1.5)*D131,0),0)</f>
        <v>84</v>
      </c>
      <c r="F131">
        <f>D131-E131</f>
        <v>7507</v>
      </c>
      <c r="G131">
        <f>IF(AND(B131&gt;15,C131&lt;=0.61),IF(B131&lt;30,12000,24000),0)</f>
        <v>0</v>
      </c>
      <c r="H131">
        <f>IF(F131&lt;G131,25000-F131,0)</f>
        <v>0</v>
      </c>
      <c r="I131">
        <f>F131+H131</f>
        <v>7507</v>
      </c>
      <c r="J131">
        <f>I131-G131</f>
        <v>7507</v>
      </c>
      <c r="K131">
        <f>MONTH(A131)</f>
        <v>9</v>
      </c>
      <c r="S131">
        <f>IF(AND(B131 &gt;15, C131 &lt;= 0.6),1,0)</f>
        <v>0</v>
      </c>
      <c r="T131">
        <f>IF(AND(B131 &gt;15, C131 &gt; 0.6),1,0)</f>
        <v>0</v>
      </c>
    </row>
    <row r="132" spans="1:20">
      <c r="A132" s="1">
        <v>42257</v>
      </c>
      <c r="B132">
        <v>12</v>
      </c>
      <c r="C132">
        <v>0</v>
      </c>
      <c r="D132">
        <f>IF(J131+C132*700&gt;25000,25000,J131+C132*700)</f>
        <v>7507</v>
      </c>
      <c r="E132">
        <f>ROUNDUP(IF(C132=0,0.03%*POWER(B132,1.5)*D132,0),0)</f>
        <v>94</v>
      </c>
      <c r="F132">
        <f>D132-E132</f>
        <v>7413</v>
      </c>
      <c r="G132">
        <f>IF(AND(B132&gt;15,C132&lt;=0.61),IF(B132&lt;30,12000,24000),0)</f>
        <v>0</v>
      </c>
      <c r="H132">
        <f>IF(F132&lt;G132,25000-F132,0)</f>
        <v>0</v>
      </c>
      <c r="I132">
        <f>F132+H132</f>
        <v>7413</v>
      </c>
      <c r="J132">
        <f>I132-G132</f>
        <v>7413</v>
      </c>
      <c r="K132">
        <f>MONTH(A132)</f>
        <v>9</v>
      </c>
      <c r="S132">
        <f>IF(AND(B132 &gt;15, C132 &lt;= 0.6),1,0)</f>
        <v>0</v>
      </c>
      <c r="T132">
        <f>IF(AND(B132 &gt;15, C132 &gt; 0.6),1,0)</f>
        <v>0</v>
      </c>
    </row>
    <row r="133" spans="1:20">
      <c r="A133" s="1">
        <v>42258</v>
      </c>
      <c r="B133">
        <v>16</v>
      </c>
      <c r="C133">
        <v>0.1</v>
      </c>
      <c r="D133">
        <f>IF(J132+C133*700&gt;25000,25000,J132+C133*700)</f>
        <v>7483</v>
      </c>
      <c r="E133">
        <f>ROUNDUP(IF(C133=0,0.03%*POWER(B133,1.5)*D133,0),0)</f>
        <v>0</v>
      </c>
      <c r="F133">
        <f>D133-E133</f>
        <v>7483</v>
      </c>
      <c r="G133">
        <f>IF(AND(B133&gt;15,C133&lt;=0.61),IF(B133&lt;30,12000,24000),0)</f>
        <v>12000</v>
      </c>
      <c r="H133">
        <f>IF(F133&lt;G133,25000-F133,0)</f>
        <v>17517</v>
      </c>
      <c r="I133">
        <f>F133+H133</f>
        <v>25000</v>
      </c>
      <c r="J133">
        <f>I133-G133</f>
        <v>13000</v>
      </c>
      <c r="K133">
        <f>MONTH(A133)</f>
        <v>9</v>
      </c>
      <c r="S133">
        <f>IF(AND(B133 &gt;15, C133 &lt;= 0.6),1,0)</f>
        <v>1</v>
      </c>
      <c r="T133">
        <f>IF(AND(B133 &gt;15, C133 &gt; 0.6),1,0)</f>
        <v>0</v>
      </c>
    </row>
    <row r="134" spans="1:20">
      <c r="A134" s="1">
        <v>42260</v>
      </c>
      <c r="B134">
        <v>18</v>
      </c>
      <c r="C134">
        <v>0</v>
      </c>
      <c r="D134">
        <f>IF(J133+C134*700&gt;25000,25000,J133+C134*700)</f>
        <v>13000</v>
      </c>
      <c r="E134">
        <f>ROUNDUP(IF(C134=0,0.03%*POWER(B134,1.5)*D134,0),0)</f>
        <v>298</v>
      </c>
      <c r="F134">
        <f>D134-E134</f>
        <v>12702</v>
      </c>
      <c r="G134">
        <f>IF(AND(B134&gt;15,C134&lt;=0.61),IF(B134&lt;30,12000,24000),0)</f>
        <v>12000</v>
      </c>
      <c r="H134">
        <f>IF(F134&lt;G134,25000-F134,0)</f>
        <v>0</v>
      </c>
      <c r="I134">
        <f>F134+H134</f>
        <v>12702</v>
      </c>
      <c r="J134">
        <f>I134-G134</f>
        <v>702</v>
      </c>
      <c r="K134">
        <f>MONTH(A134)</f>
        <v>9</v>
      </c>
      <c r="S134">
        <f>IF(AND(B134 &gt;15, C134 &lt;= 0.6),1,0)</f>
        <v>1</v>
      </c>
      <c r="T134">
        <f>IF(AND(B134 &gt;15, C134 &gt; 0.6),1,0)</f>
        <v>0</v>
      </c>
    </row>
    <row r="135" spans="1:20">
      <c r="A135" s="1">
        <v>42261</v>
      </c>
      <c r="B135">
        <v>19</v>
      </c>
      <c r="C135">
        <v>3</v>
      </c>
      <c r="D135">
        <f>IF(J134+C135*700&gt;25000,25000,J134+C135*700)</f>
        <v>2802</v>
      </c>
      <c r="E135">
        <f>ROUNDUP(IF(C135=0,0.03%*POWER(B135,1.5)*D135,0),0)</f>
        <v>0</v>
      </c>
      <c r="F135">
        <f>D135-E135</f>
        <v>2802</v>
      </c>
      <c r="G135">
        <f>IF(AND(B135&gt;15,C135&lt;=0.61),IF(B135&lt;30,12000,24000),0)</f>
        <v>0</v>
      </c>
      <c r="H135">
        <f>IF(F135&lt;G135,25000-F135,0)</f>
        <v>0</v>
      </c>
      <c r="I135">
        <f>F135+H135</f>
        <v>2802</v>
      </c>
      <c r="J135">
        <f>I135-G135</f>
        <v>2802</v>
      </c>
      <c r="K135">
        <f>MONTH(A135)</f>
        <v>9</v>
      </c>
      <c r="S135">
        <f>IF(AND(B135 &gt;15, C135 &lt;= 0.6),1,0)</f>
        <v>0</v>
      </c>
      <c r="T135">
        <f>IF(AND(B135 &gt;15, C135 &gt; 0.6),1,0)</f>
        <v>1</v>
      </c>
    </row>
    <row r="136" spans="1:20">
      <c r="A136" s="1">
        <v>42263</v>
      </c>
      <c r="B136">
        <v>18</v>
      </c>
      <c r="C136">
        <v>0</v>
      </c>
      <c r="D136">
        <f>IF(J135+C136*700&gt;25000,25000,J135+C136*700)</f>
        <v>2802</v>
      </c>
      <c r="E136">
        <f>ROUNDUP(IF(C136=0,0.03%*POWER(B136,1.5)*D136,0),0)</f>
        <v>65</v>
      </c>
      <c r="F136">
        <f>D136-E136</f>
        <v>2737</v>
      </c>
      <c r="G136">
        <f>IF(AND(B136&gt;15,C136&lt;=0.61),IF(B136&lt;30,12000,24000),0)</f>
        <v>12000</v>
      </c>
      <c r="H136">
        <f>IF(F136&lt;G136,25000-F136,0)</f>
        <v>22263</v>
      </c>
      <c r="I136">
        <f>F136+H136</f>
        <v>25000</v>
      </c>
      <c r="J136">
        <f>I136-G136</f>
        <v>13000</v>
      </c>
      <c r="K136">
        <f>MONTH(A136)</f>
        <v>9</v>
      </c>
      <c r="S136">
        <f>IF(AND(B136 &gt;15, C136 &lt;= 0.6),1,0)</f>
        <v>1</v>
      </c>
      <c r="T136">
        <f>IF(AND(B136 &gt;15, C136 &gt; 0.6),1,0)</f>
        <v>0</v>
      </c>
    </row>
    <row r="137" spans="1:20">
      <c r="A137" s="1">
        <v>42265</v>
      </c>
      <c r="B137">
        <v>16</v>
      </c>
      <c r="C137">
        <v>0</v>
      </c>
      <c r="D137">
        <f>IF(J136+C137*700&gt;25000,25000,J136+C137*700)</f>
        <v>13000</v>
      </c>
      <c r="E137">
        <f>ROUNDUP(IF(C137=0,0.03%*POWER(B137,1.5)*D137,0),0)</f>
        <v>250</v>
      </c>
      <c r="F137">
        <f>D137-E137</f>
        <v>12750</v>
      </c>
      <c r="G137">
        <f>IF(AND(B137&gt;15,C137&lt;=0.61),IF(B137&lt;30,12000,24000),0)</f>
        <v>12000</v>
      </c>
      <c r="H137">
        <f>IF(F137&lt;G137,25000-F137,0)</f>
        <v>0</v>
      </c>
      <c r="I137">
        <f>F137+H137</f>
        <v>12750</v>
      </c>
      <c r="J137">
        <f>I137-G137</f>
        <v>750</v>
      </c>
      <c r="K137">
        <f>MONTH(A137)</f>
        <v>9</v>
      </c>
      <c r="S137">
        <f>IF(AND(B137 &gt;15, C137 &lt;= 0.6),1,0)</f>
        <v>1</v>
      </c>
      <c r="T137">
        <f>IF(AND(B137 &gt;15, C137 &gt; 0.6),1,0)</f>
        <v>0</v>
      </c>
    </row>
    <row r="138" spans="1:20">
      <c r="A138" s="1">
        <v>42266</v>
      </c>
      <c r="B138">
        <v>15</v>
      </c>
      <c r="C138">
        <v>0</v>
      </c>
      <c r="D138">
        <f>IF(J137+C138*700&gt;25000,25000,J137+C138*700)</f>
        <v>750</v>
      </c>
      <c r="E138">
        <f>ROUNDUP(IF(C138=0,0.03%*POWER(B138,1.5)*D138,0),0)</f>
        <v>14</v>
      </c>
      <c r="F138">
        <f>D138-E138</f>
        <v>736</v>
      </c>
      <c r="G138">
        <f>IF(AND(B138&gt;15,C138&lt;=0.61),IF(B138&lt;30,12000,24000),0)</f>
        <v>0</v>
      </c>
      <c r="H138">
        <f>IF(F138&lt;G138,25000-F138,0)</f>
        <v>0</v>
      </c>
      <c r="I138">
        <f>F138+H138</f>
        <v>736</v>
      </c>
      <c r="J138">
        <f>I138-G138</f>
        <v>736</v>
      </c>
      <c r="K138">
        <f>MONTH(A138)</f>
        <v>9</v>
      </c>
      <c r="S138">
        <f>IF(AND(B138 &gt;15, C138 &lt;= 0.6),1,0)</f>
        <v>0</v>
      </c>
      <c r="T138">
        <f>IF(AND(B138 &gt;15, C138 &gt; 0.6),1,0)</f>
        <v>0</v>
      </c>
    </row>
    <row r="139" spans="1:20">
      <c r="A139" s="1">
        <v>42267</v>
      </c>
      <c r="B139">
        <v>14</v>
      </c>
      <c r="C139">
        <v>2</v>
      </c>
      <c r="D139">
        <f>IF(J138+C139*700&gt;25000,25000,J138+C139*700)</f>
        <v>2136</v>
      </c>
      <c r="E139">
        <f>ROUNDUP(IF(C139=0,0.03%*POWER(B139,1.5)*D139,0),0)</f>
        <v>0</v>
      </c>
      <c r="F139">
        <f>D139-E139</f>
        <v>2136</v>
      </c>
      <c r="G139">
        <f>IF(AND(B139&gt;15,C139&lt;=0.61),IF(B139&lt;30,12000,24000),0)</f>
        <v>0</v>
      </c>
      <c r="H139">
        <f>IF(F139&lt;G139,25000-F139,0)</f>
        <v>0</v>
      </c>
      <c r="I139">
        <f>F139+H139</f>
        <v>2136</v>
      </c>
      <c r="J139">
        <f>I139-G139</f>
        <v>2136</v>
      </c>
      <c r="K139">
        <f>MONTH(A139)</f>
        <v>9</v>
      </c>
      <c r="S139">
        <f>IF(AND(B139 &gt;15, C139 &lt;= 0.6),1,0)</f>
        <v>0</v>
      </c>
      <c r="T139">
        <f>IF(AND(B139 &gt;15, C139 &gt; 0.6),1,0)</f>
        <v>0</v>
      </c>
    </row>
    <row r="140" spans="1:20">
      <c r="A140" s="1">
        <v>42268</v>
      </c>
      <c r="B140">
        <v>12</v>
      </c>
      <c r="C140">
        <v>0</v>
      </c>
      <c r="D140">
        <f>IF(J139+C140*700&gt;25000,25000,J139+C140*700)</f>
        <v>2136</v>
      </c>
      <c r="E140">
        <f>ROUNDUP(IF(C140=0,0.03%*POWER(B140,1.5)*D140,0),0)</f>
        <v>27</v>
      </c>
      <c r="F140">
        <f>D140-E140</f>
        <v>2109</v>
      </c>
      <c r="G140">
        <f>IF(AND(B140&gt;15,C140&lt;=0.61),IF(B140&lt;30,12000,24000),0)</f>
        <v>0</v>
      </c>
      <c r="H140">
        <f>IF(F140&lt;G140,25000-F140,0)</f>
        <v>0</v>
      </c>
      <c r="I140">
        <f>F140+H140</f>
        <v>2109</v>
      </c>
      <c r="J140">
        <f>I140-G140</f>
        <v>2109</v>
      </c>
      <c r="K140">
        <f>MONTH(A140)</f>
        <v>9</v>
      </c>
      <c r="S140">
        <f>IF(AND(B140 &gt;15, C140 &lt;= 0.6),1,0)</f>
        <v>0</v>
      </c>
      <c r="T140">
        <f>IF(AND(B140 &gt;15, C140 &gt; 0.6),1,0)</f>
        <v>0</v>
      </c>
    </row>
    <row r="141" spans="1:20">
      <c r="A141" s="1">
        <v>42269</v>
      </c>
      <c r="B141">
        <v>13</v>
      </c>
      <c r="C141">
        <v>0</v>
      </c>
      <c r="D141">
        <f>IF(J140+C141*700&gt;25000,25000,J140+C141*700)</f>
        <v>2109</v>
      </c>
      <c r="E141">
        <f>ROUNDUP(IF(C141=0,0.03%*POWER(B141,1.5)*D141,0),0)</f>
        <v>30</v>
      </c>
      <c r="F141">
        <f>D141-E141</f>
        <v>2079</v>
      </c>
      <c r="G141">
        <f>IF(AND(B141&gt;15,C141&lt;=0.61),IF(B141&lt;30,12000,24000),0)</f>
        <v>0</v>
      </c>
      <c r="H141">
        <f>IF(F141&lt;G141,25000-F141,0)</f>
        <v>0</v>
      </c>
      <c r="I141">
        <f>F141+H141</f>
        <v>2079</v>
      </c>
      <c r="J141">
        <f>I141-G141</f>
        <v>2079</v>
      </c>
      <c r="K141">
        <f>MONTH(A141)</f>
        <v>9</v>
      </c>
      <c r="S141">
        <f>IF(AND(B141 &gt;15, C141 &lt;= 0.6),1,0)</f>
        <v>0</v>
      </c>
      <c r="T141">
        <f>IF(AND(B141 &gt;15, C141 &gt; 0.6),1,0)</f>
        <v>0</v>
      </c>
    </row>
    <row r="142" spans="1:20">
      <c r="A142" s="1">
        <v>42270</v>
      </c>
      <c r="B142">
        <v>15</v>
      </c>
      <c r="C142">
        <v>0</v>
      </c>
      <c r="D142">
        <f>IF(J141+C142*700&gt;25000,25000,J141+C142*700)</f>
        <v>2079</v>
      </c>
      <c r="E142">
        <f>ROUNDUP(IF(C142=0,0.03%*POWER(B142,1.5)*D142,0),0)</f>
        <v>37</v>
      </c>
      <c r="F142">
        <f>D142-E142</f>
        <v>2042</v>
      </c>
      <c r="G142">
        <f>IF(AND(B142&gt;15,C142&lt;=0.61),IF(B142&lt;30,12000,24000),0)</f>
        <v>0</v>
      </c>
      <c r="H142">
        <f>IF(F142&lt;G142,25000-F142,0)</f>
        <v>0</v>
      </c>
      <c r="I142">
        <f>F142+H142</f>
        <v>2042</v>
      </c>
      <c r="J142">
        <f>I142-G142</f>
        <v>2042</v>
      </c>
      <c r="K142">
        <f>MONTH(A142)</f>
        <v>9</v>
      </c>
      <c r="S142">
        <f>IF(AND(B142 &gt;15, C142 &lt;= 0.6),1,0)</f>
        <v>0</v>
      </c>
      <c r="T142">
        <f>IF(AND(B142 &gt;15, C142 &gt; 0.6),1,0)</f>
        <v>0</v>
      </c>
    </row>
    <row r="143" spans="1:20">
      <c r="A143" s="1">
        <v>42271</v>
      </c>
      <c r="B143">
        <v>15</v>
      </c>
      <c r="C143">
        <v>0</v>
      </c>
      <c r="D143">
        <f>IF(J142+C143*700&gt;25000,25000,J142+C143*700)</f>
        <v>2042</v>
      </c>
      <c r="E143">
        <f>ROUNDUP(IF(C143=0,0.03%*POWER(B143,1.5)*D143,0),0)</f>
        <v>36</v>
      </c>
      <c r="F143">
        <f>D143-E143</f>
        <v>2006</v>
      </c>
      <c r="G143">
        <f>IF(AND(B143&gt;15,C143&lt;=0.61),IF(B143&lt;30,12000,24000),0)</f>
        <v>0</v>
      </c>
      <c r="H143">
        <f>IF(F143&lt;G143,25000-F143,0)</f>
        <v>0</v>
      </c>
      <c r="I143">
        <f>F143+H143</f>
        <v>2006</v>
      </c>
      <c r="J143">
        <f>I143-G143</f>
        <v>2006</v>
      </c>
      <c r="K143">
        <f>MONTH(A143)</f>
        <v>9</v>
      </c>
      <c r="S143">
        <f>IF(AND(B143 &gt;15, C143 &lt;= 0.6),1,0)</f>
        <v>0</v>
      </c>
      <c r="T143">
        <f>IF(AND(B143 &gt;15, C143 &gt; 0.6),1,0)</f>
        <v>0</v>
      </c>
    </row>
    <row r="144" spans="1:20">
      <c r="A144" s="1">
        <v>42272</v>
      </c>
      <c r="B144">
        <v>14</v>
      </c>
      <c r="C144">
        <v>0</v>
      </c>
      <c r="D144">
        <f>IF(J143+C144*700&gt;25000,25000,J143+C144*700)</f>
        <v>2006</v>
      </c>
      <c r="E144">
        <f>ROUNDUP(IF(C144=0,0.03%*POWER(B144,1.5)*D144,0),0)</f>
        <v>32</v>
      </c>
      <c r="F144">
        <f>D144-E144</f>
        <v>1974</v>
      </c>
      <c r="G144">
        <f>IF(AND(B144&gt;15,C144&lt;=0.61),IF(B144&lt;30,12000,24000),0)</f>
        <v>0</v>
      </c>
      <c r="H144">
        <f>IF(F144&lt;G144,25000-F144,0)</f>
        <v>0</v>
      </c>
      <c r="I144">
        <f>F144+H144</f>
        <v>1974</v>
      </c>
      <c r="J144">
        <f>I144-G144</f>
        <v>1974</v>
      </c>
      <c r="K144">
        <f>MONTH(A144)</f>
        <v>9</v>
      </c>
      <c r="S144">
        <f>IF(AND(B144 &gt;15, C144 &lt;= 0.6),1,0)</f>
        <v>0</v>
      </c>
      <c r="T144">
        <f>IF(AND(B144 &gt;15, C144 &gt; 0.6),1,0)</f>
        <v>0</v>
      </c>
    </row>
    <row r="145" spans="1:20">
      <c r="A145" s="1">
        <v>42273</v>
      </c>
      <c r="B145">
        <v>12</v>
      </c>
      <c r="C145">
        <v>0</v>
      </c>
      <c r="D145">
        <f>IF(J144+C145*700&gt;25000,25000,J144+C145*700)</f>
        <v>1974</v>
      </c>
      <c r="E145">
        <f>ROUNDUP(IF(C145=0,0.03%*POWER(B145,1.5)*D145,0),0)</f>
        <v>25</v>
      </c>
      <c r="F145">
        <f>D145-E145</f>
        <v>1949</v>
      </c>
      <c r="G145">
        <f>IF(AND(B145&gt;15,C145&lt;=0.61),IF(B145&lt;30,12000,24000),0)</f>
        <v>0</v>
      </c>
      <c r="H145">
        <f>IF(F145&lt;G145,25000-F145,0)</f>
        <v>0</v>
      </c>
      <c r="I145">
        <f>F145+H145</f>
        <v>1949</v>
      </c>
      <c r="J145">
        <f>I145-G145</f>
        <v>1949</v>
      </c>
      <c r="K145">
        <f>MONTH(A145)</f>
        <v>9</v>
      </c>
      <c r="S145">
        <f>IF(AND(B145 &gt;15, C145 &lt;= 0.6),1,0)</f>
        <v>0</v>
      </c>
      <c r="T145">
        <f>IF(AND(B145 &gt;15, C145 &gt; 0.6),1,0)</f>
        <v>0</v>
      </c>
    </row>
    <row r="146" spans="1:20">
      <c r="A146" s="1">
        <v>42274</v>
      </c>
      <c r="B146">
        <v>11</v>
      </c>
      <c r="C146">
        <v>0</v>
      </c>
      <c r="D146">
        <f>IF(J145+C146*700&gt;25000,25000,J145+C146*700)</f>
        <v>1949</v>
      </c>
      <c r="E146">
        <f>ROUNDUP(IF(C146=0,0.03%*POWER(B146,1.5)*D146,0),0)</f>
        <v>22</v>
      </c>
      <c r="F146">
        <f>D146-E146</f>
        <v>1927</v>
      </c>
      <c r="G146">
        <f>IF(AND(B146&gt;15,C146&lt;=0.61),IF(B146&lt;30,12000,24000),0)</f>
        <v>0</v>
      </c>
      <c r="H146">
        <f>IF(F146&lt;G146,25000-F146,0)</f>
        <v>0</v>
      </c>
      <c r="I146">
        <f>F146+H146</f>
        <v>1927</v>
      </c>
      <c r="J146">
        <f>I146-G146</f>
        <v>1927</v>
      </c>
      <c r="K146">
        <f>MONTH(A146)</f>
        <v>9</v>
      </c>
      <c r="S146">
        <f>IF(AND(B146 &gt;15, C146 &lt;= 0.6),1,0)</f>
        <v>0</v>
      </c>
      <c r="T146">
        <f>IF(AND(B146 &gt;15, C146 &gt; 0.6),1,0)</f>
        <v>0</v>
      </c>
    </row>
    <row r="147" spans="1:20">
      <c r="A147" s="1">
        <v>42275</v>
      </c>
      <c r="B147">
        <v>10</v>
      </c>
      <c r="C147">
        <v>0</v>
      </c>
      <c r="D147">
        <f>IF(J146+C147*700&gt;25000,25000,J146+C147*700)</f>
        <v>1927</v>
      </c>
      <c r="E147">
        <f>ROUNDUP(IF(C147=0,0.03%*POWER(B147,1.5)*D147,0),0)</f>
        <v>19</v>
      </c>
      <c r="F147">
        <f>D147-E147</f>
        <v>1908</v>
      </c>
      <c r="G147">
        <f>IF(AND(B147&gt;15,C147&lt;=0.61),IF(B147&lt;30,12000,24000),0)</f>
        <v>0</v>
      </c>
      <c r="H147">
        <f>IF(F147&lt;G147,25000-F147,0)</f>
        <v>0</v>
      </c>
      <c r="I147">
        <f>F147+H147</f>
        <v>1908</v>
      </c>
      <c r="J147">
        <f>I147-G147</f>
        <v>1908</v>
      </c>
      <c r="K147">
        <f>MONTH(A147)</f>
        <v>9</v>
      </c>
      <c r="S147">
        <f>IF(AND(B147 &gt;15, C147 &lt;= 0.6),1,0)</f>
        <v>0</v>
      </c>
      <c r="T147">
        <f>IF(AND(B147 &gt;15, C147 &gt; 0.6),1,0)</f>
        <v>0</v>
      </c>
    </row>
    <row r="148" spans="1:20">
      <c r="A148" s="1">
        <v>42276</v>
      </c>
      <c r="B148">
        <v>10</v>
      </c>
      <c r="C148">
        <v>0</v>
      </c>
      <c r="D148">
        <f>IF(J147+C148*700&gt;25000,25000,J147+C148*700)</f>
        <v>1908</v>
      </c>
      <c r="E148">
        <f>ROUNDUP(IF(C148=0,0.03%*POWER(B148,1.5)*D148,0),0)</f>
        <v>19</v>
      </c>
      <c r="F148">
        <f>D148-E148</f>
        <v>1889</v>
      </c>
      <c r="G148">
        <f>IF(AND(B148&gt;15,C148&lt;=0.61),IF(B148&lt;30,12000,24000),0)</f>
        <v>0</v>
      </c>
      <c r="H148">
        <f>IF(F148&lt;G148,25000-F148,0)</f>
        <v>0</v>
      </c>
      <c r="I148">
        <f>F148+H148</f>
        <v>1889</v>
      </c>
      <c r="J148">
        <f>I148-G148</f>
        <v>1889</v>
      </c>
      <c r="K148">
        <f>MONTH(A148)</f>
        <v>9</v>
      </c>
      <c r="S148">
        <f>IF(AND(B148 &gt;15, C148 &lt;= 0.6),1,0)</f>
        <v>0</v>
      </c>
      <c r="T148">
        <f>IF(AND(B148 &gt;15, C148 &gt; 0.6),1,0)</f>
        <v>0</v>
      </c>
    </row>
    <row r="149" spans="1:20">
      <c r="A149" s="1">
        <v>42277</v>
      </c>
      <c r="B149">
        <v>10</v>
      </c>
      <c r="C149">
        <v>0</v>
      </c>
      <c r="D149">
        <f>IF(J148+C149*700&gt;25000,25000,J148+C149*700)</f>
        <v>1889</v>
      </c>
      <c r="E149">
        <f>ROUNDUP(IF(C149=0,0.03%*POWER(B149,1.5)*D149,0),0)</f>
        <v>18</v>
      </c>
      <c r="F149">
        <f>D149-E149</f>
        <v>1871</v>
      </c>
      <c r="G149">
        <f>IF(AND(B149&gt;15,C149&lt;=0.61),IF(B149&lt;30,12000,24000),0)</f>
        <v>0</v>
      </c>
      <c r="H149">
        <f>IF(F149&lt;G149,25000-F149,0)</f>
        <v>0</v>
      </c>
      <c r="I149">
        <f>F149+H149</f>
        <v>1871</v>
      </c>
      <c r="J149">
        <f>I149-G149</f>
        <v>1871</v>
      </c>
      <c r="K149">
        <f>MONTH(A149)</f>
        <v>9</v>
      </c>
      <c r="S149">
        <f>IF(AND(B149 &gt;15, C149 &lt;= 0.6),1,0)</f>
        <v>0</v>
      </c>
      <c r="T149">
        <f>IF(AND(B149 &gt;15, C149 &gt; 0.6),1,0)</f>
        <v>0</v>
      </c>
    </row>
    <row r="150" spans="1:20">
      <c r="A150" s="1">
        <v>42228</v>
      </c>
      <c r="B150">
        <v>32</v>
      </c>
      <c r="C150">
        <v>0.6</v>
      </c>
      <c r="D150">
        <f>IF(J149+C150*700&gt;25000,25000,J149+C150*700)</f>
        <v>2291</v>
      </c>
      <c r="E150">
        <f>ROUNDUP(IF(C150=0,0.03%*POWER(B150,1.5)*D150,0),0)</f>
        <v>0</v>
      </c>
      <c r="F150">
        <f>D150-E150</f>
        <v>2291</v>
      </c>
      <c r="G150">
        <f>IF(AND(B150&gt;15,C150&lt;=0.61),IF(B150&lt;30,12000,24000),0)</f>
        <v>24000</v>
      </c>
      <c r="H150">
        <f>IF(F150&lt;G150,25000-F150,0)</f>
        <v>22709</v>
      </c>
      <c r="I150">
        <f>F150+H150</f>
        <v>25000</v>
      </c>
      <c r="J150">
        <f>I150-G150</f>
        <v>1000</v>
      </c>
      <c r="K150">
        <f>MONTH(A150)</f>
        <v>8</v>
      </c>
      <c r="S150">
        <f>IF(AND(B150 &gt;15, C150 &lt;= 0.6),1,0)</f>
        <v>1</v>
      </c>
      <c r="T150">
        <f>IF(AND(B150 &gt;15, C150 &gt; 0.6),1,0)</f>
        <v>0</v>
      </c>
    </row>
    <row r="151" spans="1:20">
      <c r="A151" s="1">
        <v>42130</v>
      </c>
      <c r="B151">
        <v>16</v>
      </c>
      <c r="C151">
        <v>0</v>
      </c>
      <c r="D151">
        <f>IF(J150+C151*700&gt;25000,25000,J150+C151*700)</f>
        <v>1000</v>
      </c>
      <c r="E151">
        <f>ROUNDUP(IF(C151=0,0.03%*POWER(B151,1.5)*D151,0),0)</f>
        <v>20</v>
      </c>
      <c r="F151">
        <f>D151-E151</f>
        <v>980</v>
      </c>
      <c r="G151">
        <f>IF(AND(B151&gt;15,C151&lt;=0.61),IF(B151&lt;30,12000,24000),0)</f>
        <v>12000</v>
      </c>
      <c r="H151">
        <f>IF(F151&lt;G151,25000-F151,0)</f>
        <v>24020</v>
      </c>
      <c r="I151">
        <f>F151+H151</f>
        <v>25000</v>
      </c>
      <c r="J151">
        <f>I151-G151</f>
        <v>13000</v>
      </c>
      <c r="K151">
        <f>MONTH(A151)</f>
        <v>5</v>
      </c>
      <c r="S151">
        <f>IF(AND(B151 &gt;15, C151 &lt;= 0.6),1,0)</f>
        <v>1</v>
      </c>
      <c r="T151">
        <f>IF(AND(B151 &gt;15, C151 &gt; 0.6),1,0)</f>
        <v>0</v>
      </c>
    </row>
    <row r="152" spans="1:20">
      <c r="A152" s="1">
        <v>42196</v>
      </c>
      <c r="B152">
        <v>16</v>
      </c>
      <c r="C152">
        <v>0</v>
      </c>
      <c r="D152">
        <f>IF(J151+C152*700&gt;25000,25000,J151+C152*700)</f>
        <v>13000</v>
      </c>
      <c r="E152">
        <f>ROUNDUP(IF(C152=0,0.03%*POWER(B152,1.5)*D152,0),0)</f>
        <v>250</v>
      </c>
      <c r="F152">
        <f>D152-E152</f>
        <v>12750</v>
      </c>
      <c r="G152">
        <f>IF(AND(B152&gt;15,C152&lt;=0.61),IF(B152&lt;30,12000,24000),0)</f>
        <v>12000</v>
      </c>
      <c r="H152">
        <f>IF(F152&lt;G152,25000-F152,0)</f>
        <v>0</v>
      </c>
      <c r="I152">
        <f>F152+H152</f>
        <v>12750</v>
      </c>
      <c r="J152">
        <f>I152-G152</f>
        <v>750</v>
      </c>
      <c r="K152">
        <f>MONTH(A152)</f>
        <v>7</v>
      </c>
      <c r="S152">
        <f>IF(AND(B152 &gt;15, C152 &lt;= 0.6),1,0)</f>
        <v>1</v>
      </c>
      <c r="T152">
        <f>IF(AND(B152 &gt;15, C152 &gt; 0.6),1,0)</f>
        <v>0</v>
      </c>
    </row>
    <row r="153" spans="1:20">
      <c r="A153" s="1">
        <v>42160</v>
      </c>
      <c r="B153">
        <v>18</v>
      </c>
      <c r="C153">
        <v>0</v>
      </c>
      <c r="D153">
        <f>IF(J152+C153*700&gt;25000,25000,J152+C153*700)</f>
        <v>750</v>
      </c>
      <c r="E153">
        <f>ROUNDUP(IF(C153=0,0.03%*POWER(B153,1.5)*D153,0),0)</f>
        <v>18</v>
      </c>
      <c r="F153">
        <f>D153-E153</f>
        <v>732</v>
      </c>
      <c r="G153">
        <f>IF(AND(B153&gt;15,C153&lt;=0.61),IF(B153&lt;30,12000,24000),0)</f>
        <v>12000</v>
      </c>
      <c r="H153">
        <f>IF(F153&lt;G153,25000-F153,0)</f>
        <v>24268</v>
      </c>
      <c r="I153">
        <f>F153+H153</f>
        <v>25000</v>
      </c>
      <c r="J153">
        <f>I153-G153</f>
        <v>13000</v>
      </c>
      <c r="K153">
        <f>MONTH(A153)</f>
        <v>6</v>
      </c>
      <c r="S153">
        <f>IF(AND(B153 &gt;15, C153 &lt;= 0.6),1,0)</f>
        <v>1</v>
      </c>
      <c r="T153">
        <f>IF(AND(B153 &gt;15, C153 &gt; 0.6),1,0)</f>
        <v>0</v>
      </c>
    </row>
    <row r="154" spans="1:20">
      <c r="A154" s="1">
        <v>42200</v>
      </c>
      <c r="B154">
        <v>18</v>
      </c>
      <c r="C154">
        <v>0</v>
      </c>
      <c r="D154">
        <f>IF(J153+C154*700&gt;25000,25000,J153+C154*700)</f>
        <v>13000</v>
      </c>
      <c r="E154">
        <f>ROUNDUP(IF(C154=0,0.03%*POWER(B154,1.5)*D154,0),0)</f>
        <v>298</v>
      </c>
      <c r="F154">
        <f>D154-E154</f>
        <v>12702</v>
      </c>
      <c r="G154">
        <f>IF(AND(B154&gt;15,C154&lt;=0.61),IF(B154&lt;30,12000,24000),0)</f>
        <v>12000</v>
      </c>
      <c r="H154">
        <f>IF(F154&lt;G154,25000-F154,0)</f>
        <v>0</v>
      </c>
      <c r="I154">
        <f>F154+H154</f>
        <v>12702</v>
      </c>
      <c r="J154">
        <f>I154-G154</f>
        <v>702</v>
      </c>
      <c r="K154">
        <f>MONTH(A154)</f>
        <v>7</v>
      </c>
      <c r="S154">
        <f>IF(AND(B154 &gt;15, C154 &lt;= 0.6),1,0)</f>
        <v>1</v>
      </c>
      <c r="T154">
        <f>IF(AND(B154 &gt;15, C154 &gt; 0.6),1,0)</f>
        <v>0</v>
      </c>
    </row>
    <row r="155" spans="1:20">
      <c r="A155" s="1">
        <v>42246</v>
      </c>
      <c r="B155">
        <v>22</v>
      </c>
      <c r="C155">
        <v>0</v>
      </c>
      <c r="D155">
        <f>IF(J154+C155*700&gt;25000,25000,J154+C155*700)</f>
        <v>702</v>
      </c>
      <c r="E155">
        <f>ROUNDUP(IF(C155=0,0.03%*POWER(B155,1.5)*D155,0),0)</f>
        <v>22</v>
      </c>
      <c r="F155">
        <f>D155-E155</f>
        <v>680</v>
      </c>
      <c r="G155">
        <f>IF(AND(B155&gt;15,C155&lt;=0.61),IF(B155&lt;30,12000,24000),0)</f>
        <v>12000</v>
      </c>
      <c r="H155">
        <f>IF(F155&lt;G155,25000-F155,0)</f>
        <v>24320</v>
      </c>
      <c r="I155">
        <f>F155+H155</f>
        <v>25000</v>
      </c>
      <c r="J155">
        <f>I155-G155</f>
        <v>13000</v>
      </c>
      <c r="K155">
        <f>MONTH(A155)</f>
        <v>8</v>
      </c>
      <c r="S155">
        <f>IF(AND(B155 &gt;15, C155 &lt;= 0.6),1,0)</f>
        <v>1</v>
      </c>
      <c r="T155">
        <f>IF(AND(B155 &gt;15, C155 &gt; 0.6),1,0)</f>
        <v>0</v>
      </c>
    </row>
    <row r="156" spans="1:20">
      <c r="A156" s="1">
        <v>42184</v>
      </c>
      <c r="B156">
        <v>16</v>
      </c>
      <c r="C156">
        <v>0</v>
      </c>
      <c r="D156">
        <f>IF(J155+C156*700&gt;25000,25000,J155+C156*700)</f>
        <v>13000</v>
      </c>
      <c r="E156">
        <f>ROUNDUP(IF(C156=0,0.03%*POWER(B156,1.5)*D156,0),0)</f>
        <v>250</v>
      </c>
      <c r="F156">
        <f>D156-E156</f>
        <v>12750</v>
      </c>
      <c r="G156">
        <f>IF(AND(B156&gt;15,C156&lt;=0.61),IF(B156&lt;30,12000,24000),0)</f>
        <v>12000</v>
      </c>
      <c r="H156">
        <f>IF(F156&lt;G156,25000-F156,0)</f>
        <v>0</v>
      </c>
      <c r="I156">
        <f>F156+H156</f>
        <v>12750</v>
      </c>
      <c r="J156">
        <f>I156-G156</f>
        <v>750</v>
      </c>
      <c r="K156">
        <f>MONTH(A156)</f>
        <v>6</v>
      </c>
      <c r="S156">
        <f>IF(AND(B156 &gt;15, C156 &lt;= 0.6),1,0)</f>
        <v>1</v>
      </c>
      <c r="T156">
        <f>IF(AND(B156 &gt;15, C156 &gt; 0.6),1,0)</f>
        <v>0</v>
      </c>
    </row>
    <row r="157" spans="1:20">
      <c r="A157" s="1">
        <v>42232</v>
      </c>
      <c r="B157">
        <v>22</v>
      </c>
      <c r="C157">
        <v>0</v>
      </c>
      <c r="D157">
        <f>IF(J156+C157*700&gt;25000,25000,J156+C157*700)</f>
        <v>750</v>
      </c>
      <c r="E157">
        <f>ROUNDUP(IF(C157=0,0.03%*POWER(B157,1.5)*D157,0),0)</f>
        <v>24</v>
      </c>
      <c r="F157">
        <f>D157-E157</f>
        <v>726</v>
      </c>
      <c r="G157">
        <f>IF(AND(B157&gt;15,C157&lt;=0.61),IF(B157&lt;30,12000,24000),0)</f>
        <v>12000</v>
      </c>
      <c r="H157">
        <f>IF(F157&lt;G157,25000-F157,0)</f>
        <v>24274</v>
      </c>
      <c r="I157">
        <f>F157+H157</f>
        <v>25000</v>
      </c>
      <c r="J157">
        <f>I157-G157</f>
        <v>13000</v>
      </c>
      <c r="K157">
        <f>MONTH(A157)</f>
        <v>8</v>
      </c>
      <c r="S157">
        <f>IF(AND(B157 &gt;15, C157 &lt;= 0.6),1,0)</f>
        <v>1</v>
      </c>
      <c r="T157">
        <f>IF(AND(B157 &gt;15, C157 &gt; 0.6),1,0)</f>
        <v>0</v>
      </c>
    </row>
    <row r="158" spans="1:20">
      <c r="A158" s="1">
        <v>42180</v>
      </c>
      <c r="B158">
        <v>16</v>
      </c>
      <c r="C158">
        <v>0</v>
      </c>
      <c r="D158">
        <f>IF(J157+C158*700&gt;25000,25000,J157+C158*700)</f>
        <v>13000</v>
      </c>
      <c r="E158">
        <f>ROUNDUP(IF(C158=0,0.03%*POWER(B158,1.5)*D158,0),0)</f>
        <v>250</v>
      </c>
      <c r="F158">
        <f>D158-E158</f>
        <v>12750</v>
      </c>
      <c r="G158">
        <f>IF(AND(B158&gt;15,C158&lt;=0.61),IF(B158&lt;30,12000,24000),0)</f>
        <v>12000</v>
      </c>
      <c r="H158">
        <f>IF(F158&lt;G158,25000-F158,0)</f>
        <v>0</v>
      </c>
      <c r="I158">
        <f>F158+H158</f>
        <v>12750</v>
      </c>
      <c r="J158">
        <f>I158-G158</f>
        <v>750</v>
      </c>
      <c r="K158">
        <f>MONTH(A158)</f>
        <v>6</v>
      </c>
      <c r="S158">
        <f>IF(AND(B158 &gt;15, C158 &lt;= 0.6),1,0)</f>
        <v>1</v>
      </c>
      <c r="T158">
        <f>IF(AND(B158 &gt;15, C158 &gt; 0.6),1,0)</f>
        <v>0</v>
      </c>
    </row>
    <row r="159" spans="1:20">
      <c r="A159" s="1">
        <v>42259</v>
      </c>
      <c r="B159">
        <v>18</v>
      </c>
      <c r="C159">
        <v>0</v>
      </c>
      <c r="D159">
        <f>IF(J158+C159*700&gt;25000,25000,J158+C159*700)</f>
        <v>750</v>
      </c>
      <c r="E159">
        <f>ROUNDUP(IF(C159=0,0.03%*POWER(B159,1.5)*D159,0),0)</f>
        <v>18</v>
      </c>
      <c r="F159">
        <f>D159-E159</f>
        <v>732</v>
      </c>
      <c r="G159">
        <f>IF(AND(B159&gt;15,C159&lt;=0.61),IF(B159&lt;30,12000,24000),0)</f>
        <v>12000</v>
      </c>
      <c r="H159">
        <f>IF(F159&lt;G159,25000-F159,0)</f>
        <v>24268</v>
      </c>
      <c r="I159">
        <f>F159+H159</f>
        <v>25000</v>
      </c>
      <c r="J159">
        <f>I159-G159</f>
        <v>13000</v>
      </c>
      <c r="K159">
        <f>MONTH(A159)</f>
        <v>9</v>
      </c>
      <c r="S159">
        <f>IF(AND(B159 &gt;15, C159 &lt;= 0.6),1,0)</f>
        <v>1</v>
      </c>
      <c r="T159">
        <f>IF(AND(B159 &gt;15, C159 &gt; 0.6),1,0)</f>
        <v>0</v>
      </c>
    </row>
    <row r="160" spans="1:20">
      <c r="A160" s="1">
        <v>42207</v>
      </c>
      <c r="B160">
        <v>22</v>
      </c>
      <c r="C160">
        <v>0</v>
      </c>
      <c r="D160">
        <f>IF(J159+C160*700&gt;25000,25000,J159+C160*700)</f>
        <v>13000</v>
      </c>
      <c r="E160">
        <f>ROUNDUP(IF(C160=0,0.03%*POWER(B160,1.5)*D160,0),0)</f>
        <v>403</v>
      </c>
      <c r="F160">
        <f>D160-E160</f>
        <v>12597</v>
      </c>
      <c r="G160">
        <f>IF(AND(B160&gt;15,C160&lt;=0.61),IF(B160&lt;30,12000,24000),0)</f>
        <v>12000</v>
      </c>
      <c r="H160">
        <f>IF(F160&lt;G160,25000-F160,0)</f>
        <v>0</v>
      </c>
      <c r="I160">
        <f>F160+H160</f>
        <v>12597</v>
      </c>
      <c r="J160">
        <f>I160-G160</f>
        <v>597</v>
      </c>
      <c r="K160">
        <f>MONTH(A160)</f>
        <v>7</v>
      </c>
      <c r="S160">
        <f>IF(AND(B160 &gt;15, C160 &lt;= 0.6),1,0)</f>
        <v>1</v>
      </c>
      <c r="T160">
        <f>IF(AND(B160 &gt;15, C160 &gt; 0.6),1,0)</f>
        <v>0</v>
      </c>
    </row>
    <row r="161" spans="1:20">
      <c r="A161" s="1">
        <v>42170</v>
      </c>
      <c r="B161">
        <v>16</v>
      </c>
      <c r="C161">
        <v>0</v>
      </c>
      <c r="D161">
        <f>IF(J160+C161*700&gt;25000,25000,J160+C161*700)</f>
        <v>597</v>
      </c>
      <c r="E161">
        <f>ROUNDUP(IF(C161=0,0.03%*POWER(B161,1.5)*D161,0),0)</f>
        <v>12</v>
      </c>
      <c r="F161">
        <f>D161-E161</f>
        <v>585</v>
      </c>
      <c r="G161">
        <f>IF(AND(B161&gt;15,C161&lt;=0.61),IF(B161&lt;30,12000,24000),0)</f>
        <v>12000</v>
      </c>
      <c r="H161">
        <f>IF(F161&lt;G161,25000-F161,0)</f>
        <v>24415</v>
      </c>
      <c r="I161">
        <f>F161+H161</f>
        <v>25000</v>
      </c>
      <c r="J161">
        <f>I161-G161</f>
        <v>13000</v>
      </c>
      <c r="K161">
        <f>MONTH(A161)</f>
        <v>6</v>
      </c>
      <c r="S161">
        <f>IF(AND(B161 &gt;15, C161 &lt;= 0.6),1,0)</f>
        <v>1</v>
      </c>
      <c r="T161">
        <f>IF(AND(B161 &gt;15, C161 &gt; 0.6),1,0)</f>
        <v>0</v>
      </c>
    </row>
    <row r="162" spans="1:20">
      <c r="A162" s="1">
        <v>42262</v>
      </c>
      <c r="B162">
        <v>16</v>
      </c>
      <c r="C162">
        <v>0.1</v>
      </c>
      <c r="D162">
        <f>IF(J161+C162*700&gt;25000,25000,J161+C162*700)</f>
        <v>13070</v>
      </c>
      <c r="E162">
        <f>ROUNDUP(IF(C162=0,0.03%*POWER(B162,1.5)*D162,0),0)</f>
        <v>0</v>
      </c>
      <c r="F162">
        <f>D162-E162</f>
        <v>13070</v>
      </c>
      <c r="G162">
        <f>IF(AND(B162&gt;15,C162&lt;=0.61),IF(B162&lt;30,12000,24000),0)</f>
        <v>12000</v>
      </c>
      <c r="H162">
        <f>IF(F162&lt;G162,25000-F162,0)</f>
        <v>0</v>
      </c>
      <c r="I162">
        <f>F162+H162</f>
        <v>13070</v>
      </c>
      <c r="J162">
        <f>I162-G162</f>
        <v>1070</v>
      </c>
      <c r="K162">
        <f>MONTH(A162)</f>
        <v>9</v>
      </c>
      <c r="S162">
        <f>IF(AND(B162 &gt;15, C162 &lt;= 0.6),1,0)</f>
        <v>1</v>
      </c>
      <c r="T162">
        <f>IF(AND(B162 &gt;15, C162 &gt; 0.6),1,0)</f>
        <v>0</v>
      </c>
    </row>
    <row r="163" spans="1:20">
      <c r="A163" s="1">
        <v>42249</v>
      </c>
      <c r="B163">
        <v>18</v>
      </c>
      <c r="C163">
        <v>0</v>
      </c>
      <c r="D163">
        <f>IF(J162+C163*700&gt;25000,25000,J162+C163*700)</f>
        <v>1070</v>
      </c>
      <c r="E163">
        <f>ROUNDUP(IF(C163=0,0.03%*POWER(B163,1.5)*D163,0),0)</f>
        <v>25</v>
      </c>
      <c r="F163">
        <f>D163-E163</f>
        <v>1045</v>
      </c>
      <c r="G163">
        <f>IF(AND(B163&gt;15,C163&lt;=0.61),IF(B163&lt;30,12000,24000),0)</f>
        <v>12000</v>
      </c>
      <c r="H163">
        <f>IF(F163&lt;G163,25000-F163,0)</f>
        <v>23955</v>
      </c>
      <c r="I163">
        <f>F163+H163</f>
        <v>25000</v>
      </c>
      <c r="J163">
        <f>I163-G163</f>
        <v>13000</v>
      </c>
      <c r="K163">
        <f>MONTH(A163)</f>
        <v>9</v>
      </c>
      <c r="S163">
        <f>IF(AND(B163 &gt;15, C163 &lt;= 0.6),1,0)</f>
        <v>1</v>
      </c>
      <c r="T163">
        <f>IF(AND(B163 &gt;15, C163 &gt; 0.6),1,0)</f>
        <v>0</v>
      </c>
    </row>
    <row r="164" spans="1:20">
      <c r="A164" s="1">
        <v>42166</v>
      </c>
      <c r="B164">
        <v>16</v>
      </c>
      <c r="C164">
        <v>0</v>
      </c>
      <c r="D164">
        <f>IF(J163+C164*700&gt;25000,25000,J163+C164*700)</f>
        <v>13000</v>
      </c>
      <c r="E164">
        <f>ROUNDUP(IF(C164=0,0.03%*POWER(B164,1.5)*D164,0),0)</f>
        <v>250</v>
      </c>
      <c r="F164">
        <f>D164-E164</f>
        <v>12750</v>
      </c>
      <c r="G164">
        <f>IF(AND(B164&gt;15,C164&lt;=0.61),IF(B164&lt;30,12000,24000),0)</f>
        <v>12000</v>
      </c>
      <c r="H164">
        <f>IF(F164&lt;G164,25000-F164,0)</f>
        <v>0</v>
      </c>
      <c r="I164">
        <f>F164+H164</f>
        <v>12750</v>
      </c>
      <c r="J164">
        <f>I164-G164</f>
        <v>750</v>
      </c>
      <c r="K164">
        <f>MONTH(A164)</f>
        <v>6</v>
      </c>
      <c r="S164">
        <f>IF(AND(B164 &gt;15, C164 &lt;= 0.6),1,0)</f>
        <v>1</v>
      </c>
      <c r="T164">
        <f>IF(AND(B164 &gt;15, C164 &gt; 0.6),1,0)</f>
        <v>0</v>
      </c>
    </row>
    <row r="165" spans="1:20">
      <c r="A165" s="1">
        <v>42213</v>
      </c>
      <c r="B165">
        <v>18</v>
      </c>
      <c r="C165">
        <v>0.3</v>
      </c>
      <c r="D165">
        <f>IF(J164+C165*700&gt;25000,25000,J164+C165*700)</f>
        <v>960</v>
      </c>
      <c r="E165">
        <f>ROUNDUP(IF(C165=0,0.03%*POWER(B165,1.5)*D165,0),0)</f>
        <v>0</v>
      </c>
      <c r="F165">
        <f>D165-E165</f>
        <v>960</v>
      </c>
      <c r="G165">
        <f>IF(AND(B165&gt;15,C165&lt;=0.61),IF(B165&lt;30,12000,24000),0)</f>
        <v>12000</v>
      </c>
      <c r="H165">
        <f>IF(F165&lt;G165,25000-F165,0)</f>
        <v>24040</v>
      </c>
      <c r="I165">
        <f>F165+H165</f>
        <v>25000</v>
      </c>
      <c r="J165">
        <f>I165-G165</f>
        <v>13000</v>
      </c>
      <c r="K165">
        <f>MONTH(A165)</f>
        <v>7</v>
      </c>
      <c r="S165">
        <f>IF(AND(B165 &gt;15, C165 &lt;= 0.6),1,0)</f>
        <v>1</v>
      </c>
      <c r="T165">
        <f>IF(AND(B165 &gt;15, C165 &gt; 0.6),1,0)</f>
        <v>0</v>
      </c>
    </row>
    <row r="166" spans="1:20">
      <c r="A166" s="1">
        <v>42234</v>
      </c>
      <c r="B166">
        <v>22</v>
      </c>
      <c r="C166">
        <v>0</v>
      </c>
      <c r="D166">
        <f>IF(J165+C166*700&gt;25000,25000,J165+C166*700)</f>
        <v>13000</v>
      </c>
      <c r="E166">
        <f>ROUNDUP(IF(C166=0,0.03%*POWER(B166,1.5)*D166,0),0)</f>
        <v>403</v>
      </c>
      <c r="F166">
        <f>D166-E166</f>
        <v>12597</v>
      </c>
      <c r="G166">
        <f>IF(AND(B166&gt;15,C166&lt;=0.61),IF(B166&lt;30,12000,24000),0)</f>
        <v>12000</v>
      </c>
      <c r="H166">
        <f>IF(F166&lt;G166,25000-F166,0)</f>
        <v>0</v>
      </c>
      <c r="I166">
        <f>F166+H166</f>
        <v>12597</v>
      </c>
      <c r="J166">
        <f>I166-G166</f>
        <v>597</v>
      </c>
      <c r="K166">
        <f>MONTH(A166)</f>
        <v>8</v>
      </c>
      <c r="S166">
        <f>IF(AND(B166 &gt;15, C166 &lt;= 0.6),1,0)</f>
        <v>1</v>
      </c>
      <c r="T166">
        <f>IF(AND(B166 &gt;15, C166 &gt; 0.6),1,0)</f>
        <v>0</v>
      </c>
    </row>
    <row r="167" spans="1:20">
      <c r="A167" s="1">
        <v>42229</v>
      </c>
      <c r="B167">
        <v>31</v>
      </c>
      <c r="C167">
        <v>0.1</v>
      </c>
      <c r="D167">
        <f>IF(J166+C167*700&gt;25000,25000,J166+C167*700)</f>
        <v>667</v>
      </c>
      <c r="E167">
        <f>ROUNDUP(IF(C167=0,0.03%*POWER(B167,1.5)*D167,0),0)</f>
        <v>0</v>
      </c>
      <c r="F167">
        <f>D167-E167</f>
        <v>667</v>
      </c>
      <c r="G167">
        <f>IF(AND(B167&gt;15,C167&lt;=0.61),IF(B167&lt;30,12000,24000),0)</f>
        <v>24000</v>
      </c>
      <c r="H167">
        <f>IF(F167&lt;G167,25000-F167,0)</f>
        <v>24333</v>
      </c>
      <c r="I167">
        <f>F167+H167</f>
        <v>25000</v>
      </c>
      <c r="J167">
        <f>I167-G167</f>
        <v>1000</v>
      </c>
      <c r="K167">
        <f>MONTH(A167)</f>
        <v>8</v>
      </c>
      <c r="S167">
        <f>IF(AND(B167 &gt;15, C167 &lt;= 0.6),1,0)</f>
        <v>1</v>
      </c>
      <c r="T167">
        <f>IF(AND(B167 &gt;15, C167 &gt; 0.6),1,0)</f>
        <v>0</v>
      </c>
    </row>
    <row r="168" spans="1:20">
      <c r="A168" s="1">
        <v>42264</v>
      </c>
      <c r="B168">
        <v>22</v>
      </c>
      <c r="C168">
        <v>0.5</v>
      </c>
      <c r="D168">
        <f>IF(J167+C168*700&gt;25000,25000,J167+C168*700)</f>
        <v>1350</v>
      </c>
      <c r="E168">
        <f>ROUNDUP(IF(C168=0,0.03%*POWER(B168,1.5)*D168,0),0)</f>
        <v>0</v>
      </c>
      <c r="F168">
        <f>D168-E168</f>
        <v>1350</v>
      </c>
      <c r="G168">
        <f>IF(AND(B168&gt;15,C168&lt;=0.61),IF(B168&lt;30,12000,24000),0)</f>
        <v>12000</v>
      </c>
      <c r="H168">
        <f>IF(F168&lt;G168,25000-F168,0)</f>
        <v>23650</v>
      </c>
      <c r="I168">
        <f>F168+H168</f>
        <v>25000</v>
      </c>
      <c r="J168">
        <f>I168-G168</f>
        <v>13000</v>
      </c>
      <c r="K168">
        <f>MONTH(A168)</f>
        <v>9</v>
      </c>
      <c r="S168">
        <f>IF(AND(B168 &gt;15, C168 &lt;= 0.6),1,0)</f>
        <v>1</v>
      </c>
      <c r="T168">
        <f>IF(AND(B168 &gt;15, C168 &gt; 0.6),1,0)</f>
        <v>0</v>
      </c>
    </row>
    <row r="169" spans="1:20">
      <c r="A169" s="1">
        <v>42211</v>
      </c>
      <c r="B169">
        <v>16</v>
      </c>
      <c r="C169">
        <v>0</v>
      </c>
      <c r="D169">
        <f>IF(J168+C169*700&gt;25000,25000,J168+C169*700)</f>
        <v>13000</v>
      </c>
      <c r="E169">
        <f>ROUNDUP(IF(C169=0,0.03%*POWER(B169,1.5)*D169,0),0)</f>
        <v>250</v>
      </c>
      <c r="F169">
        <f>D169-E169</f>
        <v>12750</v>
      </c>
      <c r="G169">
        <f>IF(AND(B169&gt;15,C169&lt;=0.61),IF(B169&lt;30,12000,24000),0)</f>
        <v>12000</v>
      </c>
      <c r="H169">
        <f>IF(F169&lt;G169,25000-F169,0)</f>
        <v>0</v>
      </c>
      <c r="I169">
        <f>F169+H169</f>
        <v>12750</v>
      </c>
      <c r="J169">
        <f>I169-G169</f>
        <v>750</v>
      </c>
      <c r="K169">
        <f>MONTH(A169)</f>
        <v>7</v>
      </c>
      <c r="S169">
        <f>IF(AND(B169 &gt;15, C169 &lt;= 0.6),1,0)</f>
        <v>1</v>
      </c>
      <c r="T169">
        <f>IF(AND(B169 &gt;15, C169 &gt; 0.6),1,0)</f>
        <v>0</v>
      </c>
    </row>
    <row r="170" spans="1:20">
      <c r="A170" s="1">
        <v>42230</v>
      </c>
      <c r="B170">
        <v>33</v>
      </c>
      <c r="C170">
        <v>0</v>
      </c>
      <c r="D170">
        <f>IF(J169+C170*700&gt;25000,25000,J169+C170*700)</f>
        <v>750</v>
      </c>
      <c r="E170">
        <f>ROUNDUP(IF(C170=0,0.03%*POWER(B170,1.5)*D170,0),0)</f>
        <v>43</v>
      </c>
      <c r="F170">
        <f>D170-E170</f>
        <v>707</v>
      </c>
      <c r="G170">
        <f>IF(AND(B170&gt;15,C170&lt;=0.61),IF(B170&lt;30,12000,24000),0)</f>
        <v>24000</v>
      </c>
      <c r="H170">
        <f>IF(F170&lt;G170,25000-F170,0)</f>
        <v>24293</v>
      </c>
      <c r="I170">
        <f>F170+H170</f>
        <v>25000</v>
      </c>
      <c r="J170">
        <f>I170-G170</f>
        <v>1000</v>
      </c>
      <c r="K170">
        <f>MONTH(A170)</f>
        <v>8</v>
      </c>
      <c r="S170">
        <f>IF(AND(B170 &gt;15, C170 &lt;= 0.6),1,0)</f>
        <v>1</v>
      </c>
      <c r="T170">
        <f>IF(AND(B170 &gt;15, C170 &gt; 0.6),1,0)</f>
        <v>0</v>
      </c>
    </row>
    <row r="171" spans="1:20">
      <c r="A171" s="1">
        <v>42251</v>
      </c>
      <c r="B171">
        <v>16</v>
      </c>
      <c r="C171">
        <v>0.1</v>
      </c>
      <c r="D171">
        <f>IF(J170+C171*700&gt;25000,25000,J170+C171*700)</f>
        <v>1070</v>
      </c>
      <c r="E171">
        <f>ROUNDUP(IF(C171=0,0.03%*POWER(B171,1.5)*D171,0),0)</f>
        <v>0</v>
      </c>
      <c r="F171">
        <f>D171-E171</f>
        <v>1070</v>
      </c>
      <c r="G171">
        <f>IF(AND(B171&gt;15,C171&lt;=0.61),IF(B171&lt;30,12000,24000),0)</f>
        <v>12000</v>
      </c>
      <c r="H171">
        <f>IF(F171&lt;G171,25000-F171,0)</f>
        <v>23930</v>
      </c>
      <c r="I171">
        <f>F171+H171</f>
        <v>25000</v>
      </c>
      <c r="J171">
        <f>I171-G171</f>
        <v>13000</v>
      </c>
      <c r="K171">
        <f>MONTH(A171)</f>
        <v>9</v>
      </c>
      <c r="S171">
        <f>IF(AND(B171 &gt;15, C171 &lt;= 0.6),1,0)</f>
        <v>1</v>
      </c>
      <c r="T171">
        <f>IF(AND(B171 &gt;15, C171 &gt; 0.6),1,0)</f>
        <v>0</v>
      </c>
    </row>
    <row r="172" spans="1:20">
      <c r="A172" s="1">
        <v>42202</v>
      </c>
      <c r="B172">
        <v>21</v>
      </c>
      <c r="C172">
        <v>0</v>
      </c>
      <c r="D172">
        <f>IF(J171+C172*700&gt;25000,25000,J171+C172*700)</f>
        <v>13000</v>
      </c>
      <c r="E172">
        <f>ROUNDUP(IF(C172=0,0.03%*POWER(B172,1.5)*D172,0),0)</f>
        <v>376</v>
      </c>
      <c r="F172">
        <f>D172-E172</f>
        <v>12624</v>
      </c>
      <c r="G172">
        <f>IF(AND(B172&gt;15,C172&lt;=0.61),IF(B172&lt;30,12000,24000),0)</f>
        <v>12000</v>
      </c>
      <c r="H172">
        <f>IF(F172&lt;G172,25000-F172,0)</f>
        <v>0</v>
      </c>
      <c r="I172">
        <f>F172+H172</f>
        <v>12624</v>
      </c>
      <c r="J172">
        <f>I172-G172</f>
        <v>624</v>
      </c>
      <c r="K172">
        <f>MONTH(A172)</f>
        <v>7</v>
      </c>
      <c r="S172">
        <f>IF(AND(B172 &gt;15, C172 &lt;= 0.6),1,0)</f>
        <v>1</v>
      </c>
      <c r="T172">
        <f>IF(AND(B172 &gt;15, C172 &gt; 0.6),1,0)</f>
        <v>0</v>
      </c>
    </row>
    <row r="173" spans="1:20">
      <c r="A173" s="1">
        <v>42238</v>
      </c>
      <c r="B173">
        <v>18</v>
      </c>
      <c r="C173">
        <v>0</v>
      </c>
      <c r="D173">
        <f>IF(J172+C173*700&gt;25000,25000,J172+C173*700)</f>
        <v>624</v>
      </c>
      <c r="E173">
        <f>ROUNDUP(IF(C173=0,0.03%*POWER(B173,1.5)*D173,0),0)</f>
        <v>15</v>
      </c>
      <c r="F173">
        <f>D173-E173</f>
        <v>609</v>
      </c>
      <c r="G173">
        <f>IF(AND(B173&gt;15,C173&lt;=0.61),IF(B173&lt;30,12000,24000),0)</f>
        <v>12000</v>
      </c>
      <c r="H173">
        <f>IF(F173&lt;G173,25000-F173,0)</f>
        <v>24391</v>
      </c>
      <c r="I173">
        <f>F173+H173</f>
        <v>25000</v>
      </c>
      <c r="J173">
        <f>I173-G173</f>
        <v>13000</v>
      </c>
      <c r="K173">
        <f>MONTH(A173)</f>
        <v>8</v>
      </c>
      <c r="S173">
        <f>IF(AND(B173 &gt;15, C173 &lt;= 0.6),1,0)</f>
        <v>1</v>
      </c>
      <c r="T173">
        <f>IF(AND(B173 &gt;15, C173 &gt; 0.6),1,0)</f>
        <v>0</v>
      </c>
    </row>
    <row r="174" spans="1:20">
      <c r="A174" s="1">
        <v>42217</v>
      </c>
      <c r="B174">
        <v>16</v>
      </c>
      <c r="C174">
        <v>0</v>
      </c>
      <c r="D174">
        <f>IF(J173+C174*700&gt;25000,25000,J173+C174*700)</f>
        <v>13000</v>
      </c>
      <c r="E174">
        <f>ROUNDUP(IF(C174=0,0.03%*POWER(B174,1.5)*D174,0),0)</f>
        <v>250</v>
      </c>
      <c r="F174">
        <f>D174-E174</f>
        <v>12750</v>
      </c>
      <c r="G174">
        <f>IF(AND(B174&gt;15,C174&lt;=0.61),IF(B174&lt;30,12000,24000),0)</f>
        <v>12000</v>
      </c>
      <c r="H174">
        <f>IF(F174&lt;G174,25000-F174,0)</f>
        <v>0</v>
      </c>
      <c r="I174">
        <f>F174+H174</f>
        <v>12750</v>
      </c>
      <c r="J174">
        <f>I174-G174</f>
        <v>750</v>
      </c>
      <c r="K174">
        <f>MONTH(A174)</f>
        <v>8</v>
      </c>
      <c r="S174">
        <f>IF(AND(B174 &gt;15, C174 &lt;= 0.6),1,0)</f>
        <v>1</v>
      </c>
      <c r="T174">
        <f>IF(AND(B174 &gt;15, C174 &gt; 0.6),1,0)</f>
        <v>0</v>
      </c>
    </row>
    <row r="175" spans="1:20">
      <c r="A175" s="1">
        <v>42186</v>
      </c>
      <c r="B175">
        <v>18</v>
      </c>
      <c r="C175">
        <v>0</v>
      </c>
      <c r="D175">
        <f>IF(J174+C175*700&gt;25000,25000,J174+C175*700)</f>
        <v>750</v>
      </c>
      <c r="E175">
        <f>ROUNDUP(IF(C175=0,0.03%*POWER(B175,1.5)*D175,0),0)</f>
        <v>18</v>
      </c>
      <c r="F175">
        <f>D175-E175</f>
        <v>732</v>
      </c>
      <c r="G175">
        <f>IF(AND(B175&gt;15,C175&lt;=0.61),IF(B175&lt;30,12000,24000),0)</f>
        <v>12000</v>
      </c>
      <c r="H175">
        <f>IF(F175&lt;G175,25000-F175,0)</f>
        <v>24268</v>
      </c>
      <c r="I175">
        <f>F175+H175</f>
        <v>25000</v>
      </c>
      <c r="J175">
        <f>I175-G175</f>
        <v>13000</v>
      </c>
      <c r="K175">
        <f>MONTH(A175)</f>
        <v>7</v>
      </c>
      <c r="S175">
        <f>IF(AND(B175 &gt;15, C175 &lt;= 0.6),1,0)</f>
        <v>1</v>
      </c>
      <c r="T175">
        <f>IF(AND(B175 &gt;15, C175 &gt; 0.6),1,0)</f>
        <v>0</v>
      </c>
    </row>
    <row r="176" spans="1:20">
      <c r="A176" s="1">
        <v>42236</v>
      </c>
      <c r="B176">
        <v>18</v>
      </c>
      <c r="C176">
        <v>0</v>
      </c>
      <c r="D176">
        <f>IF(J175+C176*700&gt;25000,25000,J175+C176*700)</f>
        <v>13000</v>
      </c>
      <c r="E176">
        <f>ROUNDUP(IF(C176=0,0.03%*POWER(B176,1.5)*D176,0),0)</f>
        <v>298</v>
      </c>
      <c r="F176">
        <f>D176-E176</f>
        <v>12702</v>
      </c>
      <c r="G176">
        <f>IF(AND(B176&gt;15,C176&lt;=0.61),IF(B176&lt;30,12000,24000),0)</f>
        <v>12000</v>
      </c>
      <c r="H176">
        <f>IF(F176&lt;G176,25000-F176,0)</f>
        <v>0</v>
      </c>
      <c r="I176">
        <f>F176+H176</f>
        <v>12702</v>
      </c>
      <c r="J176">
        <f>I176-G176</f>
        <v>702</v>
      </c>
      <c r="K176">
        <f>MONTH(A176)</f>
        <v>8</v>
      </c>
      <c r="S176">
        <f>IF(AND(B176 &gt;15, C176 &lt;= 0.6),1,0)</f>
        <v>1</v>
      </c>
      <c r="T176">
        <f>IF(AND(B176 &gt;15, C176 &gt; 0.6),1,0)</f>
        <v>0</v>
      </c>
    </row>
    <row r="177" spans="1:20">
      <c r="A177" s="1">
        <v>42209</v>
      </c>
      <c r="B177">
        <v>20</v>
      </c>
      <c r="C177">
        <v>0</v>
      </c>
      <c r="D177">
        <f>IF(J176+C177*700&gt;25000,25000,J176+C177*700)</f>
        <v>702</v>
      </c>
      <c r="E177">
        <f>ROUNDUP(IF(C177=0,0.03%*POWER(B177,1.5)*D177,0),0)</f>
        <v>19</v>
      </c>
      <c r="F177">
        <f>D177-E177</f>
        <v>683</v>
      </c>
      <c r="G177">
        <f>IF(AND(B177&gt;15,C177&lt;=0.61),IF(B177&lt;30,12000,24000),0)</f>
        <v>12000</v>
      </c>
      <c r="H177">
        <f>IF(F177&lt;G177,25000-F177,0)</f>
        <v>24317</v>
      </c>
      <c r="I177">
        <f>F177+H177</f>
        <v>25000</v>
      </c>
      <c r="J177">
        <f>I177-G177</f>
        <v>13000</v>
      </c>
      <c r="K177">
        <f>MONTH(A177)</f>
        <v>7</v>
      </c>
      <c r="S177">
        <f>IF(AND(B177 &gt;15, C177 &lt;= 0.6),1,0)</f>
        <v>1</v>
      </c>
      <c r="T177">
        <f>IF(AND(B177 &gt;15, C177 &gt; 0.6),1,0)</f>
        <v>0</v>
      </c>
    </row>
    <row r="178" spans="1:20">
      <c r="A178" s="1">
        <v>42188</v>
      </c>
      <c r="B178">
        <v>22</v>
      </c>
      <c r="C178">
        <v>0</v>
      </c>
      <c r="D178">
        <f>IF(J177+C178*700&gt;25000,25000,J177+C178*700)</f>
        <v>13000</v>
      </c>
      <c r="E178">
        <f>ROUNDUP(IF(C178=0,0.03%*POWER(B178,1.5)*D178,0),0)</f>
        <v>403</v>
      </c>
      <c r="F178">
        <f>D178-E178</f>
        <v>12597</v>
      </c>
      <c r="G178">
        <f>IF(AND(B178&gt;15,C178&lt;=0.61),IF(B178&lt;30,12000,24000),0)</f>
        <v>12000</v>
      </c>
      <c r="H178">
        <f>IF(F178&lt;G178,25000-F178,0)</f>
        <v>0</v>
      </c>
      <c r="I178">
        <f>F178+H178</f>
        <v>12597</v>
      </c>
      <c r="J178">
        <f>I178-G178</f>
        <v>597</v>
      </c>
      <c r="K178">
        <f>MONTH(A178)</f>
        <v>7</v>
      </c>
      <c r="S178">
        <f>IF(AND(B178 &gt;15, C178 &lt;= 0.6),1,0)</f>
        <v>1</v>
      </c>
      <c r="T178">
        <f>IF(AND(B178 &gt;15, C178 &gt; 0.6),1,0)</f>
        <v>0</v>
      </c>
    </row>
    <row r="179" spans="1:20">
      <c r="A179" s="1">
        <v>42219</v>
      </c>
      <c r="B179">
        <v>22</v>
      </c>
      <c r="C179">
        <v>0</v>
      </c>
      <c r="D179">
        <f>IF(J178+C179*700&gt;25000,25000,J178+C179*700)</f>
        <v>597</v>
      </c>
      <c r="E179">
        <f>ROUNDUP(IF(C179=0,0.03%*POWER(B179,1.5)*D179,0),0)</f>
        <v>19</v>
      </c>
      <c r="F179">
        <f>D179-E179</f>
        <v>578</v>
      </c>
      <c r="G179">
        <f>IF(AND(B179&gt;15,C179&lt;=0.61),IF(B179&lt;30,12000,24000),0)</f>
        <v>12000</v>
      </c>
      <c r="H179">
        <f>IF(F179&lt;G179,25000-F179,0)</f>
        <v>24422</v>
      </c>
      <c r="I179">
        <f>F179+H179</f>
        <v>25000</v>
      </c>
      <c r="J179">
        <f>I179-G179</f>
        <v>13000</v>
      </c>
      <c r="K179">
        <f>MONTH(A179)</f>
        <v>8</v>
      </c>
      <c r="S179">
        <f>IF(AND(B179 &gt;15, C179 &lt;= 0.6),1,0)</f>
        <v>1</v>
      </c>
      <c r="T179">
        <f>IF(AND(B179 &gt;15, C179 &gt; 0.6),1,0)</f>
        <v>0</v>
      </c>
    </row>
    <row r="180" spans="1:20">
      <c r="A180" s="1">
        <v>42227</v>
      </c>
      <c r="B180">
        <v>26</v>
      </c>
      <c r="C180">
        <v>0</v>
      </c>
      <c r="D180">
        <f>IF(J179+C180*700&gt;25000,25000,J179+C180*700)</f>
        <v>13000</v>
      </c>
      <c r="E180">
        <f>ROUNDUP(IF(C180=0,0.03%*POWER(B180,1.5)*D180,0),0)</f>
        <v>518</v>
      </c>
      <c r="F180">
        <f>D180-E180</f>
        <v>12482</v>
      </c>
      <c r="G180">
        <f>IF(AND(B180&gt;15,C180&lt;=0.61),IF(B180&lt;30,12000,24000),0)</f>
        <v>12000</v>
      </c>
      <c r="H180">
        <f>IF(F180&lt;G180,25000-F180,0)</f>
        <v>0</v>
      </c>
      <c r="I180">
        <f>F180+H180</f>
        <v>12482</v>
      </c>
      <c r="J180">
        <f>I180-G180</f>
        <v>482</v>
      </c>
      <c r="K180">
        <f>MONTH(A180)</f>
        <v>8</v>
      </c>
      <c r="S180">
        <f>IF(AND(B180 &gt;15, C180 &lt;= 0.6),1,0)</f>
        <v>1</v>
      </c>
      <c r="T180">
        <f>IF(AND(B180 &gt;15, C180 &gt; 0.6),1,0)</f>
        <v>0</v>
      </c>
    </row>
    <row r="181" spans="1:20">
      <c r="A181" s="1">
        <v>42223</v>
      </c>
      <c r="B181">
        <v>28</v>
      </c>
      <c r="C181">
        <v>0</v>
      </c>
      <c r="D181">
        <f>IF(J180+C181*700&gt;25000,25000,J180+C181*700)</f>
        <v>482</v>
      </c>
      <c r="E181">
        <f>ROUNDUP(IF(C181=0,0.03%*POWER(B181,1.5)*D181,0),0)</f>
        <v>22</v>
      </c>
      <c r="F181">
        <f>D181-E181</f>
        <v>460</v>
      </c>
      <c r="G181">
        <f>IF(AND(B181&gt;15,C181&lt;=0.61),IF(B181&lt;30,12000,24000),0)</f>
        <v>12000</v>
      </c>
      <c r="H181">
        <f>IF(F181&lt;G181,25000-F181,0)</f>
        <v>24540</v>
      </c>
      <c r="I181">
        <f>F181+H181</f>
        <v>25000</v>
      </c>
      <c r="J181">
        <f>I181-G181</f>
        <v>13000</v>
      </c>
      <c r="K181">
        <f>MONTH(A181)</f>
        <v>8</v>
      </c>
      <c r="S181">
        <f>IF(AND(B181 &gt;15, C181 &lt;= 0.6),1,0)</f>
        <v>1</v>
      </c>
      <c r="T181">
        <f>IF(AND(B181 &gt;15, C181 &gt; 0.6),1,0)</f>
        <v>0</v>
      </c>
    </row>
    <row r="182" spans="1:20">
      <c r="A182" s="1">
        <v>42221</v>
      </c>
      <c r="B182">
        <v>24</v>
      </c>
      <c r="C182">
        <v>0</v>
      </c>
      <c r="D182">
        <f>IF(J181+C182*700&gt;25000,25000,J181+C182*700)</f>
        <v>13000</v>
      </c>
      <c r="E182">
        <f>ROUNDUP(IF(C182=0,0.03%*POWER(B182,1.5)*D182,0),0)</f>
        <v>459</v>
      </c>
      <c r="F182">
        <f>D182-E182</f>
        <v>12541</v>
      </c>
      <c r="G182">
        <f>IF(AND(B182&gt;15,C182&lt;=0.61),IF(B182&lt;30,12000,24000),0)</f>
        <v>12000</v>
      </c>
      <c r="H182">
        <f>IF(F182&lt;G182,25000-F182,0)</f>
        <v>0</v>
      </c>
      <c r="I182">
        <f>F182+H182</f>
        <v>12541</v>
      </c>
      <c r="J182">
        <f>I182-G182</f>
        <v>541</v>
      </c>
      <c r="K182">
        <f>MONTH(A182)</f>
        <v>8</v>
      </c>
      <c r="S182">
        <f>IF(AND(B182 &gt;15, C182 &lt;= 0.6),1,0)</f>
        <v>1</v>
      </c>
      <c r="T182">
        <f>IF(AND(B182 &gt;15, C182 &gt; 0.6),1,0)</f>
        <v>0</v>
      </c>
    </row>
    <row r="183" spans="1:20">
      <c r="A183" s="1">
        <v>42190</v>
      </c>
      <c r="B183">
        <v>26</v>
      </c>
      <c r="C183">
        <v>0</v>
      </c>
      <c r="D183">
        <f>IF(J182+C183*700&gt;25000,25000,J182+C183*700)</f>
        <v>541</v>
      </c>
      <c r="E183">
        <f>ROUNDUP(IF(C183=0,0.03%*POWER(B183,1.5)*D183,0),0)</f>
        <v>22</v>
      </c>
      <c r="F183">
        <f>D183-E183</f>
        <v>519</v>
      </c>
      <c r="G183">
        <f>IF(AND(B183&gt;15,C183&lt;=0.61),IF(B183&lt;30,12000,24000),0)</f>
        <v>12000</v>
      </c>
      <c r="H183">
        <f>IF(F183&lt;G183,25000-F183,0)</f>
        <v>24481</v>
      </c>
      <c r="I183">
        <f>F183+H183</f>
        <v>25000</v>
      </c>
      <c r="J183">
        <f>I183-G183</f>
        <v>13000</v>
      </c>
      <c r="K183">
        <f>MONTH(A183)</f>
        <v>7</v>
      </c>
      <c r="S183">
        <f>IF(AND(B183 &gt;15, C183 &lt;= 0.6),1,0)</f>
        <v>1</v>
      </c>
      <c r="T183">
        <f>IF(AND(B183 &gt;15, C183 &gt; 0.6),1,0)</f>
        <v>0</v>
      </c>
    </row>
    <row r="184" spans="1:20">
      <c r="A184" s="1">
        <v>42225</v>
      </c>
      <c r="B184">
        <v>24</v>
      </c>
      <c r="C184">
        <v>0</v>
      </c>
      <c r="D184">
        <f>IF(J183+C184*700&gt;25000,25000,J183+C184*700)</f>
        <v>13000</v>
      </c>
      <c r="E184">
        <f>ROUNDUP(IF(C184=0,0.03%*POWER(B184,1.5)*D184,0),0)</f>
        <v>459</v>
      </c>
      <c r="F184">
        <f>D184-E184</f>
        <v>12541</v>
      </c>
      <c r="G184">
        <f>IF(AND(B184&gt;15,C184&lt;=0.61),IF(B184&lt;30,12000,24000),0)</f>
        <v>12000</v>
      </c>
      <c r="H184">
        <f>IF(F184&lt;G184,25000-F184,0)</f>
        <v>0</v>
      </c>
      <c r="I184">
        <f>F184+H184</f>
        <v>12541</v>
      </c>
      <c r="J184">
        <f>I184-G184</f>
        <v>541</v>
      </c>
      <c r="K184">
        <f>MONTH(A184)</f>
        <v>8</v>
      </c>
      <c r="S184">
        <f>IF(AND(B184 &gt;15, C184 &lt;= 0.6),1,0)</f>
        <v>1</v>
      </c>
      <c r="T184">
        <f>IF(AND(B184 &gt;15, C184 &gt; 0.6),1,0)</f>
        <v>0</v>
      </c>
    </row>
  </sheetData>
  <sortState ref="A2:M184">
    <sortCondition ref="H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4"/>
  <sheetViews>
    <sheetView workbookViewId="0">
      <selection activeCell="L30" sqref="L30"/>
    </sheetView>
  </sheetViews>
  <sheetFormatPr defaultRowHeight="15"/>
  <cols>
    <col min="1" max="1" width="10.140625" bestFit="1" customWidth="1"/>
  </cols>
  <sheetData>
    <row r="1" spans="1:2">
      <c r="A1" s="2" t="s">
        <v>2</v>
      </c>
      <c r="B1" t="s">
        <v>9</v>
      </c>
    </row>
    <row r="2" spans="1:2">
      <c r="A2" s="1">
        <v>42095</v>
      </c>
      <c r="B2">
        <v>25000</v>
      </c>
    </row>
    <row r="3" spans="1:2">
      <c r="A3" s="1">
        <v>42096</v>
      </c>
      <c r="B3">
        <v>25000</v>
      </c>
    </row>
    <row r="4" spans="1:2">
      <c r="A4" s="1">
        <v>42097</v>
      </c>
      <c r="B4">
        <v>25000</v>
      </c>
    </row>
    <row r="5" spans="1:2">
      <c r="A5" s="1">
        <v>42098</v>
      </c>
      <c r="B5">
        <v>25000</v>
      </c>
    </row>
    <row r="6" spans="1:2">
      <c r="A6" s="1">
        <v>42099</v>
      </c>
      <c r="B6">
        <v>24961</v>
      </c>
    </row>
    <row r="7" spans="1:2">
      <c r="A7" s="1">
        <v>42100</v>
      </c>
      <c r="B7">
        <v>24901</v>
      </c>
    </row>
    <row r="8" spans="1:2">
      <c r="A8" s="1">
        <v>42101</v>
      </c>
      <c r="B8">
        <v>25000</v>
      </c>
    </row>
    <row r="9" spans="1:2">
      <c r="A9" s="1">
        <v>42102</v>
      </c>
      <c r="B9">
        <v>25000</v>
      </c>
    </row>
    <row r="10" spans="1:2">
      <c r="A10" s="1">
        <v>42103</v>
      </c>
      <c r="B10">
        <v>25000</v>
      </c>
    </row>
    <row r="11" spans="1:2">
      <c r="A11" s="1">
        <v>42104</v>
      </c>
      <c r="B11">
        <v>25000</v>
      </c>
    </row>
    <row r="12" spans="1:2">
      <c r="A12" s="1">
        <v>42105</v>
      </c>
      <c r="B12">
        <v>25000</v>
      </c>
    </row>
    <row r="13" spans="1:2">
      <c r="A13" s="1">
        <v>42106</v>
      </c>
      <c r="B13">
        <v>25000</v>
      </c>
    </row>
    <row r="14" spans="1:2">
      <c r="A14" s="1">
        <v>42107</v>
      </c>
      <c r="B14">
        <v>25000</v>
      </c>
    </row>
    <row r="15" spans="1:2">
      <c r="A15" s="1">
        <v>42108</v>
      </c>
      <c r="B15">
        <v>24889</v>
      </c>
    </row>
    <row r="16" spans="1:2">
      <c r="A16" s="1">
        <v>42109</v>
      </c>
      <c r="B16">
        <v>24497</v>
      </c>
    </row>
    <row r="17" spans="1:2">
      <c r="A17" s="1">
        <v>42110</v>
      </c>
      <c r="B17">
        <v>24264</v>
      </c>
    </row>
    <row r="18" spans="1:2">
      <c r="A18" s="1">
        <v>42111</v>
      </c>
      <c r="B18">
        <v>24157</v>
      </c>
    </row>
    <row r="19" spans="1:2">
      <c r="A19" s="1">
        <v>42112</v>
      </c>
      <c r="B19">
        <v>24099</v>
      </c>
    </row>
    <row r="20" spans="1:2">
      <c r="A20" s="1">
        <v>42113</v>
      </c>
      <c r="B20">
        <v>23965</v>
      </c>
    </row>
    <row r="21" spans="1:2">
      <c r="A21" s="1">
        <v>42114</v>
      </c>
      <c r="B21">
        <v>24665</v>
      </c>
    </row>
    <row r="22" spans="1:2">
      <c r="A22" s="1">
        <v>42115</v>
      </c>
      <c r="B22">
        <v>25000</v>
      </c>
    </row>
    <row r="23" spans="1:2">
      <c r="A23" s="1">
        <v>42116</v>
      </c>
      <c r="B23">
        <v>25000</v>
      </c>
    </row>
    <row r="24" spans="1:2">
      <c r="A24" s="1">
        <v>42117</v>
      </c>
      <c r="B24">
        <v>25000</v>
      </c>
    </row>
    <row r="25" spans="1:2">
      <c r="A25" s="1">
        <v>42118</v>
      </c>
      <c r="B25">
        <v>25000</v>
      </c>
    </row>
    <row r="26" spans="1:2">
      <c r="A26" s="1">
        <v>42119</v>
      </c>
      <c r="B26">
        <v>25000</v>
      </c>
    </row>
    <row r="27" spans="1:2">
      <c r="A27" s="1">
        <v>42120</v>
      </c>
      <c r="B27">
        <v>12520</v>
      </c>
    </row>
    <row r="28" spans="1:2">
      <c r="A28" s="1">
        <v>42121</v>
      </c>
      <c r="B28">
        <v>13220</v>
      </c>
    </row>
    <row r="29" spans="1:2">
      <c r="A29" s="1">
        <v>42122</v>
      </c>
      <c r="B29">
        <v>14620</v>
      </c>
    </row>
    <row r="30" spans="1:2">
      <c r="A30" s="1">
        <v>42123</v>
      </c>
      <c r="B30">
        <v>14538</v>
      </c>
    </row>
    <row r="31" spans="1:2">
      <c r="A31" s="1">
        <v>42124</v>
      </c>
      <c r="B31">
        <v>14400</v>
      </c>
    </row>
    <row r="32" spans="1:2">
      <c r="A32" s="1">
        <v>42125</v>
      </c>
      <c r="B32">
        <v>17200</v>
      </c>
    </row>
    <row r="33" spans="1:2">
      <c r="A33" s="1">
        <v>42126</v>
      </c>
      <c r="B33">
        <v>20700</v>
      </c>
    </row>
    <row r="34" spans="1:2">
      <c r="A34" s="1">
        <v>42127</v>
      </c>
      <c r="B34">
        <v>23500</v>
      </c>
    </row>
    <row r="35" spans="1:2">
      <c r="A35" s="1">
        <v>42128</v>
      </c>
      <c r="B35">
        <v>23780</v>
      </c>
    </row>
    <row r="36" spans="1:2">
      <c r="A36" s="1">
        <v>42129</v>
      </c>
      <c r="B36">
        <v>12060</v>
      </c>
    </row>
    <row r="37" spans="1:2">
      <c r="A37" s="1">
        <v>42131</v>
      </c>
      <c r="B37">
        <v>11870</v>
      </c>
    </row>
    <row r="38" spans="1:2">
      <c r="A38" s="1">
        <v>42132</v>
      </c>
      <c r="B38">
        <v>11757</v>
      </c>
    </row>
    <row r="39" spans="1:2">
      <c r="A39" s="1">
        <v>42133</v>
      </c>
      <c r="B39">
        <v>11967</v>
      </c>
    </row>
    <row r="40" spans="1:2">
      <c r="A40" s="1">
        <v>42134</v>
      </c>
      <c r="B40">
        <v>12037</v>
      </c>
    </row>
    <row r="41" spans="1:2">
      <c r="A41" s="1">
        <v>42135</v>
      </c>
      <c r="B41">
        <v>11905</v>
      </c>
    </row>
    <row r="42" spans="1:2">
      <c r="A42" s="1">
        <v>42136</v>
      </c>
      <c r="B42">
        <v>14005</v>
      </c>
    </row>
    <row r="43" spans="1:2">
      <c r="A43" s="1">
        <v>42137</v>
      </c>
      <c r="B43">
        <v>13830</v>
      </c>
    </row>
    <row r="44" spans="1:2">
      <c r="A44" s="1">
        <v>42138</v>
      </c>
      <c r="B44">
        <v>13698</v>
      </c>
    </row>
    <row r="45" spans="1:2">
      <c r="A45" s="1">
        <v>42139</v>
      </c>
      <c r="B45">
        <v>13527</v>
      </c>
    </row>
    <row r="46" spans="1:2">
      <c r="A46" s="1">
        <v>42140</v>
      </c>
      <c r="B46">
        <v>14787</v>
      </c>
    </row>
    <row r="47" spans="1:2">
      <c r="A47" s="1">
        <v>42141</v>
      </c>
      <c r="B47">
        <v>16747</v>
      </c>
    </row>
    <row r="48" spans="1:2">
      <c r="A48" s="1">
        <v>42142</v>
      </c>
      <c r="B48">
        <v>18077</v>
      </c>
    </row>
    <row r="49" spans="1:2">
      <c r="A49" s="1">
        <v>42143</v>
      </c>
      <c r="B49">
        <v>19617</v>
      </c>
    </row>
    <row r="50" spans="1:2">
      <c r="A50" s="1">
        <v>42144</v>
      </c>
      <c r="B50">
        <v>21227</v>
      </c>
    </row>
    <row r="51" spans="1:2">
      <c r="A51" s="1">
        <v>42145</v>
      </c>
      <c r="B51">
        <v>25000</v>
      </c>
    </row>
    <row r="52" spans="1:2">
      <c r="A52" s="1">
        <v>42146</v>
      </c>
      <c r="B52">
        <v>25000</v>
      </c>
    </row>
    <row r="53" spans="1:2">
      <c r="A53" s="1">
        <v>42147</v>
      </c>
      <c r="B53">
        <v>25000</v>
      </c>
    </row>
    <row r="54" spans="1:2">
      <c r="A54" s="1">
        <v>42148</v>
      </c>
      <c r="B54">
        <v>25000</v>
      </c>
    </row>
    <row r="55" spans="1:2">
      <c r="A55" s="1">
        <v>42149</v>
      </c>
      <c r="B55">
        <v>24564</v>
      </c>
    </row>
    <row r="56" spans="1:2">
      <c r="A56" s="1">
        <v>42150</v>
      </c>
      <c r="B56">
        <v>24177</v>
      </c>
    </row>
    <row r="57" spans="1:2">
      <c r="A57" s="1">
        <v>42151</v>
      </c>
      <c r="B57">
        <v>23947</v>
      </c>
    </row>
    <row r="58" spans="1:2">
      <c r="A58" s="1">
        <v>42152</v>
      </c>
      <c r="B58">
        <v>24017</v>
      </c>
    </row>
    <row r="59" spans="1:2">
      <c r="A59" s="1">
        <v>42153</v>
      </c>
      <c r="B59">
        <v>23639</v>
      </c>
    </row>
    <row r="60" spans="1:2">
      <c r="A60" s="1">
        <v>42154</v>
      </c>
      <c r="B60">
        <v>23306</v>
      </c>
    </row>
    <row r="61" spans="1:2">
      <c r="A61" s="1">
        <v>42155</v>
      </c>
      <c r="B61">
        <v>23015</v>
      </c>
    </row>
    <row r="62" spans="1:2">
      <c r="A62" s="1">
        <v>42156</v>
      </c>
      <c r="B62">
        <v>25000</v>
      </c>
    </row>
    <row r="63" spans="1:2">
      <c r="A63" s="1">
        <v>42157</v>
      </c>
      <c r="B63">
        <v>25000</v>
      </c>
    </row>
    <row r="64" spans="1:2">
      <c r="A64" s="1">
        <v>42158</v>
      </c>
      <c r="B64">
        <v>12226</v>
      </c>
    </row>
    <row r="65" spans="1:2">
      <c r="A65" s="1">
        <v>42159</v>
      </c>
      <c r="B65">
        <v>12012</v>
      </c>
    </row>
    <row r="66" spans="1:2">
      <c r="A66" s="1">
        <v>42161</v>
      </c>
      <c r="B66">
        <v>13000</v>
      </c>
    </row>
    <row r="67" spans="1:2">
      <c r="A67" s="1">
        <v>42162</v>
      </c>
      <c r="B67">
        <v>18600</v>
      </c>
    </row>
    <row r="68" spans="1:2">
      <c r="A68" s="1">
        <v>42163</v>
      </c>
      <c r="B68">
        <v>22730</v>
      </c>
    </row>
    <row r="69" spans="1:2">
      <c r="A69" s="1">
        <v>42164</v>
      </c>
      <c r="B69">
        <v>25000</v>
      </c>
    </row>
    <row r="70" spans="1:2">
      <c r="A70" s="1">
        <v>42165</v>
      </c>
      <c r="B70">
        <v>12520</v>
      </c>
    </row>
    <row r="71" spans="1:2">
      <c r="A71" s="1">
        <v>42167</v>
      </c>
      <c r="B71">
        <v>16020</v>
      </c>
    </row>
    <row r="72" spans="1:2">
      <c r="A72" s="1">
        <v>42168</v>
      </c>
      <c r="B72">
        <v>16720</v>
      </c>
    </row>
    <row r="73" spans="1:2">
      <c r="A73" s="1">
        <v>42169</v>
      </c>
      <c r="B73">
        <v>4202</v>
      </c>
    </row>
    <row r="74" spans="1:2">
      <c r="A74" s="1">
        <v>42171</v>
      </c>
      <c r="B74">
        <v>4149</v>
      </c>
    </row>
    <row r="75" spans="1:2">
      <c r="A75" s="1">
        <v>42172</v>
      </c>
      <c r="B75">
        <v>4083</v>
      </c>
    </row>
    <row r="76" spans="1:2">
      <c r="A76" s="1">
        <v>42173</v>
      </c>
      <c r="B76">
        <v>13000</v>
      </c>
    </row>
    <row r="77" spans="1:2">
      <c r="A77" s="1">
        <v>42174</v>
      </c>
      <c r="B77">
        <v>15100</v>
      </c>
    </row>
    <row r="78" spans="1:2">
      <c r="A78" s="1">
        <v>42175</v>
      </c>
      <c r="B78">
        <v>16500</v>
      </c>
    </row>
    <row r="79" spans="1:2">
      <c r="A79" s="1">
        <v>42176</v>
      </c>
      <c r="B79">
        <v>16294</v>
      </c>
    </row>
    <row r="80" spans="1:2">
      <c r="A80" s="1">
        <v>42177</v>
      </c>
      <c r="B80">
        <v>18394</v>
      </c>
    </row>
    <row r="81" spans="1:2">
      <c r="A81" s="1">
        <v>42178</v>
      </c>
      <c r="B81">
        <v>20494</v>
      </c>
    </row>
    <row r="82" spans="1:2">
      <c r="A82" s="1">
        <v>42179</v>
      </c>
      <c r="B82">
        <v>20238</v>
      </c>
    </row>
    <row r="83" spans="1:2">
      <c r="A83" s="1">
        <v>42181</v>
      </c>
      <c r="B83">
        <v>25000</v>
      </c>
    </row>
    <row r="84" spans="1:2">
      <c r="A84" s="1">
        <v>42182</v>
      </c>
      <c r="B84">
        <v>25000</v>
      </c>
    </row>
    <row r="85" spans="1:2">
      <c r="A85" s="1">
        <v>42183</v>
      </c>
      <c r="B85">
        <v>12520</v>
      </c>
    </row>
    <row r="86" spans="1:2">
      <c r="A86" s="1">
        <v>42185</v>
      </c>
      <c r="B86">
        <v>208</v>
      </c>
    </row>
    <row r="87" spans="1:2">
      <c r="A87" s="1">
        <v>42187</v>
      </c>
      <c r="B87">
        <v>13000</v>
      </c>
    </row>
    <row r="88" spans="1:2">
      <c r="A88" s="1">
        <v>42189</v>
      </c>
      <c r="B88">
        <v>512</v>
      </c>
    </row>
    <row r="89" spans="1:2">
      <c r="A89" s="1">
        <v>42191</v>
      </c>
      <c r="B89">
        <v>13000</v>
      </c>
    </row>
    <row r="90" spans="1:2">
      <c r="A90" s="1">
        <v>42192</v>
      </c>
      <c r="B90">
        <v>25000</v>
      </c>
    </row>
    <row r="91" spans="1:2">
      <c r="A91" s="1">
        <v>42193</v>
      </c>
      <c r="B91">
        <v>25000</v>
      </c>
    </row>
    <row r="92" spans="1:2">
      <c r="A92" s="1">
        <v>42194</v>
      </c>
      <c r="B92">
        <v>13000</v>
      </c>
    </row>
    <row r="93" spans="1:2">
      <c r="A93" s="1">
        <v>42195</v>
      </c>
      <c r="B93">
        <v>21540</v>
      </c>
    </row>
    <row r="94" spans="1:2">
      <c r="A94" s="1">
        <v>42197</v>
      </c>
      <c r="B94">
        <v>22940</v>
      </c>
    </row>
    <row r="95" spans="1:2">
      <c r="A95" s="1">
        <v>42198</v>
      </c>
      <c r="B95">
        <v>25000</v>
      </c>
    </row>
    <row r="96" spans="1:2">
      <c r="A96" s="1">
        <v>42199</v>
      </c>
      <c r="B96">
        <v>12427</v>
      </c>
    </row>
    <row r="97" spans="1:2">
      <c r="A97" s="1">
        <v>42201</v>
      </c>
      <c r="B97">
        <v>188</v>
      </c>
    </row>
    <row r="98" spans="1:2">
      <c r="A98" s="1">
        <v>42203</v>
      </c>
      <c r="B98">
        <v>13000</v>
      </c>
    </row>
    <row r="99" spans="1:2">
      <c r="A99" s="1">
        <v>42204</v>
      </c>
      <c r="B99">
        <v>25000</v>
      </c>
    </row>
    <row r="100" spans="1:2">
      <c r="A100" s="1">
        <v>42205</v>
      </c>
      <c r="B100">
        <v>12378</v>
      </c>
    </row>
    <row r="101" spans="1:2">
      <c r="A101" s="1">
        <v>42206</v>
      </c>
      <c r="B101">
        <v>16578</v>
      </c>
    </row>
    <row r="102" spans="1:2">
      <c r="A102" s="1">
        <v>42208</v>
      </c>
      <c r="B102">
        <v>4133</v>
      </c>
    </row>
    <row r="103" spans="1:2">
      <c r="A103" s="1">
        <v>42210</v>
      </c>
      <c r="B103">
        <v>13000</v>
      </c>
    </row>
    <row r="104" spans="1:2">
      <c r="A104" s="1">
        <v>42212</v>
      </c>
      <c r="B104">
        <v>1070</v>
      </c>
    </row>
    <row r="105" spans="1:2">
      <c r="A105" s="1">
        <v>42214</v>
      </c>
      <c r="B105">
        <v>13000</v>
      </c>
    </row>
    <row r="106" spans="1:2">
      <c r="A106" s="1">
        <v>42215</v>
      </c>
      <c r="B106">
        <v>12795</v>
      </c>
    </row>
    <row r="107" spans="1:2">
      <c r="A107" s="1">
        <v>42216</v>
      </c>
      <c r="B107">
        <v>12593</v>
      </c>
    </row>
    <row r="108" spans="1:2">
      <c r="A108" s="1">
        <v>42218</v>
      </c>
      <c r="B108">
        <v>203</v>
      </c>
    </row>
    <row r="109" spans="1:2">
      <c r="A109" s="1">
        <v>42220</v>
      </c>
      <c r="B109">
        <v>13000</v>
      </c>
    </row>
    <row r="110" spans="1:2">
      <c r="A110" s="1">
        <v>42222</v>
      </c>
      <c r="B110">
        <v>541</v>
      </c>
    </row>
    <row r="111" spans="1:2">
      <c r="A111" s="1">
        <v>42224</v>
      </c>
      <c r="B111">
        <v>13000</v>
      </c>
    </row>
    <row r="112" spans="1:2">
      <c r="A112" s="1">
        <v>42226</v>
      </c>
      <c r="B112">
        <v>541</v>
      </c>
    </row>
    <row r="113" spans="1:2">
      <c r="A113" s="1">
        <v>42231</v>
      </c>
      <c r="B113">
        <v>8941</v>
      </c>
    </row>
    <row r="114" spans="1:2">
      <c r="A114" s="1">
        <v>42233</v>
      </c>
      <c r="B114">
        <v>13000</v>
      </c>
    </row>
    <row r="115" spans="1:2">
      <c r="A115" s="1">
        <v>42235</v>
      </c>
      <c r="B115">
        <v>677</v>
      </c>
    </row>
    <row r="116" spans="1:2">
      <c r="A116" s="1">
        <v>42237</v>
      </c>
      <c r="B116">
        <v>13000</v>
      </c>
    </row>
    <row r="117" spans="1:2">
      <c r="A117" s="1">
        <v>42239</v>
      </c>
      <c r="B117">
        <v>677</v>
      </c>
    </row>
    <row r="118" spans="1:2">
      <c r="A118" s="1">
        <v>42240</v>
      </c>
      <c r="B118">
        <v>4527</v>
      </c>
    </row>
    <row r="119" spans="1:2">
      <c r="A119" s="1">
        <v>42241</v>
      </c>
      <c r="B119">
        <v>17127</v>
      </c>
    </row>
    <row r="120" spans="1:2">
      <c r="A120" s="1">
        <v>42242</v>
      </c>
      <c r="B120">
        <v>25000</v>
      </c>
    </row>
    <row r="121" spans="1:2">
      <c r="A121" s="1">
        <v>42243</v>
      </c>
      <c r="B121">
        <v>12172</v>
      </c>
    </row>
    <row r="122" spans="1:2">
      <c r="A122" s="1">
        <v>42244</v>
      </c>
      <c r="B122">
        <v>242</v>
      </c>
    </row>
    <row r="123" spans="1:2">
      <c r="A123" s="1">
        <v>42245</v>
      </c>
      <c r="B123">
        <v>10042</v>
      </c>
    </row>
    <row r="124" spans="1:2">
      <c r="A124" s="1">
        <v>42247</v>
      </c>
      <c r="B124">
        <v>13000</v>
      </c>
    </row>
    <row r="125" spans="1:2">
      <c r="A125" s="1">
        <v>42248</v>
      </c>
      <c r="B125">
        <v>14400</v>
      </c>
    </row>
    <row r="126" spans="1:2">
      <c r="A126" s="1">
        <v>42250</v>
      </c>
      <c r="B126">
        <v>2097</v>
      </c>
    </row>
    <row r="127" spans="1:2">
      <c r="A127" s="1">
        <v>42252</v>
      </c>
      <c r="B127">
        <v>2060</v>
      </c>
    </row>
    <row r="128" spans="1:2">
      <c r="A128" s="1">
        <v>42253</v>
      </c>
      <c r="B128">
        <v>4860</v>
      </c>
    </row>
    <row r="129" spans="1:2">
      <c r="A129" s="1">
        <v>42254</v>
      </c>
      <c r="B129">
        <v>4791</v>
      </c>
    </row>
    <row r="130" spans="1:2">
      <c r="A130" s="1">
        <v>42255</v>
      </c>
      <c r="B130">
        <v>7591</v>
      </c>
    </row>
    <row r="131" spans="1:2">
      <c r="A131" s="1">
        <v>42256</v>
      </c>
      <c r="B131">
        <v>7507</v>
      </c>
    </row>
    <row r="132" spans="1:2">
      <c r="A132" s="1">
        <v>42257</v>
      </c>
      <c r="B132">
        <v>7413</v>
      </c>
    </row>
    <row r="133" spans="1:2">
      <c r="A133" s="1">
        <v>42258</v>
      </c>
      <c r="B133">
        <v>13000</v>
      </c>
    </row>
    <row r="134" spans="1:2">
      <c r="A134" s="1">
        <v>42260</v>
      </c>
      <c r="B134">
        <v>702</v>
      </c>
    </row>
    <row r="135" spans="1:2">
      <c r="A135" s="1">
        <v>42261</v>
      </c>
      <c r="B135">
        <v>2802</v>
      </c>
    </row>
    <row r="136" spans="1:2">
      <c r="A136" s="1">
        <v>42263</v>
      </c>
      <c r="B136">
        <v>13000</v>
      </c>
    </row>
    <row r="137" spans="1:2">
      <c r="A137" s="1">
        <v>42265</v>
      </c>
      <c r="B137">
        <v>750</v>
      </c>
    </row>
    <row r="138" spans="1:2">
      <c r="A138" s="1">
        <v>42266</v>
      </c>
      <c r="B138">
        <v>736</v>
      </c>
    </row>
    <row r="139" spans="1:2">
      <c r="A139" s="1">
        <v>42267</v>
      </c>
      <c r="B139">
        <v>2136</v>
      </c>
    </row>
    <row r="140" spans="1:2">
      <c r="A140" s="1">
        <v>42268</v>
      </c>
      <c r="B140">
        <v>2109</v>
      </c>
    </row>
    <row r="141" spans="1:2">
      <c r="A141" s="1">
        <v>42269</v>
      </c>
      <c r="B141">
        <v>2079</v>
      </c>
    </row>
    <row r="142" spans="1:2">
      <c r="A142" s="1">
        <v>42270</v>
      </c>
      <c r="B142">
        <v>2042</v>
      </c>
    </row>
    <row r="143" spans="1:2">
      <c r="A143" s="1">
        <v>42271</v>
      </c>
      <c r="B143">
        <v>2006</v>
      </c>
    </row>
    <row r="144" spans="1:2">
      <c r="A144" s="1">
        <v>42272</v>
      </c>
      <c r="B144">
        <v>1974</v>
      </c>
    </row>
    <row r="145" spans="1:2">
      <c r="A145" s="1">
        <v>42273</v>
      </c>
      <c r="B145">
        <v>1949</v>
      </c>
    </row>
    <row r="146" spans="1:2">
      <c r="A146" s="1">
        <v>42274</v>
      </c>
      <c r="B146">
        <v>1927</v>
      </c>
    </row>
    <row r="147" spans="1:2">
      <c r="A147" s="1">
        <v>42275</v>
      </c>
      <c r="B147">
        <v>1908</v>
      </c>
    </row>
    <row r="148" spans="1:2">
      <c r="A148" s="1">
        <v>42276</v>
      </c>
      <c r="B148">
        <v>1889</v>
      </c>
    </row>
    <row r="149" spans="1:2">
      <c r="A149" s="1">
        <v>42277</v>
      </c>
      <c r="B149">
        <v>1871</v>
      </c>
    </row>
    <row r="150" spans="1:2">
      <c r="A150" s="1">
        <v>42228</v>
      </c>
      <c r="B150">
        <v>1000</v>
      </c>
    </row>
    <row r="151" spans="1:2">
      <c r="A151" s="1">
        <v>42130</v>
      </c>
      <c r="B151">
        <v>13000</v>
      </c>
    </row>
    <row r="152" spans="1:2">
      <c r="A152" s="1">
        <v>42196</v>
      </c>
      <c r="B152">
        <v>750</v>
      </c>
    </row>
    <row r="153" spans="1:2">
      <c r="A153" s="1">
        <v>42160</v>
      </c>
      <c r="B153">
        <v>13000</v>
      </c>
    </row>
    <row r="154" spans="1:2">
      <c r="A154" s="1">
        <v>42200</v>
      </c>
      <c r="B154">
        <v>702</v>
      </c>
    </row>
    <row r="155" spans="1:2">
      <c r="A155" s="1">
        <v>42246</v>
      </c>
      <c r="B155">
        <v>13000</v>
      </c>
    </row>
    <row r="156" spans="1:2">
      <c r="A156" s="1">
        <v>42184</v>
      </c>
      <c r="B156">
        <v>750</v>
      </c>
    </row>
    <row r="157" spans="1:2">
      <c r="A157" s="1">
        <v>42232</v>
      </c>
      <c r="B157">
        <v>13000</v>
      </c>
    </row>
    <row r="158" spans="1:2">
      <c r="A158" s="1">
        <v>42180</v>
      </c>
      <c r="B158">
        <v>750</v>
      </c>
    </row>
    <row r="159" spans="1:2">
      <c r="A159" s="1">
        <v>42259</v>
      </c>
      <c r="B159">
        <v>13000</v>
      </c>
    </row>
    <row r="160" spans="1:2">
      <c r="A160" s="1">
        <v>42207</v>
      </c>
      <c r="B160">
        <v>597</v>
      </c>
    </row>
    <row r="161" spans="1:2">
      <c r="A161" s="1">
        <v>42170</v>
      </c>
      <c r="B161">
        <v>13000</v>
      </c>
    </row>
    <row r="162" spans="1:2">
      <c r="A162" s="1">
        <v>42262</v>
      </c>
      <c r="B162">
        <v>1070</v>
      </c>
    </row>
    <row r="163" spans="1:2">
      <c r="A163" s="1">
        <v>42249</v>
      </c>
      <c r="B163">
        <v>13000</v>
      </c>
    </row>
    <row r="164" spans="1:2">
      <c r="A164" s="1">
        <v>42166</v>
      </c>
      <c r="B164">
        <v>750</v>
      </c>
    </row>
    <row r="165" spans="1:2">
      <c r="A165" s="1">
        <v>42213</v>
      </c>
      <c r="B165">
        <v>13000</v>
      </c>
    </row>
    <row r="166" spans="1:2">
      <c r="A166" s="1">
        <v>42234</v>
      </c>
      <c r="B166">
        <v>597</v>
      </c>
    </row>
    <row r="167" spans="1:2">
      <c r="A167" s="1">
        <v>42229</v>
      </c>
      <c r="B167">
        <v>1000</v>
      </c>
    </row>
    <row r="168" spans="1:2">
      <c r="A168" s="1">
        <v>42264</v>
      </c>
      <c r="B168">
        <v>13000</v>
      </c>
    </row>
    <row r="169" spans="1:2">
      <c r="A169" s="1">
        <v>42211</v>
      </c>
      <c r="B169">
        <v>750</v>
      </c>
    </row>
    <row r="170" spans="1:2">
      <c r="A170" s="1">
        <v>42230</v>
      </c>
      <c r="B170">
        <v>1000</v>
      </c>
    </row>
    <row r="171" spans="1:2">
      <c r="A171" s="1">
        <v>42251</v>
      </c>
      <c r="B171">
        <v>13000</v>
      </c>
    </row>
    <row r="172" spans="1:2">
      <c r="A172" s="1">
        <v>42202</v>
      </c>
      <c r="B172">
        <v>624</v>
      </c>
    </row>
    <row r="173" spans="1:2">
      <c r="A173" s="1">
        <v>42238</v>
      </c>
      <c r="B173">
        <v>13000</v>
      </c>
    </row>
    <row r="174" spans="1:2">
      <c r="A174" s="1">
        <v>42217</v>
      </c>
      <c r="B174">
        <v>750</v>
      </c>
    </row>
    <row r="175" spans="1:2">
      <c r="A175" s="1">
        <v>42186</v>
      </c>
      <c r="B175">
        <v>13000</v>
      </c>
    </row>
    <row r="176" spans="1:2">
      <c r="A176" s="1">
        <v>42236</v>
      </c>
      <c r="B176">
        <v>702</v>
      </c>
    </row>
    <row r="177" spans="1:2">
      <c r="A177" s="1">
        <v>42209</v>
      </c>
      <c r="B177">
        <v>13000</v>
      </c>
    </row>
    <row r="178" spans="1:2">
      <c r="A178" s="1">
        <v>42188</v>
      </c>
      <c r="B178">
        <v>597</v>
      </c>
    </row>
    <row r="179" spans="1:2">
      <c r="A179" s="1">
        <v>42219</v>
      </c>
      <c r="B179">
        <v>13000</v>
      </c>
    </row>
    <row r="180" spans="1:2">
      <c r="A180" s="1">
        <v>42227</v>
      </c>
      <c r="B180">
        <v>482</v>
      </c>
    </row>
    <row r="181" spans="1:2">
      <c r="A181" s="1">
        <v>42223</v>
      </c>
      <c r="B181">
        <v>13000</v>
      </c>
    </row>
    <row r="182" spans="1:2">
      <c r="A182" s="1">
        <v>42221</v>
      </c>
      <c r="B182">
        <v>541</v>
      </c>
    </row>
    <row r="183" spans="1:2">
      <c r="A183" s="1">
        <v>42190</v>
      </c>
      <c r="B183">
        <v>13000</v>
      </c>
    </row>
    <row r="184" spans="1:2">
      <c r="A184" s="1">
        <v>42225</v>
      </c>
      <c r="B184">
        <v>541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Sheet1!pogoda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2022-03-29T17:03:28Z</dcterms:modified>
</cp:coreProperties>
</file>