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detma\Desktop\"/>
    </mc:Choice>
  </mc:AlternateContent>
  <xr:revisionPtr revIDLastSave="0" documentId="13_ncr:1_{E4B5AD8C-A65E-4BAC-BD64-2C743F66BAEA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Цветы " sheetId="1" r:id="rId1"/>
    <sheet name="Игрушки" sheetId="2" r:id="rId2"/>
    <sheet name="Упаковки" sheetId="3" r:id="rId3"/>
    <sheet name="Праздник" sheetId="4" r:id="rId4"/>
    <sheet name="Касса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5" l="1"/>
  <c r="F17" i="5"/>
  <c r="G15" i="5" l="1"/>
  <c r="F8" i="5" l="1"/>
  <c r="F12" i="5" l="1"/>
  <c r="G12" i="5" s="1"/>
  <c r="F14" i="5"/>
  <c r="G14" i="5" s="1"/>
  <c r="F10" i="5"/>
  <c r="G10" i="5" s="1"/>
  <c r="G8" i="5"/>
  <c r="B4" i="5"/>
  <c r="G23" i="5" l="1"/>
  <c r="F15" i="5"/>
  <c r="G20" i="5" l="1"/>
  <c r="G17" i="5"/>
  <c r="F20" i="5"/>
  <c r="G26" i="5" l="1"/>
  <c r="F26" i="5"/>
</calcChain>
</file>

<file path=xl/sharedStrings.xml><?xml version="1.0" encoding="utf-8"?>
<sst xmlns="http://schemas.openxmlformats.org/spreadsheetml/2006/main" count="41" uniqueCount="35">
  <si>
    <t>цена</t>
  </si>
  <si>
    <t>наименование</t>
  </si>
  <si>
    <t>наименования</t>
  </si>
  <si>
    <t>Дата</t>
  </si>
  <si>
    <t>курс дол</t>
  </si>
  <si>
    <t>тип</t>
  </si>
  <si>
    <t>цена в руб</t>
  </si>
  <si>
    <t>цена в дол</t>
  </si>
  <si>
    <t>гарантия</t>
  </si>
  <si>
    <t>доставка</t>
  </si>
  <si>
    <t>скидка</t>
  </si>
  <si>
    <t>сумма</t>
  </si>
  <si>
    <t>Итоговая сумма учитывая скидку, гарантию, доставку</t>
  </si>
  <si>
    <t>Розы</t>
  </si>
  <si>
    <t xml:space="preserve">Цветы </t>
  </si>
  <si>
    <t>Игрушки</t>
  </si>
  <si>
    <t>Упаковки</t>
  </si>
  <si>
    <t xml:space="preserve">Праздник </t>
  </si>
  <si>
    <t xml:space="preserve">Мишки </t>
  </si>
  <si>
    <t>Крафтовая бумага</t>
  </si>
  <si>
    <t>Пакет</t>
  </si>
  <si>
    <t xml:space="preserve">Цветная бумага </t>
  </si>
  <si>
    <t>Шарики</t>
  </si>
  <si>
    <t>Открытки</t>
  </si>
  <si>
    <t>Свечки</t>
  </si>
  <si>
    <t>Сердеца</t>
  </si>
  <si>
    <t>Ленты</t>
  </si>
  <si>
    <t>магазин цветов</t>
  </si>
  <si>
    <t>Птицы</t>
  </si>
  <si>
    <t>Зайцы</t>
  </si>
  <si>
    <t>Лилии</t>
  </si>
  <si>
    <t>Астры</t>
  </si>
  <si>
    <t>Архидеи</t>
  </si>
  <si>
    <t>Конфети</t>
  </si>
  <si>
    <t>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</si>
</sst>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₽&quot;_-;\-* #,##0.00\ &quot;₽&quot;_-;_-* &quot;-&quot;??\ &quot;₽&quot;_-;_-@_-"/>
    <numFmt numFmtId="164" formatCode="_-[$$-409]* #,##0.00_ ;_-[$$-409]* \-#,##0.00\ ;_-[$$-409]* &quot;-&quot;??_ ;_-@_ "/>
    <numFmt numFmtId="165" formatCode="_-* #,##0.00\ [$₽-419]_-;\-* #,##0.00\ [$₽-419]_-;_-* &quot;-&quot;??\ [$₽-419]_-;_-@_-"/>
    <numFmt numFmtId="166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8"/>
      <color rgb="FF000000"/>
      <name val="Segoe U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/>
    <xf numFmtId="0" fontId="0" fillId="0" borderId="0" xfId="0" applyBorder="1"/>
    <xf numFmtId="165" fontId="0" fillId="0" borderId="0" xfId="0" applyNumberFormat="1"/>
    <xf numFmtId="0" fontId="0" fillId="2" borderId="0" xfId="0" applyFill="1" applyBorder="1"/>
    <xf numFmtId="0" fontId="1" fillId="2" borderId="0" xfId="0" applyFont="1" applyFill="1" applyAlignment="1">
      <alignment horizontal="center" vertical="center"/>
    </xf>
    <xf numFmtId="166" fontId="0" fillId="2" borderId="0" xfId="0" applyNumberFormat="1" applyFill="1" applyBorder="1"/>
    <xf numFmtId="44" fontId="0" fillId="2" borderId="0" xfId="0" applyNumberFormat="1" applyFill="1" applyBorder="1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4" xfId="0" applyFill="1" applyBorder="1"/>
    <xf numFmtId="0" fontId="0" fillId="2" borderId="5" xfId="0" applyFill="1" applyBorder="1"/>
    <xf numFmtId="164" fontId="0" fillId="2" borderId="5" xfId="0" applyNumberFormat="1" applyFill="1" applyBorder="1"/>
    <xf numFmtId="0" fontId="0" fillId="2" borderId="4" xfId="0" applyFill="1" applyBorder="1" applyAlignment="1">
      <alignment vertical="center"/>
    </xf>
    <xf numFmtId="0" fontId="0" fillId="2" borderId="6" xfId="0" applyFill="1" applyBorder="1"/>
    <xf numFmtId="0" fontId="0" fillId="2" borderId="7" xfId="0" applyFill="1" applyBorder="1"/>
    <xf numFmtId="44" fontId="0" fillId="2" borderId="8" xfId="0" applyNumberFormat="1" applyFill="1" applyBorder="1"/>
    <xf numFmtId="164" fontId="0" fillId="2" borderId="9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Drop" dropStyle="combo" dx="20" fmlaLink="'Цветы '!$D$2" fmlaRange="'Цветы '!$A$2:$A$5" noThreeD="1" sel="4" val="0"/>
</file>

<file path=xl/ctrlProps/ctrlProp2.xml><?xml version="1.0" encoding="utf-8"?>
<formControlPr xmlns="http://schemas.microsoft.com/office/spreadsheetml/2009/9/main" objectType="Drop" dropStyle="combo" dx="20" fmlaLink="Игрушки!$D$2" fmlaRange="Игрушки!$A$2:$A$5" noThreeD="1" sel="4" val="0"/>
</file>

<file path=xl/ctrlProps/ctrlProp3.xml><?xml version="1.0" encoding="utf-8"?>
<formControlPr xmlns="http://schemas.microsoft.com/office/spreadsheetml/2009/9/main" objectType="Radio" firstButton="1" fmlaLink="$I$16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CheckBox" checked="Checked" fmlaLink="$I$20" lockText="1" noThreeD="1"/>
</file>

<file path=xl/ctrlProps/ctrlProp6.xml><?xml version="1.0" encoding="utf-8"?>
<formControlPr xmlns="http://schemas.microsoft.com/office/spreadsheetml/2009/9/main" objectType="Drop" dropStyle="combo" dx="20" fmlaLink="Упаковки!$D$2" fmlaRange="Упаковки!$A$2:$A$5" noThreeD="1" sel="4" val="0"/>
</file>

<file path=xl/ctrlProps/ctrlProp7.xml><?xml version="1.0" encoding="utf-8"?>
<formControlPr xmlns="http://schemas.microsoft.com/office/spreadsheetml/2009/9/main" objectType="Drop" dropStyle="combo" dx="20" fmlaLink="Праздник!$D$2" fmlaRange="Праздник!$A$2:$A$5" noThreeD="1" sel="4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4</xdr:col>
          <xdr:colOff>9525</xdr:colOff>
          <xdr:row>8</xdr:row>
          <xdr:rowOff>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0</xdr:rowOff>
        </xdr:from>
        <xdr:to>
          <xdr:col>4</xdr:col>
          <xdr:colOff>9525</xdr:colOff>
          <xdr:row>10</xdr:row>
          <xdr:rowOff>9525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15</xdr:row>
          <xdr:rowOff>161925</xdr:rowOff>
        </xdr:from>
        <xdr:to>
          <xdr:col>1</xdr:col>
          <xdr:colOff>866775</xdr:colOff>
          <xdr:row>17</xdr:row>
          <xdr:rowOff>9525</xdr:rowOff>
        </xdr:to>
        <xdr:sp macro="" textlink="">
          <xdr:nvSpPr>
            <xdr:cNvPr id="5123" name="Option Button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400-000003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1 год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152400</xdr:colOff>
          <xdr:row>15</xdr:row>
          <xdr:rowOff>161925</xdr:rowOff>
        </xdr:from>
        <xdr:to>
          <xdr:col>2</xdr:col>
          <xdr:colOff>771525</xdr:colOff>
          <xdr:row>17</xdr:row>
          <xdr:rowOff>9525</xdr:rowOff>
        </xdr:to>
        <xdr:sp macro="" textlink="">
          <xdr:nvSpPr>
            <xdr:cNvPr id="5124" name="Option Button 4" hidden="1">
              <a:extLst>
                <a:ext uri="{63B3BB69-23CF-44E3-9099-C40C66FF867C}">
                  <a14:compatExt spid="_x0000_s5124"/>
                </a:ext>
                <a:ext uri="{FF2B5EF4-FFF2-40B4-BE49-F238E27FC236}">
                  <a16:creationId xmlns:a16="http://schemas.microsoft.com/office/drawing/2014/main" id="{00000000-0008-0000-0400-000004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 года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18</xdr:row>
          <xdr:rowOff>161925</xdr:rowOff>
        </xdr:from>
        <xdr:to>
          <xdr:col>1</xdr:col>
          <xdr:colOff>752475</xdr:colOff>
          <xdr:row>20</xdr:row>
          <xdr:rowOff>9525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  <a:ext uri="{FF2B5EF4-FFF2-40B4-BE49-F238E27FC236}">
                  <a16:creationId xmlns:a16="http://schemas.microsoft.com/office/drawing/2014/main" id="{00000000-0008-0000-0400-000005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Нужна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11</xdr:row>
          <xdr:rowOff>9525</xdr:rowOff>
        </xdr:from>
        <xdr:to>
          <xdr:col>4</xdr:col>
          <xdr:colOff>0</xdr:colOff>
          <xdr:row>12</xdr:row>
          <xdr:rowOff>0</xdr:rowOff>
        </xdr:to>
        <xdr:sp macro="" textlink="">
          <xdr:nvSpPr>
            <xdr:cNvPr id="5127" name="Drop Down 7" hidden="1">
              <a:extLst>
                <a:ext uri="{63B3BB69-23CF-44E3-9099-C40C66FF867C}">
                  <a14:compatExt spid="_x0000_s5127"/>
                </a:ext>
                <a:ext uri="{FF2B5EF4-FFF2-40B4-BE49-F238E27FC236}">
                  <a16:creationId xmlns:a16="http://schemas.microsoft.com/office/drawing/2014/main" id="{00000000-0008-0000-0400-00000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1295400</xdr:colOff>
          <xdr:row>12</xdr:row>
          <xdr:rowOff>180975</xdr:rowOff>
        </xdr:from>
        <xdr:to>
          <xdr:col>4</xdr:col>
          <xdr:colOff>1587</xdr:colOff>
          <xdr:row>14</xdr:row>
          <xdr:rowOff>9525</xdr:rowOff>
        </xdr:to>
        <xdr:sp macro="" textlink="">
          <xdr:nvSpPr>
            <xdr:cNvPr id="5128" name="Drop Down 8" hidden="1">
              <a:extLst>
                <a:ext uri="{63B3BB69-23CF-44E3-9099-C40C66FF867C}">
                  <a14:compatExt spid="_x0000_s5128"/>
                </a:ext>
                <a:ext uri="{FF2B5EF4-FFF2-40B4-BE49-F238E27FC236}">
                  <a16:creationId xmlns:a16="http://schemas.microsoft.com/office/drawing/2014/main" id="{00000000-0008-0000-0400-00000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workbookViewId="0">
      <selection activeCell="A5" sqref="A5"/>
    </sheetView>
  </sheetViews>
  <sheetFormatPr defaultRowHeight="15" x14ac:dyDescent="0.25"/>
  <cols>
    <col min="1" max="1" width="15.140625" customWidth="1"/>
    <col min="2" max="2" width="9.5703125" bestFit="1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13</v>
      </c>
      <c r="B2" s="3">
        <v>170</v>
      </c>
      <c r="D2">
        <v>4</v>
      </c>
    </row>
    <row r="3" spans="1:4" x14ac:dyDescent="0.25">
      <c r="A3" t="s">
        <v>31</v>
      </c>
      <c r="B3" s="3">
        <v>110</v>
      </c>
    </row>
    <row r="4" spans="1:4" x14ac:dyDescent="0.25">
      <c r="A4" t="s">
        <v>30</v>
      </c>
      <c r="B4" s="3">
        <v>150</v>
      </c>
    </row>
    <row r="5" spans="1:4" x14ac:dyDescent="0.25">
      <c r="A5" t="s">
        <v>32</v>
      </c>
      <c r="B5" s="3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5"/>
  <sheetViews>
    <sheetView workbookViewId="0">
      <selection activeCell="D25" sqref="D25"/>
    </sheetView>
  </sheetViews>
  <sheetFormatPr defaultRowHeight="15" x14ac:dyDescent="0.25"/>
  <cols>
    <col min="1" max="1" width="14" customWidth="1"/>
    <col min="2" max="2" width="11" bestFit="1" customWidth="1"/>
  </cols>
  <sheetData>
    <row r="1" spans="1:4" x14ac:dyDescent="0.25">
      <c r="A1" t="s">
        <v>2</v>
      </c>
      <c r="B1" t="s">
        <v>0</v>
      </c>
    </row>
    <row r="2" spans="1:4" x14ac:dyDescent="0.25">
      <c r="A2" t="s">
        <v>18</v>
      </c>
      <c r="B2" s="3">
        <v>1000</v>
      </c>
      <c r="D2">
        <v>4</v>
      </c>
    </row>
    <row r="3" spans="1:4" x14ac:dyDescent="0.25">
      <c r="A3" t="s">
        <v>28</v>
      </c>
      <c r="B3" s="3">
        <v>350</v>
      </c>
    </row>
    <row r="4" spans="1:4" x14ac:dyDescent="0.25">
      <c r="A4" t="s">
        <v>25</v>
      </c>
      <c r="B4" s="3">
        <v>750</v>
      </c>
    </row>
    <row r="5" spans="1:4" x14ac:dyDescent="0.25">
      <c r="A5" t="s">
        <v>29</v>
      </c>
      <c r="B5" s="3">
        <v>1300</v>
      </c>
    </row>
    <row r="25" spans="4:4" x14ac:dyDescent="0.25">
      <c r="D25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"/>
  <sheetViews>
    <sheetView workbookViewId="0">
      <selection activeCell="B5" sqref="B5"/>
    </sheetView>
  </sheetViews>
  <sheetFormatPr defaultRowHeight="15" x14ac:dyDescent="0.25"/>
  <cols>
    <col min="1" max="1" width="17.85546875" customWidth="1"/>
    <col min="2" max="2" width="12.85546875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26</v>
      </c>
      <c r="B2" s="3">
        <v>50</v>
      </c>
      <c r="D2">
        <v>4</v>
      </c>
    </row>
    <row r="3" spans="1:4" x14ac:dyDescent="0.25">
      <c r="A3" t="s">
        <v>19</v>
      </c>
      <c r="B3" s="3">
        <v>70</v>
      </c>
    </row>
    <row r="4" spans="1:4" x14ac:dyDescent="0.25">
      <c r="A4" t="s">
        <v>20</v>
      </c>
      <c r="B4" s="3">
        <v>30</v>
      </c>
    </row>
    <row r="5" spans="1:4" x14ac:dyDescent="0.25">
      <c r="A5" t="s">
        <v>21</v>
      </c>
      <c r="B5" s="3">
        <v>150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>
      <selection activeCell="D1" sqref="D1"/>
    </sheetView>
  </sheetViews>
  <sheetFormatPr defaultRowHeight="15" x14ac:dyDescent="0.25"/>
  <cols>
    <col min="1" max="1" width="18" customWidth="1"/>
    <col min="2" max="2" width="11.5703125" customWidth="1"/>
  </cols>
  <sheetData>
    <row r="1" spans="1:4" x14ac:dyDescent="0.25">
      <c r="A1" t="s">
        <v>1</v>
      </c>
      <c r="B1" t="s">
        <v>0</v>
      </c>
    </row>
    <row r="2" spans="1:4" x14ac:dyDescent="0.25">
      <c r="A2" t="s">
        <v>22</v>
      </c>
      <c r="B2" s="3">
        <v>170</v>
      </c>
      <c r="D2">
        <v>4</v>
      </c>
    </row>
    <row r="3" spans="1:4" x14ac:dyDescent="0.25">
      <c r="A3" t="s">
        <v>23</v>
      </c>
      <c r="B3" s="3">
        <v>90</v>
      </c>
    </row>
    <row r="4" spans="1:4" x14ac:dyDescent="0.25">
      <c r="A4" t="s">
        <v>24</v>
      </c>
      <c r="B4" s="3">
        <v>143</v>
      </c>
    </row>
    <row r="5" spans="1:4" x14ac:dyDescent="0.25">
      <c r="A5" t="s">
        <v>33</v>
      </c>
      <c r="B5" s="3">
        <v>6003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6"/>
  <sheetViews>
    <sheetView tabSelected="1" zoomScale="120" zoomScaleNormal="120" workbookViewId="0">
      <selection activeCell="E11" sqref="E11"/>
    </sheetView>
  </sheetViews>
  <sheetFormatPr defaultRowHeight="15" x14ac:dyDescent="0.25"/>
  <cols>
    <col min="1" max="1" width="19" customWidth="1"/>
    <col min="2" max="2" width="14.42578125" customWidth="1"/>
    <col min="3" max="3" width="14.140625" customWidth="1"/>
    <col min="4" max="4" width="15.140625" customWidth="1"/>
    <col min="5" max="5" width="15" customWidth="1"/>
    <col min="6" max="6" width="14.85546875" customWidth="1"/>
    <col min="7" max="7" width="13" customWidth="1"/>
  </cols>
  <sheetData>
    <row r="1" spans="1:9" ht="14.45" customHeight="1" x14ac:dyDescent="0.25">
      <c r="A1" s="5" t="s">
        <v>27</v>
      </c>
      <c r="B1" s="5"/>
      <c r="C1" s="5"/>
      <c r="D1" s="5"/>
      <c r="E1" s="5"/>
      <c r="F1" s="5"/>
      <c r="G1" s="5"/>
      <c r="H1" s="1"/>
      <c r="I1" s="1"/>
    </row>
    <row r="2" spans="1:9" x14ac:dyDescent="0.25">
      <c r="A2" s="5"/>
      <c r="B2" s="5"/>
      <c r="C2" s="5"/>
      <c r="D2" s="5"/>
      <c r="E2" s="5"/>
      <c r="F2" s="5"/>
      <c r="G2" s="5"/>
    </row>
    <row r="3" spans="1:9" ht="15.75" thickBot="1" x14ac:dyDescent="0.3">
      <c r="A3" s="5"/>
      <c r="B3" s="5"/>
      <c r="C3" s="5"/>
      <c r="D3" s="5"/>
      <c r="E3" s="5"/>
      <c r="F3" s="5"/>
      <c r="G3" s="5"/>
    </row>
    <row r="4" spans="1:9" x14ac:dyDescent="0.25">
      <c r="A4" s="8" t="s">
        <v>3</v>
      </c>
      <c r="B4" s="9">
        <f ca="1">TODAY()</f>
        <v>44865</v>
      </c>
      <c r="C4" s="10"/>
      <c r="D4" s="10"/>
      <c r="E4" s="10"/>
      <c r="F4" s="11" t="s">
        <v>4</v>
      </c>
      <c r="G4" s="12">
        <v>70</v>
      </c>
      <c r="H4" s="2"/>
    </row>
    <row r="5" spans="1:9" x14ac:dyDescent="0.25">
      <c r="A5" s="13"/>
      <c r="B5" s="4"/>
      <c r="C5" s="4"/>
      <c r="D5" s="4"/>
      <c r="E5" s="4"/>
      <c r="F5" s="4" t="s">
        <v>6</v>
      </c>
      <c r="G5" s="14" t="s">
        <v>7</v>
      </c>
    </row>
    <row r="6" spans="1:9" x14ac:dyDescent="0.25">
      <c r="A6" s="13" t="s">
        <v>1</v>
      </c>
      <c r="B6" s="4"/>
      <c r="C6" s="4" t="s">
        <v>5</v>
      </c>
      <c r="D6" s="4"/>
      <c r="E6" s="4"/>
      <c r="F6" s="4"/>
      <c r="G6" s="14"/>
    </row>
    <row r="7" spans="1:9" x14ac:dyDescent="0.25">
      <c r="A7" s="13"/>
      <c r="B7" s="4"/>
      <c r="C7" s="4"/>
      <c r="D7" s="4"/>
      <c r="E7" s="4"/>
      <c r="F7" s="4"/>
      <c r="G7" s="14"/>
    </row>
    <row r="8" spans="1:9" x14ac:dyDescent="0.25">
      <c r="A8" s="13" t="s">
        <v>14</v>
      </c>
      <c r="B8" s="4"/>
      <c r="C8" s="4"/>
      <c r="D8" s="4"/>
      <c r="E8" s="4"/>
      <c r="F8" s="6">
        <f>IF('Цветы '!D2=4,'Цветы '!B5,IF('Цветы '!D2=1,'Цветы '!B2,IF('Цветы '!D2=2,'Цветы '!B3,'Цветы '!B4)))</f>
        <v>200</v>
      </c>
      <c r="G8" s="15">
        <f>F8/G4</f>
        <v>2.8571428571428572</v>
      </c>
    </row>
    <row r="9" spans="1:9" x14ac:dyDescent="0.25">
      <c r="A9" s="13"/>
      <c r="B9" s="4"/>
      <c r="C9" s="4"/>
      <c r="D9" s="4"/>
      <c r="E9" s="4"/>
      <c r="F9" s="6"/>
      <c r="G9" s="14"/>
    </row>
    <row r="10" spans="1:9" x14ac:dyDescent="0.25">
      <c r="A10" s="13" t="s">
        <v>15</v>
      </c>
      <c r="B10" s="4"/>
      <c r="C10" s="4"/>
      <c r="D10" s="4"/>
      <c r="E10" s="4"/>
      <c r="F10" s="6">
        <f>IF(Игрушки!D2=1,Игрушки!B2,IF(Игрушки!D2=2,Игрушки!B3,IF(Игрушки!D2=3,Игрушки!B4,Игрушки!B5)))</f>
        <v>1300</v>
      </c>
      <c r="G10" s="15">
        <f>F10/G4</f>
        <v>18.571428571428573</v>
      </c>
    </row>
    <row r="11" spans="1:9" x14ac:dyDescent="0.25">
      <c r="A11" s="13"/>
      <c r="B11" s="4"/>
      <c r="C11" s="4"/>
      <c r="D11" s="4"/>
      <c r="E11" s="4"/>
      <c r="F11" s="6"/>
      <c r="G11" s="15"/>
    </row>
    <row r="12" spans="1:9" x14ac:dyDescent="0.25">
      <c r="A12" s="13" t="s">
        <v>16</v>
      </c>
      <c r="B12" s="4"/>
      <c r="C12" s="4"/>
      <c r="D12" s="4"/>
      <c r="E12" s="4"/>
      <c r="F12" s="6">
        <f>IF(Упаковки!D2=1,Упаковки!B2,IF(Упаковки!D2=2,Упаковки!B3,IF(Упаковки!D2=3,Упаковки!B4,Упаковки!B5)))</f>
        <v>150</v>
      </c>
      <c r="G12" s="14">
        <f>F12/G4</f>
        <v>2.1428571428571428</v>
      </c>
    </row>
    <row r="13" spans="1:9" x14ac:dyDescent="0.25">
      <c r="A13" s="13"/>
      <c r="B13" s="4"/>
      <c r="C13" s="4"/>
      <c r="D13" s="4"/>
      <c r="E13" s="4"/>
      <c r="F13" s="6"/>
      <c r="G13" s="15"/>
    </row>
    <row r="14" spans="1:9" x14ac:dyDescent="0.25">
      <c r="A14" s="13" t="s">
        <v>17</v>
      </c>
      <c r="B14" s="4"/>
      <c r="C14" s="4"/>
      <c r="D14" s="4"/>
      <c r="E14" s="4"/>
      <c r="F14" s="6">
        <f>IF(Праздник!D2=1,Праздник!B2,IF(Праздник!D2=2,Праздник!B3,IF(Праздник!D2=3,Праздник!B4,Праздник!B5)))</f>
        <v>6003</v>
      </c>
      <c r="G14" s="14">
        <f>F14/G4</f>
        <v>85.757142857142853</v>
      </c>
    </row>
    <row r="15" spans="1:9" x14ac:dyDescent="0.25">
      <c r="A15" s="13"/>
      <c r="B15" s="4"/>
      <c r="C15" s="4"/>
      <c r="D15" s="4"/>
      <c r="E15" s="4" t="s">
        <v>11</v>
      </c>
      <c r="F15" s="6">
        <f>SUM(F8:F14)</f>
        <v>7653</v>
      </c>
      <c r="G15" s="15">
        <f>SUM(G8:G14)</f>
        <v>109.32857142857142</v>
      </c>
    </row>
    <row r="16" spans="1:9" x14ac:dyDescent="0.25">
      <c r="A16" s="13"/>
      <c r="B16" s="4"/>
      <c r="C16" s="4"/>
      <c r="D16" s="4"/>
      <c r="E16" s="4"/>
      <c r="F16" s="4"/>
      <c r="G16" s="14"/>
      <c r="I16">
        <v>2</v>
      </c>
    </row>
    <row r="17" spans="1:9" x14ac:dyDescent="0.25">
      <c r="A17" s="13" t="s">
        <v>8</v>
      </c>
      <c r="B17" s="4"/>
      <c r="C17" s="4"/>
      <c r="D17" s="4"/>
      <c r="E17" s="4"/>
      <c r="F17" s="7">
        <f>IF(I16=1,F15-F15,IF(I16=2,F15+100-F15))</f>
        <v>100</v>
      </c>
      <c r="G17" s="15">
        <f>IF(I16=1,G15-G15,IF(I16=2,G15+5-G15))</f>
        <v>5</v>
      </c>
    </row>
    <row r="18" spans="1:9" x14ac:dyDescent="0.25">
      <c r="A18" s="13"/>
      <c r="B18" s="4"/>
      <c r="C18" s="4"/>
      <c r="D18" s="4"/>
      <c r="E18" s="4"/>
      <c r="F18" s="4"/>
      <c r="G18" s="14"/>
    </row>
    <row r="19" spans="1:9" x14ac:dyDescent="0.25">
      <c r="A19" s="13"/>
      <c r="B19" s="4"/>
      <c r="C19" s="4"/>
      <c r="D19" s="4"/>
      <c r="E19" s="4"/>
      <c r="F19" s="4"/>
      <c r="G19" s="14"/>
    </row>
    <row r="20" spans="1:9" x14ac:dyDescent="0.25">
      <c r="A20" s="13" t="s">
        <v>9</v>
      </c>
      <c r="B20" s="4"/>
      <c r="C20" s="4"/>
      <c r="D20" s="4"/>
      <c r="E20" s="4"/>
      <c r="F20" s="7">
        <f>IF(I20=TRUE,F15+200-F15,IF(I20=FALSE,F15-F15))</f>
        <v>200</v>
      </c>
      <c r="G20" s="15">
        <f>IF(I20=TRUE,G15+2-G15,IF(I20=FALSE,G15-G15))</f>
        <v>2</v>
      </c>
      <c r="I20" t="b">
        <v>1</v>
      </c>
    </row>
    <row r="21" spans="1:9" x14ac:dyDescent="0.25">
      <c r="A21" s="13"/>
      <c r="B21" s="4"/>
      <c r="C21" s="4"/>
      <c r="D21" s="4"/>
      <c r="E21" s="4"/>
      <c r="F21" s="4"/>
      <c r="G21" s="14"/>
    </row>
    <row r="22" spans="1:9" x14ac:dyDescent="0.25">
      <c r="A22" s="13"/>
      <c r="B22" s="4"/>
      <c r="C22" s="4"/>
      <c r="D22" s="4"/>
      <c r="E22" s="4"/>
      <c r="F22" s="4"/>
      <c r="G22" s="14"/>
    </row>
    <row r="23" spans="1:9" x14ac:dyDescent="0.25">
      <c r="A23" s="16" t="s">
        <v>10</v>
      </c>
      <c r="B23" s="4"/>
      <c r="C23" s="4"/>
      <c r="D23" s="4"/>
      <c r="E23" s="4"/>
      <c r="F23" s="7">
        <f>IF(F15&gt;5000,F15*0.01,IF(F15&lt;5000,0))</f>
        <v>76.53</v>
      </c>
      <c r="G23" s="15">
        <f>IF(G15&gt;100,G15*0.01,IF(G15&lt;100,0))</f>
        <v>1.0932857142857142</v>
      </c>
    </row>
    <row r="24" spans="1:9" x14ac:dyDescent="0.25">
      <c r="A24" s="16"/>
      <c r="B24" s="4"/>
      <c r="C24" s="4"/>
      <c r="D24" s="4"/>
      <c r="E24" s="4"/>
      <c r="F24" s="4"/>
      <c r="G24" s="14"/>
    </row>
    <row r="25" spans="1:9" x14ac:dyDescent="0.25">
      <c r="A25" s="13"/>
      <c r="B25" s="4"/>
      <c r="C25" s="4"/>
      <c r="D25" s="4"/>
      <c r="E25" s="4"/>
      <c r="F25" s="4"/>
      <c r="G25" s="14"/>
    </row>
    <row r="26" spans="1:9" ht="15.75" thickBot="1" x14ac:dyDescent="0.3">
      <c r="A26" s="17" t="s">
        <v>12</v>
      </c>
      <c r="B26" s="18"/>
      <c r="C26" s="18"/>
      <c r="D26" s="18"/>
      <c r="E26" s="18"/>
      <c r="F26" s="19">
        <f>SUM(F15+F17+F20+F23)</f>
        <v>8029.53</v>
      </c>
      <c r="G26" s="20">
        <f>SUM(G15+G17+G20+G23)</f>
        <v>117.42185714285714</v>
      </c>
    </row>
  </sheetData>
  <mergeCells count="1">
    <mergeCell ref="A1:G3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4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Drop Down 2">
              <controlPr defaultSize="0" autoLine="0" autoPict="0">
                <anchor moveWithCells="1">
                  <from>
                    <xdr:col>1</xdr:col>
                    <xdr:colOff>9525</xdr:colOff>
                    <xdr:row>9</xdr:row>
                    <xdr:rowOff>0</xdr:rowOff>
                  </from>
                  <to>
                    <xdr:col>4</xdr:col>
                    <xdr:colOff>9525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Option Button 3">
              <controlPr defaultSize="0" autoFill="0" autoLine="0" autoPict="0">
                <anchor moveWithCells="1">
                  <from>
                    <xdr:col>1</xdr:col>
                    <xdr:colOff>238125</xdr:colOff>
                    <xdr:row>15</xdr:row>
                    <xdr:rowOff>161925</xdr:rowOff>
                  </from>
                  <to>
                    <xdr:col>1</xdr:col>
                    <xdr:colOff>866775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Option Button 4">
              <controlPr defaultSize="0" autoFill="0" autoLine="0" autoPict="0">
                <anchor moveWithCells="1">
                  <from>
                    <xdr:col>2</xdr:col>
                    <xdr:colOff>152400</xdr:colOff>
                    <xdr:row>15</xdr:row>
                    <xdr:rowOff>161925</xdr:rowOff>
                  </from>
                  <to>
                    <xdr:col>2</xdr:col>
                    <xdr:colOff>771525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defaultSize="0" autoFill="0" autoLine="0" autoPict="0">
                <anchor moveWithCells="1">
                  <from>
                    <xdr:col>1</xdr:col>
                    <xdr:colOff>142875</xdr:colOff>
                    <xdr:row>18</xdr:row>
                    <xdr:rowOff>161925</xdr:rowOff>
                  </from>
                  <to>
                    <xdr:col>1</xdr:col>
                    <xdr:colOff>752475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9" name="Drop Down 7">
              <controlPr defaultSize="0" autoLine="0" autoPict="0">
                <anchor moveWithCells="1">
                  <from>
                    <xdr:col>1</xdr:col>
                    <xdr:colOff>0</xdr:colOff>
                    <xdr:row>11</xdr:row>
                    <xdr:rowOff>9525</xdr:rowOff>
                  </from>
                  <to>
                    <xdr:col>4</xdr:col>
                    <xdr:colOff>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0" name="Drop Down 8">
              <controlPr defaultSize="0" autoLine="0" autoPict="0">
                <anchor moveWithCells="1">
                  <from>
                    <xdr:col>0</xdr:col>
                    <xdr:colOff>1295400</xdr:colOff>
                    <xdr:row>12</xdr:row>
                    <xdr:rowOff>180975</xdr:rowOff>
                  </from>
                  <to>
                    <xdr:col>3</xdr:col>
                    <xdr:colOff>1038225</xdr:colOff>
                    <xdr:row>14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Цветы </vt:lpstr>
      <vt:lpstr>Игрушки</vt:lpstr>
      <vt:lpstr>Упаковки</vt:lpstr>
      <vt:lpstr>Праздник</vt:lpstr>
      <vt:lpstr>Касса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Романов</dc:creator>
  <cp:lastModifiedBy>Андрей Романов</cp:lastModifiedBy>
  <dcterms:created xsi:type="dcterms:W3CDTF">2022-02-28T11:16:05Z</dcterms:created>
  <dcterms:modified xsi:type="dcterms:W3CDTF">2022-10-31T01:58:53Z</dcterms:modified>
</cp:coreProperties>
</file>